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62dim\Desktop\OpenSource PSM Modell\Ergebnisse\"/>
    </mc:Choice>
  </mc:AlternateContent>
  <bookViews>
    <workbookView xWindow="5235" yWindow="1800" windowWidth="25275" windowHeight="15300"/>
  </bookViews>
  <sheets>
    <sheet name="Input Auslegung" sheetId="3" r:id="rId1"/>
    <sheet name="Output Auslegung" sheetId="4" r:id="rId2"/>
    <sheet name="Input Ansys" sheetId="1" r:id="rId3"/>
    <sheet name="Output Ansys" sheetId="2" r:id="rId4"/>
    <sheet name="Vergleich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6" l="1"/>
  <c r="E18" i="6"/>
  <c r="F18" i="6" s="1"/>
  <c r="E17" i="6"/>
  <c r="F17" i="6" s="1"/>
  <c r="E16" i="6"/>
  <c r="E15" i="6"/>
  <c r="F15" i="6" s="1"/>
  <c r="E14" i="6"/>
  <c r="F14" i="6" s="1"/>
  <c r="E13" i="6"/>
  <c r="F13" i="6" s="1"/>
  <c r="E12" i="6"/>
  <c r="F12" i="6" s="1"/>
  <c r="E11" i="6"/>
  <c r="F11" i="6" s="1"/>
  <c r="E10" i="6"/>
  <c r="F10" i="6" s="1"/>
  <c r="E9" i="6"/>
  <c r="F9" i="6" s="1"/>
  <c r="E8" i="6"/>
  <c r="F8" i="6" s="1"/>
  <c r="E7" i="6"/>
  <c r="F7" i="6" s="1"/>
  <c r="E6" i="6"/>
  <c r="E5" i="6"/>
  <c r="F5" i="6" s="1"/>
  <c r="E4" i="6"/>
  <c r="F4" i="6" s="1"/>
  <c r="E3" i="6"/>
  <c r="F3" i="6" s="1"/>
  <c r="F6" i="6"/>
  <c r="F16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2" i="6"/>
  <c r="F2" i="6" l="1"/>
  <c r="D14" i="1" l="1"/>
  <c r="E14" i="1"/>
  <c r="F14" i="1"/>
  <c r="C14" i="1"/>
  <c r="D24" i="1" l="1"/>
  <c r="E24" i="1"/>
  <c r="F24" i="1"/>
  <c r="C24" i="1"/>
  <c r="D23" i="1"/>
  <c r="E23" i="1"/>
  <c r="F23" i="1"/>
  <c r="C23" i="1"/>
  <c r="E21" i="1"/>
  <c r="F21" i="1"/>
  <c r="D21" i="1"/>
  <c r="D19" i="1"/>
  <c r="E19" i="1"/>
  <c r="F19" i="1"/>
  <c r="C19" i="1"/>
  <c r="D18" i="1"/>
  <c r="E18" i="1"/>
  <c r="F18" i="1"/>
  <c r="C18" i="1"/>
  <c r="D17" i="1"/>
  <c r="E17" i="1"/>
  <c r="F17" i="1"/>
  <c r="C17" i="1"/>
  <c r="C16" i="1"/>
  <c r="D16" i="1"/>
  <c r="E16" i="1"/>
  <c r="F16" i="1"/>
  <c r="D15" i="1"/>
  <c r="E15" i="1"/>
  <c r="F15" i="1"/>
  <c r="C15" i="1"/>
  <c r="D12" i="1"/>
  <c r="E12" i="1"/>
  <c r="F12" i="1"/>
  <c r="C12" i="1"/>
  <c r="D9" i="1"/>
  <c r="E9" i="1"/>
  <c r="F9" i="1"/>
  <c r="C9" i="1"/>
  <c r="F10" i="1"/>
  <c r="E10" i="1"/>
  <c r="D10" i="1"/>
  <c r="C10" i="1"/>
  <c r="F8" i="1"/>
  <c r="E8" i="1"/>
  <c r="D8" i="1"/>
  <c r="C8" i="1"/>
  <c r="F7" i="1"/>
  <c r="E7" i="1"/>
  <c r="D7" i="1"/>
  <c r="C7" i="1"/>
  <c r="F6" i="1"/>
  <c r="E6" i="1"/>
  <c r="D6" i="1"/>
  <c r="C6" i="1"/>
  <c r="D5" i="1"/>
  <c r="E5" i="1"/>
  <c r="F5" i="1"/>
  <c r="C5" i="1"/>
  <c r="D4" i="1"/>
  <c r="E4" i="1"/>
  <c r="F4" i="1"/>
  <c r="C4" i="1"/>
  <c r="D3" i="1"/>
  <c r="E3" i="1"/>
  <c r="F3" i="1"/>
  <c r="C3" i="1"/>
  <c r="D2" i="1"/>
  <c r="E2" i="1"/>
  <c r="F2" i="1"/>
  <c r="C2" i="1"/>
  <c r="D11" i="1"/>
  <c r="E11" i="1"/>
  <c r="F11" i="1"/>
  <c r="C11" i="1"/>
  <c r="F13" i="1"/>
  <c r="D22" i="1"/>
  <c r="E22" i="1"/>
  <c r="F22" i="1"/>
  <c r="C22" i="1"/>
  <c r="D25" i="1"/>
  <c r="E25" i="1"/>
  <c r="F25" i="1"/>
  <c r="C25" i="1"/>
  <c r="C28" i="1"/>
  <c r="D28" i="1"/>
  <c r="E28" i="1"/>
  <c r="F28" i="1"/>
  <c r="D27" i="1"/>
  <c r="E27" i="1"/>
  <c r="F27" i="1"/>
  <c r="C27" i="1"/>
  <c r="D36" i="1"/>
  <c r="E36" i="1"/>
  <c r="F36" i="1"/>
  <c r="D34" i="1"/>
  <c r="E34" i="1"/>
  <c r="F34" i="1"/>
  <c r="C36" i="1"/>
  <c r="C34" i="1"/>
  <c r="D33" i="1"/>
  <c r="E33" i="1"/>
  <c r="F33" i="1"/>
  <c r="C33" i="1"/>
  <c r="D32" i="1"/>
  <c r="E32" i="1"/>
  <c r="F32" i="1"/>
  <c r="C32" i="1"/>
  <c r="C30" i="1"/>
  <c r="D30" i="1"/>
  <c r="E30" i="1"/>
  <c r="F30" i="1"/>
  <c r="C31" i="1"/>
  <c r="D31" i="1"/>
  <c r="E31" i="1"/>
  <c r="F31" i="1"/>
  <c r="D29" i="1"/>
  <c r="E29" i="1"/>
  <c r="F29" i="1"/>
  <c r="C29" i="1"/>
</calcChain>
</file>

<file path=xl/sharedStrings.xml><?xml version="1.0" encoding="utf-8"?>
<sst xmlns="http://schemas.openxmlformats.org/spreadsheetml/2006/main" count="532" uniqueCount="327">
  <si>
    <t>Stator</t>
  </si>
  <si>
    <t>Rotor Innendurchmesser d_i</t>
  </si>
  <si>
    <t>Magnetanordnung</t>
  </si>
  <si>
    <t>Rotor</t>
  </si>
  <si>
    <t>Magnetmaterial Ansys</t>
  </si>
  <si>
    <t>Vacodym 956TP 120°C</t>
  </si>
  <si>
    <t>M19-24G</t>
  </si>
  <si>
    <t>n_syn</t>
  </si>
  <si>
    <t>M_N</t>
  </si>
  <si>
    <t>U_Str</t>
  </si>
  <si>
    <t>eta_N</t>
  </si>
  <si>
    <t>P_s</t>
  </si>
  <si>
    <t>I_Str</t>
  </si>
  <si>
    <t>I_N</t>
  </si>
  <si>
    <t>E_h</t>
  </si>
  <si>
    <t>P_si</t>
  </si>
  <si>
    <t>C_s</t>
  </si>
  <si>
    <t>C</t>
  </si>
  <si>
    <t>V_Bohrung</t>
  </si>
  <si>
    <t>D_i</t>
  </si>
  <si>
    <t>tau_p</t>
  </si>
  <si>
    <t>l_i</t>
  </si>
  <si>
    <t>A</t>
  </si>
  <si>
    <t>h_r_min</t>
  </si>
  <si>
    <t>h_r_max</t>
  </si>
  <si>
    <t>h_n_min</t>
  </si>
  <si>
    <t>h_n_max</t>
  </si>
  <si>
    <t>D_a_max</t>
  </si>
  <si>
    <t>delta_g</t>
  </si>
  <si>
    <t>d_a</t>
  </si>
  <si>
    <t>n_v</t>
  </si>
  <si>
    <t>l</t>
  </si>
  <si>
    <t>l_e</t>
  </si>
  <si>
    <t>q_min</t>
  </si>
  <si>
    <t>N_max</t>
  </si>
  <si>
    <t>N_min</t>
  </si>
  <si>
    <t>W_sp_rel</t>
  </si>
  <si>
    <t>N</t>
  </si>
  <si>
    <t>q</t>
  </si>
  <si>
    <t>q_Z</t>
  </si>
  <si>
    <t>q_N</t>
  </si>
  <si>
    <t>tau_n</t>
  </si>
  <si>
    <t>W_sp</t>
  </si>
  <si>
    <t>alpha_n</t>
  </si>
  <si>
    <t>xi_sz_haupt</t>
  </si>
  <si>
    <t>Phi_h</t>
  </si>
  <si>
    <t>w_Str_opt</t>
  </si>
  <si>
    <t>a_max</t>
  </si>
  <si>
    <t>a</t>
  </si>
  <si>
    <t>z_n</t>
  </si>
  <si>
    <t>w_Str</t>
  </si>
  <si>
    <t>I_zw</t>
  </si>
  <si>
    <t>A_L</t>
  </si>
  <si>
    <t>d_L</t>
  </si>
  <si>
    <t>A_n</t>
  </si>
  <si>
    <t>l_m</t>
  </si>
  <si>
    <t>Phi_delta</t>
  </si>
  <si>
    <t>b_ns</t>
  </si>
  <si>
    <t>h_ns</t>
  </si>
  <si>
    <t>b_n_u</t>
  </si>
  <si>
    <t>b_n_o</t>
  </si>
  <si>
    <t>alpha_nk</t>
  </si>
  <si>
    <t>h_k</t>
  </si>
  <si>
    <t>d_iso</t>
  </si>
  <si>
    <t>h_nk</t>
  </si>
  <si>
    <t>h_n</t>
  </si>
  <si>
    <t>A_n_tat</t>
  </si>
  <si>
    <t>b_z_o</t>
  </si>
  <si>
    <t>b_z_u</t>
  </si>
  <si>
    <t>b_z_m</t>
  </si>
  <si>
    <t>h_r</t>
  </si>
  <si>
    <t>B_r</t>
  </si>
  <si>
    <t>B_z_o</t>
  </si>
  <si>
    <t>B_z_u</t>
  </si>
  <si>
    <t>B_z_m</t>
  </si>
  <si>
    <t>b_n_m</t>
  </si>
  <si>
    <t>h_r_rel</t>
  </si>
  <si>
    <t>D_a</t>
  </si>
  <si>
    <t>gamma</t>
  </si>
  <si>
    <t>k_c</t>
  </si>
  <si>
    <t>delta_i</t>
  </si>
  <si>
    <t>k_so</t>
  </si>
  <si>
    <t>alpha_i</t>
  </si>
  <si>
    <t>k_sigma</t>
  </si>
  <si>
    <t>k_b</t>
  </si>
  <si>
    <t>k_h</t>
  </si>
  <si>
    <t>k_vg</t>
  </si>
  <si>
    <t>k_h_q</t>
  </si>
  <si>
    <t>k_phi</t>
  </si>
  <si>
    <t>w_m</t>
  </si>
  <si>
    <t>l_pm</t>
  </si>
  <si>
    <t>k_ad</t>
  </si>
  <si>
    <t>k_aq</t>
  </si>
  <si>
    <t>k_sd</t>
  </si>
  <si>
    <t>k_sq</t>
  </si>
  <si>
    <t>L_h</t>
  </si>
  <si>
    <t>L_hd</t>
  </si>
  <si>
    <t>L_hq</t>
  </si>
  <si>
    <t>psi_PM</t>
  </si>
  <si>
    <t>L_sigma_nz</t>
  </si>
  <si>
    <t>L_sigma_w</t>
  </si>
  <si>
    <t>L_sigma_o</t>
  </si>
  <si>
    <t>L_sigma</t>
  </si>
  <si>
    <t>L_d</t>
  </si>
  <si>
    <t>L_q</t>
  </si>
  <si>
    <t>rho</t>
  </si>
  <si>
    <t>kappa</t>
  </si>
  <si>
    <t>R_s</t>
  </si>
  <si>
    <t>P_N</t>
  </si>
  <si>
    <t>n_N</t>
  </si>
  <si>
    <t>U_N</t>
  </si>
  <si>
    <t>p</t>
  </si>
  <si>
    <t>cos_phi_N</t>
  </si>
  <si>
    <t>m</t>
  </si>
  <si>
    <t>f_N</t>
  </si>
  <si>
    <t>Material_Stator</t>
  </si>
  <si>
    <t>Schaltung</t>
  </si>
  <si>
    <t>Kuehlung_Stator</t>
  </si>
  <si>
    <t>phi_n</t>
  </si>
  <si>
    <t>d_i</t>
  </si>
  <si>
    <t>B_r_PM</t>
  </si>
  <si>
    <t>mu_mr</t>
  </si>
  <si>
    <t>theta</t>
  </si>
  <si>
    <t>phi_Fe</t>
  </si>
  <si>
    <t>kW</t>
  </si>
  <si>
    <t>U/min</t>
  </si>
  <si>
    <t>V</t>
  </si>
  <si>
    <t>-</t>
  </si>
  <si>
    <t>Hz</t>
  </si>
  <si>
    <t>lambda</t>
  </si>
  <si>
    <t>B_delta</t>
  </si>
  <si>
    <t>B_r_max</t>
  </si>
  <si>
    <t>B_z_max</t>
  </si>
  <si>
    <t>xi_p</t>
  </si>
  <si>
    <t>S</t>
  </si>
  <si>
    <t>l_v</t>
  </si>
  <si>
    <t>Wicklung</t>
  </si>
  <si>
    <t>tau_n_min</t>
  </si>
  <si>
    <t>Material_PM</t>
  </si>
  <si>
    <t>T</t>
  </si>
  <si>
    <t>A/mm^2</t>
  </si>
  <si>
    <t>°C</t>
  </si>
  <si>
    <t>Wicklungsfaktor Grundwelle</t>
  </si>
  <si>
    <t>Stromdichte</t>
  </si>
  <si>
    <t>Material PM</t>
  </si>
  <si>
    <t>Nennscheinleistung</t>
  </si>
  <si>
    <t>Strombelag</t>
  </si>
  <si>
    <t>Nut Querschnittsfläche</t>
  </si>
  <si>
    <t>Mittlere Windungslänge der Wicklungen</t>
  </si>
  <si>
    <t>Statorrücken Induktion</t>
  </si>
  <si>
    <t>Geometrische Luftspaltlänge</t>
  </si>
  <si>
    <t>Streuinduktivität Nut- und Zahnkopf</t>
  </si>
  <si>
    <t>Streuinduktivität Wicklungskopf</t>
  </si>
  <si>
    <t>Streuinduktivität Oberwellen</t>
  </si>
  <si>
    <t>Streuinduktivität gesamt</t>
  </si>
  <si>
    <t>Synchrone Induktivität Längsachse</t>
  </si>
  <si>
    <t>Synchrone Induktivität Querachse</t>
  </si>
  <si>
    <t>Widerstand eines Wicklungsstrangs</t>
  </si>
  <si>
    <t>PM Weite</t>
  </si>
  <si>
    <t>Ungesättigte Hauptinduktivität</t>
  </si>
  <si>
    <t>Nm</t>
  </si>
  <si>
    <t>%</t>
  </si>
  <si>
    <t>VA</t>
  </si>
  <si>
    <t>kVAmin/m^3</t>
  </si>
  <si>
    <t>m^3</t>
  </si>
  <si>
    <t>A/mm</t>
  </si>
  <si>
    <t>mm</t>
  </si>
  <si>
    <t>rad</t>
  </si>
  <si>
    <t>Wb</t>
  </si>
  <si>
    <t>mm^2</t>
  </si>
  <si>
    <t>H</t>
  </si>
  <si>
    <t>Vs</t>
  </si>
  <si>
    <t>mm^2/Sm</t>
  </si>
  <si>
    <t>Sm/mm^2</t>
  </si>
  <si>
    <t>Ohm</t>
  </si>
  <si>
    <t>w_pm</t>
  </si>
  <si>
    <t>Zahn Induktion</t>
  </si>
  <si>
    <t>B_z</t>
  </si>
  <si>
    <t>Description</t>
  </si>
  <si>
    <t>Primary Parameters</t>
  </si>
  <si>
    <t>Sekondary Parameters</t>
  </si>
  <si>
    <t>Approx. Values</t>
  </si>
  <si>
    <t>Symbol</t>
  </si>
  <si>
    <t>Unit</t>
  </si>
  <si>
    <t>Value</t>
  </si>
  <si>
    <t>Nominal rotational speed</t>
  </si>
  <si>
    <t>Nominal voltage</t>
  </si>
  <si>
    <t>pole pair</t>
  </si>
  <si>
    <t>power factor</t>
  </si>
  <si>
    <t>Phase</t>
  </si>
  <si>
    <t>Nominal frequency</t>
  </si>
  <si>
    <t>Conductormaterial stator</t>
  </si>
  <si>
    <t>Nominal power</t>
  </si>
  <si>
    <t>Cooling stator</t>
  </si>
  <si>
    <t>Wiring of the winding</t>
  </si>
  <si>
    <t>Magnet arrangement Rotor</t>
  </si>
  <si>
    <t>Relative rotor length</t>
  </si>
  <si>
    <t>Air-gap induction</t>
  </si>
  <si>
    <t>max. Yoke inductance</t>
  </si>
  <si>
    <t>max. teeth inductance</t>
  </si>
  <si>
    <t>slot fill factor</t>
  </si>
  <si>
    <t>Winding factor fundamental wave</t>
  </si>
  <si>
    <t>Current density</t>
  </si>
  <si>
    <t>Width of the ventilation ducts</t>
  </si>
  <si>
    <t>Winding type</t>
  </si>
  <si>
    <t>min. groove pitch</t>
  </si>
  <si>
    <t>Iron filling factor</t>
  </si>
  <si>
    <t>Operating temperature of the winding</t>
  </si>
  <si>
    <t>Remanence induction PM</t>
  </si>
  <si>
    <t>Relative permeability PM</t>
  </si>
  <si>
    <t>Value ANSYS</t>
  </si>
  <si>
    <t>Value Tool</t>
  </si>
  <si>
    <t>Deviation in %</t>
  </si>
  <si>
    <t>synchronous rated rotational speed</t>
  </si>
  <si>
    <t>Nominal torque</t>
  </si>
  <si>
    <t>phase voltage</t>
  </si>
  <si>
    <t>nominal efficiency</t>
  </si>
  <si>
    <t>phase current</t>
  </si>
  <si>
    <t>nominal current</t>
  </si>
  <si>
    <t>induced voltage</t>
  </si>
  <si>
    <t>Internal nominal apparent power</t>
  </si>
  <si>
    <t>Utilization factor SM</t>
  </si>
  <si>
    <t>Utilization factor (general)</t>
  </si>
  <si>
    <t>bore volume</t>
  </si>
  <si>
    <t>Stator inner diameter</t>
  </si>
  <si>
    <t>pole pitch</t>
  </si>
  <si>
    <t>Ideal length</t>
  </si>
  <si>
    <t>linear current densities</t>
  </si>
  <si>
    <t>min. yoke height</t>
  </si>
  <si>
    <t>max. yoke height</t>
  </si>
  <si>
    <t>min. slot height</t>
  </si>
  <si>
    <t>max. slot height</t>
  </si>
  <si>
    <t>max. stator outer diameter</t>
  </si>
  <si>
    <t>Geometric air gap length</t>
  </si>
  <si>
    <t>Rotor outer diameter</t>
  </si>
  <si>
    <t>Number of ventilation ducts</t>
  </si>
  <si>
    <t>Absolute stator length</t>
  </si>
  <si>
    <t>Iron length</t>
  </si>
  <si>
    <t>min. Number of slots per pole and phase</t>
  </si>
  <si>
    <t>min. Number of slots</t>
  </si>
  <si>
    <t>coil width</t>
  </si>
  <si>
    <t>max. number of parallel connections</t>
  </si>
  <si>
    <t>Number of parallel circuits</t>
  </si>
  <si>
    <t>Number of conductors per groove</t>
  </si>
  <si>
    <t>chording</t>
  </si>
  <si>
    <t>slot number</t>
  </si>
  <si>
    <t>max. Number of slots</t>
  </si>
  <si>
    <t>Number of slots per pole and phase</t>
  </si>
  <si>
    <t>Number of slots per pole and phase Numerator</t>
  </si>
  <si>
    <t>Number of slots per pole and phase Denominator</t>
  </si>
  <si>
    <t>slot pitch</t>
  </si>
  <si>
    <t>slot angle</t>
  </si>
  <si>
    <t>fundamental wave flux</t>
  </si>
  <si>
    <t>Optimum number of strands per turns</t>
  </si>
  <si>
    <t>number of strand turns</t>
  </si>
  <si>
    <t>branch current</t>
  </si>
  <si>
    <t>Conductor cross-sectional area</t>
  </si>
  <si>
    <t>Conductor diameter</t>
  </si>
  <si>
    <t>Groove Cross-sectional area</t>
  </si>
  <si>
    <t>Mean winding length of the windings</t>
  </si>
  <si>
    <t>air gap wave flux</t>
  </si>
  <si>
    <t>Slot width</t>
  </si>
  <si>
    <t>Slot wedge Angle</t>
  </si>
  <si>
    <t>Slot wedge Height (angle)</t>
  </si>
  <si>
    <t>Groove insulation Thickness</t>
  </si>
  <si>
    <t>Slot wedge Height</t>
  </si>
  <si>
    <t>Groove Height</t>
  </si>
  <si>
    <t>Actual groove Cross-sectional area</t>
  </si>
  <si>
    <t>Tooth width top</t>
  </si>
  <si>
    <t>Tooth width bottom</t>
  </si>
  <si>
    <t>Tooth width middle</t>
  </si>
  <si>
    <t>Stator back Induction</t>
  </si>
  <si>
    <t>Tooth induction top</t>
  </si>
  <si>
    <t>Tooth induction bottom</t>
  </si>
  <si>
    <t>Tooth induction middle</t>
  </si>
  <si>
    <t>Groove Width middle</t>
  </si>
  <si>
    <t>Stator outer diameter</t>
  </si>
  <si>
    <t>Carter factor</t>
  </si>
  <si>
    <t>Ideal air gap length</t>
  </si>
  <si>
    <t>Saturation factor longitudinal axis at idling speed</t>
  </si>
  <si>
    <t>ideal pole coverage factor</t>
  </si>
  <si>
    <t>PM Flux leakage factor</t>
  </si>
  <si>
    <t>Number PM responsible for polar flux</t>
  </si>
  <si>
    <t>Number of times the flow line crosses the PM</t>
  </si>
  <si>
    <t>Ratio amplitude to average value of air gap flow</t>
  </si>
  <si>
    <t>Additional form factor for the transverse axis</t>
  </si>
  <si>
    <t>Relationship between main inductance and total inductance</t>
  </si>
  <si>
    <t>PM Width</t>
  </si>
  <si>
    <t>PM Length</t>
  </si>
  <si>
    <t>Form factor for the longitudinal axis</t>
  </si>
  <si>
    <t>Form factor for the transverse axis</t>
  </si>
  <si>
    <t>Saturation factor for the longitudinal axis</t>
  </si>
  <si>
    <t>Saturation factor for the transverse axis</t>
  </si>
  <si>
    <t>Unsaturated main inductance</t>
  </si>
  <si>
    <t>Main inductance of the longitudinal axis</t>
  </si>
  <si>
    <t>Main inductance of the transverse axis</t>
  </si>
  <si>
    <t>Stray inductance Groove and toothed head</t>
  </si>
  <si>
    <t>leakage inductance harmonics</t>
  </si>
  <si>
    <t>Total leakage inductance</t>
  </si>
  <si>
    <t>Synchronous inductance Longitudinal axis</t>
  </si>
  <si>
    <t>Synchronous inductance Transverse axis</t>
  </si>
  <si>
    <t>Specific resistance at theta</t>
  </si>
  <si>
    <t>Specific conductivity</t>
  </si>
  <si>
    <t>Resistance of a winding strand</t>
  </si>
  <si>
    <t>Slot height</t>
  </si>
  <si>
    <t>Groove width bottom</t>
  </si>
  <si>
    <t>Groove top width</t>
  </si>
  <si>
    <t>Stator yoke Height</t>
  </si>
  <si>
    <t>Stator yoke Induction</t>
  </si>
  <si>
    <t>Relative stator back height</t>
  </si>
  <si>
    <t>Interlinked PM flux</t>
  </si>
  <si>
    <t>Stray inductance groove and toothed head</t>
  </si>
  <si>
    <t>Stray inductance winding head</t>
  </si>
  <si>
    <t>Dimensions</t>
  </si>
  <si>
    <t>slot dimensions</t>
  </si>
  <si>
    <t>winding parameters</t>
  </si>
  <si>
    <t>Magnet parameters</t>
  </si>
  <si>
    <t>Operating data</t>
  </si>
  <si>
    <t>other</t>
  </si>
  <si>
    <t>Number of layers</t>
  </si>
  <si>
    <t>Rotor length l</t>
  </si>
  <si>
    <t>electrical sheet material</t>
  </si>
  <si>
    <t>Tooth Induction</t>
  </si>
  <si>
    <t>current density</t>
  </si>
  <si>
    <t>Stray inductance Winding overhang</t>
  </si>
  <si>
    <t>Synchronous inductance longitudinal axis</t>
  </si>
  <si>
    <t>Synchronous inductance transverse 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</si>
</sst>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000000"/>
    <numFmt numFmtId="165" formatCode="0.000000000"/>
    <numFmt numFmtId="166" formatCode="#,##0.0000000000"/>
    <numFmt numFmtId="167" formatCode="0.000000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9" fontId="0" fillId="0" borderId="0" xfId="0" applyNumberFormat="1" applyBorder="1" applyAlignment="1">
      <alignment horizontal="right"/>
    </xf>
    <xf numFmtId="0" fontId="1" fillId="0" borderId="0" xfId="0" applyFont="1" applyAlignment="1">
      <alignment horizontal="center"/>
    </xf>
    <xf numFmtId="49" fontId="0" fillId="0" borderId="0" xfId="0" applyNumberFormat="1" applyBorder="1" applyAlignment="1">
      <alignment horizontal="center"/>
    </xf>
    <xf numFmtId="0" fontId="1" fillId="0" borderId="0" xfId="0" applyFont="1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right"/>
    </xf>
    <xf numFmtId="0" fontId="1" fillId="0" borderId="0" xfId="0" applyFont="1" applyAlignment="1">
      <alignment horizontal="left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164" fontId="0" fillId="0" borderId="0" xfId="0" applyNumberFormat="1" applyAlignment="1">
      <alignment horizontal="right"/>
    </xf>
    <xf numFmtId="49" fontId="0" fillId="3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right"/>
    </xf>
    <xf numFmtId="0" fontId="0" fillId="0" borderId="0" xfId="0" applyAlignment="1">
      <alignment horizontal="center"/>
    </xf>
    <xf numFmtId="165" fontId="0" fillId="0" borderId="0" xfId="0" applyNumberFormat="1"/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49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6" fontId="3" fillId="0" borderId="0" xfId="0" applyNumberFormat="1" applyFont="1" applyFill="1" applyBorder="1"/>
    <xf numFmtId="0" fontId="3" fillId="0" borderId="0" xfId="0" applyFont="1" applyFill="1" applyBorder="1"/>
    <xf numFmtId="167" fontId="0" fillId="0" borderId="0" xfId="0" applyNumberFormat="1"/>
    <xf numFmtId="0" fontId="1" fillId="0" borderId="0" xfId="0" applyFont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27"/>
  <sheetViews>
    <sheetView tabSelected="1" workbookViewId="0">
      <selection activeCell="B1" sqref="B1:E1"/>
    </sheetView>
  </sheetViews>
  <sheetFormatPr baseColWidth="10" defaultRowHeight="15.75" x14ac:dyDescent="0.25"/>
  <cols>
    <col min="1" max="1" width="5.875" customWidth="1"/>
    <col min="2" max="2" width="30.875" customWidth="1"/>
    <col min="3" max="3" width="17.5" customWidth="1"/>
    <col min="4" max="4" width="10.875" customWidth="1"/>
    <col min="5" max="5" width="22.5" bestFit="1" customWidth="1"/>
  </cols>
  <sheetData>
    <row r="1" spans="1:5" x14ac:dyDescent="0.25">
      <c r="B1" s="13" t="s">
        <v>178</v>
      </c>
      <c r="C1" s="4" t="s">
        <v>182</v>
      </c>
      <c r="D1" s="4" t="s">
        <v>183</v>
      </c>
      <c r="E1" s="6" t="s">
        <v>184</v>
      </c>
    </row>
    <row r="2" spans="1:5" x14ac:dyDescent="0.25">
      <c r="A2" s="31" t="s">
        <v>179</v>
      </c>
      <c r="B2" s="17" t="s">
        <v>192</v>
      </c>
      <c r="C2" s="5" t="s">
        <v>108</v>
      </c>
      <c r="D2" s="1" t="s">
        <v>124</v>
      </c>
      <c r="E2" s="2"/>
    </row>
    <row r="3" spans="1:5" x14ac:dyDescent="0.25">
      <c r="A3" s="31"/>
      <c r="B3" s="17" t="s">
        <v>185</v>
      </c>
      <c r="C3" s="5" t="s">
        <v>109</v>
      </c>
      <c r="D3" s="1" t="s">
        <v>125</v>
      </c>
      <c r="E3" s="2"/>
    </row>
    <row r="4" spans="1:5" x14ac:dyDescent="0.25">
      <c r="A4" s="31"/>
      <c r="B4" s="17" t="s">
        <v>186</v>
      </c>
      <c r="C4" s="5" t="s">
        <v>110</v>
      </c>
      <c r="D4" s="1" t="s">
        <v>126</v>
      </c>
      <c r="E4" s="2"/>
    </row>
    <row r="5" spans="1:5" x14ac:dyDescent="0.25">
      <c r="A5" s="31"/>
      <c r="B5" s="17" t="s">
        <v>187</v>
      </c>
      <c r="C5" s="5" t="s">
        <v>111</v>
      </c>
      <c r="D5" s="1" t="s">
        <v>127</v>
      </c>
      <c r="E5" s="2"/>
    </row>
    <row r="6" spans="1:5" x14ac:dyDescent="0.25">
      <c r="A6" s="31"/>
      <c r="B6" s="17" t="s">
        <v>188</v>
      </c>
      <c r="C6" s="5" t="s">
        <v>112</v>
      </c>
      <c r="D6" s="1" t="s">
        <v>127</v>
      </c>
      <c r="E6" s="2"/>
    </row>
    <row r="7" spans="1:5" x14ac:dyDescent="0.25">
      <c r="A7" s="31"/>
      <c r="B7" s="17" t="s">
        <v>189</v>
      </c>
      <c r="C7" s="5" t="s">
        <v>113</v>
      </c>
      <c r="D7" s="1" t="s">
        <v>127</v>
      </c>
      <c r="E7" s="2"/>
    </row>
    <row r="8" spans="1:5" x14ac:dyDescent="0.25">
      <c r="A8" s="31"/>
      <c r="B8" s="17" t="s">
        <v>190</v>
      </c>
      <c r="C8" s="5" t="s">
        <v>114</v>
      </c>
      <c r="D8" s="1" t="s">
        <v>128</v>
      </c>
      <c r="E8" s="2"/>
    </row>
    <row r="9" spans="1:5" x14ac:dyDescent="0.25">
      <c r="A9" s="31" t="s">
        <v>180</v>
      </c>
      <c r="B9" s="17" t="s">
        <v>191</v>
      </c>
      <c r="C9" s="5" t="s">
        <v>115</v>
      </c>
      <c r="D9" s="1" t="s">
        <v>127</v>
      </c>
      <c r="E9" s="3"/>
    </row>
    <row r="10" spans="1:5" x14ac:dyDescent="0.25">
      <c r="A10" s="31"/>
      <c r="B10" s="17" t="s">
        <v>194</v>
      </c>
      <c r="C10" s="5" t="s">
        <v>116</v>
      </c>
      <c r="D10" s="1" t="s">
        <v>127</v>
      </c>
      <c r="E10" s="3"/>
    </row>
    <row r="11" spans="1:5" x14ac:dyDescent="0.25">
      <c r="A11" s="31"/>
      <c r="B11" s="17" t="s">
        <v>193</v>
      </c>
      <c r="C11" s="5" t="s">
        <v>117</v>
      </c>
      <c r="D11" s="1" t="s">
        <v>127</v>
      </c>
      <c r="E11" s="3"/>
    </row>
    <row r="12" spans="1:5" x14ac:dyDescent="0.25">
      <c r="A12" s="31"/>
      <c r="B12" s="17" t="s">
        <v>195</v>
      </c>
      <c r="C12" s="5" t="s">
        <v>2</v>
      </c>
      <c r="D12" s="1" t="s">
        <v>127</v>
      </c>
      <c r="E12" s="3"/>
    </row>
    <row r="13" spans="1:5" x14ac:dyDescent="0.25">
      <c r="A13" s="31" t="s">
        <v>181</v>
      </c>
      <c r="B13" s="17" t="s">
        <v>196</v>
      </c>
      <c r="C13" s="5" t="s">
        <v>129</v>
      </c>
      <c r="D13" s="1" t="s">
        <v>127</v>
      </c>
      <c r="E13" s="2"/>
    </row>
    <row r="14" spans="1:5" x14ac:dyDescent="0.25">
      <c r="A14" s="31"/>
      <c r="B14" s="17" t="s">
        <v>197</v>
      </c>
      <c r="C14" s="5" t="s">
        <v>130</v>
      </c>
      <c r="D14" s="1" t="s">
        <v>139</v>
      </c>
      <c r="E14" s="2"/>
    </row>
    <row r="15" spans="1:5" x14ac:dyDescent="0.25">
      <c r="A15" s="31"/>
      <c r="B15" s="17" t="s">
        <v>198</v>
      </c>
      <c r="C15" s="5" t="s">
        <v>131</v>
      </c>
      <c r="D15" s="1" t="s">
        <v>139</v>
      </c>
      <c r="E15" s="2"/>
    </row>
    <row r="16" spans="1:5" x14ac:dyDescent="0.25">
      <c r="A16" s="31"/>
      <c r="B16" s="17" t="s">
        <v>199</v>
      </c>
      <c r="C16" s="5" t="s">
        <v>132</v>
      </c>
      <c r="D16" s="1" t="s">
        <v>139</v>
      </c>
      <c r="E16" s="2"/>
    </row>
    <row r="17" spans="1:5" x14ac:dyDescent="0.25">
      <c r="A17" s="31"/>
      <c r="B17" s="17" t="s">
        <v>200</v>
      </c>
      <c r="C17" s="5" t="s">
        <v>118</v>
      </c>
      <c r="D17" s="1" t="s">
        <v>127</v>
      </c>
      <c r="E17" s="2"/>
    </row>
    <row r="18" spans="1:5" x14ac:dyDescent="0.25">
      <c r="A18" s="31"/>
      <c r="B18" s="17" t="s">
        <v>201</v>
      </c>
      <c r="C18" s="5" t="s">
        <v>133</v>
      </c>
      <c r="D18" s="1" t="s">
        <v>127</v>
      </c>
      <c r="E18" s="2"/>
    </row>
    <row r="19" spans="1:5" x14ac:dyDescent="0.25">
      <c r="A19" s="31"/>
      <c r="B19" s="17" t="s">
        <v>202</v>
      </c>
      <c r="C19" s="5" t="s">
        <v>134</v>
      </c>
      <c r="D19" s="1" t="s">
        <v>140</v>
      </c>
      <c r="E19" s="2"/>
    </row>
    <row r="20" spans="1:5" x14ac:dyDescent="0.25">
      <c r="A20" s="31"/>
      <c r="B20" s="17" t="s">
        <v>203</v>
      </c>
      <c r="C20" s="5" t="s">
        <v>135</v>
      </c>
      <c r="D20" s="1" t="s">
        <v>113</v>
      </c>
      <c r="E20" s="2"/>
    </row>
    <row r="21" spans="1:5" x14ac:dyDescent="0.25">
      <c r="A21" s="31"/>
      <c r="B21" s="17" t="s">
        <v>204</v>
      </c>
      <c r="C21" s="5" t="s">
        <v>136</v>
      </c>
      <c r="D21" s="1" t="s">
        <v>127</v>
      </c>
      <c r="E21" s="3"/>
    </row>
    <row r="22" spans="1:5" x14ac:dyDescent="0.25">
      <c r="A22" s="31"/>
      <c r="B22" s="17" t="s">
        <v>205</v>
      </c>
      <c r="C22" s="5" t="s">
        <v>137</v>
      </c>
      <c r="D22" s="1" t="s">
        <v>113</v>
      </c>
      <c r="E22" s="2"/>
    </row>
    <row r="23" spans="1:5" x14ac:dyDescent="0.25">
      <c r="A23" s="31"/>
      <c r="B23" s="17" t="s">
        <v>206</v>
      </c>
      <c r="C23" s="5" t="s">
        <v>123</v>
      </c>
      <c r="D23" s="1" t="s">
        <v>127</v>
      </c>
      <c r="E23" s="2"/>
    </row>
    <row r="24" spans="1:5" x14ac:dyDescent="0.25">
      <c r="A24" s="31"/>
      <c r="B24" s="17" t="s">
        <v>207</v>
      </c>
      <c r="C24" s="5" t="s">
        <v>122</v>
      </c>
      <c r="D24" s="1" t="s">
        <v>141</v>
      </c>
      <c r="E24" s="2"/>
    </row>
    <row r="25" spans="1:5" x14ac:dyDescent="0.25">
      <c r="A25" s="31"/>
      <c r="B25" s="17" t="s">
        <v>144</v>
      </c>
      <c r="C25" s="5" t="s">
        <v>138</v>
      </c>
      <c r="D25" s="1" t="s">
        <v>127</v>
      </c>
      <c r="E25" s="3"/>
    </row>
    <row r="26" spans="1:5" x14ac:dyDescent="0.25">
      <c r="A26" s="31"/>
      <c r="B26" s="17" t="s">
        <v>208</v>
      </c>
      <c r="C26" s="5" t="s">
        <v>120</v>
      </c>
      <c r="D26" s="1" t="s">
        <v>139</v>
      </c>
      <c r="E26" s="2"/>
    </row>
    <row r="27" spans="1:5" x14ac:dyDescent="0.25">
      <c r="A27" s="31"/>
      <c r="B27" s="17" t="s">
        <v>209</v>
      </c>
      <c r="C27" s="5" t="s">
        <v>121</v>
      </c>
      <c r="D27" s="1" t="s">
        <v>127</v>
      </c>
      <c r="E27" s="2"/>
    </row>
  </sheetData>
  <mergeCells count="3">
    <mergeCell ref="A2:A8"/>
    <mergeCell ref="A9:A12"/>
    <mergeCell ref="A13:A27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D102"/>
  <sheetViews>
    <sheetView topLeftCell="A7" workbookViewId="0">
      <selection activeCell="A21" sqref="A21"/>
    </sheetView>
  </sheetViews>
  <sheetFormatPr baseColWidth="10" defaultRowHeight="15.75" x14ac:dyDescent="0.25"/>
  <cols>
    <col min="1" max="1" width="53.375" customWidth="1"/>
    <col min="2" max="2" width="17.5" customWidth="1"/>
    <col min="3" max="3" width="10.875" customWidth="1"/>
    <col min="4" max="4" width="22.5" customWidth="1"/>
  </cols>
  <sheetData>
    <row r="1" spans="1:4" x14ac:dyDescent="0.25">
      <c r="A1" s="13" t="s">
        <v>178</v>
      </c>
      <c r="B1" s="4" t="s">
        <v>182</v>
      </c>
      <c r="C1" s="4" t="s">
        <v>183</v>
      </c>
      <c r="D1" s="6" t="s">
        <v>184</v>
      </c>
    </row>
    <row r="2" spans="1:4" x14ac:dyDescent="0.25">
      <c r="A2" s="17" t="s">
        <v>213</v>
      </c>
      <c r="B2" s="5" t="s">
        <v>7</v>
      </c>
      <c r="C2" s="1" t="s">
        <v>125</v>
      </c>
      <c r="D2" s="19"/>
    </row>
    <row r="3" spans="1:4" x14ac:dyDescent="0.25">
      <c r="A3" s="17" t="s">
        <v>214</v>
      </c>
      <c r="B3" s="5" t="s">
        <v>8</v>
      </c>
      <c r="C3" s="1" t="s">
        <v>160</v>
      </c>
      <c r="D3" s="19"/>
    </row>
    <row r="4" spans="1:4" x14ac:dyDescent="0.25">
      <c r="A4" s="17" t="s">
        <v>215</v>
      </c>
      <c r="B4" s="5" t="s">
        <v>9</v>
      </c>
      <c r="C4" s="1" t="s">
        <v>126</v>
      </c>
      <c r="D4" s="19"/>
    </row>
    <row r="5" spans="1:4" x14ac:dyDescent="0.25">
      <c r="A5" s="17" t="s">
        <v>216</v>
      </c>
      <c r="B5" s="5" t="s">
        <v>10</v>
      </c>
      <c r="C5" s="1" t="s">
        <v>161</v>
      </c>
      <c r="D5" s="19"/>
    </row>
    <row r="6" spans="1:4" x14ac:dyDescent="0.25">
      <c r="A6" s="17" t="s">
        <v>145</v>
      </c>
      <c r="B6" s="5" t="s">
        <v>11</v>
      </c>
      <c r="C6" s="1" t="s">
        <v>162</v>
      </c>
      <c r="D6" s="19"/>
    </row>
    <row r="7" spans="1:4" x14ac:dyDescent="0.25">
      <c r="A7" s="17" t="s">
        <v>217</v>
      </c>
      <c r="B7" s="5" t="s">
        <v>12</v>
      </c>
      <c r="C7" s="1" t="s">
        <v>22</v>
      </c>
      <c r="D7" s="19"/>
    </row>
    <row r="8" spans="1:4" x14ac:dyDescent="0.25">
      <c r="A8" s="17" t="s">
        <v>218</v>
      </c>
      <c r="B8" s="5" t="s">
        <v>13</v>
      </c>
      <c r="C8" s="1" t="s">
        <v>22</v>
      </c>
      <c r="D8" s="19"/>
    </row>
    <row r="9" spans="1:4" x14ac:dyDescent="0.25">
      <c r="A9" s="17" t="s">
        <v>219</v>
      </c>
      <c r="B9" s="5" t="s">
        <v>14</v>
      </c>
      <c r="C9" s="1" t="s">
        <v>126</v>
      </c>
      <c r="D9" s="19"/>
    </row>
    <row r="10" spans="1:4" x14ac:dyDescent="0.25">
      <c r="A10" s="17" t="s">
        <v>220</v>
      </c>
      <c r="B10" s="5" t="s">
        <v>15</v>
      </c>
      <c r="C10" s="1" t="s">
        <v>162</v>
      </c>
      <c r="D10" s="19"/>
    </row>
    <row r="11" spans="1:4" x14ac:dyDescent="0.25">
      <c r="A11" s="17" t="s">
        <v>221</v>
      </c>
      <c r="B11" s="5" t="s">
        <v>16</v>
      </c>
      <c r="C11" s="1" t="s">
        <v>163</v>
      </c>
      <c r="D11" s="19"/>
    </row>
    <row r="12" spans="1:4" x14ac:dyDescent="0.25">
      <c r="A12" s="17" t="s">
        <v>222</v>
      </c>
      <c r="B12" s="5" t="s">
        <v>17</v>
      </c>
      <c r="C12" s="1" t="s">
        <v>163</v>
      </c>
      <c r="D12" s="19"/>
    </row>
    <row r="13" spans="1:4" x14ac:dyDescent="0.25">
      <c r="A13" s="17" t="s">
        <v>223</v>
      </c>
      <c r="B13" s="5" t="s">
        <v>18</v>
      </c>
      <c r="C13" s="1" t="s">
        <v>164</v>
      </c>
      <c r="D13" s="19"/>
    </row>
    <row r="14" spans="1:4" x14ac:dyDescent="0.25">
      <c r="A14" s="17" t="s">
        <v>224</v>
      </c>
      <c r="B14" s="5" t="s">
        <v>19</v>
      </c>
      <c r="C14" s="1" t="s">
        <v>113</v>
      </c>
      <c r="D14" s="19"/>
    </row>
    <row r="15" spans="1:4" x14ac:dyDescent="0.25">
      <c r="A15" s="17" t="s">
        <v>225</v>
      </c>
      <c r="B15" s="5" t="s">
        <v>20</v>
      </c>
      <c r="C15" s="1" t="s">
        <v>113</v>
      </c>
      <c r="D15" s="19"/>
    </row>
    <row r="16" spans="1:4" x14ac:dyDescent="0.25">
      <c r="A16" s="17" t="s">
        <v>226</v>
      </c>
      <c r="B16" s="5" t="s">
        <v>21</v>
      </c>
      <c r="C16" s="1" t="s">
        <v>113</v>
      </c>
      <c r="D16" s="19"/>
    </row>
    <row r="17" spans="1:4" x14ac:dyDescent="0.25">
      <c r="A17" s="17" t="s">
        <v>227</v>
      </c>
      <c r="B17" s="5" t="s">
        <v>22</v>
      </c>
      <c r="C17" s="1" t="s">
        <v>165</v>
      </c>
      <c r="D17" s="19"/>
    </row>
    <row r="18" spans="1:4" x14ac:dyDescent="0.25">
      <c r="A18" s="17" t="s">
        <v>228</v>
      </c>
      <c r="B18" s="5" t="s">
        <v>23</v>
      </c>
      <c r="C18" s="1" t="s">
        <v>113</v>
      </c>
      <c r="D18" s="19"/>
    </row>
    <row r="19" spans="1:4" x14ac:dyDescent="0.25">
      <c r="A19" s="17" t="s">
        <v>229</v>
      </c>
      <c r="B19" s="5" t="s">
        <v>24</v>
      </c>
      <c r="C19" s="1" t="s">
        <v>113</v>
      </c>
      <c r="D19" s="19"/>
    </row>
    <row r="20" spans="1:4" x14ac:dyDescent="0.25">
      <c r="A20" s="17" t="s">
        <v>230</v>
      </c>
      <c r="B20" s="5" t="s">
        <v>25</v>
      </c>
      <c r="C20" s="1" t="s">
        <v>113</v>
      </c>
      <c r="D20" s="19"/>
    </row>
    <row r="21" spans="1:4" x14ac:dyDescent="0.25">
      <c r="A21" s="18" t="s">
        <v>231</v>
      </c>
      <c r="B21" s="5" t="s">
        <v>26</v>
      </c>
      <c r="C21" s="1" t="s">
        <v>113</v>
      </c>
      <c r="D21" s="19"/>
    </row>
    <row r="22" spans="1:4" x14ac:dyDescent="0.25">
      <c r="A22" s="17" t="s">
        <v>232</v>
      </c>
      <c r="B22" s="5" t="s">
        <v>27</v>
      </c>
      <c r="C22" s="1" t="s">
        <v>113</v>
      </c>
      <c r="D22" s="19"/>
    </row>
    <row r="23" spans="1:4" x14ac:dyDescent="0.25">
      <c r="A23" s="17" t="s">
        <v>233</v>
      </c>
      <c r="B23" s="5" t="s">
        <v>28</v>
      </c>
      <c r="C23" s="1" t="s">
        <v>166</v>
      </c>
      <c r="D23" s="19"/>
    </row>
    <row r="24" spans="1:4" x14ac:dyDescent="0.25">
      <c r="A24" s="17" t="s">
        <v>234</v>
      </c>
      <c r="B24" s="5" t="s">
        <v>29</v>
      </c>
      <c r="C24" s="1" t="s">
        <v>113</v>
      </c>
      <c r="D24" s="19"/>
    </row>
    <row r="25" spans="1:4" x14ac:dyDescent="0.25">
      <c r="A25" s="17" t="s">
        <v>235</v>
      </c>
      <c r="B25" s="5" t="s">
        <v>30</v>
      </c>
      <c r="C25" s="1" t="s">
        <v>127</v>
      </c>
      <c r="D25" s="19"/>
    </row>
    <row r="26" spans="1:4" x14ac:dyDescent="0.25">
      <c r="A26" s="17" t="s">
        <v>236</v>
      </c>
      <c r="B26" s="5" t="s">
        <v>31</v>
      </c>
      <c r="C26" s="1" t="s">
        <v>113</v>
      </c>
      <c r="D26" s="19"/>
    </row>
    <row r="27" spans="1:4" x14ac:dyDescent="0.25">
      <c r="A27" s="17" t="s">
        <v>237</v>
      </c>
      <c r="B27" s="5" t="s">
        <v>32</v>
      </c>
      <c r="C27" s="1" t="s">
        <v>113</v>
      </c>
      <c r="D27" s="19"/>
    </row>
    <row r="28" spans="1:4" x14ac:dyDescent="0.25">
      <c r="A28" s="17" t="s">
        <v>238</v>
      </c>
      <c r="B28" s="5" t="s">
        <v>33</v>
      </c>
      <c r="C28" s="1" t="s">
        <v>127</v>
      </c>
      <c r="D28" s="19"/>
    </row>
    <row r="29" spans="1:4" x14ac:dyDescent="0.25">
      <c r="A29" s="17" t="s">
        <v>246</v>
      </c>
      <c r="B29" s="5" t="s">
        <v>34</v>
      </c>
      <c r="C29" s="1" t="s">
        <v>127</v>
      </c>
      <c r="D29" s="19"/>
    </row>
    <row r="30" spans="1:4" x14ac:dyDescent="0.25">
      <c r="A30" s="17" t="s">
        <v>239</v>
      </c>
      <c r="B30" s="5" t="s">
        <v>35</v>
      </c>
      <c r="C30" s="1" t="s">
        <v>127</v>
      </c>
      <c r="D30" s="19"/>
    </row>
    <row r="31" spans="1:4" x14ac:dyDescent="0.25">
      <c r="A31" s="17" t="s">
        <v>244</v>
      </c>
      <c r="B31" s="5" t="s">
        <v>36</v>
      </c>
      <c r="C31" s="1" t="s">
        <v>127</v>
      </c>
      <c r="D31" s="19"/>
    </row>
    <row r="32" spans="1:4" x14ac:dyDescent="0.25">
      <c r="A32" s="17" t="s">
        <v>245</v>
      </c>
      <c r="B32" s="5" t="s">
        <v>37</v>
      </c>
      <c r="C32" s="1" t="s">
        <v>127</v>
      </c>
      <c r="D32" s="19"/>
    </row>
    <row r="33" spans="1:4" x14ac:dyDescent="0.25">
      <c r="A33" s="17" t="s">
        <v>247</v>
      </c>
      <c r="B33" s="5" t="s">
        <v>38</v>
      </c>
      <c r="C33" s="1" t="s">
        <v>127</v>
      </c>
      <c r="D33" s="19"/>
    </row>
    <row r="34" spans="1:4" x14ac:dyDescent="0.25">
      <c r="A34" s="17" t="s">
        <v>248</v>
      </c>
      <c r="B34" s="5" t="s">
        <v>39</v>
      </c>
      <c r="C34" s="1" t="s">
        <v>127</v>
      </c>
      <c r="D34" s="19"/>
    </row>
    <row r="35" spans="1:4" x14ac:dyDescent="0.25">
      <c r="A35" s="17" t="s">
        <v>249</v>
      </c>
      <c r="B35" s="5" t="s">
        <v>40</v>
      </c>
      <c r="C35" s="1" t="s">
        <v>127</v>
      </c>
      <c r="D35" s="19"/>
    </row>
    <row r="36" spans="1:4" x14ac:dyDescent="0.25">
      <c r="A36" s="17" t="s">
        <v>250</v>
      </c>
      <c r="B36" s="5" t="s">
        <v>41</v>
      </c>
      <c r="C36" s="1" t="s">
        <v>113</v>
      </c>
      <c r="D36" s="19"/>
    </row>
    <row r="37" spans="1:4" x14ac:dyDescent="0.25">
      <c r="A37" s="17" t="s">
        <v>240</v>
      </c>
      <c r="B37" s="5" t="s">
        <v>42</v>
      </c>
      <c r="C37" s="1" t="s">
        <v>113</v>
      </c>
      <c r="D37" s="19"/>
    </row>
    <row r="38" spans="1:4" x14ac:dyDescent="0.25">
      <c r="A38" s="17" t="s">
        <v>251</v>
      </c>
      <c r="B38" s="5" t="s">
        <v>43</v>
      </c>
      <c r="C38" s="1" t="s">
        <v>167</v>
      </c>
      <c r="D38" s="19"/>
    </row>
    <row r="39" spans="1:4" x14ac:dyDescent="0.25">
      <c r="A39" s="17" t="s">
        <v>201</v>
      </c>
      <c r="B39" s="5" t="s">
        <v>44</v>
      </c>
      <c r="C39" s="1" t="s">
        <v>127</v>
      </c>
      <c r="D39" s="19"/>
    </row>
    <row r="40" spans="1:4" x14ac:dyDescent="0.25">
      <c r="A40" s="17" t="s">
        <v>252</v>
      </c>
      <c r="B40" s="5" t="s">
        <v>45</v>
      </c>
      <c r="C40" s="1" t="s">
        <v>168</v>
      </c>
      <c r="D40" s="19"/>
    </row>
    <row r="41" spans="1:4" x14ac:dyDescent="0.25">
      <c r="A41" s="17" t="s">
        <v>253</v>
      </c>
      <c r="B41" s="5" t="s">
        <v>46</v>
      </c>
      <c r="C41" s="1" t="s">
        <v>127</v>
      </c>
      <c r="D41" s="19"/>
    </row>
    <row r="42" spans="1:4" x14ac:dyDescent="0.25">
      <c r="A42" s="17" t="s">
        <v>241</v>
      </c>
      <c r="B42" s="5" t="s">
        <v>47</v>
      </c>
      <c r="C42" s="1" t="s">
        <v>127</v>
      </c>
      <c r="D42" s="19"/>
    </row>
    <row r="43" spans="1:4" x14ac:dyDescent="0.25">
      <c r="A43" s="17" t="s">
        <v>242</v>
      </c>
      <c r="B43" s="5" t="s">
        <v>48</v>
      </c>
      <c r="C43" s="1" t="s">
        <v>127</v>
      </c>
      <c r="D43" s="19"/>
    </row>
    <row r="44" spans="1:4" x14ac:dyDescent="0.25">
      <c r="A44" s="17" t="s">
        <v>243</v>
      </c>
      <c r="B44" s="5" t="s">
        <v>49</v>
      </c>
      <c r="C44" s="1" t="s">
        <v>127</v>
      </c>
      <c r="D44" s="19"/>
    </row>
    <row r="45" spans="1:4" x14ac:dyDescent="0.25">
      <c r="A45" s="17" t="s">
        <v>254</v>
      </c>
      <c r="B45" s="5" t="s">
        <v>50</v>
      </c>
      <c r="C45" s="1" t="s">
        <v>127</v>
      </c>
      <c r="D45" s="19"/>
    </row>
    <row r="46" spans="1:4" x14ac:dyDescent="0.25">
      <c r="A46" s="17" t="s">
        <v>255</v>
      </c>
      <c r="B46" s="5" t="s">
        <v>51</v>
      </c>
      <c r="C46" s="1" t="s">
        <v>22</v>
      </c>
      <c r="D46" s="19"/>
    </row>
    <row r="47" spans="1:4" x14ac:dyDescent="0.25">
      <c r="A47" s="17" t="s">
        <v>256</v>
      </c>
      <c r="B47" s="5" t="s">
        <v>52</v>
      </c>
      <c r="C47" s="1" t="s">
        <v>169</v>
      </c>
      <c r="D47" s="19"/>
    </row>
    <row r="48" spans="1:4" x14ac:dyDescent="0.25">
      <c r="A48" s="17" t="s">
        <v>257</v>
      </c>
      <c r="B48" s="5" t="s">
        <v>53</v>
      </c>
      <c r="C48" s="1" t="s">
        <v>166</v>
      </c>
      <c r="D48" s="19"/>
    </row>
    <row r="49" spans="1:4" x14ac:dyDescent="0.25">
      <c r="A49" s="17" t="s">
        <v>258</v>
      </c>
      <c r="B49" s="5" t="s">
        <v>54</v>
      </c>
      <c r="C49" s="1" t="s">
        <v>169</v>
      </c>
      <c r="D49" s="19"/>
    </row>
    <row r="50" spans="1:4" x14ac:dyDescent="0.25">
      <c r="A50" s="17" t="s">
        <v>259</v>
      </c>
      <c r="B50" s="5" t="s">
        <v>55</v>
      </c>
      <c r="C50" s="1" t="s">
        <v>113</v>
      </c>
      <c r="D50" s="19"/>
    </row>
    <row r="51" spans="1:4" x14ac:dyDescent="0.25">
      <c r="A51" s="17" t="s">
        <v>260</v>
      </c>
      <c r="B51" s="5" t="s">
        <v>56</v>
      </c>
      <c r="C51" s="1" t="s">
        <v>168</v>
      </c>
      <c r="D51" s="19"/>
    </row>
    <row r="52" spans="1:4" x14ac:dyDescent="0.25">
      <c r="A52" s="17" t="s">
        <v>261</v>
      </c>
      <c r="B52" s="5" t="s">
        <v>57</v>
      </c>
      <c r="C52" s="1" t="s">
        <v>166</v>
      </c>
      <c r="D52" s="19"/>
    </row>
    <row r="53" spans="1:4" x14ac:dyDescent="0.25">
      <c r="A53" s="17" t="s">
        <v>304</v>
      </c>
      <c r="B53" s="5" t="s">
        <v>58</v>
      </c>
      <c r="C53" s="1" t="s">
        <v>166</v>
      </c>
      <c r="D53" s="19"/>
    </row>
    <row r="54" spans="1:4" x14ac:dyDescent="0.25">
      <c r="A54" s="17" t="s">
        <v>305</v>
      </c>
      <c r="B54" s="5" t="s">
        <v>59</v>
      </c>
      <c r="C54" s="1" t="s">
        <v>166</v>
      </c>
      <c r="D54" s="19"/>
    </row>
    <row r="55" spans="1:4" x14ac:dyDescent="0.25">
      <c r="A55" s="17" t="s">
        <v>306</v>
      </c>
      <c r="B55" s="5" t="s">
        <v>60</v>
      </c>
      <c r="C55" s="1" t="s">
        <v>166</v>
      </c>
      <c r="D55" s="19"/>
    </row>
    <row r="56" spans="1:4" x14ac:dyDescent="0.25">
      <c r="A56" s="17" t="s">
        <v>262</v>
      </c>
      <c r="B56" s="5" t="s">
        <v>61</v>
      </c>
      <c r="C56" s="1" t="s">
        <v>167</v>
      </c>
      <c r="D56" s="19"/>
    </row>
    <row r="57" spans="1:4" x14ac:dyDescent="0.25">
      <c r="A57" s="17" t="s">
        <v>263</v>
      </c>
      <c r="B57" s="5" t="s">
        <v>62</v>
      </c>
      <c r="C57" s="1" t="s">
        <v>166</v>
      </c>
      <c r="D57" s="19"/>
    </row>
    <row r="58" spans="1:4" x14ac:dyDescent="0.25">
      <c r="A58" s="17" t="s">
        <v>264</v>
      </c>
      <c r="B58" s="5" t="s">
        <v>63</v>
      </c>
      <c r="C58" s="1" t="s">
        <v>166</v>
      </c>
      <c r="D58" s="19"/>
    </row>
    <row r="59" spans="1:4" x14ac:dyDescent="0.25">
      <c r="A59" s="17" t="s">
        <v>265</v>
      </c>
      <c r="B59" s="5" t="s">
        <v>64</v>
      </c>
      <c r="C59" s="1" t="s">
        <v>166</v>
      </c>
      <c r="D59" s="19"/>
    </row>
    <row r="60" spans="1:4" x14ac:dyDescent="0.25">
      <c r="A60" s="17" t="s">
        <v>266</v>
      </c>
      <c r="B60" s="5" t="s">
        <v>65</v>
      </c>
      <c r="C60" s="1" t="s">
        <v>166</v>
      </c>
      <c r="D60" s="19"/>
    </row>
    <row r="61" spans="1:4" x14ac:dyDescent="0.25">
      <c r="A61" s="17" t="s">
        <v>267</v>
      </c>
      <c r="B61" s="5" t="s">
        <v>66</v>
      </c>
      <c r="C61" s="1" t="s">
        <v>169</v>
      </c>
      <c r="D61" s="19"/>
    </row>
    <row r="62" spans="1:4" x14ac:dyDescent="0.25">
      <c r="A62" s="17" t="s">
        <v>268</v>
      </c>
      <c r="B62" s="5" t="s">
        <v>67</v>
      </c>
      <c r="C62" s="1" t="s">
        <v>166</v>
      </c>
      <c r="D62" s="19"/>
    </row>
    <row r="63" spans="1:4" x14ac:dyDescent="0.25">
      <c r="A63" s="17" t="s">
        <v>269</v>
      </c>
      <c r="B63" s="5" t="s">
        <v>68</v>
      </c>
      <c r="C63" s="1" t="s">
        <v>166</v>
      </c>
      <c r="D63" s="19"/>
    </row>
    <row r="64" spans="1:4" x14ac:dyDescent="0.25">
      <c r="A64" s="17" t="s">
        <v>270</v>
      </c>
      <c r="B64" s="5" t="s">
        <v>69</v>
      </c>
      <c r="C64" s="1" t="s">
        <v>166</v>
      </c>
      <c r="D64" s="19"/>
    </row>
    <row r="65" spans="1:4" x14ac:dyDescent="0.25">
      <c r="A65" s="17" t="s">
        <v>307</v>
      </c>
      <c r="B65" s="5" t="s">
        <v>70</v>
      </c>
      <c r="C65" s="1" t="s">
        <v>113</v>
      </c>
      <c r="D65" s="19"/>
    </row>
    <row r="66" spans="1:4" x14ac:dyDescent="0.25">
      <c r="A66" s="17" t="s">
        <v>308</v>
      </c>
      <c r="B66" s="5" t="s">
        <v>71</v>
      </c>
      <c r="C66" s="1" t="s">
        <v>139</v>
      </c>
      <c r="D66" s="19"/>
    </row>
    <row r="67" spans="1:4" x14ac:dyDescent="0.25">
      <c r="A67" s="17" t="s">
        <v>272</v>
      </c>
      <c r="B67" s="5" t="s">
        <v>72</v>
      </c>
      <c r="C67" s="1" t="s">
        <v>139</v>
      </c>
      <c r="D67" s="19"/>
    </row>
    <row r="68" spans="1:4" x14ac:dyDescent="0.25">
      <c r="A68" s="17" t="s">
        <v>273</v>
      </c>
      <c r="B68" s="5" t="s">
        <v>73</v>
      </c>
      <c r="C68" s="1" t="s">
        <v>139</v>
      </c>
      <c r="D68" s="19"/>
    </row>
    <row r="69" spans="1:4" x14ac:dyDescent="0.25">
      <c r="A69" s="17" t="s">
        <v>274</v>
      </c>
      <c r="B69" s="5" t="s">
        <v>74</v>
      </c>
      <c r="C69" s="1" t="s">
        <v>139</v>
      </c>
      <c r="D69" s="19"/>
    </row>
    <row r="70" spans="1:4" x14ac:dyDescent="0.25">
      <c r="A70" s="17" t="s">
        <v>275</v>
      </c>
      <c r="B70" s="5" t="s">
        <v>75</v>
      </c>
      <c r="C70" s="1" t="s">
        <v>166</v>
      </c>
      <c r="D70" s="19"/>
    </row>
    <row r="71" spans="1:4" x14ac:dyDescent="0.25">
      <c r="A71" s="17" t="s">
        <v>309</v>
      </c>
      <c r="B71" s="5" t="s">
        <v>76</v>
      </c>
      <c r="C71" s="1" t="s">
        <v>127</v>
      </c>
      <c r="D71" s="19"/>
    </row>
    <row r="72" spans="1:4" x14ac:dyDescent="0.25">
      <c r="A72" s="17" t="s">
        <v>276</v>
      </c>
      <c r="B72" s="5" t="s">
        <v>77</v>
      </c>
      <c r="C72" s="1" t="s">
        <v>113</v>
      </c>
      <c r="D72" s="19"/>
    </row>
    <row r="73" spans="1:4" x14ac:dyDescent="0.25">
      <c r="A73" s="17" t="s">
        <v>277</v>
      </c>
      <c r="B73" s="5" t="s">
        <v>78</v>
      </c>
      <c r="C73" s="1" t="s">
        <v>127</v>
      </c>
      <c r="D73" s="19"/>
    </row>
    <row r="74" spans="1:4" x14ac:dyDescent="0.25">
      <c r="A74" s="17" t="s">
        <v>277</v>
      </c>
      <c r="B74" s="5" t="s">
        <v>79</v>
      </c>
      <c r="C74" s="1" t="s">
        <v>127</v>
      </c>
      <c r="D74" s="19"/>
    </row>
    <row r="75" spans="1:4" x14ac:dyDescent="0.25">
      <c r="A75" s="17" t="s">
        <v>278</v>
      </c>
      <c r="B75" s="5" t="s">
        <v>80</v>
      </c>
      <c r="C75" s="1" t="s">
        <v>166</v>
      </c>
      <c r="D75" s="19"/>
    </row>
    <row r="76" spans="1:4" x14ac:dyDescent="0.25">
      <c r="A76" s="17" t="s">
        <v>279</v>
      </c>
      <c r="B76" s="5" t="s">
        <v>81</v>
      </c>
      <c r="C76" s="1" t="s">
        <v>127</v>
      </c>
      <c r="D76" s="19"/>
    </row>
    <row r="77" spans="1:4" x14ac:dyDescent="0.25">
      <c r="A77" s="18" t="s">
        <v>280</v>
      </c>
      <c r="B77" s="5" t="s">
        <v>82</v>
      </c>
      <c r="C77" s="1" t="s">
        <v>127</v>
      </c>
      <c r="D77" s="19"/>
    </row>
    <row r="78" spans="1:4" x14ac:dyDescent="0.25">
      <c r="A78" s="17" t="s">
        <v>281</v>
      </c>
      <c r="B78" s="5" t="s">
        <v>83</v>
      </c>
      <c r="C78" s="1" t="s">
        <v>127</v>
      </c>
      <c r="D78" s="19"/>
    </row>
    <row r="79" spans="1:4" x14ac:dyDescent="0.25">
      <c r="A79" s="17" t="s">
        <v>282</v>
      </c>
      <c r="B79" s="5" t="s">
        <v>84</v>
      </c>
      <c r="C79" s="1" t="s">
        <v>127</v>
      </c>
      <c r="D79" s="19"/>
    </row>
    <row r="80" spans="1:4" x14ac:dyDescent="0.25">
      <c r="A80" s="17" t="s">
        <v>283</v>
      </c>
      <c r="B80" s="5" t="s">
        <v>85</v>
      </c>
      <c r="C80" s="1" t="s">
        <v>127</v>
      </c>
      <c r="D80" s="19"/>
    </row>
    <row r="81" spans="1:4" x14ac:dyDescent="0.25">
      <c r="A81" s="17" t="s">
        <v>284</v>
      </c>
      <c r="B81" s="5" t="s">
        <v>86</v>
      </c>
      <c r="C81" s="1" t="s">
        <v>127</v>
      </c>
      <c r="D81" s="19"/>
    </row>
    <row r="82" spans="1:4" x14ac:dyDescent="0.25">
      <c r="A82" s="17" t="s">
        <v>285</v>
      </c>
      <c r="B82" s="5" t="s">
        <v>87</v>
      </c>
      <c r="C82" s="1" t="s">
        <v>127</v>
      </c>
      <c r="D82" s="19"/>
    </row>
    <row r="83" spans="1:4" x14ac:dyDescent="0.25">
      <c r="A83" t="s">
        <v>286</v>
      </c>
      <c r="B83" s="5" t="s">
        <v>88</v>
      </c>
      <c r="C83" s="1" t="s">
        <v>127</v>
      </c>
      <c r="D83" s="19"/>
    </row>
    <row r="84" spans="1:4" x14ac:dyDescent="0.25">
      <c r="A84" s="17" t="s">
        <v>287</v>
      </c>
      <c r="B84" s="5" t="s">
        <v>89</v>
      </c>
      <c r="C84" s="1" t="s">
        <v>113</v>
      </c>
      <c r="D84" s="19"/>
    </row>
    <row r="85" spans="1:4" x14ac:dyDescent="0.25">
      <c r="A85" s="17" t="s">
        <v>288</v>
      </c>
      <c r="B85" s="5" t="s">
        <v>90</v>
      </c>
      <c r="C85" s="1" t="s">
        <v>113</v>
      </c>
      <c r="D85" s="19"/>
    </row>
    <row r="86" spans="1:4" x14ac:dyDescent="0.25">
      <c r="A86" s="17" t="s">
        <v>289</v>
      </c>
      <c r="B86" s="5" t="s">
        <v>91</v>
      </c>
      <c r="C86" s="1" t="s">
        <v>127</v>
      </c>
      <c r="D86" s="19"/>
    </row>
    <row r="87" spans="1:4" x14ac:dyDescent="0.25">
      <c r="A87" s="17" t="s">
        <v>290</v>
      </c>
      <c r="B87" s="5" t="s">
        <v>92</v>
      </c>
      <c r="C87" s="1" t="s">
        <v>127</v>
      </c>
      <c r="D87" s="19"/>
    </row>
    <row r="88" spans="1:4" x14ac:dyDescent="0.25">
      <c r="A88" s="17" t="s">
        <v>291</v>
      </c>
      <c r="B88" s="5" t="s">
        <v>93</v>
      </c>
      <c r="C88" s="1" t="s">
        <v>127</v>
      </c>
      <c r="D88" s="19"/>
    </row>
    <row r="89" spans="1:4" x14ac:dyDescent="0.25">
      <c r="A89" s="17" t="s">
        <v>292</v>
      </c>
      <c r="B89" s="5" t="s">
        <v>94</v>
      </c>
      <c r="C89" s="1" t="s">
        <v>127</v>
      </c>
      <c r="D89" s="19"/>
    </row>
    <row r="90" spans="1:4" x14ac:dyDescent="0.25">
      <c r="A90" s="17" t="s">
        <v>293</v>
      </c>
      <c r="B90" s="5" t="s">
        <v>95</v>
      </c>
      <c r="C90" s="1" t="s">
        <v>170</v>
      </c>
      <c r="D90" s="19"/>
    </row>
    <row r="91" spans="1:4" x14ac:dyDescent="0.25">
      <c r="A91" s="17" t="s">
        <v>294</v>
      </c>
      <c r="B91" s="5" t="s">
        <v>96</v>
      </c>
      <c r="C91" s="1" t="s">
        <v>170</v>
      </c>
      <c r="D91" s="19"/>
    </row>
    <row r="92" spans="1:4" x14ac:dyDescent="0.25">
      <c r="A92" s="17" t="s">
        <v>295</v>
      </c>
      <c r="B92" s="5" t="s">
        <v>97</v>
      </c>
      <c r="C92" s="1" t="s">
        <v>170</v>
      </c>
      <c r="D92" s="19"/>
    </row>
    <row r="93" spans="1:4" x14ac:dyDescent="0.25">
      <c r="A93" s="17" t="s">
        <v>310</v>
      </c>
      <c r="B93" s="5" t="s">
        <v>98</v>
      </c>
      <c r="C93" s="1" t="s">
        <v>171</v>
      </c>
      <c r="D93" s="19"/>
    </row>
    <row r="94" spans="1:4" x14ac:dyDescent="0.25">
      <c r="A94" s="17" t="s">
        <v>311</v>
      </c>
      <c r="B94" s="5" t="s">
        <v>99</v>
      </c>
      <c r="C94" s="1" t="s">
        <v>170</v>
      </c>
      <c r="D94" s="19"/>
    </row>
    <row r="95" spans="1:4" x14ac:dyDescent="0.25">
      <c r="A95" s="17" t="s">
        <v>312</v>
      </c>
      <c r="B95" s="5" t="s">
        <v>100</v>
      </c>
      <c r="C95" s="1" t="s">
        <v>170</v>
      </c>
      <c r="D95" s="19"/>
    </row>
    <row r="96" spans="1:4" x14ac:dyDescent="0.25">
      <c r="A96" s="17" t="s">
        <v>297</v>
      </c>
      <c r="B96" s="5" t="s">
        <v>101</v>
      </c>
      <c r="C96" s="1" t="s">
        <v>170</v>
      </c>
      <c r="D96" s="19"/>
    </row>
    <row r="97" spans="1:4" x14ac:dyDescent="0.25">
      <c r="A97" s="17" t="s">
        <v>298</v>
      </c>
      <c r="B97" s="5" t="s">
        <v>102</v>
      </c>
      <c r="C97" s="1" t="s">
        <v>170</v>
      </c>
      <c r="D97" s="19"/>
    </row>
    <row r="98" spans="1:4" x14ac:dyDescent="0.25">
      <c r="A98" s="17" t="s">
        <v>299</v>
      </c>
      <c r="B98" s="5" t="s">
        <v>103</v>
      </c>
      <c r="C98" s="1" t="s">
        <v>170</v>
      </c>
      <c r="D98" s="19"/>
    </row>
    <row r="99" spans="1:4" x14ac:dyDescent="0.25">
      <c r="A99" s="17" t="s">
        <v>300</v>
      </c>
      <c r="B99" s="5" t="s">
        <v>104</v>
      </c>
      <c r="C99" s="1" t="s">
        <v>170</v>
      </c>
      <c r="D99" s="19"/>
    </row>
    <row r="100" spans="1:4" x14ac:dyDescent="0.25">
      <c r="A100" s="17" t="s">
        <v>301</v>
      </c>
      <c r="B100" s="5" t="s">
        <v>105</v>
      </c>
      <c r="C100" s="1" t="s">
        <v>172</v>
      </c>
      <c r="D100" s="19"/>
    </row>
    <row r="101" spans="1:4" x14ac:dyDescent="0.25">
      <c r="A101" s="17" t="s">
        <v>302</v>
      </c>
      <c r="B101" s="5" t="s">
        <v>106</v>
      </c>
      <c r="C101" s="1" t="s">
        <v>173</v>
      </c>
      <c r="D101" s="19"/>
    </row>
    <row r="102" spans="1:4" x14ac:dyDescent="0.25">
      <c r="A102" s="17" t="s">
        <v>303</v>
      </c>
      <c r="B102" s="5" t="s">
        <v>107</v>
      </c>
      <c r="C102" s="1" t="s">
        <v>174</v>
      </c>
      <c r="D102" s="19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36"/>
  <sheetViews>
    <sheetView topLeftCell="A19" workbookViewId="0">
      <selection activeCell="C35" sqref="C35"/>
    </sheetView>
  </sheetViews>
  <sheetFormatPr baseColWidth="10" defaultRowHeight="15.75" x14ac:dyDescent="0.25"/>
  <cols>
    <col min="1" max="1" width="5" customWidth="1"/>
    <col min="2" max="2" width="5.875" customWidth="1"/>
    <col min="3" max="3" width="33.375" customWidth="1"/>
    <col min="4" max="4" width="20.875" style="2" customWidth="1"/>
    <col min="5" max="5" width="20.875" customWidth="1"/>
    <col min="6" max="6" width="22.5" bestFit="1" customWidth="1"/>
    <col min="7" max="12" width="20.875" customWidth="1"/>
  </cols>
  <sheetData>
    <row r="1" spans="1:6" x14ac:dyDescent="0.25">
      <c r="A1" s="32"/>
      <c r="B1" s="32"/>
      <c r="C1" s="13" t="s">
        <v>178</v>
      </c>
      <c r="D1" s="4" t="s">
        <v>182</v>
      </c>
      <c r="E1" s="4" t="s">
        <v>183</v>
      </c>
      <c r="F1" s="6" t="s">
        <v>184</v>
      </c>
    </row>
    <row r="2" spans="1:6" ht="15.95" customHeight="1" x14ac:dyDescent="0.25">
      <c r="A2" s="33" t="s">
        <v>0</v>
      </c>
      <c r="B2" s="31" t="s">
        <v>313</v>
      </c>
      <c r="C2" s="14" t="str">
        <f>'Output Auslegung'!A14</f>
        <v>Stator inner diameter</v>
      </c>
      <c r="D2" s="9" t="str">
        <f>'Output Auslegung'!B14</f>
        <v>D_i</v>
      </c>
      <c r="E2" s="9" t="str">
        <f>'Output Auslegung'!C14</f>
        <v>m</v>
      </c>
      <c r="F2" s="10">
        <f>'Output Auslegung'!D14</f>
        <v>0</v>
      </c>
    </row>
    <row r="3" spans="1:6" x14ac:dyDescent="0.25">
      <c r="A3" s="33"/>
      <c r="B3" s="31"/>
      <c r="C3" s="14" t="str">
        <f>'Output Auslegung'!A72</f>
        <v>Stator outer diameter</v>
      </c>
      <c r="D3" s="9" t="str">
        <f>'Output Auslegung'!B72</f>
        <v>D_a</v>
      </c>
      <c r="E3" s="9" t="str">
        <f>'Output Auslegung'!C72</f>
        <v>m</v>
      </c>
      <c r="F3" s="10">
        <f>'Output Auslegung'!D72</f>
        <v>0</v>
      </c>
    </row>
    <row r="4" spans="1:6" x14ac:dyDescent="0.25">
      <c r="A4" s="33"/>
      <c r="B4" s="31"/>
      <c r="C4" s="14" t="str">
        <f>'Output Auslegung'!A26</f>
        <v>Absolute stator length</v>
      </c>
      <c r="D4" s="9" t="str">
        <f>'Output Auslegung'!B26</f>
        <v>l</v>
      </c>
      <c r="E4" s="9" t="str">
        <f>'Output Auslegung'!C26</f>
        <v>m</v>
      </c>
      <c r="F4" s="10">
        <f>'Output Auslegung'!D26</f>
        <v>0</v>
      </c>
    </row>
    <row r="5" spans="1:6" x14ac:dyDescent="0.25">
      <c r="A5" s="33"/>
      <c r="B5" s="31" t="s">
        <v>314</v>
      </c>
      <c r="C5" s="14" t="str">
        <f>'Output Auslegung'!A52</f>
        <v>Slot width</v>
      </c>
      <c r="D5" s="9" t="str">
        <f>'Output Auslegung'!B52</f>
        <v>b_ns</v>
      </c>
      <c r="E5" s="9" t="str">
        <f>'Output Auslegung'!C52</f>
        <v>mm</v>
      </c>
      <c r="F5" s="10">
        <f>'Output Auslegung'!D52</f>
        <v>0</v>
      </c>
    </row>
    <row r="6" spans="1:6" x14ac:dyDescent="0.25">
      <c r="A6" s="33"/>
      <c r="B6" s="31"/>
      <c r="C6" s="14" t="str">
        <f>'Output Auslegung'!A53</f>
        <v>Slot height</v>
      </c>
      <c r="D6" s="9" t="str">
        <f>'Output Auslegung'!B53</f>
        <v>h_ns</v>
      </c>
      <c r="E6" s="9" t="str">
        <f>'Output Auslegung'!C53</f>
        <v>mm</v>
      </c>
      <c r="F6" s="10">
        <f>'Output Auslegung'!D53</f>
        <v>0</v>
      </c>
    </row>
    <row r="7" spans="1:6" x14ac:dyDescent="0.25">
      <c r="A7" s="33"/>
      <c r="B7" s="31"/>
      <c r="C7" s="14" t="str">
        <f>'Output Auslegung'!A54</f>
        <v>Groove width bottom</v>
      </c>
      <c r="D7" s="9" t="str">
        <f>'Output Auslegung'!B54</f>
        <v>b_n_u</v>
      </c>
      <c r="E7" s="9" t="str">
        <f>'Output Auslegung'!C54</f>
        <v>mm</v>
      </c>
      <c r="F7" s="10">
        <f>'Output Auslegung'!D54</f>
        <v>0</v>
      </c>
    </row>
    <row r="8" spans="1:6" x14ac:dyDescent="0.25">
      <c r="A8" s="33"/>
      <c r="B8" s="31"/>
      <c r="C8" s="14" t="str">
        <f>'Output Auslegung'!A55</f>
        <v>Groove top width</v>
      </c>
      <c r="D8" s="9" t="str">
        <f>'Output Auslegung'!B55</f>
        <v>b_n_o</v>
      </c>
      <c r="E8" s="9" t="str">
        <f>'Output Auslegung'!C55</f>
        <v>mm</v>
      </c>
      <c r="F8" s="10">
        <f>'Output Auslegung'!D55</f>
        <v>0</v>
      </c>
    </row>
    <row r="9" spans="1:6" x14ac:dyDescent="0.25">
      <c r="A9" s="33"/>
      <c r="B9" s="31"/>
      <c r="C9" s="14" t="str">
        <f>'Output Auslegung'!A60</f>
        <v>Groove Height</v>
      </c>
      <c r="D9" s="9" t="str">
        <f>'Output Auslegung'!B60</f>
        <v>h_n</v>
      </c>
      <c r="E9" s="9" t="str">
        <f>'Output Auslegung'!C60</f>
        <v>mm</v>
      </c>
      <c r="F9" s="10">
        <f>'Output Auslegung'!D60</f>
        <v>0</v>
      </c>
    </row>
    <row r="10" spans="1:6" x14ac:dyDescent="0.25">
      <c r="A10" s="33"/>
      <c r="B10" s="31"/>
      <c r="C10" s="14" t="str">
        <f>'Output Auslegung'!A57</f>
        <v>Slot wedge Height (angle)</v>
      </c>
      <c r="D10" s="9" t="str">
        <f>'Output Auslegung'!B57</f>
        <v>h_k</v>
      </c>
      <c r="E10" s="9" t="str">
        <f>'Output Auslegung'!C57</f>
        <v>mm</v>
      </c>
      <c r="F10" s="10">
        <f>'Output Auslegung'!D57</f>
        <v>0</v>
      </c>
    </row>
    <row r="11" spans="1:6" x14ac:dyDescent="0.25">
      <c r="A11" s="33"/>
      <c r="B11" s="31"/>
      <c r="C11" s="15" t="str">
        <f>'Input Auslegung'!B17</f>
        <v>slot fill factor</v>
      </c>
      <c r="D11" s="7" t="str">
        <f>'Input Auslegung'!C17</f>
        <v>phi_n</v>
      </c>
      <c r="E11" s="7" t="str">
        <f>'Input Auslegung'!D17</f>
        <v>-</v>
      </c>
      <c r="F11" s="8">
        <f>'Input Auslegung'!E17</f>
        <v>0</v>
      </c>
    </row>
    <row r="12" spans="1:6" x14ac:dyDescent="0.25">
      <c r="A12" s="33"/>
      <c r="B12" s="31"/>
      <c r="C12" s="14" t="str">
        <f>'Output Auslegung'!A58</f>
        <v>Groove insulation Thickness</v>
      </c>
      <c r="D12" s="9" t="str">
        <f>'Output Auslegung'!B58</f>
        <v>d_iso</v>
      </c>
      <c r="E12" s="9" t="str">
        <f>'Output Auslegung'!C58</f>
        <v>mm</v>
      </c>
      <c r="F12" s="10">
        <f>'Output Auslegung'!D58</f>
        <v>0</v>
      </c>
    </row>
    <row r="13" spans="1:6" ht="15.95" customHeight="1" x14ac:dyDescent="0.25">
      <c r="A13" s="33"/>
      <c r="B13" s="31" t="s">
        <v>315</v>
      </c>
      <c r="C13" s="15" t="s">
        <v>319</v>
      </c>
      <c r="D13" s="7" t="s">
        <v>127</v>
      </c>
      <c r="E13" s="7" t="s">
        <v>127</v>
      </c>
      <c r="F13" s="8">
        <f>IF('Input Auslegung'!E21="A1",1,2)</f>
        <v>2</v>
      </c>
    </row>
    <row r="14" spans="1:6" ht="15.95" customHeight="1" x14ac:dyDescent="0.25">
      <c r="A14" s="33"/>
      <c r="B14" s="31"/>
      <c r="C14" s="14" t="str">
        <f>'Output Auslegung'!A32</f>
        <v>slot number</v>
      </c>
      <c r="D14" s="9" t="str">
        <f>'Output Auslegung'!B32</f>
        <v>N</v>
      </c>
      <c r="E14" s="9" t="str">
        <f>'Output Auslegung'!C32</f>
        <v>-</v>
      </c>
      <c r="F14" s="10">
        <f>'Output Auslegung'!D32</f>
        <v>0</v>
      </c>
    </row>
    <row r="15" spans="1:6" x14ac:dyDescent="0.25">
      <c r="A15" s="33"/>
      <c r="B15" s="31"/>
      <c r="C15" s="14" t="str">
        <f>'Output Auslegung'!A43</f>
        <v>Number of parallel circuits</v>
      </c>
      <c r="D15" s="9" t="str">
        <f>'Output Auslegung'!B43</f>
        <v>a</v>
      </c>
      <c r="E15" s="9" t="str">
        <f>'Output Auslegung'!C43</f>
        <v>-</v>
      </c>
      <c r="F15" s="10">
        <f>'Output Auslegung'!D43</f>
        <v>0</v>
      </c>
    </row>
    <row r="16" spans="1:6" x14ac:dyDescent="0.25">
      <c r="A16" s="33"/>
      <c r="B16" s="31"/>
      <c r="C16" s="14" t="str">
        <f>'Output Auslegung'!A44</f>
        <v>Number of conductors per groove</v>
      </c>
      <c r="D16" s="9" t="str">
        <f>'Output Auslegung'!B44</f>
        <v>z_n</v>
      </c>
      <c r="E16" s="9" t="str">
        <f>'Output Auslegung'!C44</f>
        <v>-</v>
      </c>
      <c r="F16" s="10">
        <f>'Output Auslegung'!D44</f>
        <v>0</v>
      </c>
    </row>
    <row r="17" spans="1:6" x14ac:dyDescent="0.25">
      <c r="A17" s="33"/>
      <c r="B17" s="31"/>
      <c r="C17" s="14" t="str">
        <f>'Output Auslegung'!A31</f>
        <v>chording</v>
      </c>
      <c r="D17" s="9" t="str">
        <f>'Output Auslegung'!B31</f>
        <v>W_sp_rel</v>
      </c>
      <c r="E17" s="9" t="str">
        <f>'Output Auslegung'!C31</f>
        <v>-</v>
      </c>
      <c r="F17" s="10">
        <f>'Output Auslegung'!D31</f>
        <v>0</v>
      </c>
    </row>
    <row r="18" spans="1:6" x14ac:dyDescent="0.25">
      <c r="A18" s="33"/>
      <c r="B18" s="31"/>
      <c r="C18" s="14" t="str">
        <f>'Output Auslegung'!A48</f>
        <v>Conductor diameter</v>
      </c>
      <c r="D18" s="9" t="str">
        <f>'Output Auslegung'!B48</f>
        <v>d_L</v>
      </c>
      <c r="E18" s="9" t="str">
        <f>'Output Auslegung'!C48</f>
        <v>mm</v>
      </c>
      <c r="F18" s="10">
        <f>'Output Auslegung'!D48</f>
        <v>0</v>
      </c>
    </row>
    <row r="19" spans="1:6" ht="15.95" customHeight="1" x14ac:dyDescent="0.25">
      <c r="A19" s="33" t="s">
        <v>3</v>
      </c>
      <c r="B19" s="31" t="s">
        <v>313</v>
      </c>
      <c r="C19" s="14" t="str">
        <f>'Output Auslegung'!A24</f>
        <v>Rotor outer diameter</v>
      </c>
      <c r="D19" s="9" t="str">
        <f>'Output Auslegung'!B24</f>
        <v>d_a</v>
      </c>
      <c r="E19" s="9" t="str">
        <f>'Output Auslegung'!C24</f>
        <v>m</v>
      </c>
      <c r="F19" s="10">
        <f>'Output Auslegung'!D24</f>
        <v>0</v>
      </c>
    </row>
    <row r="20" spans="1:6" x14ac:dyDescent="0.25">
      <c r="A20" s="33"/>
      <c r="B20" s="31"/>
      <c r="C20" s="16" t="s">
        <v>1</v>
      </c>
      <c r="D20" s="11" t="s">
        <v>119</v>
      </c>
      <c r="E20" s="11" t="s">
        <v>113</v>
      </c>
      <c r="F20" s="12"/>
    </row>
    <row r="21" spans="1:6" x14ac:dyDescent="0.25">
      <c r="A21" s="33"/>
      <c r="B21" s="31"/>
      <c r="C21" s="14" t="s">
        <v>320</v>
      </c>
      <c r="D21" s="20" t="str">
        <f>'Output Auslegung'!B26</f>
        <v>l</v>
      </c>
      <c r="E21" s="20" t="str">
        <f>'Output Auslegung'!C26</f>
        <v>m</v>
      </c>
      <c r="F21" s="21">
        <f>'Output Auslegung'!D26</f>
        <v>0</v>
      </c>
    </row>
    <row r="22" spans="1:6" ht="15.95" customHeight="1" x14ac:dyDescent="0.25">
      <c r="A22" s="33"/>
      <c r="B22" s="31" t="s">
        <v>316</v>
      </c>
      <c r="C22" s="15" t="str">
        <f>'Input Auslegung'!B12</f>
        <v>Magnet arrangement Rotor</v>
      </c>
      <c r="D22" s="7" t="str">
        <f>'Input Auslegung'!C12</f>
        <v>Magnetanordnung</v>
      </c>
      <c r="E22" s="7" t="str">
        <f>'Input Auslegung'!D12</f>
        <v>-</v>
      </c>
      <c r="F22" s="8">
        <f>'Input Auslegung'!E12</f>
        <v>0</v>
      </c>
    </row>
    <row r="23" spans="1:6" x14ac:dyDescent="0.25">
      <c r="A23" s="33"/>
      <c r="B23" s="31"/>
      <c r="C23" s="14" t="str">
        <f>'Output Auslegung'!A77</f>
        <v>ideal pole coverage factor</v>
      </c>
      <c r="D23" s="9" t="str">
        <f>'Output Auslegung'!B77</f>
        <v>alpha_i</v>
      </c>
      <c r="E23" s="9" t="str">
        <f>'Output Auslegung'!C77</f>
        <v>-</v>
      </c>
      <c r="F23" s="10">
        <f>'Output Auslegung'!D77</f>
        <v>0</v>
      </c>
    </row>
    <row r="24" spans="1:6" x14ac:dyDescent="0.25">
      <c r="A24" s="33"/>
      <c r="B24" s="31"/>
      <c r="C24" s="14" t="str">
        <f>'Output Auslegung'!A85</f>
        <v>PM Length</v>
      </c>
      <c r="D24" s="9" t="str">
        <f>'Output Auslegung'!B85</f>
        <v>l_pm</v>
      </c>
      <c r="E24" s="9" t="str">
        <f>'Output Auslegung'!C85</f>
        <v>m</v>
      </c>
      <c r="F24" s="10">
        <f>'Output Auslegung'!D85</f>
        <v>0</v>
      </c>
    </row>
    <row r="25" spans="1:6" x14ac:dyDescent="0.25">
      <c r="A25" s="33"/>
      <c r="B25" s="31"/>
      <c r="C25" s="15" t="str">
        <f>'Input Auslegung'!B25</f>
        <v>Material PM</v>
      </c>
      <c r="D25" s="7" t="str">
        <f>'Input Auslegung'!C25</f>
        <v>Material_PM</v>
      </c>
      <c r="E25" s="7" t="str">
        <f>'Input Auslegung'!D25</f>
        <v>-</v>
      </c>
      <c r="F25" s="8">
        <f>'Input Auslegung'!E25</f>
        <v>0</v>
      </c>
    </row>
    <row r="26" spans="1:6" x14ac:dyDescent="0.25">
      <c r="A26" s="33"/>
      <c r="B26" s="31"/>
      <c r="C26" s="16" t="s">
        <v>4</v>
      </c>
      <c r="D26" s="11" t="s">
        <v>127</v>
      </c>
      <c r="E26" s="11" t="s">
        <v>127</v>
      </c>
      <c r="F26" s="12" t="s">
        <v>5</v>
      </c>
    </row>
    <row r="27" spans="1:6" x14ac:dyDescent="0.25">
      <c r="A27" s="33"/>
      <c r="B27" s="31"/>
      <c r="C27" s="15" t="str">
        <f>'Input Auslegung'!B26</f>
        <v>Remanence induction PM</v>
      </c>
      <c r="D27" s="7" t="str">
        <f>'Input Auslegung'!C26</f>
        <v>B_r_PM</v>
      </c>
      <c r="E27" s="7" t="str">
        <f>'Input Auslegung'!D26</f>
        <v>T</v>
      </c>
      <c r="F27" s="8">
        <f>'Input Auslegung'!E26</f>
        <v>0</v>
      </c>
    </row>
    <row r="28" spans="1:6" x14ac:dyDescent="0.25">
      <c r="A28" s="33"/>
      <c r="B28" s="31"/>
      <c r="C28" s="15" t="str">
        <f>'Input Auslegung'!B27</f>
        <v>Relative permeability PM</v>
      </c>
      <c r="D28" s="7" t="str">
        <f>'Input Auslegung'!C27</f>
        <v>mu_mr</v>
      </c>
      <c r="E28" s="7" t="str">
        <f>'Input Auslegung'!D27</f>
        <v>-</v>
      </c>
      <c r="F28" s="8">
        <f>'Input Auslegung'!E27</f>
        <v>0</v>
      </c>
    </row>
    <row r="29" spans="1:6" x14ac:dyDescent="0.25">
      <c r="B29" s="31" t="s">
        <v>317</v>
      </c>
      <c r="C29" s="15" t="str">
        <f>'Input Auslegung'!B2</f>
        <v>Nominal power</v>
      </c>
      <c r="D29" s="7" t="str">
        <f>'Input Auslegung'!C2</f>
        <v>P_N</v>
      </c>
      <c r="E29" s="7" t="str">
        <f>'Input Auslegung'!D2</f>
        <v>kW</v>
      </c>
      <c r="F29" s="8">
        <f>'Input Auslegung'!E2</f>
        <v>0</v>
      </c>
    </row>
    <row r="30" spans="1:6" x14ac:dyDescent="0.25">
      <c r="B30" s="31"/>
      <c r="C30" s="15" t="str">
        <f>'Input Auslegung'!B3</f>
        <v>Nominal rotational speed</v>
      </c>
      <c r="D30" s="7" t="str">
        <f>'Input Auslegung'!C3</f>
        <v>n_N</v>
      </c>
      <c r="E30" s="7" t="str">
        <f>'Input Auslegung'!D3</f>
        <v>U/min</v>
      </c>
      <c r="F30" s="8">
        <f>'Input Auslegung'!E3</f>
        <v>0</v>
      </c>
    </row>
    <row r="31" spans="1:6" x14ac:dyDescent="0.25">
      <c r="B31" s="31"/>
      <c r="C31" s="15" t="str">
        <f>'Input Auslegung'!B4</f>
        <v>Nominal voltage</v>
      </c>
      <c r="D31" s="7" t="str">
        <f>'Input Auslegung'!C4</f>
        <v>U_N</v>
      </c>
      <c r="E31" s="7" t="str">
        <f>'Input Auslegung'!D4</f>
        <v>V</v>
      </c>
      <c r="F31" s="8">
        <f>'Input Auslegung'!E4</f>
        <v>0</v>
      </c>
    </row>
    <row r="32" spans="1:6" x14ac:dyDescent="0.25">
      <c r="B32" s="31"/>
      <c r="C32" s="15" t="str">
        <f>'Input Auslegung'!B24</f>
        <v>Operating temperature of the winding</v>
      </c>
      <c r="D32" s="7" t="str">
        <f>'Input Auslegung'!C24</f>
        <v>theta</v>
      </c>
      <c r="E32" s="7" t="str">
        <f>'Input Auslegung'!D24</f>
        <v>°C</v>
      </c>
      <c r="F32" s="8">
        <f>'Input Auslegung'!E24</f>
        <v>0</v>
      </c>
    </row>
    <row r="33" spans="2:6" x14ac:dyDescent="0.25">
      <c r="B33" s="31" t="s">
        <v>318</v>
      </c>
      <c r="C33" s="15" t="str">
        <f>'Input Auslegung'!B5</f>
        <v>pole pair</v>
      </c>
      <c r="D33" s="7" t="str">
        <f>'Input Auslegung'!C5</f>
        <v>p</v>
      </c>
      <c r="E33" s="7" t="str">
        <f>'Input Auslegung'!D5</f>
        <v>-</v>
      </c>
      <c r="F33" s="8">
        <f>'Input Auslegung'!E5</f>
        <v>0</v>
      </c>
    </row>
    <row r="34" spans="2:6" x14ac:dyDescent="0.25">
      <c r="B34" s="31"/>
      <c r="C34" s="15" t="str">
        <f>'Input Auslegung'!B10</f>
        <v>Wiring of the winding</v>
      </c>
      <c r="D34" s="7" t="str">
        <f>'Input Auslegung'!C10</f>
        <v>Schaltung</v>
      </c>
      <c r="E34" s="7" t="str">
        <f>'Input Auslegung'!D10</f>
        <v>-</v>
      </c>
      <c r="F34" s="8">
        <f>'Input Auslegung'!E10</f>
        <v>0</v>
      </c>
    </row>
    <row r="35" spans="2:6" x14ac:dyDescent="0.25">
      <c r="B35" s="31"/>
      <c r="C35" s="16" t="s">
        <v>321</v>
      </c>
      <c r="D35" s="11" t="s">
        <v>127</v>
      </c>
      <c r="E35" s="11" t="s">
        <v>127</v>
      </c>
      <c r="F35" s="12" t="s">
        <v>6</v>
      </c>
    </row>
    <row r="36" spans="2:6" x14ac:dyDescent="0.25">
      <c r="B36" s="31"/>
      <c r="C36" s="15" t="str">
        <f>'Input Auslegung'!B23</f>
        <v>Iron filling factor</v>
      </c>
      <c r="D36" s="7" t="str">
        <f>'Input Auslegung'!C23</f>
        <v>phi_Fe</v>
      </c>
      <c r="E36" s="7" t="str">
        <f>'Input Auslegung'!D23</f>
        <v>-</v>
      </c>
      <c r="F36" s="8">
        <f>'Input Auslegung'!E23</f>
        <v>0</v>
      </c>
    </row>
  </sheetData>
  <mergeCells count="10">
    <mergeCell ref="A1:B1"/>
    <mergeCell ref="B33:B36"/>
    <mergeCell ref="B22:B28"/>
    <mergeCell ref="A19:A28"/>
    <mergeCell ref="B5:B12"/>
    <mergeCell ref="B2:B4"/>
    <mergeCell ref="B29:B32"/>
    <mergeCell ref="B19:B21"/>
    <mergeCell ref="B13:B18"/>
    <mergeCell ref="A2:A18"/>
  </mergeCells>
  <pageMargins left="0.7" right="0.7" top="0.78740157499999996" bottom="0.78740157499999996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18"/>
  <sheetViews>
    <sheetView zoomScale="99" workbookViewId="0">
      <selection activeCell="A17" sqref="A17"/>
    </sheetView>
  </sheetViews>
  <sheetFormatPr baseColWidth="10" defaultRowHeight="15.75" x14ac:dyDescent="0.25"/>
  <cols>
    <col min="1" max="1" width="36.125" bestFit="1" customWidth="1"/>
    <col min="2" max="2" width="17.5" customWidth="1"/>
    <col min="3" max="3" width="10.875" customWidth="1"/>
    <col min="4" max="4" width="22.5" customWidth="1"/>
  </cols>
  <sheetData>
    <row r="1" spans="1:4" x14ac:dyDescent="0.25">
      <c r="A1" s="13" t="s">
        <v>178</v>
      </c>
      <c r="B1" s="4" t="s">
        <v>182</v>
      </c>
      <c r="C1" s="4" t="s">
        <v>183</v>
      </c>
      <c r="D1" s="6" t="s">
        <v>184</v>
      </c>
    </row>
    <row r="2" spans="1:4" x14ac:dyDescent="0.25">
      <c r="A2" s="17" t="s">
        <v>258</v>
      </c>
      <c r="B2" s="5" t="s">
        <v>54</v>
      </c>
      <c r="C2" s="22" t="s">
        <v>169</v>
      </c>
      <c r="D2" s="23"/>
    </row>
    <row r="3" spans="1:4" x14ac:dyDescent="0.25">
      <c r="A3" s="17" t="s">
        <v>233</v>
      </c>
      <c r="B3" s="5" t="s">
        <v>28</v>
      </c>
      <c r="C3" s="22" t="s">
        <v>166</v>
      </c>
      <c r="D3" s="23"/>
    </row>
    <row r="4" spans="1:4" x14ac:dyDescent="0.25">
      <c r="A4" s="17" t="s">
        <v>287</v>
      </c>
      <c r="B4" s="5" t="s">
        <v>175</v>
      </c>
      <c r="C4" s="22" t="s">
        <v>113</v>
      </c>
      <c r="D4" s="23"/>
    </row>
    <row r="5" spans="1:4" x14ac:dyDescent="0.25">
      <c r="A5" s="17" t="s">
        <v>201</v>
      </c>
      <c r="B5" s="5" t="s">
        <v>44</v>
      </c>
      <c r="C5" s="22" t="s">
        <v>127</v>
      </c>
      <c r="D5" s="23"/>
    </row>
    <row r="6" spans="1:4" x14ac:dyDescent="0.25">
      <c r="A6" s="17" t="s">
        <v>259</v>
      </c>
      <c r="B6" s="5" t="s">
        <v>55</v>
      </c>
      <c r="C6" s="22" t="s">
        <v>113</v>
      </c>
      <c r="D6" s="23"/>
    </row>
    <row r="7" spans="1:4" x14ac:dyDescent="0.25">
      <c r="A7" s="17" t="s">
        <v>293</v>
      </c>
      <c r="B7" s="5" t="s">
        <v>95</v>
      </c>
      <c r="C7" s="22" t="s">
        <v>170</v>
      </c>
      <c r="D7" s="23"/>
    </row>
    <row r="8" spans="1:4" x14ac:dyDescent="0.25">
      <c r="A8" s="17" t="s">
        <v>296</v>
      </c>
      <c r="B8" s="5" t="s">
        <v>99</v>
      </c>
      <c r="C8" s="22" t="s">
        <v>170</v>
      </c>
      <c r="D8" s="23"/>
    </row>
    <row r="9" spans="1:4" x14ac:dyDescent="0.25">
      <c r="A9" s="17" t="s">
        <v>324</v>
      </c>
      <c r="B9" s="5" t="s">
        <v>100</v>
      </c>
      <c r="C9" s="22" t="s">
        <v>170</v>
      </c>
      <c r="D9" s="23"/>
    </row>
    <row r="10" spans="1:4" x14ac:dyDescent="0.25">
      <c r="A10" s="17" t="s">
        <v>297</v>
      </c>
      <c r="B10" s="5" t="s">
        <v>101</v>
      </c>
      <c r="C10" s="22" t="s">
        <v>170</v>
      </c>
      <c r="D10" s="23"/>
    </row>
    <row r="11" spans="1:4" x14ac:dyDescent="0.25">
      <c r="A11" s="17" t="s">
        <v>298</v>
      </c>
      <c r="B11" s="5" t="s">
        <v>102</v>
      </c>
      <c r="C11" s="22" t="s">
        <v>170</v>
      </c>
      <c r="D11" s="23"/>
    </row>
    <row r="12" spans="1:4" x14ac:dyDescent="0.25">
      <c r="A12" s="17" t="s">
        <v>325</v>
      </c>
      <c r="B12" s="5" t="s">
        <v>103</v>
      </c>
      <c r="C12" s="22" t="s">
        <v>170</v>
      </c>
      <c r="D12" s="23"/>
    </row>
    <row r="13" spans="1:4" x14ac:dyDescent="0.25">
      <c r="A13" s="17" t="s">
        <v>326</v>
      </c>
      <c r="B13" s="5" t="s">
        <v>104</v>
      </c>
      <c r="C13" s="22" t="s">
        <v>170</v>
      </c>
      <c r="D13" s="23"/>
    </row>
    <row r="14" spans="1:4" x14ac:dyDescent="0.25">
      <c r="A14" s="17" t="s">
        <v>303</v>
      </c>
      <c r="B14" s="5" t="s">
        <v>107</v>
      </c>
      <c r="C14" s="22" t="s">
        <v>174</v>
      </c>
      <c r="D14" s="23"/>
    </row>
    <row r="15" spans="1:4" x14ac:dyDescent="0.25">
      <c r="A15" s="17" t="s">
        <v>271</v>
      </c>
      <c r="B15" s="5" t="s">
        <v>71</v>
      </c>
      <c r="C15" s="22" t="s">
        <v>139</v>
      </c>
      <c r="D15" s="23"/>
    </row>
    <row r="16" spans="1:4" x14ac:dyDescent="0.25">
      <c r="A16" s="17" t="s">
        <v>322</v>
      </c>
      <c r="B16" s="5" t="s">
        <v>177</v>
      </c>
      <c r="C16" s="22" t="s">
        <v>139</v>
      </c>
      <c r="D16" s="23"/>
    </row>
    <row r="17" spans="1:4" x14ac:dyDescent="0.25">
      <c r="A17" s="17" t="s">
        <v>227</v>
      </c>
      <c r="B17" s="5" t="s">
        <v>22</v>
      </c>
      <c r="C17" s="22" t="s">
        <v>165</v>
      </c>
      <c r="D17" s="23"/>
    </row>
    <row r="18" spans="1:4" x14ac:dyDescent="0.25">
      <c r="A18" s="17" t="s">
        <v>323</v>
      </c>
      <c r="B18" s="5" t="s">
        <v>134</v>
      </c>
      <c r="C18" s="22" t="s">
        <v>140</v>
      </c>
      <c r="D18" s="23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F18"/>
  <sheetViews>
    <sheetView workbookViewId="0">
      <selection activeCell="F1" sqref="F1"/>
    </sheetView>
  </sheetViews>
  <sheetFormatPr baseColWidth="10" defaultRowHeight="15.75" x14ac:dyDescent="0.25"/>
  <cols>
    <col min="1" max="1" width="30.875" customWidth="1"/>
    <col min="2" max="2" width="17.5" customWidth="1"/>
    <col min="3" max="3" width="10.875" customWidth="1"/>
    <col min="4" max="5" width="22.5" customWidth="1"/>
    <col min="6" max="6" width="16.625" customWidth="1"/>
  </cols>
  <sheetData>
    <row r="1" spans="1:6" x14ac:dyDescent="0.25">
      <c r="A1" s="13" t="s">
        <v>178</v>
      </c>
      <c r="B1" s="4" t="s">
        <v>182</v>
      </c>
      <c r="C1" s="4" t="s">
        <v>183</v>
      </c>
      <c r="D1" s="6" t="s">
        <v>210</v>
      </c>
      <c r="E1" s="24" t="s">
        <v>211</v>
      </c>
      <c r="F1" s="24" t="s">
        <v>212</v>
      </c>
    </row>
    <row r="2" spans="1:6" x14ac:dyDescent="0.25">
      <c r="A2" s="25" t="s">
        <v>147</v>
      </c>
      <c r="B2" s="26" t="s">
        <v>54</v>
      </c>
      <c r="C2" s="27" t="s">
        <v>169</v>
      </c>
      <c r="D2" s="28">
        <f>'Output Ansys'!D2</f>
        <v>0</v>
      </c>
      <c r="E2" s="30">
        <f>'Output Auslegung'!D49</f>
        <v>0</v>
      </c>
      <c r="F2" s="29" t="e">
        <f>((E2-D2)/E2*100)</f>
        <v>#DIV/0!</v>
      </c>
    </row>
    <row r="3" spans="1:6" x14ac:dyDescent="0.25">
      <c r="A3" s="25" t="s">
        <v>150</v>
      </c>
      <c r="B3" s="26" t="s">
        <v>28</v>
      </c>
      <c r="C3" s="27" t="s">
        <v>166</v>
      </c>
      <c r="D3" s="28">
        <f>'Output Ansys'!D3</f>
        <v>0</v>
      </c>
      <c r="E3" s="30">
        <f>'Output Auslegung'!D23</f>
        <v>0</v>
      </c>
      <c r="F3" s="29" t="e">
        <f t="shared" ref="F3:F16" si="0">((E3-D3)/E3*100)</f>
        <v>#DIV/0!</v>
      </c>
    </row>
    <row r="4" spans="1:6" x14ac:dyDescent="0.25">
      <c r="A4" s="25" t="s">
        <v>158</v>
      </c>
      <c r="B4" s="26" t="s">
        <v>175</v>
      </c>
      <c r="C4" s="27" t="s">
        <v>113</v>
      </c>
      <c r="D4" s="28">
        <f>'Output Ansys'!D4</f>
        <v>0</v>
      </c>
      <c r="E4" s="30">
        <f>'Output Auslegung'!D84</f>
        <v>0</v>
      </c>
      <c r="F4" s="29" t="e">
        <f t="shared" si="0"/>
        <v>#DIV/0!</v>
      </c>
    </row>
    <row r="5" spans="1:6" x14ac:dyDescent="0.25">
      <c r="A5" s="25" t="s">
        <v>142</v>
      </c>
      <c r="B5" s="26" t="s">
        <v>44</v>
      </c>
      <c r="C5" s="27" t="s">
        <v>127</v>
      </c>
      <c r="D5" s="28">
        <f>'Output Ansys'!D5</f>
        <v>0</v>
      </c>
      <c r="E5" s="30">
        <f>'Output Auslegung'!D39</f>
        <v>0</v>
      </c>
      <c r="F5" s="29" t="e">
        <f t="shared" si="0"/>
        <v>#DIV/0!</v>
      </c>
    </row>
    <row r="6" spans="1:6" x14ac:dyDescent="0.25">
      <c r="A6" s="25" t="s">
        <v>148</v>
      </c>
      <c r="B6" s="26" t="s">
        <v>55</v>
      </c>
      <c r="C6" s="27" t="s">
        <v>113</v>
      </c>
      <c r="D6" s="28">
        <f>'Output Ansys'!D6</f>
        <v>0</v>
      </c>
      <c r="E6" s="30">
        <f>'Output Auslegung'!D50</f>
        <v>0</v>
      </c>
      <c r="F6" s="29" t="e">
        <f t="shared" si="0"/>
        <v>#DIV/0!</v>
      </c>
    </row>
    <row r="7" spans="1:6" x14ac:dyDescent="0.25">
      <c r="A7" s="25" t="s">
        <v>159</v>
      </c>
      <c r="B7" s="26" t="s">
        <v>95</v>
      </c>
      <c r="C7" s="27" t="s">
        <v>170</v>
      </c>
      <c r="D7" s="28">
        <f>'Output Ansys'!D7</f>
        <v>0</v>
      </c>
      <c r="E7" s="30">
        <f>'Output Auslegung'!D90</f>
        <v>0</v>
      </c>
      <c r="F7" s="29" t="e">
        <f t="shared" si="0"/>
        <v>#DIV/0!</v>
      </c>
    </row>
    <row r="8" spans="1:6" x14ac:dyDescent="0.25">
      <c r="A8" s="25" t="s">
        <v>151</v>
      </c>
      <c r="B8" s="26" t="s">
        <v>99</v>
      </c>
      <c r="C8" s="27" t="s">
        <v>170</v>
      </c>
      <c r="D8" s="28">
        <f>'Output Ansys'!D8</f>
        <v>0</v>
      </c>
      <c r="E8" s="30">
        <f>'Output Auslegung'!D94</f>
        <v>0</v>
      </c>
      <c r="F8" s="29" t="e">
        <f t="shared" si="0"/>
        <v>#DIV/0!</v>
      </c>
    </row>
    <row r="9" spans="1:6" x14ac:dyDescent="0.25">
      <c r="A9" s="25" t="s">
        <v>152</v>
      </c>
      <c r="B9" s="26" t="s">
        <v>100</v>
      </c>
      <c r="C9" s="27" t="s">
        <v>170</v>
      </c>
      <c r="D9" s="28">
        <f>'Output Ansys'!D9</f>
        <v>0</v>
      </c>
      <c r="E9" s="30">
        <f>'Output Auslegung'!D95</f>
        <v>0</v>
      </c>
      <c r="F9" s="29" t="e">
        <f t="shared" si="0"/>
        <v>#DIV/0!</v>
      </c>
    </row>
    <row r="10" spans="1:6" x14ac:dyDescent="0.25">
      <c r="A10" s="25" t="s">
        <v>153</v>
      </c>
      <c r="B10" s="26" t="s">
        <v>101</v>
      </c>
      <c r="C10" s="27" t="s">
        <v>170</v>
      </c>
      <c r="D10" s="28">
        <f>'Output Ansys'!D10</f>
        <v>0</v>
      </c>
      <c r="E10" s="30">
        <f>'Output Auslegung'!D96</f>
        <v>0</v>
      </c>
      <c r="F10" s="29" t="e">
        <f t="shared" si="0"/>
        <v>#DIV/0!</v>
      </c>
    </row>
    <row r="11" spans="1:6" x14ac:dyDescent="0.25">
      <c r="A11" s="25" t="s">
        <v>154</v>
      </c>
      <c r="B11" s="26" t="s">
        <v>102</v>
      </c>
      <c r="C11" s="27" t="s">
        <v>170</v>
      </c>
      <c r="D11" s="28">
        <f>'Output Ansys'!D11</f>
        <v>0</v>
      </c>
      <c r="E11" s="30">
        <f>'Output Auslegung'!D97</f>
        <v>0</v>
      </c>
      <c r="F11" s="29" t="e">
        <f t="shared" si="0"/>
        <v>#DIV/0!</v>
      </c>
    </row>
    <row r="12" spans="1:6" x14ac:dyDescent="0.25">
      <c r="A12" s="25" t="s">
        <v>155</v>
      </c>
      <c r="B12" s="26" t="s">
        <v>103</v>
      </c>
      <c r="C12" s="27" t="s">
        <v>170</v>
      </c>
      <c r="D12" s="28">
        <f>'Output Ansys'!D12</f>
        <v>0</v>
      </c>
      <c r="E12" s="30">
        <f>'Output Auslegung'!D98</f>
        <v>0</v>
      </c>
      <c r="F12" s="29" t="e">
        <f t="shared" si="0"/>
        <v>#DIV/0!</v>
      </c>
    </row>
    <row r="13" spans="1:6" x14ac:dyDescent="0.25">
      <c r="A13" s="25" t="s">
        <v>156</v>
      </c>
      <c r="B13" s="26" t="s">
        <v>104</v>
      </c>
      <c r="C13" s="27" t="s">
        <v>170</v>
      </c>
      <c r="D13" s="28">
        <f>'Output Ansys'!D13</f>
        <v>0</v>
      </c>
      <c r="E13" s="30">
        <f>'Output Auslegung'!D99</f>
        <v>0</v>
      </c>
      <c r="F13" s="29" t="e">
        <f t="shared" si="0"/>
        <v>#DIV/0!</v>
      </c>
    </row>
    <row r="14" spans="1:6" x14ac:dyDescent="0.25">
      <c r="A14" s="25" t="s">
        <v>157</v>
      </c>
      <c r="B14" s="26" t="s">
        <v>107</v>
      </c>
      <c r="C14" s="27" t="s">
        <v>174</v>
      </c>
      <c r="D14" s="28">
        <f>'Output Ansys'!D14</f>
        <v>0</v>
      </c>
      <c r="E14" s="30">
        <f>'Output Auslegung'!D102</f>
        <v>0</v>
      </c>
      <c r="F14" s="29" t="e">
        <f t="shared" si="0"/>
        <v>#DIV/0!</v>
      </c>
    </row>
    <row r="15" spans="1:6" x14ac:dyDescent="0.25">
      <c r="A15" s="25" t="s">
        <v>149</v>
      </c>
      <c r="B15" s="26" t="s">
        <v>71</v>
      </c>
      <c r="C15" s="27" t="s">
        <v>139</v>
      </c>
      <c r="D15" s="28">
        <f>'Output Ansys'!D15</f>
        <v>0</v>
      </c>
      <c r="E15" s="30">
        <f>'Output Auslegung'!D66</f>
        <v>0</v>
      </c>
      <c r="F15" s="29" t="e">
        <f t="shared" si="0"/>
        <v>#DIV/0!</v>
      </c>
    </row>
    <row r="16" spans="1:6" x14ac:dyDescent="0.25">
      <c r="A16" s="25" t="s">
        <v>176</v>
      </c>
      <c r="B16" s="26" t="s">
        <v>177</v>
      </c>
      <c r="C16" s="27" t="s">
        <v>139</v>
      </c>
      <c r="D16" s="28">
        <f>'Output Ansys'!D16</f>
        <v>0</v>
      </c>
      <c r="E16" s="30">
        <f>'Output Auslegung'!D68</f>
        <v>0</v>
      </c>
      <c r="F16" s="29" t="e">
        <f t="shared" si="0"/>
        <v>#DIV/0!</v>
      </c>
    </row>
    <row r="17" spans="1:6" x14ac:dyDescent="0.25">
      <c r="A17" s="25" t="s">
        <v>146</v>
      </c>
      <c r="B17" s="26" t="s">
        <v>22</v>
      </c>
      <c r="C17" s="27" t="s">
        <v>165</v>
      </c>
      <c r="D17" s="28">
        <f>'Output Ansys'!D17</f>
        <v>0</v>
      </c>
      <c r="E17" s="30">
        <f>'Output Auslegung'!D17</f>
        <v>0</v>
      </c>
      <c r="F17" s="29" t="e">
        <f>((E17-D17)/E17*100)</f>
        <v>#DIV/0!</v>
      </c>
    </row>
    <row r="18" spans="1:6" x14ac:dyDescent="0.25">
      <c r="A18" s="25" t="s">
        <v>143</v>
      </c>
      <c r="B18" s="26" t="s">
        <v>134</v>
      </c>
      <c r="C18" s="27" t="s">
        <v>140</v>
      </c>
      <c r="D18" s="28">
        <f>'Output Ansys'!D18</f>
        <v>0</v>
      </c>
      <c r="E18" s="30">
        <f>'Input Auslegung'!E19</f>
        <v>0</v>
      </c>
      <c r="F18" s="29" t="e">
        <f>((E18-D18)/E18*100)</f>
        <v>#DIV/0!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Input Auslegung</vt:lpstr>
      <vt:lpstr>Output Auslegung</vt:lpstr>
      <vt:lpstr>Input Ansys</vt:lpstr>
      <vt:lpstr>Output Ansys</vt:lpstr>
      <vt:lpstr>Vergleich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ga54nup</dc:creator>
  <cp:lastModifiedBy>Kalt, Svenja</cp:lastModifiedBy>
  <dcterms:created xsi:type="dcterms:W3CDTF">2018-09-02T08:38:18Z</dcterms:created>
  <dcterms:modified xsi:type="dcterms:W3CDTF">2019-03-28T07:51:00Z</dcterms:modified>
</cp:coreProperties>
</file>