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1020_sort\"/>
    </mc:Choice>
  </mc:AlternateContent>
  <bookViews>
    <workbookView xWindow="0" yWindow="600" windowWidth="20496" windowHeight="7368"/>
  </bookViews>
  <sheets>
    <sheet name="Chamber Cost" sheetId="1" r:id="rId1"/>
    <sheet name="SAS" sheetId="2" r:id="rId2"/>
    <sheet name="AIS" sheetId="3" r:id="rId3"/>
    <sheet name="Connected Home" sheetId="4" r:id="rId4"/>
    <sheet name="Net Working" sheetId="5" r:id="rId5"/>
    <sheet name="ATD" sheetId="6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G24" i="1" l="1"/>
  <c r="H24" i="1" s="1"/>
  <c r="E24" i="1"/>
  <c r="F24" i="1" s="1"/>
  <c r="C24" i="1"/>
  <c r="I24" i="1" s="1"/>
  <c r="G23" i="1"/>
  <c r="I23" i="1" s="1"/>
  <c r="E23" i="1"/>
  <c r="F23" i="1" s="1"/>
  <c r="C23" i="1"/>
  <c r="D23" i="1" s="1"/>
  <c r="G22" i="1"/>
  <c r="I22" i="1" s="1"/>
  <c r="E22" i="1"/>
  <c r="F22" i="1" s="1"/>
  <c r="C22" i="1"/>
  <c r="D22" i="1" s="1"/>
  <c r="G21" i="1"/>
  <c r="H21" i="1" s="1"/>
  <c r="E21" i="1"/>
  <c r="F21" i="1" s="1"/>
  <c r="C21" i="1"/>
  <c r="I21" i="1" s="1"/>
  <c r="G20" i="1"/>
  <c r="H20" i="1" s="1"/>
  <c r="E20" i="1"/>
  <c r="F20" i="1" s="1"/>
  <c r="C20" i="1"/>
  <c r="I20" i="1" s="1"/>
  <c r="G19" i="1"/>
  <c r="H19" i="1" s="1"/>
  <c r="E19" i="1"/>
  <c r="F19" i="1" s="1"/>
  <c r="C19" i="1"/>
  <c r="I19" i="1" s="1"/>
  <c r="G18" i="1"/>
  <c r="I18" i="1" s="1"/>
  <c r="E18" i="1"/>
  <c r="F18" i="1" s="1"/>
  <c r="C18" i="1"/>
  <c r="D18" i="1" s="1"/>
  <c r="G17" i="1"/>
  <c r="H17" i="1" s="1"/>
  <c r="E17" i="1"/>
  <c r="F17" i="1" s="1"/>
  <c r="C17" i="1"/>
  <c r="I17" i="1" s="1"/>
  <c r="G16" i="1"/>
  <c r="H16" i="1" s="1"/>
  <c r="E16" i="1"/>
  <c r="F16" i="1" s="1"/>
  <c r="C16" i="1"/>
  <c r="I16" i="1" s="1"/>
  <c r="G15" i="1"/>
  <c r="I15" i="1" s="1"/>
  <c r="E15" i="1"/>
  <c r="F15" i="1" s="1"/>
  <c r="C15" i="1"/>
  <c r="D15" i="1" s="1"/>
  <c r="G14" i="1"/>
  <c r="I14" i="1" s="1"/>
  <c r="E14" i="1"/>
  <c r="F14" i="1" s="1"/>
  <c r="F25" i="1" s="1"/>
  <c r="C14" i="1"/>
  <c r="D14" i="1" s="1"/>
  <c r="L11" i="1"/>
  <c r="G8" i="1"/>
  <c r="I8" i="1" s="1"/>
  <c r="E8" i="1"/>
  <c r="F8" i="1" s="1"/>
  <c r="C8" i="1"/>
  <c r="D8" i="1" s="1"/>
  <c r="G7" i="1"/>
  <c r="I7" i="1" s="1"/>
  <c r="E7" i="1"/>
  <c r="F7" i="1" s="1"/>
  <c r="C7" i="1"/>
  <c r="D7" i="1" s="1"/>
  <c r="G6" i="1"/>
  <c r="I6" i="1" s="1"/>
  <c r="E6" i="1"/>
  <c r="F6" i="1" s="1"/>
  <c r="C6" i="1"/>
  <c r="D6" i="1" s="1"/>
  <c r="G5" i="1"/>
  <c r="I5" i="1" s="1"/>
  <c r="E5" i="1"/>
  <c r="F5" i="1" s="1"/>
  <c r="C5" i="1"/>
  <c r="D5" i="1" s="1"/>
  <c r="G4" i="1"/>
  <c r="I4" i="1" s="1"/>
  <c r="E4" i="1"/>
  <c r="F4" i="1" s="1"/>
  <c r="F9" i="1" s="1"/>
  <c r="C4" i="1"/>
  <c r="C9" i="1" s="1"/>
  <c r="C25" i="1" l="1"/>
  <c r="D4" i="1"/>
  <c r="D9" i="1" s="1"/>
  <c r="D16" i="1"/>
  <c r="D25" i="1" s="1"/>
  <c r="D17" i="1"/>
  <c r="J17" i="1" s="1"/>
  <c r="D19" i="1"/>
  <c r="J19" i="1" s="1"/>
  <c r="D20" i="1"/>
  <c r="J20" i="1" s="1"/>
  <c r="D21" i="1"/>
  <c r="J21" i="1" s="1"/>
  <c r="D24" i="1"/>
  <c r="J24" i="1" s="1"/>
  <c r="E9" i="1"/>
  <c r="E25" i="1"/>
  <c r="G25" i="1"/>
  <c r="G9" i="1"/>
  <c r="H4" i="1"/>
  <c r="H5" i="1"/>
  <c r="J5" i="1" s="1"/>
  <c r="H6" i="1"/>
  <c r="J6" i="1" s="1"/>
  <c r="H7" i="1"/>
  <c r="J7" i="1" s="1"/>
  <c r="H8" i="1"/>
  <c r="J8" i="1" s="1"/>
  <c r="H14" i="1"/>
  <c r="H15" i="1"/>
  <c r="J15" i="1" s="1"/>
  <c r="H18" i="1"/>
  <c r="J18" i="1" s="1"/>
  <c r="H22" i="1"/>
  <c r="J22" i="1" s="1"/>
  <c r="H23" i="1"/>
  <c r="J23" i="1" s="1"/>
  <c r="H25" i="1" l="1"/>
  <c r="J14" i="1"/>
  <c r="J25" i="1" s="1"/>
  <c r="J16" i="1"/>
  <c r="J4" i="1"/>
  <c r="J9" i="1" s="1"/>
  <c r="H9" i="1"/>
</calcChain>
</file>

<file path=xl/sharedStrings.xml><?xml version="1.0" encoding="utf-8"?>
<sst xmlns="http://schemas.openxmlformats.org/spreadsheetml/2006/main" count="1493" uniqueCount="506">
  <si>
    <t>BG LEVEL</t>
  </si>
  <si>
    <t>A-Ten(4G) 3000/Hour</t>
  </si>
  <si>
    <t>A-Ten(5G) 3700/Hour</t>
  </si>
  <si>
    <t>CATR 5000/Hour</t>
  </si>
  <si>
    <t>Total</t>
  </si>
  <si>
    <t>Booking 
時數(hr)</t>
  </si>
  <si>
    <t>費用(NTD)</t>
  </si>
  <si>
    <t>Total Booking Hours</t>
  </si>
  <si>
    <t>Total 費用(NTD)</t>
  </si>
  <si>
    <t>SAS(passive+training+test/verify)</t>
  </si>
  <si>
    <t>Networking</t>
  </si>
  <si>
    <t>Connected Home</t>
  </si>
  <si>
    <t xml:space="preserve">AIS </t>
  </si>
  <si>
    <t>ATD</t>
  </si>
  <si>
    <t>&lt;=TOTAL</t>
  </si>
  <si>
    <t>BU LEVEL</t>
  </si>
  <si>
    <t>SAS_JER500</t>
  </si>
  <si>
    <t>NW1_D10000</t>
  </si>
  <si>
    <t>NW2_D20000</t>
  </si>
  <si>
    <t>NW3_D30000</t>
  </si>
  <si>
    <t>CH1_H60000</t>
  </si>
  <si>
    <t>CH2_H50000</t>
  </si>
  <si>
    <t>CH3_H70000</t>
  </si>
  <si>
    <t>AIC_T50000</t>
  </si>
  <si>
    <t>ICS_T30000</t>
  </si>
  <si>
    <t>SMA_T20000</t>
  </si>
  <si>
    <t>資源</t>
  </si>
  <si>
    <t>開始</t>
  </si>
  <si>
    <t>結束</t>
  </si>
  <si>
    <t>持續時間</t>
  </si>
  <si>
    <t>Hours</t>
  </si>
  <si>
    <t>標題</t>
  </si>
  <si>
    <t>說明</t>
  </si>
  <si>
    <t>參考數字</t>
  </si>
  <si>
    <t>用戶</t>
  </si>
  <si>
    <t>名</t>
  </si>
  <si>
    <t>姓</t>
  </si>
  <si>
    <t>電子郵件</t>
  </si>
  <si>
    <t>組織</t>
  </si>
  <si>
    <t>群組</t>
  </si>
  <si>
    <t>參與者</t>
  </si>
  <si>
    <t>已建立</t>
  </si>
  <si>
    <t>最後更新的</t>
  </si>
  <si>
    <t>狀態</t>
  </si>
  <si>
    <t>Check In Time</t>
  </si>
  <si>
    <t>Check Out Time</t>
  </si>
  <si>
    <t>Original End</t>
  </si>
  <si>
    <t>★『Please input your BU』</t>
  </si>
  <si>
    <t>★『Please select LTE OTA or 5G Sub6 or Passive』。</t>
  </si>
  <si>
    <t>★『Please select the Accessories』</t>
  </si>
  <si>
    <t>★『Project or Model Name』(Ex. XAJ-N01)。</t>
  </si>
  <si>
    <t>★『Mobile number』，未填寫之同仁將不予批准預約。</t>
  </si>
  <si>
    <t>財編</t>
  </si>
  <si>
    <t>Aten 5G總使用時數:</t>
  </si>
  <si>
    <t>天線遠場三維量測實驗室(11F A-Ten Lab) LTE-OTA 時段 / 5G Sub6 時段</t>
  </si>
  <si>
    <t>11/29/21 10:00 PM</t>
  </si>
  <si>
    <t>11/30/21 1:00 AM</t>
  </si>
  <si>
    <t>3 小時</t>
  </si>
  <si>
    <t>Golden Test</t>
  </si>
  <si>
    <t>619cb5870c7e6119982800</t>
  </si>
  <si>
    <t>Romeo Tsai(蔡政勳) Tsai</t>
  </si>
  <si>
    <t>Romeo Tsai(蔡政勳)</t>
  </si>
  <si>
    <t>Tsai</t>
  </si>
  <si>
    <t>romeo.tsai@wnc.com.tw</t>
  </si>
  <si>
    <t>WTQ_JER580</t>
  </si>
  <si>
    <t>JER580, 11F Lab_admin#1</t>
  </si>
  <si>
    <t>Larry Huang(黃國翔) Huang</t>
  </si>
  <si>
    <t>11/23/21 5:33 PM</t>
  </si>
  <si>
    <t>2012/3/21 11:07</t>
  </si>
  <si>
    <t>11/30/21 2:00 AM</t>
  </si>
  <si>
    <t>LTE OTA</t>
  </si>
  <si>
    <t>11/15/21 9:00 AM</t>
  </si>
  <si>
    <t>11/15/21 12:00 PM</t>
  </si>
  <si>
    <t>618e25486d410963346993</t>
  </si>
  <si>
    <t>Thomas Kuo(郭奇明) Kuo</t>
  </si>
  <si>
    <t>Thomas Kuo(郭奇明)</t>
  </si>
  <si>
    <t>Kuo</t>
  </si>
  <si>
    <t>thomas.kuo@wnc.com.tw</t>
  </si>
  <si>
    <t>Administrator, JER580, SAS_admin, 11F Lab_admin#1, Thomas Kuo(郭奇明)</t>
  </si>
  <si>
    <t>Larry Huang(黃國翔) Huang, Almo Feng(馮晉杰) Feng</t>
  </si>
  <si>
    <t>2011/12/21 16:26</t>
  </si>
  <si>
    <t>11/15/21 11:54 AM</t>
  </si>
  <si>
    <t>11/15/21 1:00 PM</t>
  </si>
  <si>
    <t>11/15/21 11:00 PM</t>
  </si>
  <si>
    <t>11/16/21 1:00 AM</t>
  </si>
  <si>
    <t>2 小時</t>
  </si>
  <si>
    <t>618e25fb55952824082809</t>
  </si>
  <si>
    <t>2011/12/21 16:29</t>
  </si>
  <si>
    <t>11/15/21 9:49 PM</t>
  </si>
  <si>
    <t>2011/1/21 12:00</t>
  </si>
  <si>
    <t>2011/1/21 14:00</t>
  </si>
  <si>
    <t>golden measurement</t>
  </si>
  <si>
    <t>6176640290ece914594233</t>
  </si>
  <si>
    <t>10/25/21 4:00 PM</t>
  </si>
  <si>
    <t>2011/1/21 11:06</t>
  </si>
  <si>
    <t>Aten 4G總使用時數:</t>
  </si>
  <si>
    <t>縮距場毫米波天線量測系統 (4F CATR lab)</t>
  </si>
  <si>
    <t>2011/2/21 09:00</t>
  </si>
  <si>
    <t>2011/2/21 21:00</t>
  </si>
  <si>
    <t>12 小時</t>
  </si>
  <si>
    <t>Dell Andrews mmW Beam Char / Beam Verify</t>
  </si>
  <si>
    <t>617794b0ccf96716371398</t>
  </si>
  <si>
    <t>Allen Su(蘇冠仁) Su</t>
  </si>
  <si>
    <t>Allen Su(蘇冠仁)</t>
  </si>
  <si>
    <t>Su</t>
  </si>
  <si>
    <t>allen.su@wnc.com.tw</t>
  </si>
  <si>
    <t>WTQ_JER531</t>
  </si>
  <si>
    <t>JER531</t>
  </si>
  <si>
    <t>10/26/21 1:40 PM</t>
  </si>
  <si>
    <t>10/28/21 7:57 PM</t>
  </si>
  <si>
    <t>Dell Andrews</t>
  </si>
  <si>
    <t>2011/3/21 09:00</t>
  </si>
  <si>
    <t>2011/3/21 21:00</t>
  </si>
  <si>
    <t>617794d7acee6248041327</t>
  </si>
  <si>
    <t>2011/4/21 09:00</t>
  </si>
  <si>
    <t>2011/4/21 21:00</t>
  </si>
  <si>
    <t>617794fbd2e3c071516099</t>
  </si>
  <si>
    <t>10/26/21 1:41 PM</t>
  </si>
  <si>
    <t>2011/5/21 09:00</t>
  </si>
  <si>
    <t>2011/5/21 21:00</t>
  </si>
  <si>
    <t>61779520dcf77551168237</t>
  </si>
  <si>
    <t>2011/1/21 09:00</t>
  </si>
  <si>
    <t>2011/1/21 21:00</t>
  </si>
  <si>
    <t>6177947b5a0e5838337680</t>
  </si>
  <si>
    <t>10/26/21 1:39 PM</t>
  </si>
  <si>
    <t>10/28/21 7:56 PM</t>
  </si>
  <si>
    <t>catr 總使用時數:</t>
  </si>
  <si>
    <t>11/17/21 9:00 AM</t>
  </si>
  <si>
    <t>11/18/21 1:00 AM</t>
  </si>
  <si>
    <t>16 小時</t>
  </si>
  <si>
    <t>SF500</t>
  </si>
  <si>
    <t>SF500 OTA TEST</t>
  </si>
  <si>
    <t>6.19345E+21</t>
  </si>
  <si>
    <t>Mason Wu(吳孟勤) Wu</t>
  </si>
  <si>
    <t>Mason Wu(吳孟勤)</t>
  </si>
  <si>
    <t>Wu</t>
  </si>
  <si>
    <t>mason.wu@wnc.com.tw</t>
  </si>
  <si>
    <t>WTQ_T2R301</t>
  </si>
  <si>
    <t>T2R301</t>
  </si>
  <si>
    <t>James Su(蘇忠正) Su</t>
  </si>
  <si>
    <t>11/16/21 1:41 PM</t>
  </si>
  <si>
    <t>11/16/21 1:50 PM</t>
  </si>
  <si>
    <t>11/23/21 9:00 AM</t>
  </si>
  <si>
    <t>11/24/21 1:00 AM</t>
  </si>
  <si>
    <t>SF500 TIS TEST</t>
  </si>
  <si>
    <t>619af14b9761b143991784</t>
  </si>
  <si>
    <t>11/22/21 9:24 AM</t>
  </si>
  <si>
    <t>11/22/21 9:45 AM</t>
  </si>
  <si>
    <t>11/24/21 9:00 AM</t>
  </si>
  <si>
    <t>11/25/21 1:00 AM</t>
  </si>
  <si>
    <t>SF500 OTA TIS</t>
  </si>
  <si>
    <t>619cdb35a8aba845283150</t>
  </si>
  <si>
    <t>11/23/21 8:14 PM</t>
  </si>
  <si>
    <t>11/23/21 8:15 PM</t>
  </si>
  <si>
    <t>11/24/21 10:00 AM</t>
  </si>
  <si>
    <t>11/30/21 9:00 AM</t>
  </si>
  <si>
    <t>2012/1/21 01:00</t>
  </si>
  <si>
    <t>AI-14</t>
  </si>
  <si>
    <t>LTE測試、OTA Test</t>
  </si>
  <si>
    <t>61a483f4b8e9c792989714</t>
  </si>
  <si>
    <t>Sam Hsieh(謝浩?) Hsieh</t>
  </si>
  <si>
    <t>Sam Hsieh(謝浩?)</t>
  </si>
  <si>
    <t>Hsieh</t>
  </si>
  <si>
    <t>sam.hsieh@wnc.com.tw</t>
  </si>
  <si>
    <t>11/29/21 3:40 PM</t>
  </si>
  <si>
    <t>11/29/21 4:19 PM</t>
  </si>
  <si>
    <t>11/30/21 11:00 PM</t>
  </si>
  <si>
    <t>11/16/21 9:00 AM</t>
  </si>
  <si>
    <t>11/17/21 1:00 AM</t>
  </si>
  <si>
    <t>Aten OTA test</t>
  </si>
  <si>
    <t>SF500 OTA TIS debug</t>
  </si>
  <si>
    <t>61923f76ce674273192735</t>
  </si>
  <si>
    <t>James Su(蘇忠正)</t>
  </si>
  <si>
    <t>james.su@wnc.com.tw</t>
  </si>
  <si>
    <t>11/15/21 7:07 PM</t>
  </si>
  <si>
    <t>11/15/21 7:28 PM</t>
  </si>
  <si>
    <t>2011/2/21 22:00</t>
  </si>
  <si>
    <t>13 小時</t>
  </si>
  <si>
    <t>SF500 OTA TIS TEST</t>
  </si>
  <si>
    <t>617fa2dca0fb2415221960</t>
  </si>
  <si>
    <t>2011/1/21 16:18</t>
  </si>
  <si>
    <t>2011/2/21 21:57</t>
  </si>
  <si>
    <t>2011/3/21 01:00</t>
  </si>
  <si>
    <t>617fa5ac8ca24837477926</t>
  </si>
  <si>
    <t>2011/1/21 16:30</t>
  </si>
  <si>
    <t>2011/6/21 01:00</t>
  </si>
  <si>
    <t>2011/4/21 01:00</t>
  </si>
  <si>
    <t>2011/10/21 09:00</t>
  </si>
  <si>
    <t>2011/10/21 21:00</t>
  </si>
  <si>
    <t>A-ten OTA test</t>
  </si>
  <si>
    <t>LTE test</t>
  </si>
  <si>
    <t>618a6742ddc2d610630390</t>
  </si>
  <si>
    <t>John CY Wu(吳政遠) Wu</t>
  </si>
  <si>
    <t>John CY Wu(吳政遠)</t>
  </si>
  <si>
    <t>john.cy.wu@wnc.com.tw</t>
  </si>
  <si>
    <t>2011/9/21 20:19</t>
  </si>
  <si>
    <t>2011/10/21 21:24</t>
  </si>
  <si>
    <t>2011/11/21 01:00</t>
  </si>
  <si>
    <t>A-14</t>
  </si>
  <si>
    <t>2011/9/21 09:00</t>
  </si>
  <si>
    <t>2011/9/21 20:00</t>
  </si>
  <si>
    <t>11 小時</t>
  </si>
  <si>
    <t>61893c096454d702896580</t>
  </si>
  <si>
    <t>2011/8/21 23:02</t>
  </si>
  <si>
    <t>2011/9/21 20:14</t>
  </si>
  <si>
    <t>2011/9/21 21:00</t>
  </si>
  <si>
    <t>2011/1/21 17:00</t>
  </si>
  <si>
    <t>A-TEN</t>
  </si>
  <si>
    <t>SF500 TIS test</t>
  </si>
  <si>
    <t>617f5a7b8b669280921819</t>
  </si>
  <si>
    <t>2011/1/21 11:09</t>
  </si>
  <si>
    <t>2011/1/21 13:04</t>
  </si>
  <si>
    <t>11/19/21 10:00 AM</t>
  </si>
  <si>
    <t>11/19/21 1:00 PM</t>
  </si>
  <si>
    <t>RTOS-AR1 test</t>
  </si>
  <si>
    <t>61973983373cd139449066</t>
  </si>
  <si>
    <t>Summer Liao(廖晉瑩) Liao</t>
  </si>
  <si>
    <t>Summer Liao(廖晉瑩)</t>
  </si>
  <si>
    <t>Liao</t>
  </si>
  <si>
    <t>summer.liao@wnc.com.tw</t>
  </si>
  <si>
    <t>WTQ_D6R310</t>
  </si>
  <si>
    <t>D6R310 (Alex team)</t>
  </si>
  <si>
    <t>11/19/21 1:43 PM</t>
  </si>
  <si>
    <t>11/19/21 4:32 PM</t>
  </si>
  <si>
    <t>RTOS-AR1</t>
  </si>
  <si>
    <t>2011/8/21 19:00</t>
  </si>
  <si>
    <t>2011/8/21 21:00</t>
  </si>
  <si>
    <t>6184fe9eb53f1476394361</t>
  </si>
  <si>
    <t>2011/5/21 17:51</t>
  </si>
  <si>
    <t>2011/8/21 18:49</t>
  </si>
  <si>
    <t>2011/11/21 09:00</t>
  </si>
  <si>
    <t>2011/11/21 19:00</t>
  </si>
  <si>
    <t>10 小時</t>
  </si>
  <si>
    <t>TP1 TRP TIS</t>
  </si>
  <si>
    <t>617f73b031814245831197</t>
  </si>
  <si>
    <t>Elliott Lin(林佳宏) Lin</t>
  </si>
  <si>
    <t>Elliott Lin(林佳宏)</t>
  </si>
  <si>
    <t>Lin</t>
  </si>
  <si>
    <t>elliott.lin@wnc.com.tw</t>
  </si>
  <si>
    <t>WTQ_H2R010</t>
  </si>
  <si>
    <t>H2R010</t>
  </si>
  <si>
    <t>2011/1/21 12:57</t>
  </si>
  <si>
    <t>2011/5/21 16:58</t>
  </si>
  <si>
    <t>TP1</t>
  </si>
  <si>
    <t>2011/4/21 19:00</t>
  </si>
  <si>
    <t>61764684c2416086700412</t>
  </si>
  <si>
    <t>10/25/21 1:54 PM</t>
  </si>
  <si>
    <t>10/25/21 4:21 PM</t>
  </si>
  <si>
    <t>11/25/21 9:00 AM</t>
  </si>
  <si>
    <t>11/25/21 7:00 PM</t>
  </si>
  <si>
    <t>61922358d927e383433027</t>
  </si>
  <si>
    <t>11/15/21 5:07 PM</t>
  </si>
  <si>
    <t>11/15/21 5:08 PM</t>
  </si>
  <si>
    <t>11/18/21 4:00 PM</t>
  </si>
  <si>
    <t>11/19/21 1:00 AM</t>
  </si>
  <si>
    <t>9 小時</t>
  </si>
  <si>
    <t>TP1 LTE OTA Test</t>
  </si>
  <si>
    <t>618dfc434897b989571627</t>
  </si>
  <si>
    <t>Jason Jhang(張詠凱) Jhang</t>
  </si>
  <si>
    <t>Jason Jhang(張詠凱)</t>
  </si>
  <si>
    <t>Jhang</t>
  </si>
  <si>
    <t>jason.jhang@wnc.com.tw</t>
  </si>
  <si>
    <t>WTQ_H5R110</t>
  </si>
  <si>
    <t>H5R110, Jason Jhang(張詠凱), H5R120_2</t>
  </si>
  <si>
    <t>2011/12/21 13:31</t>
  </si>
  <si>
    <t>11/16/21 4:09 PM</t>
  </si>
  <si>
    <t>11/18/21 8:00 AM</t>
  </si>
  <si>
    <t>8 小時</t>
  </si>
  <si>
    <t>[JVS1]EU/NA TRP/TIS measurement</t>
  </si>
  <si>
    <t>6189c7a4ce682714996170</t>
  </si>
  <si>
    <t>YT IT Cheng(鄭義騰) Cheng</t>
  </si>
  <si>
    <t>YT IT Cheng(鄭義騰)</t>
  </si>
  <si>
    <t>Cheng</t>
  </si>
  <si>
    <t>yt.it.cheng@wnc.com.tw</t>
  </si>
  <si>
    <t>WTQ_H7R120</t>
  </si>
  <si>
    <t>H7R120</t>
  </si>
  <si>
    <t>2011/9/21 08:58</t>
  </si>
  <si>
    <t>11/15/21 2:16 PM</t>
  </si>
  <si>
    <t>11/18/21 6:00 PM</t>
  </si>
  <si>
    <t>JVS1</t>
  </si>
  <si>
    <t>11/26/21 1:00 AM</t>
  </si>
  <si>
    <t>6 小時</t>
  </si>
  <si>
    <t>619b5b3f5bac0036853445</t>
  </si>
  <si>
    <t>11/22/21 4:56 PM</t>
  </si>
  <si>
    <t>11/25/21 3:05 PM</t>
  </si>
  <si>
    <t>11/22/21 6:00 PM</t>
  </si>
  <si>
    <t>11/22/21 11:00 PM</t>
  </si>
  <si>
    <t>5 小時</t>
  </si>
  <si>
    <t>619b5136bd66e678824952</t>
  </si>
  <si>
    <t>11/22/21 4:13 PM</t>
  </si>
  <si>
    <t>11/22/21 11:02 PM</t>
  </si>
  <si>
    <t>11/23/21 1:00 AM</t>
  </si>
  <si>
    <t>2011/8/21 09:00</t>
  </si>
  <si>
    <t>2011/8/21 13:00</t>
  </si>
  <si>
    <t>4 小時</t>
  </si>
  <si>
    <t>6188dd4e96501725933662</t>
  </si>
  <si>
    <t>2011/8/21 16:18</t>
  </si>
  <si>
    <t>2011/8/21 16:43</t>
  </si>
  <si>
    <t>2011/11/21 22:00</t>
  </si>
  <si>
    <t>2011/12/21 01:00</t>
  </si>
  <si>
    <t>618a428526d4e074648593</t>
  </si>
  <si>
    <t>2011/9/21 17:42</t>
  </si>
  <si>
    <t>2011/9/21 17:45</t>
  </si>
  <si>
    <t>[Marathon]OTA test</t>
  </si>
  <si>
    <t>6188adb0a2bc2415166102</t>
  </si>
  <si>
    <t>2011/8/21 12:55</t>
  </si>
  <si>
    <t>Marathon</t>
  </si>
  <si>
    <t>2011/4/21 07:00</t>
  </si>
  <si>
    <t>617f8385a55c8240427180</t>
  </si>
  <si>
    <t>2011/1/21 14:04</t>
  </si>
  <si>
    <t>2011/1/21 16:24</t>
  </si>
  <si>
    <t>2011/10/21 18:00</t>
  </si>
  <si>
    <t>1 日 9 小時</t>
  </si>
  <si>
    <t>[LV55]</t>
  </si>
  <si>
    <t>[LV55] new PN QTM527 IC performance check.</t>
  </si>
  <si>
    <t>6183b63f59cda281395671</t>
  </si>
  <si>
    <t>RJ Hsieh(謝仁杰) Hsieh</t>
  </si>
  <si>
    <t>RJ Hsieh(謝仁杰)</t>
  </si>
  <si>
    <t>rj.hsieh@wnc.com.tw</t>
  </si>
  <si>
    <t>WTQ_H5R220</t>
  </si>
  <si>
    <t>H5R220</t>
  </si>
  <si>
    <t>Kilin Li(李奇霖) Li</t>
  </si>
  <si>
    <t>2011/4/21 18:30</t>
  </si>
  <si>
    <t>2011/5/21 10:15</t>
  </si>
  <si>
    <t>LV55</t>
  </si>
  <si>
    <t>11/29/21 9:00 AM</t>
  </si>
  <si>
    <t>11/30/21 6:00 PM</t>
  </si>
  <si>
    <t>[LV65]</t>
  </si>
  <si>
    <t>[LV65] Lab1 Beam Verify</t>
  </si>
  <si>
    <t>618375592f831584608123</t>
  </si>
  <si>
    <t>2011/4/21 13:53</t>
  </si>
  <si>
    <t>2011/4/21 16:04</t>
  </si>
  <si>
    <t>LV65</t>
  </si>
  <si>
    <t>11/26/21 9:00 AM</t>
  </si>
  <si>
    <t>11/26/21 6:00 PM</t>
  </si>
  <si>
    <t>[LV65] Lab1 FR2 Beam Verify</t>
  </si>
  <si>
    <t>6191c0d41ae79992779968</t>
  </si>
  <si>
    <t>11/15/21 10:07 AM</t>
  </si>
  <si>
    <t>11/15/21 10:20 AM</t>
  </si>
  <si>
    <t>Hub pro_EVT1-2_OTA test</t>
  </si>
  <si>
    <t>618b9e381751a894518137</t>
  </si>
  <si>
    <t>Eddie Hsu(許毓升) Hsu</t>
  </si>
  <si>
    <t>Eddie Hsu(許毓升)</t>
  </si>
  <si>
    <t>Hsu</t>
  </si>
  <si>
    <t>eddie.hsu@wnc.com.tw</t>
  </si>
  <si>
    <t>WTQ_D6R110</t>
  </si>
  <si>
    <t>D6R110 (Eric team)</t>
  </si>
  <si>
    <t>Tida Tseng(曾威諭) Tseng, Eric JS Peng(彭振書) Peng, Gordon Wang(王怡展) Wang, Reg Huang(黃彥儒) Huang</t>
  </si>
  <si>
    <t>2011/10/21 18:26</t>
  </si>
  <si>
    <t>11/15/21 10:00 PM</t>
  </si>
  <si>
    <t>WHVP2</t>
  </si>
  <si>
    <t>11/22/21 9:00 AM</t>
  </si>
  <si>
    <t>Honor adaptor test</t>
  </si>
  <si>
    <t>61935ec605d35655651509</t>
  </si>
  <si>
    <t>Tida Tseng(曾威諭) Tseng, Eric JS Peng(彭振書) Peng, Reg Huang(黃彥儒) Huang</t>
  </si>
  <si>
    <t>11/16/21 3:33 PM</t>
  </si>
  <si>
    <t>11/22/21 9:14 PM</t>
  </si>
  <si>
    <t>11/22/21 5:00 PM</t>
  </si>
  <si>
    <t>2011/5/21 18:00</t>
  </si>
  <si>
    <t>LTE-OTA</t>
  </si>
  <si>
    <t>AON-4G OTA</t>
  </si>
  <si>
    <t>6182571670bf8390044854</t>
  </si>
  <si>
    <t>Penny Chang(張毓芳) Chang</t>
  </si>
  <si>
    <t>Penny Chang(張毓芳)</t>
  </si>
  <si>
    <t>Chang</t>
  </si>
  <si>
    <t>penny.chang@wnc.com.tw</t>
  </si>
  <si>
    <t>WTQ_D6R220</t>
  </si>
  <si>
    <t>D6R220 (David team)</t>
  </si>
  <si>
    <t>2011/3/21 17:32</t>
  </si>
  <si>
    <t>2011/5/21 13:00</t>
  </si>
  <si>
    <t>R4AB-C1 (AON-4G)</t>
  </si>
  <si>
    <t>11/29/21 1:00 PM</t>
  </si>
  <si>
    <t>619eeb3c288ee940103737</t>
  </si>
  <si>
    <t>11/25/21 9:47 AM</t>
  </si>
  <si>
    <t>2012/3/21 11:06</t>
  </si>
  <si>
    <t>11/29/21 9:00 PM</t>
  </si>
  <si>
    <t>2011/6/21 02:00</t>
  </si>
  <si>
    <t>617f7c2948ca3724968052</t>
  </si>
  <si>
    <t>Tida Tseng(曾威諭) Tseng, Eric JS Peng(彭振書) Peng, Reg Huang(黃彥儒) Huang, Jerry Tai(戴成翰) Tai</t>
  </si>
  <si>
    <t>2011/1/21 13:33</t>
  </si>
  <si>
    <t>2011/6/21 01:08</t>
  </si>
  <si>
    <t>2011/12/21 13:00</t>
  </si>
  <si>
    <t>2011/12/21 21:00</t>
  </si>
  <si>
    <t>OTA</t>
  </si>
  <si>
    <t>618cc0b45a310412397354</t>
  </si>
  <si>
    <t>2011/11/21 15:05</t>
  </si>
  <si>
    <t>2011/11/21 15:56</t>
  </si>
  <si>
    <t>ScW OTA test</t>
  </si>
  <si>
    <t>6180efe27cdf6101470826</t>
  </si>
  <si>
    <t>Gordon Wang(王怡展) Wang</t>
  </si>
  <si>
    <t>Gordon Wang(王怡展)</t>
  </si>
  <si>
    <t>Wang</t>
  </si>
  <si>
    <t>gordon.wang@wnc.com.tw</t>
  </si>
  <si>
    <t>WTQ_D6R120</t>
  </si>
  <si>
    <t>D6R120 (TT team)</t>
  </si>
  <si>
    <t>2011/2/21 15:59</t>
  </si>
  <si>
    <t>2011/8/21 18:00</t>
  </si>
  <si>
    <t>SEQG-D1</t>
  </si>
  <si>
    <t>11/19/21 6:00 PM</t>
  </si>
  <si>
    <t>Honor final adaptor test</t>
  </si>
  <si>
    <t>61930ef2cf26c058957600</t>
  </si>
  <si>
    <t>11/16/21 9:52 AM</t>
  </si>
  <si>
    <t>11/26/21 1:00 PM</t>
  </si>
  <si>
    <t>LTE CAT.M1測試</t>
  </si>
  <si>
    <t>619c7b6d7b399848732727</t>
  </si>
  <si>
    <t>11/23/21 1:26 PM</t>
  </si>
  <si>
    <t>11/23/21 5:03 PM</t>
  </si>
  <si>
    <t>11/19/21 10:00 PM</t>
  </si>
  <si>
    <t>619628fac8564253105154</t>
  </si>
  <si>
    <t>11/18/21 6:20 PM</t>
  </si>
  <si>
    <t>11/19/21 9:56 PM</t>
  </si>
  <si>
    <t>11/19/21 11:00 PM</t>
  </si>
  <si>
    <t>619c7d68c4dbf454312512</t>
  </si>
  <si>
    <t>11/23/21 1:34 PM</t>
  </si>
  <si>
    <t>11/23/21 5:04 PM</t>
  </si>
  <si>
    <t>2011/1/21 08:00</t>
  </si>
  <si>
    <t>TRP</t>
  </si>
  <si>
    <t>6176684c5e2e8295930343</t>
  </si>
  <si>
    <t>10/25/21 4:18 PM</t>
  </si>
  <si>
    <t>10/25/21 4:22 PM</t>
  </si>
  <si>
    <t>CM OTA test</t>
  </si>
  <si>
    <t>61765bf429b94784567469</t>
  </si>
  <si>
    <t>10/25/21 3:25 PM</t>
  </si>
  <si>
    <t>10/25/21 3:58 PM</t>
  </si>
  <si>
    <t>2011/2/21 01:00</t>
  </si>
  <si>
    <t>R4AB-C1</t>
  </si>
  <si>
    <t>R4AB-C1 Test</t>
  </si>
  <si>
    <t>617fb41d7fdc5117027221</t>
  </si>
  <si>
    <t>2011/1/21 17:32</t>
  </si>
  <si>
    <t>2011/1/21 21:07</t>
  </si>
  <si>
    <t>R4AB-C1(AON-4G)</t>
  </si>
  <si>
    <t>R4AB-C1(AON-4G) TIS委測</t>
  </si>
  <si>
    <t>618bc8b7a8cb9664934910</t>
  </si>
  <si>
    <t>2011/10/21 21:27</t>
  </si>
  <si>
    <t>2011/10/21 21:28</t>
  </si>
  <si>
    <t>11/13/21 1:00 AM</t>
  </si>
  <si>
    <t>618dd640bca10311376793</t>
  </si>
  <si>
    <t>2011/12/21 10:49</t>
  </si>
  <si>
    <t>2011/12/21 16:03</t>
  </si>
  <si>
    <t>11/20/21 1:00 AM</t>
  </si>
  <si>
    <t>WHVP2 EVT1-2 OTA test</t>
  </si>
  <si>
    <t>Test final Honor adaptor</t>
  </si>
  <si>
    <t>61975e3def00c840134554</t>
  </si>
  <si>
    <t>11/19/21 4:20 PM</t>
  </si>
  <si>
    <t>11/26/21 10:00 AM</t>
  </si>
  <si>
    <t>619c86d4a4bb0178347375</t>
  </si>
  <si>
    <t>11/23/21 2:14 PM</t>
  </si>
  <si>
    <t>11/26/21 10:21 AM</t>
  </si>
  <si>
    <t>R4AB-C1(AON-4G) 委測</t>
  </si>
  <si>
    <t>6181446da4d53370097728</t>
  </si>
  <si>
    <t>2011/12/21 10:00</t>
  </si>
  <si>
    <t>618cfd5ca6256223455849</t>
  </si>
  <si>
    <t>2011/11/21 19:24</t>
  </si>
  <si>
    <t>2011/11/21 19:53</t>
  </si>
  <si>
    <t>2011/8/21 23:00</t>
  </si>
  <si>
    <t>6188fa1912a8c669050417</t>
  </si>
  <si>
    <t>2011/8/21 18:21</t>
  </si>
  <si>
    <t>2011/12/21 08:00</t>
  </si>
  <si>
    <t>CAT M1</t>
  </si>
  <si>
    <t>CAT M1 Test</t>
  </si>
  <si>
    <t>6189d8396c232806927066</t>
  </si>
  <si>
    <t>2011/9/21 10:08</t>
  </si>
  <si>
    <t>2011/10/21 18:46</t>
  </si>
  <si>
    <t>11/26/21 8:00 PM</t>
  </si>
  <si>
    <t>61a044443a158052011962</t>
  </si>
  <si>
    <t>11/26/21 10:19 AM</t>
  </si>
  <si>
    <t>2011/9/21 01:00</t>
  </si>
  <si>
    <t>R4AB-C1(AON-4G) Test</t>
  </si>
  <si>
    <t>6188f8a039975812024154</t>
  </si>
  <si>
    <t>2011/8/21 18:14</t>
  </si>
  <si>
    <t>2011/4/21 20:00</t>
  </si>
  <si>
    <t>2011/4/21 22:00</t>
  </si>
  <si>
    <t>6183b80782650023353483</t>
  </si>
  <si>
    <t>2011/4/21 18:37</t>
  </si>
  <si>
    <t>2011/5/21 09:05</t>
  </si>
  <si>
    <t>2011/9/21 22:00</t>
  </si>
  <si>
    <t>WHVP2 Test</t>
  </si>
  <si>
    <t>618a673a1e266458978963</t>
  </si>
  <si>
    <t>11/26/21 8:00 AM</t>
  </si>
  <si>
    <t>619eeba042071776419320</t>
  </si>
  <si>
    <t>11/25/21 9:49 AM</t>
  </si>
  <si>
    <t>11/25/21 3:43 PM</t>
  </si>
  <si>
    <t>11/19/21 9:00 AM</t>
  </si>
  <si>
    <t>1 小時</t>
  </si>
  <si>
    <t>619737d02454d142484069</t>
  </si>
  <si>
    <t>11/19/21 1:36 PM</t>
  </si>
  <si>
    <t>11/19/21 1:37 PM</t>
  </si>
  <si>
    <t>11/25/21 8:00 AM</t>
  </si>
  <si>
    <t>619e16b8678b0870782962</t>
  </si>
  <si>
    <t>11/24/21 6:40 PM</t>
  </si>
  <si>
    <t>11/24/21 6:41 PM</t>
  </si>
  <si>
    <t>2011/5/21 08:00</t>
  </si>
  <si>
    <t>Hub pro_EVT1-1_OTA test</t>
  </si>
  <si>
    <t>61846620453e9992905943</t>
  </si>
  <si>
    <t>2011/5/21 07:00</t>
  </si>
  <si>
    <t>2011/5/21 09:34</t>
  </si>
  <si>
    <t>11/24/21 8:00 AM</t>
  </si>
  <si>
    <t>619d045d4d818319985173</t>
  </si>
  <si>
    <t>11/23/21 11:10 PM</t>
  </si>
  <si>
    <t>11/23/21 11:43 PM</t>
  </si>
  <si>
    <t>11/23/21 12:00 AM</t>
  </si>
  <si>
    <t>619bb16118e58117030146</t>
  </si>
  <si>
    <t>11/22/21 11:04 PM</t>
  </si>
  <si>
    <t>JN0000</t>
  </si>
  <si>
    <t>Date:20211101-20211130</t>
    <phoneticPr fontId="3" type="noConversion"/>
  </si>
  <si>
    <t>Date:20211101-20211130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</si>
</sst>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&quot;時&quot;mm&quot;分&quot;;@"/>
    <numFmt numFmtId="177" formatCode="0.00_);[Red]\(0.00\)"/>
    <numFmt numFmtId="178" formatCode="&quot;$&quot;#,##0_);[Red]\(&quot;$&quot;#,##0\)"/>
    <numFmt numFmtId="179" formatCode="&quot;$&quot;#,##0_);\(&quot;$&quot;#,##0\)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002060"/>
      <name val="Arial Unicode MS"/>
      <family val="2"/>
      <charset val="136"/>
    </font>
    <font>
      <sz val="9"/>
      <name val="新細明體"/>
      <family val="2"/>
      <charset val="136"/>
      <scheme val="minor"/>
    </font>
    <font>
      <b/>
      <i/>
      <sz val="12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12"/>
      <color rgb="FFFFFF00"/>
      <name val="Arial Unicode MS"/>
      <family val="2"/>
      <charset val="136"/>
    </font>
    <font>
      <b/>
      <sz val="10"/>
      <color rgb="FF00B050"/>
      <name val="Arial Unicode MS"/>
      <family val="2"/>
      <charset val="136"/>
    </font>
    <font>
      <b/>
      <sz val="11"/>
      <color theme="1"/>
      <name val="Arial Unicode MS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17375D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rgb="FFFF0000"/>
      </right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 style="medium">
        <color indexed="64"/>
      </right>
      <top/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0000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67">
    <xf numFmtId="0" fontId="0" fillId="0" borderId="0" xfId="0" applyAlignment="1">
      <alignment vertical="center"/>
    </xf>
    <xf numFmtId="46" fontId="2" fillId="0" borderId="0" xfId="1" applyNumberFormat="1" applyFont="1" applyAlignment="1">
      <alignment horizontal="center" vertical="center"/>
    </xf>
    <xf numFmtId="0" fontId="8" fillId="3" borderId="9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8" fillId="5" borderId="17" xfId="0" applyFont="1" applyFill="1" applyBorder="1" applyAlignment="1">
      <alignment horizontal="left" vertical="center"/>
    </xf>
    <xf numFmtId="46" fontId="2" fillId="4" borderId="23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Alignment="1"/>
    <xf numFmtId="176" fontId="7" fillId="2" borderId="4" xfId="1" applyNumberFormat="1" applyFont="1" applyFill="1" applyBorder="1" applyAlignment="1">
      <alignment horizontal="center" vertical="center" wrapText="1"/>
    </xf>
    <xf numFmtId="176" fontId="7" fillId="2" borderId="5" xfId="1" applyNumberFormat="1" applyFont="1" applyFill="1" applyBorder="1" applyAlignment="1">
      <alignment horizontal="center" vertical="center" wrapText="1"/>
    </xf>
    <xf numFmtId="176" fontId="7" fillId="2" borderId="6" xfId="1" applyNumberFormat="1" applyFont="1" applyFill="1" applyBorder="1" applyAlignment="1">
      <alignment horizontal="center" vertical="center" wrapText="1"/>
    </xf>
    <xf numFmtId="176" fontId="7" fillId="2" borderId="7" xfId="1" applyNumberFormat="1" applyFont="1" applyFill="1" applyBorder="1" applyAlignment="1">
      <alignment horizontal="center" vertical="center" wrapText="1"/>
    </xf>
    <xf numFmtId="176" fontId="7" fillId="2" borderId="8" xfId="1" applyNumberFormat="1" applyFont="1" applyFill="1" applyBorder="1" applyAlignment="1">
      <alignment horizontal="center" vertical="center" wrapText="1"/>
    </xf>
    <xf numFmtId="177" fontId="2" fillId="3" borderId="10" xfId="1" applyNumberFormat="1" applyFont="1" applyFill="1" applyBorder="1" applyAlignment="1">
      <alignment horizontal="center" vertical="center"/>
    </xf>
    <xf numFmtId="178" fontId="2" fillId="3" borderId="11" xfId="1" applyNumberFormat="1" applyFont="1" applyFill="1" applyBorder="1" applyAlignment="1">
      <alignment horizontal="center" vertical="center"/>
    </xf>
    <xf numFmtId="179" fontId="2" fillId="3" borderId="11" xfId="1" applyNumberFormat="1" applyFont="1" applyFill="1" applyBorder="1" applyAlignment="1">
      <alignment horizontal="center" vertical="center"/>
    </xf>
    <xf numFmtId="177" fontId="2" fillId="3" borderId="12" xfId="1" applyNumberFormat="1" applyFont="1" applyFill="1" applyBorder="1" applyAlignment="1">
      <alignment horizontal="center" vertical="center"/>
    </xf>
    <xf numFmtId="179" fontId="2" fillId="3" borderId="13" xfId="1" applyNumberFormat="1" applyFont="1" applyFill="1" applyBorder="1" applyAlignment="1">
      <alignment horizontal="left" vertical="center"/>
    </xf>
    <xf numFmtId="177" fontId="2" fillId="4" borderId="15" xfId="1" applyNumberFormat="1" applyFont="1" applyFill="1" applyBorder="1" applyAlignment="1">
      <alignment horizontal="center" vertical="center"/>
    </xf>
    <xf numFmtId="178" fontId="2" fillId="4" borderId="16" xfId="1" applyNumberFormat="1" applyFont="1" applyFill="1" applyBorder="1" applyAlignment="1">
      <alignment horizontal="center" vertical="center"/>
    </xf>
    <xf numFmtId="179" fontId="2" fillId="4" borderId="16" xfId="1" applyNumberFormat="1" applyFont="1" applyFill="1" applyBorder="1" applyAlignment="1">
      <alignment horizontal="center" vertical="center"/>
    </xf>
    <xf numFmtId="177" fontId="2" fillId="4" borderId="12" xfId="1" applyNumberFormat="1" applyFont="1" applyFill="1" applyBorder="1" applyAlignment="1">
      <alignment horizontal="center" vertical="center"/>
    </xf>
    <xf numFmtId="179" fontId="2" fillId="4" borderId="13" xfId="1" applyNumberFormat="1" applyFont="1" applyFill="1" applyBorder="1" applyAlignment="1">
      <alignment horizontal="left" vertical="center"/>
    </xf>
    <xf numFmtId="177" fontId="2" fillId="3" borderId="15" xfId="1" applyNumberFormat="1" applyFont="1" applyFill="1" applyBorder="1" applyAlignment="1">
      <alignment horizontal="center" vertical="center"/>
    </xf>
    <xf numFmtId="178" fontId="2" fillId="3" borderId="16" xfId="1" applyNumberFormat="1" applyFont="1" applyFill="1" applyBorder="1" applyAlignment="1">
      <alignment horizontal="center" vertical="center"/>
    </xf>
    <xf numFmtId="179" fontId="2" fillId="3" borderId="1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center" vertical="center"/>
    </xf>
    <xf numFmtId="178" fontId="2" fillId="4" borderId="5" xfId="1" applyNumberFormat="1" applyFont="1" applyFill="1" applyBorder="1" applyAlignment="1">
      <alignment horizontal="center" vertical="center"/>
    </xf>
    <xf numFmtId="179" fontId="2" fillId="4" borderId="5" xfId="1" applyNumberFormat="1" applyFont="1" applyFill="1" applyBorder="1" applyAlignment="1">
      <alignment horizontal="center" vertical="center"/>
    </xf>
    <xf numFmtId="177" fontId="2" fillId="5" borderId="18" xfId="1" applyNumberFormat="1" applyFont="1" applyFill="1" applyBorder="1" applyAlignment="1">
      <alignment horizontal="center" vertical="center"/>
    </xf>
    <xf numFmtId="178" fontId="2" fillId="5" borderId="19" xfId="1" applyNumberFormat="1" applyFont="1" applyFill="1" applyBorder="1" applyAlignment="1">
      <alignment horizontal="center" vertical="center"/>
    </xf>
    <xf numFmtId="179" fontId="2" fillId="5" borderId="19" xfId="1" applyNumberFormat="1" applyFont="1" applyFill="1" applyBorder="1" applyAlignment="1">
      <alignment horizontal="center" vertical="center"/>
    </xf>
    <xf numFmtId="177" fontId="2" fillId="6" borderId="20" xfId="1" applyNumberFormat="1" applyFont="1" applyFill="1" applyBorder="1" applyAlignment="1">
      <alignment horizontal="center" vertical="center"/>
    </xf>
    <xf numFmtId="178" fontId="2" fillId="4" borderId="21" xfId="1" applyNumberFormat="1" applyFont="1" applyFill="1" applyBorder="1" applyAlignment="1">
      <alignment horizontal="center" vertical="center"/>
    </xf>
    <xf numFmtId="177" fontId="2" fillId="6" borderId="22" xfId="1" applyNumberFormat="1" applyFont="1" applyFill="1" applyBorder="1" applyAlignment="1">
      <alignment horizontal="center" vertical="center"/>
    </xf>
    <xf numFmtId="178" fontId="2" fillId="4" borderId="19" xfId="1" applyNumberFormat="1" applyFont="1" applyFill="1" applyBorder="1" applyAlignment="1">
      <alignment horizontal="center" vertical="center"/>
    </xf>
    <xf numFmtId="179" fontId="2" fillId="4" borderId="21" xfId="1" applyNumberFormat="1" applyFont="1" applyFill="1" applyBorder="1" applyAlignment="1">
      <alignment horizontal="center" vertical="center"/>
    </xf>
    <xf numFmtId="179" fontId="2" fillId="4" borderId="21" xfId="1" applyNumberFormat="1" applyFont="1" applyFill="1" applyBorder="1" applyAlignment="1">
      <alignment horizontal="left" vertical="center"/>
    </xf>
    <xf numFmtId="177" fontId="2" fillId="3" borderId="24" xfId="1" applyNumberFormat="1" applyFont="1" applyFill="1" applyBorder="1" applyAlignment="1">
      <alignment horizontal="center" vertical="center"/>
    </xf>
    <xf numFmtId="178" fontId="2" fillId="3" borderId="25" xfId="1" applyNumberFormat="1" applyFont="1" applyFill="1" applyBorder="1" applyAlignment="1">
      <alignment horizontal="center" vertical="center"/>
    </xf>
    <xf numFmtId="179" fontId="2" fillId="3" borderId="25" xfId="1" applyNumberFormat="1" applyFont="1" applyFill="1" applyBorder="1" applyAlignment="1">
      <alignment horizontal="center" vertical="center"/>
    </xf>
    <xf numFmtId="177" fontId="2" fillId="5" borderId="24" xfId="1" applyNumberFormat="1" applyFont="1" applyFill="1" applyBorder="1" applyAlignment="1">
      <alignment horizontal="center" vertical="center"/>
    </xf>
    <xf numFmtId="178" fontId="2" fillId="5" borderId="25" xfId="1" applyNumberFormat="1" applyFont="1" applyFill="1" applyBorder="1" applyAlignment="1">
      <alignment horizontal="center" vertical="center"/>
    </xf>
    <xf numFmtId="177" fontId="2" fillId="4" borderId="26" xfId="1" applyNumberFormat="1" applyFont="1" applyFill="1" applyBorder="1" applyAlignment="1">
      <alignment horizontal="center" vertical="center"/>
    </xf>
    <xf numFmtId="179" fontId="2" fillId="4" borderId="27" xfId="1" applyNumberFormat="1" applyFont="1" applyFill="1" applyBorder="1" applyAlignment="1">
      <alignment horizontal="left" vertical="center"/>
    </xf>
    <xf numFmtId="178" fontId="2" fillId="3" borderId="16" xfId="1" applyNumberFormat="1" applyFont="1" applyFill="1" applyBorder="1" applyAlignment="1">
      <alignment horizontal="left" vertical="center"/>
    </xf>
    <xf numFmtId="177" fontId="2" fillId="4" borderId="28" xfId="1" applyNumberFormat="1" applyFont="1" applyFill="1" applyBorder="1" applyAlignment="1">
      <alignment horizontal="center" vertical="center"/>
    </xf>
    <xf numFmtId="178" fontId="2" fillId="4" borderId="29" xfId="1" applyNumberFormat="1" applyFont="1" applyFill="1" applyBorder="1" applyAlignment="1">
      <alignment horizontal="center" vertical="center"/>
    </xf>
    <xf numFmtId="179" fontId="2" fillId="4" borderId="29" xfId="1" applyNumberFormat="1" applyFont="1" applyFill="1" applyBorder="1" applyAlignment="1">
      <alignment horizontal="center" vertical="center"/>
    </xf>
    <xf numFmtId="178" fontId="2" fillId="3" borderId="31" xfId="1" applyNumberFormat="1" applyFont="1" applyFill="1" applyBorder="1" applyAlignment="1">
      <alignment horizontal="center" vertical="center"/>
    </xf>
    <xf numFmtId="177" fontId="2" fillId="4" borderId="30" xfId="1" applyNumberFormat="1" applyFont="1" applyFill="1" applyBorder="1" applyAlignment="1">
      <alignment horizontal="center" vertical="center"/>
    </xf>
    <xf numFmtId="177" fontId="2" fillId="4" borderId="24" xfId="1" applyNumberFormat="1" applyFont="1" applyFill="1" applyBorder="1" applyAlignment="1">
      <alignment horizontal="center" vertical="center"/>
    </xf>
    <xf numFmtId="178" fontId="2" fillId="4" borderId="25" xfId="1" applyNumberFormat="1" applyFont="1" applyFill="1" applyBorder="1" applyAlignment="1">
      <alignment horizontal="center" vertical="center"/>
    </xf>
    <xf numFmtId="179" fontId="2" fillId="4" borderId="25" xfId="1" applyNumberFormat="1" applyFont="1" applyFill="1" applyBorder="1" applyAlignment="1">
      <alignment horizontal="center" vertical="center"/>
    </xf>
    <xf numFmtId="177" fontId="2" fillId="4" borderId="23" xfId="1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vertical="center"/>
    </xf>
    <xf numFmtId="0" fontId="0" fillId="0" borderId="32" xfId="0" applyBorder="1" applyAlignment="1"/>
    <xf numFmtId="176" fontId="6" fillId="2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176" fontId="6" fillId="2" borderId="33" xfId="1" applyNumberFormat="1" applyFont="1" applyFill="1" applyBorder="1" applyAlignment="1">
      <alignment horizontal="center" vertical="center" wrapText="1"/>
    </xf>
    <xf numFmtId="176" fontId="6" fillId="2" borderId="3" xfId="1" applyNumberFormat="1" applyFont="1" applyFill="1" applyBorder="1" applyAlignment="1">
      <alignment horizontal="center" vertical="center" wrapText="1"/>
    </xf>
    <xf numFmtId="0" fontId="0" fillId="0" borderId="3" xfId="0" applyBorder="1" applyAlignment="1"/>
  </cellXfs>
  <cellStyles count="2">
    <cellStyle name="一般" xfId="0" builtinId="0"/>
    <cellStyle name="百分比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S"/>
      <sheetName val="AIS"/>
      <sheetName val="Connected Home"/>
      <sheetName val="Net Working"/>
      <sheetName val="ATD"/>
    </sheetNames>
    <sheetDataSet>
      <sheetData sheetId="0">
        <row r="1">
          <cell r="D1" t="str">
            <v>持續時間</v>
          </cell>
          <cell r="E1" t="str">
            <v>Hours</v>
          </cell>
          <cell r="G1" t="str">
            <v>說明</v>
          </cell>
        </row>
        <row r="2">
          <cell r="D2" t="str">
            <v>Aten 5G總使用時數:</v>
          </cell>
          <cell r="E2">
            <v>0</v>
          </cell>
          <cell r="G2">
            <v>0</v>
          </cell>
        </row>
        <row r="3">
          <cell r="D3" t="str">
            <v>3 小時</v>
          </cell>
          <cell r="E3">
            <v>3</v>
          </cell>
        </row>
        <row r="4">
          <cell r="D4" t="str">
            <v>3 小時</v>
          </cell>
          <cell r="E4">
            <v>3</v>
          </cell>
        </row>
        <row r="5">
          <cell r="D5" t="str">
            <v>2 小時</v>
          </cell>
          <cell r="E5">
            <v>2</v>
          </cell>
        </row>
        <row r="6">
          <cell r="D6" t="str">
            <v>2 小時</v>
          </cell>
          <cell r="E6">
            <v>2</v>
          </cell>
        </row>
        <row r="7">
          <cell r="D7" t="str">
            <v>Aten 4G總使用時數:</v>
          </cell>
          <cell r="E7">
            <v>10</v>
          </cell>
          <cell r="G7">
            <v>10</v>
          </cell>
        </row>
        <row r="8">
          <cell r="D8" t="str">
            <v>12 小時</v>
          </cell>
          <cell r="E8">
            <v>12</v>
          </cell>
          <cell r="G8" t="str">
            <v>Dell Andrews mmW Beam Char / Beam Verify</v>
          </cell>
        </row>
        <row r="9">
          <cell r="D9" t="str">
            <v>12 小時</v>
          </cell>
          <cell r="E9">
            <v>12</v>
          </cell>
          <cell r="G9" t="str">
            <v>Dell Andrews mmW Beam Char / Beam Verify</v>
          </cell>
        </row>
        <row r="10">
          <cell r="D10" t="str">
            <v>12 小時</v>
          </cell>
          <cell r="E10">
            <v>12</v>
          </cell>
          <cell r="G10" t="str">
            <v>Dell Andrews mmW Beam Char / Beam Verify</v>
          </cell>
        </row>
        <row r="11">
          <cell r="D11" t="str">
            <v>12 小時</v>
          </cell>
          <cell r="E11">
            <v>12</v>
          </cell>
          <cell r="G11" t="str">
            <v>Dell Andrews mmW Beam Char / Beam Verify</v>
          </cell>
        </row>
        <row r="12">
          <cell r="D12" t="str">
            <v>12 小時</v>
          </cell>
          <cell r="E12">
            <v>12</v>
          </cell>
          <cell r="G12" t="str">
            <v>Dell Andrews mmW Beam Char / Beam Verify</v>
          </cell>
        </row>
        <row r="13">
          <cell r="D13" t="str">
            <v>catr 總使用時數:</v>
          </cell>
          <cell r="E13">
            <v>60</v>
          </cell>
          <cell r="G13">
            <v>60</v>
          </cell>
        </row>
      </sheetData>
      <sheetData sheetId="1">
        <row r="1">
          <cell r="D1" t="str">
            <v>持續時間</v>
          </cell>
          <cell r="E1" t="str">
            <v>Hours</v>
          </cell>
          <cell r="G1" t="str">
            <v>說明</v>
          </cell>
          <cell r="I1" t="str">
            <v>用戶</v>
          </cell>
          <cell r="K1" t="str">
            <v>姓</v>
          </cell>
        </row>
        <row r="2">
          <cell r="D2" t="str">
            <v>Aten 5G總使用時數: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</row>
        <row r="3">
          <cell r="D3" t="str">
            <v>16 小時</v>
          </cell>
          <cell r="E3">
            <v>16</v>
          </cell>
          <cell r="G3" t="str">
            <v>SF500 OTA TEST</v>
          </cell>
          <cell r="I3" t="str">
            <v>Mason Wu(吳孟勤) Wu</v>
          </cell>
          <cell r="K3" t="str">
            <v>Wu</v>
          </cell>
        </row>
        <row r="4">
          <cell r="D4" t="str">
            <v>16 小時</v>
          </cell>
          <cell r="E4">
            <v>16</v>
          </cell>
          <cell r="G4" t="str">
            <v>SF500 TIS TEST</v>
          </cell>
          <cell r="I4" t="str">
            <v>Mason Wu(吳孟勤) Wu</v>
          </cell>
          <cell r="K4" t="str">
            <v>Wu</v>
          </cell>
        </row>
        <row r="5">
          <cell r="D5" t="str">
            <v>16 小時</v>
          </cell>
          <cell r="E5">
            <v>16</v>
          </cell>
          <cell r="G5" t="str">
            <v>SF500 OTA TIS</v>
          </cell>
          <cell r="I5" t="str">
            <v>Mason Wu(吳孟勤) Wu</v>
          </cell>
          <cell r="K5" t="str">
            <v>Wu</v>
          </cell>
        </row>
        <row r="6">
          <cell r="D6" t="str">
            <v>16 小時</v>
          </cell>
          <cell r="E6">
            <v>16</v>
          </cell>
          <cell r="G6" t="str">
            <v>LTE測試、OTA Test</v>
          </cell>
          <cell r="I6" t="str">
            <v>Sam Hsieh(謝浩?) Hsieh</v>
          </cell>
          <cell r="K6" t="str">
            <v>Hsieh</v>
          </cell>
        </row>
        <row r="7">
          <cell r="D7" t="str">
            <v>16 小時</v>
          </cell>
          <cell r="E7">
            <v>16</v>
          </cell>
          <cell r="G7" t="str">
            <v>SF500 OTA TIS debug</v>
          </cell>
          <cell r="I7" t="str">
            <v>James Su(蘇忠正) Su</v>
          </cell>
          <cell r="K7" t="str">
            <v>Su</v>
          </cell>
        </row>
        <row r="8">
          <cell r="D8" t="str">
            <v>13 小時</v>
          </cell>
          <cell r="E8">
            <v>13</v>
          </cell>
          <cell r="G8" t="str">
            <v>SF500 OTA TIS TEST</v>
          </cell>
          <cell r="I8" t="str">
            <v>Mason Wu(吳孟勤) Wu</v>
          </cell>
          <cell r="K8" t="str">
            <v>Wu</v>
          </cell>
        </row>
        <row r="9">
          <cell r="D9" t="str">
            <v>12 小時</v>
          </cell>
          <cell r="E9">
            <v>12</v>
          </cell>
          <cell r="G9" t="str">
            <v>SF500 OTA TIS</v>
          </cell>
          <cell r="I9" t="str">
            <v>Mason Wu(吳孟勤) Wu</v>
          </cell>
          <cell r="K9" t="str">
            <v>Wu</v>
          </cell>
        </row>
        <row r="10">
          <cell r="D10" t="str">
            <v>12 小時</v>
          </cell>
          <cell r="E10">
            <v>12</v>
          </cell>
          <cell r="G10" t="str">
            <v>LTE test</v>
          </cell>
          <cell r="I10" t="str">
            <v>John CY Wu(吳政遠) Wu</v>
          </cell>
          <cell r="K10" t="str">
            <v>Wu</v>
          </cell>
        </row>
        <row r="11">
          <cell r="D11" t="str">
            <v>11 小時</v>
          </cell>
          <cell r="E11">
            <v>11</v>
          </cell>
          <cell r="I11" t="str">
            <v>Mason Wu(吳孟勤) Wu</v>
          </cell>
          <cell r="K11" t="str">
            <v>Wu</v>
          </cell>
        </row>
        <row r="12">
          <cell r="D12" t="str">
            <v>3 小時</v>
          </cell>
          <cell r="E12">
            <v>3</v>
          </cell>
          <cell r="G12" t="str">
            <v>SF500 TIS test</v>
          </cell>
          <cell r="I12" t="str">
            <v>James Su(蘇忠正) Su</v>
          </cell>
          <cell r="K12" t="str">
            <v>Su</v>
          </cell>
        </row>
        <row r="13">
          <cell r="D13" t="str">
            <v>3 小時</v>
          </cell>
          <cell r="E13">
            <v>3</v>
          </cell>
          <cell r="I13" t="str">
            <v>Summer Liao(廖晉瑩) Liao</v>
          </cell>
          <cell r="K13" t="str">
            <v>Liao</v>
          </cell>
        </row>
        <row r="14">
          <cell r="D14" t="str">
            <v>2 小時</v>
          </cell>
          <cell r="E14">
            <v>2</v>
          </cell>
          <cell r="I14" t="str">
            <v>Mason Wu(吳孟勤) Wu</v>
          </cell>
          <cell r="K14" t="str">
            <v>Wu</v>
          </cell>
        </row>
        <row r="15">
          <cell r="D15" t="str">
            <v>Aten 4G總使用時數:</v>
          </cell>
          <cell r="E15">
            <v>136</v>
          </cell>
          <cell r="G15">
            <v>0</v>
          </cell>
          <cell r="I15">
            <v>0</v>
          </cell>
          <cell r="K15">
            <v>136</v>
          </cell>
        </row>
        <row r="16">
          <cell r="D16" t="str">
            <v>catr 總使用時數: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</row>
      </sheetData>
      <sheetData sheetId="2">
        <row r="1">
          <cell r="D1" t="str">
            <v>持續時間</v>
          </cell>
          <cell r="E1" t="str">
            <v>Hours</v>
          </cell>
          <cell r="G1" t="str">
            <v>說明</v>
          </cell>
          <cell r="I1" t="str">
            <v>用戶</v>
          </cell>
          <cell r="K1" t="str">
            <v>姓</v>
          </cell>
        </row>
        <row r="2">
          <cell r="D2" t="str">
            <v>Aten 5G總使用時數: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</row>
        <row r="3">
          <cell r="D3" t="str">
            <v>10 小時</v>
          </cell>
          <cell r="E3">
            <v>10</v>
          </cell>
          <cell r="I3" t="str">
            <v>Elliott Lin(林佳宏) Lin</v>
          </cell>
          <cell r="K3" t="str">
            <v>Lin</v>
          </cell>
        </row>
        <row r="4">
          <cell r="D4" t="str">
            <v>10 小時</v>
          </cell>
          <cell r="E4">
            <v>10</v>
          </cell>
          <cell r="I4" t="str">
            <v>Elliott Lin(林佳宏) Lin</v>
          </cell>
          <cell r="K4" t="str">
            <v>Lin</v>
          </cell>
        </row>
        <row r="5">
          <cell r="D5" t="str">
            <v>10 小時</v>
          </cell>
          <cell r="E5">
            <v>10</v>
          </cell>
          <cell r="I5" t="str">
            <v>Elliott Lin(林佳宏) Lin</v>
          </cell>
          <cell r="K5" t="str">
            <v>Lin</v>
          </cell>
        </row>
        <row r="6">
          <cell r="D6" t="str">
            <v>9 小時</v>
          </cell>
          <cell r="E6">
            <v>9</v>
          </cell>
          <cell r="I6" t="str">
            <v>Jason Jhang(張詠凱) Jhang</v>
          </cell>
          <cell r="K6" t="str">
            <v>Jhang</v>
          </cell>
        </row>
        <row r="7">
          <cell r="D7" t="str">
            <v>8 小時</v>
          </cell>
          <cell r="E7">
            <v>8</v>
          </cell>
          <cell r="G7" t="str">
            <v>[JVS1]EU/NA TRP/TIS measurement</v>
          </cell>
          <cell r="I7" t="str">
            <v>YT IT Cheng(鄭義騰) Cheng</v>
          </cell>
          <cell r="K7" t="str">
            <v>Cheng</v>
          </cell>
        </row>
        <row r="8">
          <cell r="D8" t="str">
            <v>6 小時</v>
          </cell>
          <cell r="E8">
            <v>6</v>
          </cell>
          <cell r="I8" t="str">
            <v>Jason Jhang(張詠凱) Jhang</v>
          </cell>
          <cell r="K8" t="str">
            <v>Jhang</v>
          </cell>
        </row>
        <row r="9">
          <cell r="D9" t="str">
            <v>5 小時</v>
          </cell>
          <cell r="E9">
            <v>5</v>
          </cell>
          <cell r="I9" t="str">
            <v>Jason Jhang(張詠凱) Jhang</v>
          </cell>
          <cell r="K9" t="str">
            <v>Jhang</v>
          </cell>
        </row>
        <row r="10">
          <cell r="D10" t="str">
            <v>4 小時</v>
          </cell>
          <cell r="E10">
            <v>4</v>
          </cell>
          <cell r="I10" t="str">
            <v>Jason Jhang(張詠凱) Jhang</v>
          </cell>
          <cell r="K10" t="str">
            <v>Jhang</v>
          </cell>
        </row>
        <row r="11">
          <cell r="D11" t="str">
            <v>3 小時</v>
          </cell>
          <cell r="E11">
            <v>3</v>
          </cell>
          <cell r="I11" t="str">
            <v>Jason Jhang(張詠凱) Jhang</v>
          </cell>
          <cell r="K11" t="str">
            <v>Jhang</v>
          </cell>
        </row>
        <row r="12">
          <cell r="D12" t="str">
            <v>3 小時</v>
          </cell>
          <cell r="E12">
            <v>3</v>
          </cell>
          <cell r="G12" t="str">
            <v>[Marathon]OTA test</v>
          </cell>
          <cell r="I12" t="str">
            <v>YT IT Cheng(鄭義騰) Cheng</v>
          </cell>
          <cell r="K12" t="str">
            <v>Cheng</v>
          </cell>
        </row>
        <row r="13">
          <cell r="D13" t="str">
            <v>2 小時</v>
          </cell>
          <cell r="E13">
            <v>2</v>
          </cell>
          <cell r="G13" t="str">
            <v>[Marathon]OTA test</v>
          </cell>
          <cell r="I13" t="str">
            <v>YT IT Cheng(鄭義騰) Cheng</v>
          </cell>
          <cell r="K13" t="str">
            <v>Cheng</v>
          </cell>
        </row>
        <row r="14">
          <cell r="D14" t="str">
            <v>Aten 4G總使用時數:</v>
          </cell>
          <cell r="E14">
            <v>70</v>
          </cell>
          <cell r="G14">
            <v>0</v>
          </cell>
          <cell r="I14">
            <v>57</v>
          </cell>
          <cell r="K14">
            <v>13</v>
          </cell>
        </row>
        <row r="15">
          <cell r="D15" t="str">
            <v>1 日 9 小時</v>
          </cell>
          <cell r="E15">
            <v>33</v>
          </cell>
          <cell r="G15" t="str">
            <v>[LV55] new PN QTM527 IC performance check.</v>
          </cell>
          <cell r="I15" t="str">
            <v>RJ Hsieh(謝仁杰) Hsieh</v>
          </cell>
          <cell r="K15" t="str">
            <v>Hsieh</v>
          </cell>
        </row>
        <row r="16">
          <cell r="D16" t="str">
            <v>1 日 9 小時</v>
          </cell>
          <cell r="E16">
            <v>33</v>
          </cell>
          <cell r="G16" t="str">
            <v>[LV65] Lab1 Beam Verify</v>
          </cell>
          <cell r="I16" t="str">
            <v>RJ Hsieh(謝仁杰) Hsieh</v>
          </cell>
          <cell r="K16" t="str">
            <v>Hsieh</v>
          </cell>
        </row>
        <row r="17">
          <cell r="D17" t="str">
            <v>9 小時</v>
          </cell>
          <cell r="E17">
            <v>9</v>
          </cell>
          <cell r="G17" t="str">
            <v>[LV65] Lab1 FR2 Beam Verify</v>
          </cell>
          <cell r="I17" t="str">
            <v>RJ Hsieh(謝仁杰) Hsieh</v>
          </cell>
          <cell r="K17" t="str">
            <v>Hsieh</v>
          </cell>
        </row>
        <row r="18">
          <cell r="D18" t="str">
            <v>catr 總使用時數:</v>
          </cell>
          <cell r="E18">
            <v>75</v>
          </cell>
          <cell r="G18">
            <v>0</v>
          </cell>
          <cell r="I18">
            <v>75</v>
          </cell>
          <cell r="K18">
            <v>0</v>
          </cell>
        </row>
      </sheetData>
      <sheetData sheetId="3">
        <row r="1">
          <cell r="D1" t="str">
            <v>持續時間</v>
          </cell>
          <cell r="E1" t="str">
            <v>Hours</v>
          </cell>
          <cell r="G1" t="str">
            <v>說明</v>
          </cell>
          <cell r="I1" t="str">
            <v>用戶</v>
          </cell>
          <cell r="K1" t="str">
            <v>姓</v>
          </cell>
        </row>
        <row r="2">
          <cell r="D2" t="str">
            <v>Aten 5G總使用時數: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</row>
        <row r="3">
          <cell r="D3" t="str">
            <v>11 小時</v>
          </cell>
          <cell r="E3">
            <v>11</v>
          </cell>
          <cell r="I3" t="str">
            <v>Eddie Hsu(許毓升) Hsu</v>
          </cell>
          <cell r="K3" t="str">
            <v>Hsu</v>
          </cell>
        </row>
        <row r="4">
          <cell r="D4" t="str">
            <v>9 小時</v>
          </cell>
          <cell r="E4">
            <v>9</v>
          </cell>
          <cell r="G4" t="str">
            <v>Honor adaptor test</v>
          </cell>
          <cell r="I4" t="str">
            <v>Eddie Hsu(許毓升) Hsu</v>
          </cell>
          <cell r="K4" t="str">
            <v>Hsu</v>
          </cell>
        </row>
        <row r="5">
          <cell r="D5" t="str">
            <v>9 小時</v>
          </cell>
          <cell r="E5">
            <v>9</v>
          </cell>
          <cell r="G5" t="str">
            <v>AON-4G OTA</v>
          </cell>
          <cell r="I5" t="str">
            <v>Penny Chang(張毓芳) Chang</v>
          </cell>
          <cell r="K5" t="str">
            <v>Chang</v>
          </cell>
        </row>
        <row r="6">
          <cell r="D6" t="str">
            <v>9 小時</v>
          </cell>
          <cell r="E6">
            <v>9</v>
          </cell>
          <cell r="I6" t="str">
            <v>Eddie Hsu(許毓升) Hsu</v>
          </cell>
          <cell r="K6" t="str">
            <v>Hsu</v>
          </cell>
        </row>
        <row r="7">
          <cell r="D7" t="str">
            <v>8 小時</v>
          </cell>
          <cell r="E7">
            <v>8</v>
          </cell>
          <cell r="I7" t="str">
            <v>Eddie Hsu(許毓升) Hsu</v>
          </cell>
          <cell r="K7" t="str">
            <v>Hsu</v>
          </cell>
        </row>
        <row r="8">
          <cell r="D8" t="str">
            <v>8 小時</v>
          </cell>
          <cell r="E8">
            <v>8</v>
          </cell>
          <cell r="G8" t="str">
            <v>OTA</v>
          </cell>
          <cell r="I8" t="str">
            <v>Penny Chang(張毓芳) Chang</v>
          </cell>
          <cell r="K8" t="str">
            <v>Chang</v>
          </cell>
        </row>
        <row r="9">
          <cell r="D9" t="str">
            <v>6 小時</v>
          </cell>
          <cell r="E9">
            <v>6</v>
          </cell>
          <cell r="I9" t="str">
            <v>Gordon Wang(王怡展) Wang</v>
          </cell>
          <cell r="K9" t="str">
            <v>Wang</v>
          </cell>
        </row>
        <row r="10">
          <cell r="D10" t="str">
            <v>5 小時</v>
          </cell>
          <cell r="E10">
            <v>5</v>
          </cell>
          <cell r="G10" t="str">
            <v>Honor final adaptor test</v>
          </cell>
          <cell r="I10" t="str">
            <v>Eddie Hsu(許毓升) Hsu</v>
          </cell>
          <cell r="K10" t="str">
            <v>Hsu</v>
          </cell>
        </row>
        <row r="11">
          <cell r="D11" t="str">
            <v>5 小時</v>
          </cell>
          <cell r="E11">
            <v>5</v>
          </cell>
          <cell r="G11" t="str">
            <v>LTE CAT.M1測試</v>
          </cell>
          <cell r="I11" t="str">
            <v>Summer Liao(廖晉瑩) Liao</v>
          </cell>
          <cell r="K11" t="str">
            <v>Liao</v>
          </cell>
        </row>
        <row r="12">
          <cell r="D12" t="str">
            <v>4 小時</v>
          </cell>
          <cell r="E12">
            <v>4</v>
          </cell>
          <cell r="G12" t="str">
            <v>OTA</v>
          </cell>
          <cell r="I12" t="str">
            <v>Penny Chang(張毓芳) Chang</v>
          </cell>
          <cell r="K12" t="str">
            <v>Chang</v>
          </cell>
        </row>
        <row r="13">
          <cell r="D13" t="str">
            <v>4 小時</v>
          </cell>
          <cell r="E13">
            <v>4</v>
          </cell>
          <cell r="G13" t="str">
            <v>LTE CAT.M1測試</v>
          </cell>
          <cell r="I13" t="str">
            <v>Summer Liao(廖晉瑩) Liao</v>
          </cell>
          <cell r="K13" t="str">
            <v>Liao</v>
          </cell>
        </row>
        <row r="14">
          <cell r="D14" t="str">
            <v>4 小時</v>
          </cell>
          <cell r="E14">
            <v>4</v>
          </cell>
          <cell r="G14" t="str">
            <v>TRP</v>
          </cell>
          <cell r="I14" t="str">
            <v>Gordon Wang(王怡展) Wang</v>
          </cell>
          <cell r="K14" t="str">
            <v>Wang</v>
          </cell>
        </row>
        <row r="15">
          <cell r="D15" t="str">
            <v>4 小時</v>
          </cell>
          <cell r="E15">
            <v>4</v>
          </cell>
          <cell r="I15" t="str">
            <v>Gordon Wang(王怡展) Wang</v>
          </cell>
          <cell r="K15" t="str">
            <v>Wang</v>
          </cell>
        </row>
        <row r="16">
          <cell r="D16" t="str">
            <v>4 小時</v>
          </cell>
          <cell r="E16">
            <v>4</v>
          </cell>
          <cell r="G16" t="str">
            <v>R4AB-C1 Test</v>
          </cell>
          <cell r="I16" t="str">
            <v>Penny Chang(張毓芳) Chang</v>
          </cell>
          <cell r="K16" t="str">
            <v>Chang</v>
          </cell>
        </row>
        <row r="17">
          <cell r="D17" t="str">
            <v>4 小時</v>
          </cell>
          <cell r="E17">
            <v>4</v>
          </cell>
          <cell r="G17" t="str">
            <v>R4AB-C1(AON-4G) TIS委測</v>
          </cell>
          <cell r="I17" t="str">
            <v>Penny Chang(張毓芳) Chang</v>
          </cell>
          <cell r="K17" t="str">
            <v>Chang</v>
          </cell>
        </row>
        <row r="18">
          <cell r="D18" t="str">
            <v>4 小時</v>
          </cell>
          <cell r="E18">
            <v>4</v>
          </cell>
          <cell r="I18" t="str">
            <v>Eddie Hsu(許毓升) Hsu</v>
          </cell>
          <cell r="K18" t="str">
            <v>Hsu</v>
          </cell>
        </row>
        <row r="19">
          <cell r="D19" t="str">
            <v>3 小時</v>
          </cell>
          <cell r="E19">
            <v>3</v>
          </cell>
          <cell r="G19" t="str">
            <v>Test final Honor adaptor</v>
          </cell>
          <cell r="I19" t="str">
            <v>Eddie Hsu(許毓升) Hsu</v>
          </cell>
          <cell r="K19" t="str">
            <v>Hsu</v>
          </cell>
        </row>
        <row r="20">
          <cell r="D20" t="str">
            <v>3 小時</v>
          </cell>
          <cell r="E20">
            <v>3</v>
          </cell>
          <cell r="I20" t="str">
            <v>Eddie Hsu(許毓升) Hsu</v>
          </cell>
          <cell r="K20" t="str">
            <v>Hsu</v>
          </cell>
        </row>
        <row r="21">
          <cell r="D21" t="str">
            <v>3 小時</v>
          </cell>
          <cell r="E21">
            <v>3</v>
          </cell>
          <cell r="G21" t="str">
            <v>R4AB-C1(AON-4G) 委測</v>
          </cell>
          <cell r="I21" t="str">
            <v>Penny Chang(張毓芳) Chang</v>
          </cell>
          <cell r="K21" t="str">
            <v>Chang</v>
          </cell>
        </row>
        <row r="22">
          <cell r="D22" t="str">
            <v>3 小時</v>
          </cell>
          <cell r="E22">
            <v>3</v>
          </cell>
          <cell r="I22" t="str">
            <v>Eddie Hsu(許毓升) Hsu</v>
          </cell>
          <cell r="K22" t="str">
            <v>Hsu</v>
          </cell>
        </row>
        <row r="23">
          <cell r="D23" t="str">
            <v>2 小時</v>
          </cell>
          <cell r="E23">
            <v>2</v>
          </cell>
          <cell r="I23" t="str">
            <v>Eddie Hsu(許毓升) Hsu</v>
          </cell>
          <cell r="K23" t="str">
            <v>Hsu</v>
          </cell>
        </row>
        <row r="24">
          <cell r="D24" t="str">
            <v>2 小時</v>
          </cell>
          <cell r="E24">
            <v>2</v>
          </cell>
          <cell r="G24" t="str">
            <v>CAT M1 Test</v>
          </cell>
          <cell r="I24" t="str">
            <v>Romeo Tsai(蔡政勳) Tsai</v>
          </cell>
          <cell r="K24" t="str">
            <v>Tsai</v>
          </cell>
        </row>
        <row r="25">
          <cell r="D25" t="str">
            <v>2 小時</v>
          </cell>
          <cell r="E25">
            <v>2</v>
          </cell>
          <cell r="G25" t="str">
            <v>OTA</v>
          </cell>
          <cell r="I25" t="str">
            <v>Penny Chang(張毓芳) Chang</v>
          </cell>
          <cell r="K25" t="str">
            <v>Chang</v>
          </cell>
        </row>
        <row r="26">
          <cell r="D26" t="str">
            <v>2 小時</v>
          </cell>
          <cell r="E26">
            <v>2</v>
          </cell>
          <cell r="G26" t="str">
            <v>R4AB-C1(AON-4G) Test</v>
          </cell>
          <cell r="I26" t="str">
            <v>Penny Chang(張毓芳) Chang</v>
          </cell>
          <cell r="K26" t="str">
            <v>Chang</v>
          </cell>
        </row>
        <row r="27">
          <cell r="D27" t="str">
            <v>2 小時</v>
          </cell>
          <cell r="E27">
            <v>2</v>
          </cell>
          <cell r="G27" t="str">
            <v>TRP</v>
          </cell>
          <cell r="I27" t="str">
            <v>Penny Chang(張毓芳) Chang</v>
          </cell>
          <cell r="K27" t="str">
            <v>Chang</v>
          </cell>
        </row>
        <row r="28">
          <cell r="D28" t="str">
            <v>2 小時</v>
          </cell>
          <cell r="E28">
            <v>2</v>
          </cell>
          <cell r="G28" t="str">
            <v>WHVP2 Test</v>
          </cell>
          <cell r="I28" t="str">
            <v>Eddie Hsu(許毓升) Hsu</v>
          </cell>
          <cell r="K28" t="str">
            <v>Hsu</v>
          </cell>
        </row>
        <row r="29">
          <cell r="D29" t="str">
            <v>2 小時</v>
          </cell>
          <cell r="E29">
            <v>2</v>
          </cell>
          <cell r="I29" t="str">
            <v>Eddie Hsu(許毓升) Hsu</v>
          </cell>
          <cell r="K29" t="str">
            <v>Hsu</v>
          </cell>
        </row>
        <row r="30">
          <cell r="D30" t="str">
            <v>1 小時</v>
          </cell>
          <cell r="E30">
            <v>1</v>
          </cell>
          <cell r="G30" t="str">
            <v>Honor final adaptor test</v>
          </cell>
          <cell r="I30" t="str">
            <v>Eddie Hsu(許毓升) Hsu</v>
          </cell>
          <cell r="K30" t="str">
            <v>Hsu</v>
          </cell>
        </row>
        <row r="31">
          <cell r="D31" t="str">
            <v>1 小時</v>
          </cell>
          <cell r="E31">
            <v>1</v>
          </cell>
          <cell r="G31" t="str">
            <v>OTA</v>
          </cell>
          <cell r="I31" t="str">
            <v>Penny Chang(張毓芳) Chang</v>
          </cell>
          <cell r="K31" t="str">
            <v>Chang</v>
          </cell>
        </row>
        <row r="32">
          <cell r="D32" t="str">
            <v>1 小時</v>
          </cell>
          <cell r="E32">
            <v>1</v>
          </cell>
          <cell r="I32" t="str">
            <v>Eddie Hsu(許毓升) Hsu</v>
          </cell>
          <cell r="K32" t="str">
            <v>Hsu</v>
          </cell>
        </row>
        <row r="33">
          <cell r="D33" t="str">
            <v>1 小時</v>
          </cell>
          <cell r="E33">
            <v>1</v>
          </cell>
          <cell r="I33" t="str">
            <v>Eddie Hsu(許毓升) Hsu</v>
          </cell>
          <cell r="K33" t="str">
            <v>Hsu</v>
          </cell>
        </row>
        <row r="34">
          <cell r="D34" t="str">
            <v>1 小時</v>
          </cell>
          <cell r="E34">
            <v>1</v>
          </cell>
          <cell r="I34" t="str">
            <v>Eddie Hsu(許毓升) Hsu</v>
          </cell>
          <cell r="K34" t="str">
            <v>Hsu</v>
          </cell>
        </row>
        <row r="35">
          <cell r="D35" t="str">
            <v>Aten 4G總使用時數:</v>
          </cell>
          <cell r="E35">
            <v>129</v>
          </cell>
          <cell r="G35">
            <v>79</v>
          </cell>
          <cell r="I35">
            <v>41</v>
          </cell>
          <cell r="K35">
            <v>9</v>
          </cell>
        </row>
        <row r="36">
          <cell r="D36" t="str">
            <v>catr 總使用時數: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</row>
      </sheetData>
      <sheetData sheetId="4">
        <row r="1">
          <cell r="D1" t="str">
            <v>持續時間</v>
          </cell>
          <cell r="E1" t="str">
            <v>Hours</v>
          </cell>
          <cell r="G1" t="str">
            <v>說明</v>
          </cell>
        </row>
        <row r="2">
          <cell r="D2" t="str">
            <v>Aten 5G總使用時數:</v>
          </cell>
          <cell r="E2">
            <v>0</v>
          </cell>
          <cell r="G2">
            <v>0</v>
          </cell>
        </row>
        <row r="3">
          <cell r="D3" t="str">
            <v>Aten 4G總使用時數:</v>
          </cell>
          <cell r="E3">
            <v>0</v>
          </cell>
          <cell r="G3">
            <v>0</v>
          </cell>
        </row>
        <row r="4">
          <cell r="D4" t="str">
            <v>catr 總使用時數:</v>
          </cell>
          <cell r="E4">
            <v>0</v>
          </cell>
          <cell r="G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G6" sqref="G6"/>
    </sheetView>
  </sheetViews>
  <sheetFormatPr defaultRowHeight="16.2"/>
  <cols>
    <col min="1" max="1" width="4.21875" style="9" customWidth="1"/>
    <col min="2" max="2" width="34.44140625" style="9" customWidth="1"/>
    <col min="3" max="3" width="15.109375" style="9" customWidth="1"/>
    <col min="4" max="4" width="15.77734375" style="9" customWidth="1"/>
    <col min="5" max="5" width="15.44140625" style="9" customWidth="1"/>
    <col min="6" max="6" width="12.77734375" style="9" bestFit="1" customWidth="1"/>
    <col min="7" max="7" width="15.44140625" style="9" customWidth="1"/>
    <col min="8" max="8" width="15.21875" style="9" customWidth="1"/>
    <col min="9" max="9" width="19.88671875" style="9" customWidth="1"/>
    <col min="10" max="10" width="15.44140625" style="9" bestFit="1" customWidth="1"/>
    <col min="11" max="11" width="11.33203125" style="9" customWidth="1"/>
  </cols>
  <sheetData>
    <row r="1" spans="2:12" ht="16.8" customHeight="1" thickBot="1">
      <c r="B1" s="1"/>
      <c r="C1" s="58" t="s">
        <v>505</v>
      </c>
      <c r="D1" s="59"/>
      <c r="E1" s="59"/>
      <c r="F1" s="59"/>
      <c r="G1" s="59"/>
      <c r="H1" s="59"/>
      <c r="I1" s="59"/>
      <c r="J1" s="59"/>
    </row>
    <row r="2" spans="2:12" ht="16.5" customHeight="1">
      <c r="B2" s="60" t="s">
        <v>0</v>
      </c>
      <c r="C2" s="62" t="s">
        <v>1</v>
      </c>
      <c r="D2" s="63"/>
      <c r="E2" s="64" t="s">
        <v>2</v>
      </c>
      <c r="F2" s="63"/>
      <c r="G2" s="64" t="s">
        <v>3</v>
      </c>
      <c r="H2" s="63"/>
      <c r="I2" s="65" t="s">
        <v>4</v>
      </c>
      <c r="J2" s="66"/>
    </row>
    <row r="3" spans="2:12" ht="28.2" customHeight="1" thickBot="1">
      <c r="B3" s="61"/>
      <c r="C3" s="10" t="s">
        <v>5</v>
      </c>
      <c r="D3" s="11" t="s">
        <v>6</v>
      </c>
      <c r="E3" s="12" t="s">
        <v>5</v>
      </c>
      <c r="F3" s="11" t="s">
        <v>6</v>
      </c>
      <c r="G3" s="12" t="s">
        <v>5</v>
      </c>
      <c r="H3" s="11" t="s">
        <v>6</v>
      </c>
      <c r="I3" s="13" t="s">
        <v>7</v>
      </c>
      <c r="J3" s="14" t="s">
        <v>8</v>
      </c>
    </row>
    <row r="4" spans="2:12" ht="16.8" customHeight="1" thickBot="1">
      <c r="B4" s="2" t="s">
        <v>9</v>
      </c>
      <c r="C4" s="15">
        <f>INDEX([1]SAS!$E$1:$E$55,MATCH("Aten 4G總使用時數:",[1]SAS!$D$1:$D$55,0))</f>
        <v>10</v>
      </c>
      <c r="D4" s="16">
        <f>C4*3000</f>
        <v>30000</v>
      </c>
      <c r="E4" s="15">
        <f>INDEX([1]SAS!$E$1:$E$55,MATCH("Aten 5G總使用時數:",[1]SAS!$D$1:$D$55,0))</f>
        <v>0</v>
      </c>
      <c r="F4" s="16">
        <f>E4*3700</f>
        <v>0</v>
      </c>
      <c r="G4" s="15">
        <f>INDEX([1]SAS!$E$1:$E$55,MATCH("catr 總使用時數:",[1]SAS!$D$1:$D$55,0))</f>
        <v>60</v>
      </c>
      <c r="H4" s="17">
        <f>G4*5000</f>
        <v>300000</v>
      </c>
      <c r="I4" s="18">
        <f t="shared" ref="I4:J8" si="0">G4+C4+E4</f>
        <v>70</v>
      </c>
      <c r="J4" s="19">
        <f t="shared" si="0"/>
        <v>330000</v>
      </c>
    </row>
    <row r="5" spans="2:12" ht="16.8" customHeight="1" thickBot="1">
      <c r="B5" s="3" t="s">
        <v>10</v>
      </c>
      <c r="C5" s="20">
        <f>INDEX('[1]Net Working'!$E$1:$E$55,MATCH("Aten 4G總使用時數:",'[1]Net Working'!$D$1:$D$55,0))</f>
        <v>129</v>
      </c>
      <c r="D5" s="21">
        <f>C5*3000</f>
        <v>387000</v>
      </c>
      <c r="E5" s="20">
        <f>INDEX('[1]Net Working'!$E$1:$E$55,MATCH("Aten 5G總使用時數:",'[1]Net Working'!$D$1:$D$55,0))</f>
        <v>0</v>
      </c>
      <c r="F5" s="21">
        <f>E5*3700</f>
        <v>0</v>
      </c>
      <c r="G5" s="20">
        <f>INDEX('[1]Net Working'!$E$1:$E$55,MATCH("catr 總使用時數:",'[1]Net Working'!$D$1:$D$55,0))</f>
        <v>0</v>
      </c>
      <c r="H5" s="22">
        <f>G5*5000</f>
        <v>0</v>
      </c>
      <c r="I5" s="23">
        <f t="shared" si="0"/>
        <v>129</v>
      </c>
      <c r="J5" s="24">
        <f t="shared" si="0"/>
        <v>387000</v>
      </c>
    </row>
    <row r="6" spans="2:12" ht="16.8" customHeight="1" thickBot="1">
      <c r="B6" s="4" t="s">
        <v>11</v>
      </c>
      <c r="C6" s="25">
        <f>INDEX('[1]Connected Home'!$E$1:$E$55,MATCH("Aten 4G總使用時數:",'[1]Connected Home'!$D$1:$D$55,0))</f>
        <v>70</v>
      </c>
      <c r="D6" s="26">
        <f>C6*3000</f>
        <v>210000</v>
      </c>
      <c r="E6" s="25">
        <f>INDEX('[1]Connected Home'!$E$1:$E$55,MATCH("Aten 5G總使用時數:",'[1]Connected Home'!$D$1:$D$55,0))</f>
        <v>0</v>
      </c>
      <c r="F6" s="26">
        <f>E6*3700</f>
        <v>0</v>
      </c>
      <c r="G6" s="25">
        <f>INDEX('[1]Connected Home'!$E$1:$E$55,MATCH("catr 總使用時數:",'[1]Connected Home'!$D$1:$D$55,0))</f>
        <v>75</v>
      </c>
      <c r="H6" s="27">
        <f>G6*5000</f>
        <v>375000</v>
      </c>
      <c r="I6" s="18">
        <f t="shared" si="0"/>
        <v>145</v>
      </c>
      <c r="J6" s="19">
        <f t="shared" si="0"/>
        <v>585000</v>
      </c>
    </row>
    <row r="7" spans="2:12" ht="16.8" customHeight="1" thickBot="1">
      <c r="B7" s="5" t="s">
        <v>12</v>
      </c>
      <c r="C7" s="28">
        <f>INDEX([1]AIS!$E$1:$E$55,MATCH("Aten 4G總使用時數:",[1]AIS!$D$1:$D$55,0))</f>
        <v>136</v>
      </c>
      <c r="D7" s="29">
        <f>C7*3000</f>
        <v>408000</v>
      </c>
      <c r="E7" s="28">
        <f>INDEX([1]AIS!$E$1:$E$55,MATCH("Aten 5G總使用時數:",[1]AIS!$D$1:$D$55,0))</f>
        <v>0</v>
      </c>
      <c r="F7" s="29">
        <f>E7*3700</f>
        <v>0</v>
      </c>
      <c r="G7" s="28">
        <f>INDEX([1]AIS!$E$1:$E$55,MATCH("catr 總使用時數:",[1]AIS!$D$1:$D$55,0))</f>
        <v>0</v>
      </c>
      <c r="H7" s="30">
        <f>G7*5000</f>
        <v>0</v>
      </c>
      <c r="I7" s="23">
        <f t="shared" si="0"/>
        <v>136</v>
      </c>
      <c r="J7" s="24">
        <f t="shared" si="0"/>
        <v>408000</v>
      </c>
    </row>
    <row r="8" spans="2:12" ht="16.8" customHeight="1" thickBot="1">
      <c r="B8" s="6" t="s">
        <v>13</v>
      </c>
      <c r="C8" s="31">
        <f>INDEX([1]ATD!$E$1:$E$55,MATCH("Aten 4G總使用時數:",[1]ATD!$D$1:$D$55,0))</f>
        <v>0</v>
      </c>
      <c r="D8" s="32">
        <f>C8*3000</f>
        <v>0</v>
      </c>
      <c r="E8" s="31">
        <f>INDEX([1]ATD!$E$1:$E$55,MATCH("Aten 5G總使用時數:",[1]ATD!$D$1:$D$55,0))</f>
        <v>0</v>
      </c>
      <c r="F8" s="32">
        <f>E8*3700</f>
        <v>0</v>
      </c>
      <c r="G8" s="31">
        <f>INDEX([1]ATD!$E$1:$E$55,MATCH("catr 總使用時數:",[1]ATD!$D$1:$D$55,0))</f>
        <v>0</v>
      </c>
      <c r="H8" s="33">
        <f>G8*5000</f>
        <v>0</v>
      </c>
      <c r="I8" s="18">
        <f t="shared" si="0"/>
        <v>0</v>
      </c>
      <c r="J8" s="19">
        <f t="shared" si="0"/>
        <v>0</v>
      </c>
    </row>
    <row r="9" spans="2:12" ht="16.8" customHeight="1" thickBot="1">
      <c r="C9" s="34">
        <f t="shared" ref="C9:H9" si="1">SUM(C4:C8)</f>
        <v>345</v>
      </c>
      <c r="D9" s="35">
        <f t="shared" si="1"/>
        <v>1035000</v>
      </c>
      <c r="E9" s="36">
        <f t="shared" si="1"/>
        <v>0</v>
      </c>
      <c r="F9" s="37">
        <f t="shared" si="1"/>
        <v>0</v>
      </c>
      <c r="G9" s="34">
        <f t="shared" si="1"/>
        <v>135</v>
      </c>
      <c r="H9" s="38">
        <f t="shared" si="1"/>
        <v>675000</v>
      </c>
      <c r="I9" s="7"/>
      <c r="J9" s="39">
        <f>SUM(J4:J8)</f>
        <v>1710000</v>
      </c>
      <c r="K9" s="8" t="s">
        <v>14</v>
      </c>
    </row>
    <row r="11" spans="2:12" ht="16.8" customHeight="1" thickBot="1">
      <c r="B11" s="1"/>
      <c r="C11" s="58" t="s">
        <v>504</v>
      </c>
      <c r="D11" s="59"/>
      <c r="E11" s="59"/>
      <c r="F11" s="59"/>
      <c r="G11" s="59"/>
      <c r="H11" s="59"/>
      <c r="I11" s="59"/>
      <c r="J11" s="59"/>
      <c r="L11">
        <f>INDEX([1]SAS!$E$1:$E$55,MATCH("Aten 5G總使用時數:",[1]SAS!$D$1:$D$55,0))+INDEX([1]SAS!$E$1:$E$55,MATCH("Aten 4G總使用時數:",[1]SAS!$D$1:$D$55,0))+INDEX([1]SAS!$E$1:$E$55,MATCH("catr 總使用時數:",[1]SAS!$D$1:$D$55,0))</f>
        <v>70</v>
      </c>
    </row>
    <row r="12" spans="2:12">
      <c r="B12" s="60" t="s">
        <v>15</v>
      </c>
      <c r="C12" s="62" t="s">
        <v>1</v>
      </c>
      <c r="D12" s="63"/>
      <c r="E12" s="64" t="s">
        <v>2</v>
      </c>
      <c r="F12" s="63"/>
      <c r="G12" s="64" t="s">
        <v>3</v>
      </c>
      <c r="H12" s="63"/>
      <c r="I12" s="65" t="s">
        <v>4</v>
      </c>
      <c r="J12" s="66"/>
    </row>
    <row r="13" spans="2:12" ht="28.2" customHeight="1" thickBot="1">
      <c r="B13" s="61"/>
      <c r="C13" s="10" t="s">
        <v>5</v>
      </c>
      <c r="D13" s="11" t="s">
        <v>6</v>
      </c>
      <c r="E13" s="12" t="s">
        <v>5</v>
      </c>
      <c r="F13" s="11" t="s">
        <v>6</v>
      </c>
      <c r="G13" s="12" t="s">
        <v>5</v>
      </c>
      <c r="H13" s="11" t="s">
        <v>6</v>
      </c>
      <c r="I13" s="13" t="s">
        <v>7</v>
      </c>
      <c r="J13" s="14" t="s">
        <v>8</v>
      </c>
    </row>
    <row r="14" spans="2:12" ht="16.8" customHeight="1" thickBot="1">
      <c r="B14" s="2" t="s">
        <v>16</v>
      </c>
      <c r="C14" s="15">
        <f>INDEX([1]SAS!$G$1:$G$55,MATCH("Aten 4G總使用時數:",[1]SAS!$D$1:$D$55,0))</f>
        <v>10</v>
      </c>
      <c r="D14" s="16">
        <f t="shared" ref="D14:D24" si="2">C14*3000</f>
        <v>30000</v>
      </c>
      <c r="E14" s="15">
        <f>INDEX([1]SAS!$G$1:$G$55,MATCH("Aten 5G總使用時數:",[1]SAS!$D$1:$D$55,0))</f>
        <v>0</v>
      </c>
      <c r="F14" s="16">
        <f t="shared" ref="F14:F24" si="3">E14*3700</f>
        <v>0</v>
      </c>
      <c r="G14" s="15">
        <f>INDEX([1]SAS!$G$1:$G$55,MATCH("catr 總使用時數:",[1]SAS!$D$1:$D$55,0))</f>
        <v>60</v>
      </c>
      <c r="H14" s="17">
        <f t="shared" ref="H14:H24" si="4">G14*5000</f>
        <v>300000</v>
      </c>
      <c r="I14" s="18">
        <f>G14+C14+E14</f>
        <v>70</v>
      </c>
      <c r="J14" s="19">
        <f>H14+D14+F14</f>
        <v>330000</v>
      </c>
    </row>
    <row r="15" spans="2:12" ht="16.8" customHeight="1" thickBot="1">
      <c r="B15" s="3" t="s">
        <v>17</v>
      </c>
      <c r="C15" s="20">
        <f>INDEX('[1]Net Working'!$G$1:$G$55,MATCH("Aten 4G總使用時數:",'[1]Net Working'!$D$1:$D$55,0))</f>
        <v>79</v>
      </c>
      <c r="D15" s="21">
        <f t="shared" si="2"/>
        <v>237000</v>
      </c>
      <c r="E15" s="20">
        <f>INDEX('[1]Net Working'!$G$1:$G$55,MATCH("Aten 5G總使用時數:",'[1]Net Working'!$D$1:$D$55,0))</f>
        <v>0</v>
      </c>
      <c r="F15" s="21">
        <f t="shared" si="3"/>
        <v>0</v>
      </c>
      <c r="G15" s="20">
        <f>INDEX('[1]Net Working'!$G$1:$G$55,MATCH("catr 總使用時數:",'[1]Net Working'!$D$1:$D$55,0))</f>
        <v>0</v>
      </c>
      <c r="H15" s="22">
        <f t="shared" si="4"/>
        <v>0</v>
      </c>
      <c r="I15" s="23">
        <f>G15+C15+E15</f>
        <v>79</v>
      </c>
      <c r="J15" s="24">
        <f>H15+D15+F15</f>
        <v>237000</v>
      </c>
    </row>
    <row r="16" spans="2:12" ht="16.8" customHeight="1" thickBot="1">
      <c r="B16" s="4" t="s">
        <v>18</v>
      </c>
      <c r="C16" s="40">
        <f>INDEX('[1]Net Working'!$I$1:$I$55,MATCH("Aten 4G總使用時數:",'[1]Net Working'!$D$1:$D$55,0))</f>
        <v>41</v>
      </c>
      <c r="D16" s="41">
        <f t="shared" si="2"/>
        <v>123000</v>
      </c>
      <c r="E16" s="20">
        <f>INDEX('[1]Net Working'!$I$1:$I$55,MATCH("Aten 5G總使用時數:",'[1]Net Working'!$D$1:$D$55,0))</f>
        <v>0</v>
      </c>
      <c r="F16" s="21">
        <f t="shared" si="3"/>
        <v>0</v>
      </c>
      <c r="G16" s="40">
        <f>INDEX('[1]Net Working'!$I$1:$I$55,MATCH("catr 總使用時數:",'[1]Net Working'!$D$1:$D$55,0))</f>
        <v>0</v>
      </c>
      <c r="H16" s="42">
        <f t="shared" si="4"/>
        <v>0</v>
      </c>
      <c r="I16" s="18">
        <f>C16+E16+G16</f>
        <v>41</v>
      </c>
      <c r="J16" s="24">
        <f>H16+D16+F16</f>
        <v>123000</v>
      </c>
    </row>
    <row r="17" spans="2:11" ht="16.8" customHeight="1" thickBot="1">
      <c r="B17" s="5" t="s">
        <v>19</v>
      </c>
      <c r="C17" s="20">
        <f>INDEX('[1]Net Working'!$K$1:$K$55,MATCH("Aten 4G總使用時數:",'[1]Net Working'!$D$1:$D$55,0))</f>
        <v>9</v>
      </c>
      <c r="D17" s="21">
        <f t="shared" si="2"/>
        <v>27000</v>
      </c>
      <c r="E17" s="20">
        <f>INDEX('[1]Net Working'!$K$1:$K$55,MATCH("Aten 5G總使用時數:",'[1]Net Working'!$D$1:$D$55,0))</f>
        <v>0</v>
      </c>
      <c r="F17" s="21">
        <f t="shared" si="3"/>
        <v>0</v>
      </c>
      <c r="G17" s="20">
        <f>INDEX('[1]Net Working'!$K$1:$K$55,MATCH("catr 總使用時數:",'[1]Net Working'!$D$1:$D$55,0))</f>
        <v>0</v>
      </c>
      <c r="H17" s="22">
        <f t="shared" si="4"/>
        <v>0</v>
      </c>
      <c r="I17" s="23">
        <f>C17+E17+G17</f>
        <v>9</v>
      </c>
      <c r="J17" s="24">
        <f>D17+F17+H17</f>
        <v>27000</v>
      </c>
    </row>
    <row r="18" spans="2:11" ht="16.8" customHeight="1" thickBot="1">
      <c r="B18" s="6" t="s">
        <v>20</v>
      </c>
      <c r="C18" s="43">
        <f>INDEX('[1]Connected Home'!$G$1:$G$55,MATCH("Aten 4G總使用時數:",'[1]Connected Home'!$D$1:$D$55,0))</f>
        <v>0</v>
      </c>
      <c r="D18" s="44">
        <f t="shared" si="2"/>
        <v>0</v>
      </c>
      <c r="E18" s="43">
        <f>INDEX('[1]Connected Home'!$G$1:$G$55,MATCH("Aten 5G總使用時數:",'[1]Connected Home'!$D$1:$D$55,0))</f>
        <v>0</v>
      </c>
      <c r="F18" s="44">
        <f t="shared" si="3"/>
        <v>0</v>
      </c>
      <c r="G18" s="25">
        <f>INDEX('[1]Connected Home'!$G$1:$G$55,MATCH("catr 總使用時數:",'[1]Connected Home'!$D$1:$D$55,0))</f>
        <v>0</v>
      </c>
      <c r="H18" s="27">
        <f t="shared" si="4"/>
        <v>0</v>
      </c>
      <c r="I18" s="18">
        <f>G18+C18+E18</f>
        <v>0</v>
      </c>
      <c r="J18" s="19">
        <f>H18+D18+F18</f>
        <v>0</v>
      </c>
    </row>
    <row r="19" spans="2:11" ht="16.8" customHeight="1" thickBot="1">
      <c r="B19" s="5" t="s">
        <v>21</v>
      </c>
      <c r="C19" s="20">
        <f>INDEX('[1]Connected Home'!$I$1:$I$55,MATCH("Aten 4G總使用時數:",'[1]Connected Home'!$D$1:$D$55,0))</f>
        <v>57</v>
      </c>
      <c r="D19" s="21">
        <f t="shared" si="2"/>
        <v>171000</v>
      </c>
      <c r="E19" s="20">
        <f>INDEX('[1]Connected Home'!$I$1:$I$55,MATCH("Aten 5G總使用時數:",'[1]Connected Home'!$D$1:$D$55,0))</f>
        <v>0</v>
      </c>
      <c r="F19" s="21">
        <f t="shared" si="3"/>
        <v>0</v>
      </c>
      <c r="G19" s="20">
        <f>INDEX('[1]Connected Home'!$I$1:$I$55,MATCH("catr 總使用時數:",'[1]Connected Home'!$D$1:$D$55,0))</f>
        <v>75</v>
      </c>
      <c r="H19" s="22">
        <f t="shared" si="4"/>
        <v>375000</v>
      </c>
      <c r="I19" s="45">
        <f>C19+E19+G19</f>
        <v>132</v>
      </c>
      <c r="J19" s="46">
        <f>H19+D19+F19</f>
        <v>546000</v>
      </c>
    </row>
    <row r="20" spans="2:11" ht="16.8" customHeight="1" thickBot="1">
      <c r="B20" s="6" t="s">
        <v>22</v>
      </c>
      <c r="C20" s="25">
        <f>INDEX('[1]Connected Home'!$K$1:$K$55,MATCH("Aten 4G總使用時數:",'[1]Connected Home'!$D$1:$D$55,0))</f>
        <v>13</v>
      </c>
      <c r="D20" s="26">
        <f t="shared" si="2"/>
        <v>39000</v>
      </c>
      <c r="E20" s="25">
        <f>INDEX('[1]Connected Home'!$K$1:$K$55,MATCH("Aten 5G總使用時數:",'[1]Connected Home'!$D$1:$D$55,0))</f>
        <v>0</v>
      </c>
      <c r="F20" s="26">
        <f t="shared" si="3"/>
        <v>0</v>
      </c>
      <c r="G20" s="25">
        <f>INDEX('[1]Connected Home'!$K$1:$K$55,MATCH("catr 總使用時數:",'[1]Connected Home'!$D$1:$D$55,0))</f>
        <v>0</v>
      </c>
      <c r="H20" s="27">
        <f t="shared" si="4"/>
        <v>0</v>
      </c>
      <c r="I20" s="25">
        <f>C20+E20+G20</f>
        <v>13</v>
      </c>
      <c r="J20" s="47">
        <f>H20+F20+D20</f>
        <v>39000</v>
      </c>
    </row>
    <row r="21" spans="2:11" ht="16.8" customHeight="1" thickBot="1">
      <c r="B21" s="5" t="s">
        <v>23</v>
      </c>
      <c r="C21" s="48">
        <f>INDEX([1]AIS!$G$1:$G$55,MATCH("Aten 4G總使用時數:",[1]AIS!$D$1:$D$55,0))</f>
        <v>0</v>
      </c>
      <c r="D21" s="49">
        <f t="shared" si="2"/>
        <v>0</v>
      </c>
      <c r="E21" s="48">
        <f>INDEX([1]AIS!$G$1:$G$55,MATCH("Aten 5G總使用時數:",[1]AIS!$D$1:$D$55,0))</f>
        <v>0</v>
      </c>
      <c r="F21" s="49">
        <f t="shared" si="3"/>
        <v>0</v>
      </c>
      <c r="G21" s="48">
        <f>INDEX([1]AIS!$G$1:$G$55,MATCH("catr 總使用時數:",[1]AIS!$D$1:$D$55,0))</f>
        <v>0</v>
      </c>
      <c r="H21" s="50">
        <f t="shared" si="4"/>
        <v>0</v>
      </c>
      <c r="I21" s="23">
        <f>C21+E21+G21</f>
        <v>0</v>
      </c>
      <c r="J21" s="24">
        <f>D21+F21+H21</f>
        <v>0</v>
      </c>
    </row>
    <row r="22" spans="2:11" ht="16.8" customHeight="1" thickBot="1">
      <c r="B22" s="6" t="s">
        <v>24</v>
      </c>
      <c r="C22" s="25">
        <f>INDEX([1]AIS!$I$1:$I$55,MATCH("Aten 4G總使用時數:",[1]AIS!$D$1:$D$55,0))</f>
        <v>0</v>
      </c>
      <c r="D22" s="51">
        <f t="shared" si="2"/>
        <v>0</v>
      </c>
      <c r="E22" s="52">
        <f>INDEX([1]AIS!$I$1:$I$55,MATCH("Aten 5G總使用時數:",[1]AIS!$D$1:$D$55,0))</f>
        <v>0</v>
      </c>
      <c r="F22" s="29">
        <f t="shared" si="3"/>
        <v>0</v>
      </c>
      <c r="G22" s="25">
        <f>INDEX([1]AIS!$I$1:$I$55,MATCH("catr 總使用時數:",[1]AIS!$D$1:$D$55,0))</f>
        <v>0</v>
      </c>
      <c r="H22" s="27">
        <f t="shared" si="4"/>
        <v>0</v>
      </c>
      <c r="I22" s="18">
        <f>G22+C22+E22</f>
        <v>0</v>
      </c>
      <c r="J22" s="19">
        <f>H22+D22+F22</f>
        <v>0</v>
      </c>
    </row>
    <row r="23" spans="2:11" ht="16.8" customHeight="1" thickBot="1">
      <c r="B23" s="5" t="s">
        <v>25</v>
      </c>
      <c r="C23" s="53">
        <f>INDEX([1]AIS!$K$1:$K$55,MATCH("Aten 4G總使用時數:",[1]AIS!$D$1:$D$55,0))</f>
        <v>136</v>
      </c>
      <c r="D23" s="21">
        <f t="shared" si="2"/>
        <v>408000</v>
      </c>
      <c r="E23" s="53">
        <f>INDEX([1]AIS!$K$1:$K$55,MATCH("Aten 5G總使用時數:",[1]AIS!$D$1:$D$55,0))</f>
        <v>0</v>
      </c>
      <c r="F23" s="54">
        <f t="shared" si="3"/>
        <v>0</v>
      </c>
      <c r="G23" s="53">
        <f>INDEX([1]AIS!$K$1:$K$55,MATCH("catr 總使用時數:",[1]AIS!$D$1:$D$55,0))</f>
        <v>0</v>
      </c>
      <c r="H23" s="55">
        <f t="shared" si="4"/>
        <v>0</v>
      </c>
      <c r="I23" s="23">
        <f>G23+C23+E23</f>
        <v>136</v>
      </c>
      <c r="J23" s="24">
        <f>H23+D23+F23</f>
        <v>408000</v>
      </c>
    </row>
    <row r="24" spans="2:11" ht="16.8" customHeight="1" thickBot="1">
      <c r="B24" s="4" t="s">
        <v>13</v>
      </c>
      <c r="C24" s="31">
        <f>INDEX([1]ATD!$G$1:$G$55,MATCH("Aten 4G總使用時數:",[1]ATD!$D$1:$D$55,0))</f>
        <v>0</v>
      </c>
      <c r="D24" s="32">
        <f t="shared" si="2"/>
        <v>0</v>
      </c>
      <c r="E24" s="31">
        <f>INDEX([1]ATD!$G$1:$G$55,MATCH("Aten 5G總使用時數:",[1]ATD!$D$1:$D$55,0))</f>
        <v>0</v>
      </c>
      <c r="F24" s="32">
        <f t="shared" si="3"/>
        <v>0</v>
      </c>
      <c r="G24" s="31">
        <f>INDEX([1]ATD!$G$1:$G$55,MATCH("catr 總使用時數:",[1]ATD!$D$1:$D$55,0))</f>
        <v>0</v>
      </c>
      <c r="H24" s="33">
        <f t="shared" si="4"/>
        <v>0</v>
      </c>
      <c r="I24" s="18">
        <f>C24+E24+G24</f>
        <v>0</v>
      </c>
      <c r="J24" s="19">
        <f>H24+F24+D24</f>
        <v>0</v>
      </c>
    </row>
    <row r="25" spans="2:11" ht="16.8" customHeight="1" thickBot="1">
      <c r="C25" s="34">
        <f>SUM(C14:C24)</f>
        <v>345</v>
      </c>
      <c r="D25" s="35">
        <f>SUM(D14:D24)</f>
        <v>1035000</v>
      </c>
      <c r="E25" s="36">
        <f>SUM(E14:E23)</f>
        <v>0</v>
      </c>
      <c r="F25" s="35">
        <f>SUM(F14:F24)</f>
        <v>0</v>
      </c>
      <c r="G25" s="36">
        <f>SUM(G14:G23)</f>
        <v>135</v>
      </c>
      <c r="H25" s="38">
        <f>SUM(H14:H24)</f>
        <v>675000</v>
      </c>
      <c r="I25" s="56"/>
      <c r="J25" s="39">
        <f>SUM(J14:J24)</f>
        <v>1710000</v>
      </c>
      <c r="K25" s="8" t="s">
        <v>14</v>
      </c>
    </row>
  </sheetData>
  <mergeCells count="12">
    <mergeCell ref="C1:J1"/>
    <mergeCell ref="B2:B3"/>
    <mergeCell ref="C2:D2"/>
    <mergeCell ref="E2:F2"/>
    <mergeCell ref="G2:H2"/>
    <mergeCell ref="I2:J2"/>
    <mergeCell ref="C11:J11"/>
    <mergeCell ref="B12:B13"/>
    <mergeCell ref="C12:D12"/>
    <mergeCell ref="E12:F12"/>
    <mergeCell ref="G12:H12"/>
    <mergeCell ref="I12:J12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/>
  </sheetViews>
  <sheetFormatPr defaultRowHeight="16.2"/>
  <sheetData>
    <row r="1" spans="1:28">
      <c r="A1" s="57" t="s">
        <v>26</v>
      </c>
      <c r="B1" s="57" t="s">
        <v>27</v>
      </c>
      <c r="C1" s="57" t="s">
        <v>28</v>
      </c>
      <c r="D1" s="57" t="s">
        <v>29</v>
      </c>
      <c r="E1" s="57" t="s">
        <v>30</v>
      </c>
      <c r="F1" s="57" t="s">
        <v>31</v>
      </c>
      <c r="G1" s="57" t="s">
        <v>32</v>
      </c>
      <c r="H1" s="57" t="s">
        <v>33</v>
      </c>
      <c r="I1" s="57" t="s">
        <v>34</v>
      </c>
      <c r="J1" s="57" t="s">
        <v>35</v>
      </c>
      <c r="K1" s="57" t="s">
        <v>36</v>
      </c>
      <c r="L1" s="57" t="s">
        <v>37</v>
      </c>
      <c r="M1" s="57" t="s">
        <v>38</v>
      </c>
      <c r="N1" s="57" t="s">
        <v>39</v>
      </c>
      <c r="O1" s="57" t="s">
        <v>40</v>
      </c>
      <c r="P1" s="57" t="s">
        <v>41</v>
      </c>
      <c r="Q1" s="57" t="s">
        <v>42</v>
      </c>
      <c r="R1" s="57" t="s">
        <v>43</v>
      </c>
      <c r="S1" s="57" t="s">
        <v>44</v>
      </c>
      <c r="T1" s="57" t="s">
        <v>45</v>
      </c>
      <c r="U1" s="57" t="s">
        <v>46</v>
      </c>
      <c r="V1" s="57" t="s">
        <v>47</v>
      </c>
      <c r="W1" s="57" t="s">
        <v>48</v>
      </c>
      <c r="X1" s="57" t="s">
        <v>49</v>
      </c>
      <c r="Y1" s="57" t="s">
        <v>50</v>
      </c>
      <c r="Z1" s="57" t="s">
        <v>51</v>
      </c>
      <c r="AA1" s="57" t="s">
        <v>52</v>
      </c>
      <c r="AB1" s="57">
        <v>0</v>
      </c>
    </row>
    <row r="2" spans="1:28">
      <c r="D2" t="s">
        <v>53</v>
      </c>
      <c r="E2">
        <v>0</v>
      </c>
      <c r="F2" t="s">
        <v>16</v>
      </c>
      <c r="G2">
        <v>0</v>
      </c>
    </row>
    <row r="3" spans="1:28">
      <c r="A3" t="s">
        <v>54</v>
      </c>
      <c r="B3" t="s">
        <v>55</v>
      </c>
      <c r="C3" t="s">
        <v>56</v>
      </c>
      <c r="D3" t="s">
        <v>57</v>
      </c>
      <c r="E3">
        <v>3</v>
      </c>
      <c r="F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41</v>
      </c>
      <c r="U3" t="s">
        <v>69</v>
      </c>
      <c r="V3" t="s">
        <v>16</v>
      </c>
      <c r="W3" t="s">
        <v>70</v>
      </c>
      <c r="Z3">
        <v>921166355</v>
      </c>
    </row>
    <row r="4" spans="1:28">
      <c r="A4" t="s">
        <v>54</v>
      </c>
      <c r="B4" t="s">
        <v>71</v>
      </c>
      <c r="C4" t="s">
        <v>72</v>
      </c>
      <c r="D4" t="s">
        <v>57</v>
      </c>
      <c r="E4">
        <v>3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t="s">
        <v>64</v>
      </c>
      <c r="N4" t="s">
        <v>78</v>
      </c>
      <c r="O4" t="s">
        <v>79</v>
      </c>
      <c r="P4" t="s">
        <v>80</v>
      </c>
      <c r="Q4" t="s">
        <v>81</v>
      </c>
      <c r="R4" t="s">
        <v>41</v>
      </c>
      <c r="U4" t="s">
        <v>82</v>
      </c>
      <c r="V4" t="s">
        <v>16</v>
      </c>
      <c r="W4" t="s">
        <v>70</v>
      </c>
      <c r="Z4">
        <v>921166355</v>
      </c>
    </row>
    <row r="5" spans="1:28">
      <c r="A5" t="s">
        <v>54</v>
      </c>
      <c r="B5" t="s">
        <v>83</v>
      </c>
      <c r="C5" t="s">
        <v>84</v>
      </c>
      <c r="D5" t="s">
        <v>85</v>
      </c>
      <c r="E5">
        <v>2</v>
      </c>
      <c r="H5" t="s">
        <v>86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t="s">
        <v>65</v>
      </c>
      <c r="P5" t="s">
        <v>87</v>
      </c>
      <c r="Q5" t="s">
        <v>88</v>
      </c>
      <c r="R5" t="s">
        <v>41</v>
      </c>
      <c r="U5" t="s">
        <v>84</v>
      </c>
      <c r="V5" t="s">
        <v>16</v>
      </c>
      <c r="W5" t="s">
        <v>70</v>
      </c>
      <c r="Z5">
        <v>921166355</v>
      </c>
    </row>
    <row r="6" spans="1:28">
      <c r="A6" t="s">
        <v>54</v>
      </c>
      <c r="B6" t="s">
        <v>89</v>
      </c>
      <c r="C6" t="s">
        <v>90</v>
      </c>
      <c r="D6" t="s">
        <v>85</v>
      </c>
      <c r="E6">
        <v>2</v>
      </c>
      <c r="F6" t="s">
        <v>91</v>
      </c>
      <c r="H6" t="s">
        <v>92</v>
      </c>
      <c r="I6" t="s">
        <v>74</v>
      </c>
      <c r="J6" t="s">
        <v>75</v>
      </c>
      <c r="K6" t="s">
        <v>76</v>
      </c>
      <c r="L6" t="s">
        <v>77</v>
      </c>
      <c r="M6" t="s">
        <v>64</v>
      </c>
      <c r="N6" t="s">
        <v>78</v>
      </c>
      <c r="P6" t="s">
        <v>93</v>
      </c>
      <c r="Q6" t="s">
        <v>94</v>
      </c>
      <c r="R6" t="s">
        <v>41</v>
      </c>
      <c r="U6" t="s">
        <v>90</v>
      </c>
      <c r="V6" t="s">
        <v>16</v>
      </c>
      <c r="W6" t="s">
        <v>70</v>
      </c>
      <c r="Y6" t="s">
        <v>91</v>
      </c>
      <c r="Z6">
        <v>929620840</v>
      </c>
    </row>
    <row r="7" spans="1:28">
      <c r="D7" t="s">
        <v>95</v>
      </c>
      <c r="E7">
        <v>10</v>
      </c>
      <c r="F7" t="s">
        <v>16</v>
      </c>
      <c r="G7">
        <v>10</v>
      </c>
    </row>
    <row r="8" spans="1:28">
      <c r="A8" t="s">
        <v>96</v>
      </c>
      <c r="B8" t="s">
        <v>97</v>
      </c>
      <c r="C8" t="s">
        <v>98</v>
      </c>
      <c r="D8" t="s">
        <v>99</v>
      </c>
      <c r="E8">
        <v>12</v>
      </c>
      <c r="F8" t="s">
        <v>100</v>
      </c>
      <c r="G8" t="s">
        <v>100</v>
      </c>
      <c r="H8" t="s">
        <v>101</v>
      </c>
      <c r="I8" t="s">
        <v>102</v>
      </c>
      <c r="J8" t="s">
        <v>103</v>
      </c>
      <c r="K8" t="s">
        <v>104</v>
      </c>
      <c r="L8" t="s">
        <v>105</v>
      </c>
      <c r="M8" t="s">
        <v>106</v>
      </c>
      <c r="N8" t="s">
        <v>107</v>
      </c>
      <c r="P8" t="s">
        <v>108</v>
      </c>
      <c r="Q8" t="s">
        <v>109</v>
      </c>
      <c r="R8" t="s">
        <v>41</v>
      </c>
      <c r="V8" t="s">
        <v>16</v>
      </c>
      <c r="Y8" t="s">
        <v>110</v>
      </c>
    </row>
    <row r="9" spans="1:28">
      <c r="A9" t="s">
        <v>96</v>
      </c>
      <c r="B9" t="s">
        <v>111</v>
      </c>
      <c r="C9" t="s">
        <v>112</v>
      </c>
      <c r="D9" t="s">
        <v>99</v>
      </c>
      <c r="E9">
        <v>12</v>
      </c>
      <c r="F9" t="s">
        <v>100</v>
      </c>
      <c r="G9" t="s">
        <v>100</v>
      </c>
      <c r="H9" t="s">
        <v>113</v>
      </c>
      <c r="I9" t="s">
        <v>102</v>
      </c>
      <c r="J9" t="s">
        <v>103</v>
      </c>
      <c r="K9" t="s">
        <v>104</v>
      </c>
      <c r="L9" t="s">
        <v>105</v>
      </c>
      <c r="M9" t="s">
        <v>106</v>
      </c>
      <c r="N9" t="s">
        <v>107</v>
      </c>
      <c r="P9" t="s">
        <v>108</v>
      </c>
      <c r="Q9" t="s">
        <v>109</v>
      </c>
      <c r="R9" t="s">
        <v>41</v>
      </c>
      <c r="V9" t="s">
        <v>16</v>
      </c>
      <c r="Y9" t="s">
        <v>110</v>
      </c>
    </row>
    <row r="10" spans="1:28">
      <c r="A10" t="s">
        <v>96</v>
      </c>
      <c r="B10" t="s">
        <v>114</v>
      </c>
      <c r="C10" t="s">
        <v>115</v>
      </c>
      <c r="D10" t="s">
        <v>99</v>
      </c>
      <c r="E10">
        <v>12</v>
      </c>
      <c r="F10" t="s">
        <v>100</v>
      </c>
      <c r="G10" t="s">
        <v>100</v>
      </c>
      <c r="H10" t="s">
        <v>116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107</v>
      </c>
      <c r="P10" t="s">
        <v>117</v>
      </c>
      <c r="Q10" t="s">
        <v>109</v>
      </c>
      <c r="R10" t="s">
        <v>41</v>
      </c>
      <c r="V10" t="s">
        <v>16</v>
      </c>
      <c r="Y10" t="s">
        <v>110</v>
      </c>
    </row>
    <row r="11" spans="1:28">
      <c r="A11" t="s">
        <v>96</v>
      </c>
      <c r="B11" t="s">
        <v>118</v>
      </c>
      <c r="C11" t="s">
        <v>119</v>
      </c>
      <c r="D11" t="s">
        <v>99</v>
      </c>
      <c r="E11">
        <v>12</v>
      </c>
      <c r="F11" t="s">
        <v>100</v>
      </c>
      <c r="G11" t="s">
        <v>100</v>
      </c>
      <c r="H11" t="s">
        <v>120</v>
      </c>
      <c r="I11" t="s">
        <v>102</v>
      </c>
      <c r="J11" t="s">
        <v>103</v>
      </c>
      <c r="K11" t="s">
        <v>104</v>
      </c>
      <c r="L11" t="s">
        <v>105</v>
      </c>
      <c r="M11" t="s">
        <v>106</v>
      </c>
      <c r="N11" t="s">
        <v>107</v>
      </c>
      <c r="P11" t="s">
        <v>117</v>
      </c>
      <c r="Q11" t="s">
        <v>109</v>
      </c>
      <c r="R11" t="s">
        <v>41</v>
      </c>
      <c r="V11" t="s">
        <v>16</v>
      </c>
      <c r="Y11" t="s">
        <v>110</v>
      </c>
    </row>
    <row r="12" spans="1:28">
      <c r="A12" t="s">
        <v>96</v>
      </c>
      <c r="B12" t="s">
        <v>121</v>
      </c>
      <c r="C12" t="s">
        <v>122</v>
      </c>
      <c r="D12" t="s">
        <v>99</v>
      </c>
      <c r="E12">
        <v>12</v>
      </c>
      <c r="F12" t="s">
        <v>100</v>
      </c>
      <c r="G12" t="s">
        <v>100</v>
      </c>
      <c r="H12" t="s">
        <v>123</v>
      </c>
      <c r="I12" t="s">
        <v>102</v>
      </c>
      <c r="J12" t="s">
        <v>103</v>
      </c>
      <c r="K12" t="s">
        <v>104</v>
      </c>
      <c r="L12" t="s">
        <v>105</v>
      </c>
      <c r="M12" t="s">
        <v>106</v>
      </c>
      <c r="N12" t="s">
        <v>107</v>
      </c>
      <c r="P12" t="s">
        <v>124</v>
      </c>
      <c r="Q12" t="s">
        <v>125</v>
      </c>
      <c r="R12" t="s">
        <v>41</v>
      </c>
      <c r="V12" t="s">
        <v>16</v>
      </c>
      <c r="Y12" t="s">
        <v>110</v>
      </c>
    </row>
    <row r="13" spans="1:28">
      <c r="D13" t="s">
        <v>126</v>
      </c>
      <c r="E13">
        <v>60</v>
      </c>
      <c r="F13" t="s">
        <v>16</v>
      </c>
      <c r="G13">
        <v>60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/>
  </sheetViews>
  <sheetFormatPr defaultRowHeight="16.2"/>
  <sheetData>
    <row r="1" spans="1:28">
      <c r="A1" s="57" t="s">
        <v>26</v>
      </c>
      <c r="B1" s="57" t="s">
        <v>27</v>
      </c>
      <c r="C1" s="57" t="s">
        <v>28</v>
      </c>
      <c r="D1" s="57" t="s">
        <v>29</v>
      </c>
      <c r="E1" s="57" t="s">
        <v>30</v>
      </c>
      <c r="F1" s="57" t="s">
        <v>31</v>
      </c>
      <c r="G1" s="57" t="s">
        <v>32</v>
      </c>
      <c r="H1" s="57" t="s">
        <v>33</v>
      </c>
      <c r="I1" s="57" t="s">
        <v>34</v>
      </c>
      <c r="J1" s="57" t="s">
        <v>35</v>
      </c>
      <c r="K1" s="57" t="s">
        <v>36</v>
      </c>
      <c r="L1" s="57" t="s">
        <v>37</v>
      </c>
      <c r="M1" s="57" t="s">
        <v>38</v>
      </c>
      <c r="N1" s="57" t="s">
        <v>39</v>
      </c>
      <c r="O1" s="57" t="s">
        <v>40</v>
      </c>
      <c r="P1" s="57" t="s">
        <v>41</v>
      </c>
      <c r="Q1" s="57" t="s">
        <v>42</v>
      </c>
      <c r="R1" s="57" t="s">
        <v>43</v>
      </c>
      <c r="S1" s="57" t="s">
        <v>44</v>
      </c>
      <c r="T1" s="57" t="s">
        <v>45</v>
      </c>
      <c r="U1" s="57" t="s">
        <v>46</v>
      </c>
      <c r="V1" s="57" t="s">
        <v>47</v>
      </c>
      <c r="W1" s="57" t="s">
        <v>48</v>
      </c>
      <c r="X1" s="57" t="s">
        <v>49</v>
      </c>
      <c r="Y1" s="57" t="s">
        <v>50</v>
      </c>
      <c r="Z1" s="57" t="s">
        <v>51</v>
      </c>
      <c r="AA1" s="57" t="s">
        <v>52</v>
      </c>
      <c r="AB1" s="57">
        <v>0</v>
      </c>
    </row>
    <row r="2" spans="1:28">
      <c r="D2" t="s">
        <v>53</v>
      </c>
      <c r="E2">
        <v>0</v>
      </c>
      <c r="F2" t="s">
        <v>23</v>
      </c>
      <c r="G2">
        <v>0</v>
      </c>
      <c r="H2" t="s">
        <v>24</v>
      </c>
      <c r="I2">
        <v>0</v>
      </c>
      <c r="J2" t="s">
        <v>25</v>
      </c>
      <c r="K2">
        <v>0</v>
      </c>
    </row>
    <row r="3" spans="1:28">
      <c r="A3" t="s">
        <v>54</v>
      </c>
      <c r="B3" t="s">
        <v>127</v>
      </c>
      <c r="C3" t="s">
        <v>128</v>
      </c>
      <c r="D3" t="s">
        <v>129</v>
      </c>
      <c r="E3">
        <v>16</v>
      </c>
      <c r="F3" t="s">
        <v>130</v>
      </c>
      <c r="G3" t="s">
        <v>131</v>
      </c>
      <c r="H3" t="s">
        <v>132</v>
      </c>
      <c r="I3" t="s">
        <v>133</v>
      </c>
      <c r="J3" t="s">
        <v>134</v>
      </c>
      <c r="K3" t="s">
        <v>135</v>
      </c>
      <c r="L3" t="s">
        <v>136</v>
      </c>
      <c r="M3" t="s">
        <v>137</v>
      </c>
      <c r="N3" t="s">
        <v>138</v>
      </c>
      <c r="O3" t="s">
        <v>139</v>
      </c>
      <c r="P3" t="s">
        <v>140</v>
      </c>
      <c r="Q3" t="s">
        <v>141</v>
      </c>
      <c r="R3" t="s">
        <v>41</v>
      </c>
      <c r="V3" t="s">
        <v>25</v>
      </c>
      <c r="W3" t="s">
        <v>70</v>
      </c>
      <c r="Y3" t="s">
        <v>130</v>
      </c>
      <c r="Z3">
        <v>911096501</v>
      </c>
    </row>
    <row r="4" spans="1:28">
      <c r="A4" t="s">
        <v>54</v>
      </c>
      <c r="B4" t="s">
        <v>142</v>
      </c>
      <c r="C4" t="s">
        <v>143</v>
      </c>
      <c r="D4" t="s">
        <v>129</v>
      </c>
      <c r="E4">
        <v>16</v>
      </c>
      <c r="F4" t="s">
        <v>130</v>
      </c>
      <c r="G4" t="s">
        <v>144</v>
      </c>
      <c r="H4" t="s">
        <v>145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146</v>
      </c>
      <c r="Q4" t="s">
        <v>147</v>
      </c>
      <c r="R4" t="s">
        <v>41</v>
      </c>
      <c r="V4" t="s">
        <v>25</v>
      </c>
      <c r="W4" t="s">
        <v>70</v>
      </c>
      <c r="Y4" t="s">
        <v>130</v>
      </c>
      <c r="Z4">
        <v>911096501</v>
      </c>
    </row>
    <row r="5" spans="1:28">
      <c r="A5" t="s">
        <v>54</v>
      </c>
      <c r="B5" t="s">
        <v>148</v>
      </c>
      <c r="C5" t="s">
        <v>149</v>
      </c>
      <c r="D5" t="s">
        <v>129</v>
      </c>
      <c r="E5">
        <v>16</v>
      </c>
      <c r="F5" t="s">
        <v>130</v>
      </c>
      <c r="G5" t="s">
        <v>150</v>
      </c>
      <c r="H5" t="s">
        <v>151</v>
      </c>
      <c r="I5" t="s">
        <v>133</v>
      </c>
      <c r="J5" t="s">
        <v>134</v>
      </c>
      <c r="K5" t="s">
        <v>135</v>
      </c>
      <c r="L5" t="s">
        <v>136</v>
      </c>
      <c r="M5" t="s">
        <v>137</v>
      </c>
      <c r="N5" t="s">
        <v>138</v>
      </c>
      <c r="P5" t="s">
        <v>152</v>
      </c>
      <c r="Q5" t="s">
        <v>153</v>
      </c>
      <c r="R5" t="s">
        <v>41</v>
      </c>
      <c r="U5" t="s">
        <v>154</v>
      </c>
      <c r="V5" t="s">
        <v>25</v>
      </c>
      <c r="W5" t="s">
        <v>70</v>
      </c>
      <c r="Y5" t="s">
        <v>130</v>
      </c>
      <c r="Z5">
        <v>911096501</v>
      </c>
    </row>
    <row r="6" spans="1:28">
      <c r="A6" t="s">
        <v>54</v>
      </c>
      <c r="B6" t="s">
        <v>155</v>
      </c>
      <c r="C6" t="s">
        <v>156</v>
      </c>
      <c r="D6" t="s">
        <v>129</v>
      </c>
      <c r="E6">
        <v>16</v>
      </c>
      <c r="F6" t="s">
        <v>157</v>
      </c>
      <c r="G6" t="s">
        <v>158</v>
      </c>
      <c r="H6" t="s">
        <v>159</v>
      </c>
      <c r="I6" t="s">
        <v>160</v>
      </c>
      <c r="J6" t="s">
        <v>161</v>
      </c>
      <c r="K6" t="s">
        <v>162</v>
      </c>
      <c r="L6" t="s">
        <v>163</v>
      </c>
      <c r="M6" t="s">
        <v>137</v>
      </c>
      <c r="N6" t="s">
        <v>138</v>
      </c>
      <c r="P6" t="s">
        <v>164</v>
      </c>
      <c r="Q6" t="s">
        <v>165</v>
      </c>
      <c r="R6" t="s">
        <v>41</v>
      </c>
      <c r="U6" t="s">
        <v>166</v>
      </c>
      <c r="V6" t="s">
        <v>25</v>
      </c>
      <c r="W6" t="s">
        <v>70</v>
      </c>
      <c r="Y6" t="s">
        <v>157</v>
      </c>
      <c r="Z6">
        <v>912588068</v>
      </c>
    </row>
    <row r="7" spans="1:28">
      <c r="A7" t="s">
        <v>54</v>
      </c>
      <c r="B7" t="s">
        <v>167</v>
      </c>
      <c r="C7" t="s">
        <v>168</v>
      </c>
      <c r="D7" t="s">
        <v>129</v>
      </c>
      <c r="E7">
        <v>16</v>
      </c>
      <c r="F7" t="s">
        <v>169</v>
      </c>
      <c r="G7" t="s">
        <v>170</v>
      </c>
      <c r="H7" t="s">
        <v>171</v>
      </c>
      <c r="I7" t="s">
        <v>139</v>
      </c>
      <c r="J7" t="s">
        <v>172</v>
      </c>
      <c r="K7" t="s">
        <v>104</v>
      </c>
      <c r="L7" t="s">
        <v>173</v>
      </c>
      <c r="M7" t="s">
        <v>137</v>
      </c>
      <c r="N7" t="s">
        <v>138</v>
      </c>
      <c r="P7" t="s">
        <v>174</v>
      </c>
      <c r="Q7" t="s">
        <v>175</v>
      </c>
      <c r="R7" t="s">
        <v>41</v>
      </c>
      <c r="V7" t="s">
        <v>25</v>
      </c>
      <c r="W7" t="s">
        <v>70</v>
      </c>
      <c r="Y7" t="s">
        <v>130</v>
      </c>
      <c r="Z7">
        <v>952226387</v>
      </c>
    </row>
    <row r="8" spans="1:28">
      <c r="A8" t="s">
        <v>54</v>
      </c>
      <c r="B8" t="s">
        <v>97</v>
      </c>
      <c r="C8" t="s">
        <v>176</v>
      </c>
      <c r="D8" t="s">
        <v>177</v>
      </c>
      <c r="E8">
        <v>13</v>
      </c>
      <c r="F8" t="s">
        <v>130</v>
      </c>
      <c r="G8" t="s">
        <v>178</v>
      </c>
      <c r="H8" t="s">
        <v>179</v>
      </c>
      <c r="I8" t="s">
        <v>133</v>
      </c>
      <c r="J8" t="s">
        <v>134</v>
      </c>
      <c r="K8" t="s">
        <v>135</v>
      </c>
      <c r="L8" t="s">
        <v>136</v>
      </c>
      <c r="M8" t="s">
        <v>137</v>
      </c>
      <c r="N8" t="s">
        <v>138</v>
      </c>
      <c r="P8" t="s">
        <v>180</v>
      </c>
      <c r="Q8" t="s">
        <v>181</v>
      </c>
      <c r="R8" t="s">
        <v>41</v>
      </c>
      <c r="U8" t="s">
        <v>182</v>
      </c>
      <c r="V8" t="s">
        <v>25</v>
      </c>
      <c r="W8" t="s">
        <v>70</v>
      </c>
      <c r="Y8" t="s">
        <v>130</v>
      </c>
      <c r="Z8">
        <v>911096501</v>
      </c>
    </row>
    <row r="9" spans="1:28">
      <c r="A9" t="s">
        <v>54</v>
      </c>
      <c r="B9" t="s">
        <v>111</v>
      </c>
      <c r="C9" t="s">
        <v>112</v>
      </c>
      <c r="D9" t="s">
        <v>99</v>
      </c>
      <c r="E9">
        <v>12</v>
      </c>
      <c r="F9" t="s">
        <v>130</v>
      </c>
      <c r="G9" t="s">
        <v>150</v>
      </c>
      <c r="H9" t="s">
        <v>183</v>
      </c>
      <c r="I9" t="s">
        <v>133</v>
      </c>
      <c r="J9" t="s">
        <v>134</v>
      </c>
      <c r="K9" t="s">
        <v>135</v>
      </c>
      <c r="L9" t="s">
        <v>136</v>
      </c>
      <c r="M9" t="s">
        <v>137</v>
      </c>
      <c r="N9" t="s">
        <v>138</v>
      </c>
      <c r="P9" t="s">
        <v>184</v>
      </c>
      <c r="Q9" t="s">
        <v>185</v>
      </c>
      <c r="R9" t="s">
        <v>41</v>
      </c>
      <c r="U9" t="s">
        <v>186</v>
      </c>
      <c r="V9" t="s">
        <v>25</v>
      </c>
      <c r="W9" t="s">
        <v>70</v>
      </c>
      <c r="Y9" t="s">
        <v>130</v>
      </c>
      <c r="Z9">
        <v>911096501</v>
      </c>
    </row>
    <row r="10" spans="1:28">
      <c r="A10" t="s">
        <v>54</v>
      </c>
      <c r="B10" t="s">
        <v>187</v>
      </c>
      <c r="C10" t="s">
        <v>188</v>
      </c>
      <c r="D10" t="s">
        <v>99</v>
      </c>
      <c r="E10">
        <v>12</v>
      </c>
      <c r="F10" t="s">
        <v>189</v>
      </c>
      <c r="G10" t="s">
        <v>190</v>
      </c>
      <c r="H10" t="s">
        <v>191</v>
      </c>
      <c r="I10" t="s">
        <v>192</v>
      </c>
      <c r="J10" t="s">
        <v>193</v>
      </c>
      <c r="K10" t="s">
        <v>135</v>
      </c>
      <c r="L10" t="s">
        <v>194</v>
      </c>
      <c r="M10" t="s">
        <v>137</v>
      </c>
      <c r="N10" t="s">
        <v>138</v>
      </c>
      <c r="P10" t="s">
        <v>195</v>
      </c>
      <c r="Q10" t="s">
        <v>196</v>
      </c>
      <c r="R10" t="s">
        <v>41</v>
      </c>
      <c r="U10" t="s">
        <v>197</v>
      </c>
      <c r="V10" t="s">
        <v>25</v>
      </c>
      <c r="W10" t="s">
        <v>70</v>
      </c>
      <c r="Y10" t="s">
        <v>198</v>
      </c>
      <c r="Z10">
        <v>913209715</v>
      </c>
    </row>
    <row r="11" spans="1:28">
      <c r="A11" t="s">
        <v>54</v>
      </c>
      <c r="B11" t="s">
        <v>199</v>
      </c>
      <c r="C11" t="s">
        <v>200</v>
      </c>
      <c r="D11" t="s">
        <v>201</v>
      </c>
      <c r="E11">
        <v>11</v>
      </c>
      <c r="F11" t="s">
        <v>130</v>
      </c>
      <c r="H11" t="s">
        <v>202</v>
      </c>
      <c r="I11" t="s">
        <v>133</v>
      </c>
      <c r="J11" t="s">
        <v>134</v>
      </c>
      <c r="K11" t="s">
        <v>135</v>
      </c>
      <c r="L11" t="s">
        <v>136</v>
      </c>
      <c r="M11" t="s">
        <v>137</v>
      </c>
      <c r="N11" t="s">
        <v>138</v>
      </c>
      <c r="P11" t="s">
        <v>203</v>
      </c>
      <c r="Q11" t="s">
        <v>204</v>
      </c>
      <c r="R11" t="s">
        <v>41</v>
      </c>
      <c r="U11" t="s">
        <v>205</v>
      </c>
      <c r="V11" t="s">
        <v>25</v>
      </c>
      <c r="W11" t="s">
        <v>70</v>
      </c>
      <c r="Y11" t="s">
        <v>130</v>
      </c>
      <c r="Z11">
        <v>911096501</v>
      </c>
    </row>
    <row r="12" spans="1:28">
      <c r="A12" t="s">
        <v>54</v>
      </c>
      <c r="B12" t="s">
        <v>90</v>
      </c>
      <c r="C12" t="s">
        <v>206</v>
      </c>
      <c r="D12" t="s">
        <v>57</v>
      </c>
      <c r="E12">
        <v>3</v>
      </c>
      <c r="F12" t="s">
        <v>207</v>
      </c>
      <c r="G12" t="s">
        <v>208</v>
      </c>
      <c r="H12" t="s">
        <v>209</v>
      </c>
      <c r="I12" t="s">
        <v>139</v>
      </c>
      <c r="J12" t="s">
        <v>172</v>
      </c>
      <c r="K12" t="s">
        <v>104</v>
      </c>
      <c r="L12" t="s">
        <v>173</v>
      </c>
      <c r="M12" t="s">
        <v>137</v>
      </c>
      <c r="N12" t="s">
        <v>138</v>
      </c>
      <c r="O12" t="s">
        <v>133</v>
      </c>
      <c r="P12" t="s">
        <v>210</v>
      </c>
      <c r="Q12" t="s">
        <v>211</v>
      </c>
      <c r="R12" t="s">
        <v>41</v>
      </c>
      <c r="V12" t="s">
        <v>25</v>
      </c>
      <c r="W12" t="s">
        <v>70</v>
      </c>
      <c r="Y12" t="s">
        <v>130</v>
      </c>
      <c r="Z12">
        <v>952226387</v>
      </c>
    </row>
    <row r="13" spans="1:28">
      <c r="A13" t="s">
        <v>54</v>
      </c>
      <c r="B13" t="s">
        <v>212</v>
      </c>
      <c r="C13" t="s">
        <v>213</v>
      </c>
      <c r="D13" t="s">
        <v>57</v>
      </c>
      <c r="E13">
        <v>3</v>
      </c>
      <c r="F13" t="s">
        <v>214</v>
      </c>
      <c r="H13" t="s">
        <v>215</v>
      </c>
      <c r="I13" t="s">
        <v>216</v>
      </c>
      <c r="J13" t="s">
        <v>217</v>
      </c>
      <c r="K13" t="s">
        <v>218</v>
      </c>
      <c r="L13" t="s">
        <v>219</v>
      </c>
      <c r="M13" t="s">
        <v>220</v>
      </c>
      <c r="N13" t="s">
        <v>221</v>
      </c>
      <c r="P13" t="s">
        <v>222</v>
      </c>
      <c r="Q13" t="s">
        <v>223</v>
      </c>
      <c r="R13" t="s">
        <v>41</v>
      </c>
      <c r="V13" t="s">
        <v>25</v>
      </c>
      <c r="W13" t="s">
        <v>70</v>
      </c>
      <c r="Y13" t="s">
        <v>224</v>
      </c>
      <c r="Z13">
        <v>6734</v>
      </c>
    </row>
    <row r="14" spans="1:28">
      <c r="A14" t="s">
        <v>54</v>
      </c>
      <c r="B14" t="s">
        <v>225</v>
      </c>
      <c r="C14" t="s">
        <v>226</v>
      </c>
      <c r="D14" t="s">
        <v>85</v>
      </c>
      <c r="E14">
        <v>2</v>
      </c>
      <c r="F14" t="s">
        <v>130</v>
      </c>
      <c r="H14" t="s">
        <v>227</v>
      </c>
      <c r="I14" t="s">
        <v>133</v>
      </c>
      <c r="J14" t="s">
        <v>134</v>
      </c>
      <c r="K14" t="s">
        <v>135</v>
      </c>
      <c r="L14" t="s">
        <v>136</v>
      </c>
      <c r="M14" t="s">
        <v>137</v>
      </c>
      <c r="N14" t="s">
        <v>138</v>
      </c>
      <c r="P14" t="s">
        <v>228</v>
      </c>
      <c r="Q14" t="s">
        <v>229</v>
      </c>
      <c r="R14" t="s">
        <v>41</v>
      </c>
      <c r="U14" t="s">
        <v>226</v>
      </c>
      <c r="V14" t="s">
        <v>25</v>
      </c>
      <c r="W14" t="s">
        <v>70</v>
      </c>
      <c r="Y14" t="s">
        <v>130</v>
      </c>
      <c r="Z14">
        <v>911096501</v>
      </c>
    </row>
    <row r="15" spans="1:28">
      <c r="D15" t="s">
        <v>95</v>
      </c>
      <c r="E15">
        <v>136</v>
      </c>
      <c r="F15" t="s">
        <v>23</v>
      </c>
      <c r="G15">
        <v>0</v>
      </c>
      <c r="H15" t="s">
        <v>24</v>
      </c>
      <c r="I15">
        <v>0</v>
      </c>
      <c r="J15" t="s">
        <v>25</v>
      </c>
      <c r="K15">
        <v>136</v>
      </c>
    </row>
    <row r="16" spans="1:28">
      <c r="D16" t="s">
        <v>126</v>
      </c>
      <c r="E16">
        <v>0</v>
      </c>
      <c r="F16" t="s">
        <v>23</v>
      </c>
      <c r="G16">
        <v>0</v>
      </c>
      <c r="H16" t="s">
        <v>24</v>
      </c>
      <c r="I16">
        <v>0</v>
      </c>
      <c r="J16" t="s">
        <v>25</v>
      </c>
      <c r="K16">
        <v>0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/>
  </sheetViews>
  <sheetFormatPr defaultRowHeight="16.2"/>
  <sheetData>
    <row r="1" spans="1:28">
      <c r="A1" s="57" t="s">
        <v>26</v>
      </c>
      <c r="B1" s="57" t="s">
        <v>27</v>
      </c>
      <c r="C1" s="57" t="s">
        <v>28</v>
      </c>
      <c r="D1" s="57" t="s">
        <v>29</v>
      </c>
      <c r="E1" s="57" t="s">
        <v>30</v>
      </c>
      <c r="F1" s="57" t="s">
        <v>31</v>
      </c>
      <c r="G1" s="57" t="s">
        <v>32</v>
      </c>
      <c r="H1" s="57" t="s">
        <v>33</v>
      </c>
      <c r="I1" s="57" t="s">
        <v>34</v>
      </c>
      <c r="J1" s="57" t="s">
        <v>35</v>
      </c>
      <c r="K1" s="57" t="s">
        <v>36</v>
      </c>
      <c r="L1" s="57" t="s">
        <v>37</v>
      </c>
      <c r="M1" s="57" t="s">
        <v>38</v>
      </c>
      <c r="N1" s="57" t="s">
        <v>39</v>
      </c>
      <c r="O1" s="57" t="s">
        <v>40</v>
      </c>
      <c r="P1" s="57" t="s">
        <v>41</v>
      </c>
      <c r="Q1" s="57" t="s">
        <v>42</v>
      </c>
      <c r="R1" s="57" t="s">
        <v>43</v>
      </c>
      <c r="S1" s="57" t="s">
        <v>44</v>
      </c>
      <c r="T1" s="57" t="s">
        <v>45</v>
      </c>
      <c r="U1" s="57" t="s">
        <v>46</v>
      </c>
      <c r="V1" s="57" t="s">
        <v>47</v>
      </c>
      <c r="W1" s="57" t="s">
        <v>48</v>
      </c>
      <c r="X1" s="57" t="s">
        <v>49</v>
      </c>
      <c r="Y1" s="57" t="s">
        <v>50</v>
      </c>
      <c r="Z1" s="57" t="s">
        <v>51</v>
      </c>
      <c r="AA1" s="57" t="s">
        <v>52</v>
      </c>
      <c r="AB1" s="57">
        <v>0</v>
      </c>
    </row>
    <row r="2" spans="1:28">
      <c r="D2" t="s">
        <v>53</v>
      </c>
      <c r="E2">
        <v>0</v>
      </c>
      <c r="F2" t="s">
        <v>20</v>
      </c>
      <c r="G2">
        <v>0</v>
      </c>
      <c r="H2" t="s">
        <v>21</v>
      </c>
      <c r="I2">
        <v>0</v>
      </c>
      <c r="J2" t="s">
        <v>22</v>
      </c>
      <c r="K2">
        <v>0</v>
      </c>
    </row>
    <row r="3" spans="1:28">
      <c r="A3" t="s">
        <v>54</v>
      </c>
      <c r="B3" t="s">
        <v>230</v>
      </c>
      <c r="C3" t="s">
        <v>231</v>
      </c>
      <c r="D3" t="s">
        <v>232</v>
      </c>
      <c r="E3">
        <v>10</v>
      </c>
      <c r="F3" t="s">
        <v>233</v>
      </c>
      <c r="H3" t="s">
        <v>234</v>
      </c>
      <c r="I3" t="s">
        <v>235</v>
      </c>
      <c r="J3" t="s">
        <v>236</v>
      </c>
      <c r="K3" t="s">
        <v>237</v>
      </c>
      <c r="L3" t="s">
        <v>238</v>
      </c>
      <c r="M3" t="s">
        <v>239</v>
      </c>
      <c r="N3" t="s">
        <v>240</v>
      </c>
      <c r="P3" t="s">
        <v>241</v>
      </c>
      <c r="Q3" t="s">
        <v>242</v>
      </c>
      <c r="R3" t="s">
        <v>41</v>
      </c>
      <c r="V3" t="s">
        <v>21</v>
      </c>
      <c r="W3" t="s">
        <v>70</v>
      </c>
      <c r="Y3" t="s">
        <v>243</v>
      </c>
      <c r="Z3">
        <v>937582625</v>
      </c>
    </row>
    <row r="4" spans="1:28">
      <c r="A4" t="s">
        <v>54</v>
      </c>
      <c r="B4" t="s">
        <v>114</v>
      </c>
      <c r="C4" t="s">
        <v>244</v>
      </c>
      <c r="D4" t="s">
        <v>232</v>
      </c>
      <c r="E4">
        <v>10</v>
      </c>
      <c r="F4" t="s">
        <v>233</v>
      </c>
      <c r="H4" t="s">
        <v>245</v>
      </c>
      <c r="I4" t="s">
        <v>235</v>
      </c>
      <c r="J4" t="s">
        <v>236</v>
      </c>
      <c r="K4" t="s">
        <v>237</v>
      </c>
      <c r="L4" t="s">
        <v>238</v>
      </c>
      <c r="M4" t="s">
        <v>239</v>
      </c>
      <c r="N4" t="s">
        <v>240</v>
      </c>
      <c r="P4" t="s">
        <v>246</v>
      </c>
      <c r="Q4" t="s">
        <v>247</v>
      </c>
      <c r="R4" t="s">
        <v>41</v>
      </c>
      <c r="V4" t="s">
        <v>21</v>
      </c>
      <c r="W4" t="s">
        <v>70</v>
      </c>
      <c r="Y4" t="s">
        <v>243</v>
      </c>
      <c r="Z4">
        <v>937582625</v>
      </c>
    </row>
    <row r="5" spans="1:28">
      <c r="A5" t="s">
        <v>54</v>
      </c>
      <c r="B5" t="s">
        <v>248</v>
      </c>
      <c r="C5" t="s">
        <v>249</v>
      </c>
      <c r="D5" t="s">
        <v>232</v>
      </c>
      <c r="E5">
        <v>10</v>
      </c>
      <c r="F5" t="s">
        <v>233</v>
      </c>
      <c r="H5" t="s">
        <v>250</v>
      </c>
      <c r="I5" t="s">
        <v>235</v>
      </c>
      <c r="J5" t="s">
        <v>236</v>
      </c>
      <c r="K5" t="s">
        <v>237</v>
      </c>
      <c r="L5" t="s">
        <v>238</v>
      </c>
      <c r="M5" t="s">
        <v>239</v>
      </c>
      <c r="N5" t="s">
        <v>240</v>
      </c>
      <c r="P5" t="s">
        <v>251</v>
      </c>
      <c r="Q5" t="s">
        <v>252</v>
      </c>
      <c r="R5" t="s">
        <v>41</v>
      </c>
      <c r="V5" t="s">
        <v>21</v>
      </c>
      <c r="W5" t="s">
        <v>70</v>
      </c>
      <c r="Y5" t="s">
        <v>243</v>
      </c>
      <c r="Z5">
        <v>937582625</v>
      </c>
    </row>
    <row r="6" spans="1:28">
      <c r="A6" t="s">
        <v>54</v>
      </c>
      <c r="B6" t="s">
        <v>253</v>
      </c>
      <c r="C6" t="s">
        <v>254</v>
      </c>
      <c r="D6" t="s">
        <v>255</v>
      </c>
      <c r="E6">
        <v>9</v>
      </c>
      <c r="F6" t="s">
        <v>256</v>
      </c>
      <c r="H6" t="s">
        <v>257</v>
      </c>
      <c r="I6" t="s">
        <v>258</v>
      </c>
      <c r="J6" t="s">
        <v>259</v>
      </c>
      <c r="K6" t="s">
        <v>260</v>
      </c>
      <c r="L6" t="s">
        <v>261</v>
      </c>
      <c r="M6" t="s">
        <v>262</v>
      </c>
      <c r="N6" t="s">
        <v>263</v>
      </c>
      <c r="P6" t="s">
        <v>264</v>
      </c>
      <c r="Q6" t="s">
        <v>265</v>
      </c>
      <c r="R6" t="s">
        <v>41</v>
      </c>
      <c r="U6" t="s">
        <v>254</v>
      </c>
      <c r="V6" t="s">
        <v>21</v>
      </c>
      <c r="W6" t="s">
        <v>70</v>
      </c>
      <c r="Y6" t="s">
        <v>243</v>
      </c>
      <c r="Z6">
        <v>988302650</v>
      </c>
    </row>
    <row r="7" spans="1:28">
      <c r="A7" t="s">
        <v>54</v>
      </c>
      <c r="B7" t="s">
        <v>266</v>
      </c>
      <c r="C7" t="s">
        <v>253</v>
      </c>
      <c r="D7" t="s">
        <v>267</v>
      </c>
      <c r="E7">
        <v>8</v>
      </c>
      <c r="F7" t="s">
        <v>268</v>
      </c>
      <c r="G7" t="s">
        <v>268</v>
      </c>
      <c r="H7" t="s">
        <v>269</v>
      </c>
      <c r="I7" t="s">
        <v>270</v>
      </c>
      <c r="J7" t="s">
        <v>271</v>
      </c>
      <c r="K7" t="s">
        <v>272</v>
      </c>
      <c r="L7" t="s">
        <v>273</v>
      </c>
      <c r="M7" t="s">
        <v>274</v>
      </c>
      <c r="N7" t="s">
        <v>275</v>
      </c>
      <c r="P7" t="s">
        <v>276</v>
      </c>
      <c r="Q7" t="s">
        <v>277</v>
      </c>
      <c r="R7" t="s">
        <v>41</v>
      </c>
      <c r="U7" t="s">
        <v>278</v>
      </c>
      <c r="V7" t="s">
        <v>22</v>
      </c>
      <c r="W7" t="s">
        <v>70</v>
      </c>
      <c r="Y7" t="s">
        <v>279</v>
      </c>
      <c r="Z7">
        <v>918403257</v>
      </c>
    </row>
    <row r="8" spans="1:28">
      <c r="A8" t="s">
        <v>54</v>
      </c>
      <c r="B8" t="s">
        <v>249</v>
      </c>
      <c r="C8" t="s">
        <v>280</v>
      </c>
      <c r="D8" t="s">
        <v>281</v>
      </c>
      <c r="E8">
        <v>6</v>
      </c>
      <c r="F8" t="s">
        <v>256</v>
      </c>
      <c r="H8" t="s">
        <v>282</v>
      </c>
      <c r="I8" t="s">
        <v>258</v>
      </c>
      <c r="J8" t="s">
        <v>259</v>
      </c>
      <c r="K8" t="s">
        <v>260</v>
      </c>
      <c r="L8" t="s">
        <v>261</v>
      </c>
      <c r="M8" t="s">
        <v>262</v>
      </c>
      <c r="N8" t="s">
        <v>263</v>
      </c>
      <c r="P8" t="s">
        <v>283</v>
      </c>
      <c r="Q8" t="s">
        <v>284</v>
      </c>
      <c r="R8" t="s">
        <v>41</v>
      </c>
      <c r="U8" t="s">
        <v>280</v>
      </c>
      <c r="V8" t="s">
        <v>21</v>
      </c>
      <c r="W8" t="s">
        <v>70</v>
      </c>
      <c r="Y8" t="s">
        <v>243</v>
      </c>
      <c r="Z8">
        <v>988302650</v>
      </c>
    </row>
    <row r="9" spans="1:28">
      <c r="A9" t="s">
        <v>54</v>
      </c>
      <c r="B9" t="s">
        <v>285</v>
      </c>
      <c r="C9" t="s">
        <v>286</v>
      </c>
      <c r="D9" t="s">
        <v>287</v>
      </c>
      <c r="E9">
        <v>5</v>
      </c>
      <c r="F9" t="s">
        <v>256</v>
      </c>
      <c r="H9" t="s">
        <v>288</v>
      </c>
      <c r="I9" t="s">
        <v>258</v>
      </c>
      <c r="J9" t="s">
        <v>259</v>
      </c>
      <c r="K9" t="s">
        <v>260</v>
      </c>
      <c r="L9" t="s">
        <v>261</v>
      </c>
      <c r="M9" t="s">
        <v>262</v>
      </c>
      <c r="N9" t="s">
        <v>263</v>
      </c>
      <c r="P9" t="s">
        <v>289</v>
      </c>
      <c r="Q9" t="s">
        <v>290</v>
      </c>
      <c r="R9" t="s">
        <v>41</v>
      </c>
      <c r="U9" t="s">
        <v>291</v>
      </c>
      <c r="V9" t="s">
        <v>21</v>
      </c>
      <c r="W9" t="s">
        <v>70</v>
      </c>
      <c r="Y9" t="s">
        <v>243</v>
      </c>
      <c r="Z9">
        <v>988302650</v>
      </c>
    </row>
    <row r="10" spans="1:28">
      <c r="A10" t="s">
        <v>54</v>
      </c>
      <c r="B10" t="s">
        <v>292</v>
      </c>
      <c r="C10" t="s">
        <v>293</v>
      </c>
      <c r="D10" t="s">
        <v>294</v>
      </c>
      <c r="E10">
        <v>4</v>
      </c>
      <c r="H10" t="s">
        <v>295</v>
      </c>
      <c r="I10" t="s">
        <v>258</v>
      </c>
      <c r="J10" t="s">
        <v>259</v>
      </c>
      <c r="K10" t="s">
        <v>260</v>
      </c>
      <c r="L10" t="s">
        <v>261</v>
      </c>
      <c r="M10" t="s">
        <v>262</v>
      </c>
      <c r="N10" t="s">
        <v>263</v>
      </c>
      <c r="P10" t="s">
        <v>296</v>
      </c>
      <c r="Q10" t="s">
        <v>297</v>
      </c>
      <c r="R10" t="s">
        <v>41</v>
      </c>
      <c r="V10" t="s">
        <v>21</v>
      </c>
      <c r="W10" t="s">
        <v>70</v>
      </c>
      <c r="Y10" t="s">
        <v>243</v>
      </c>
      <c r="Z10">
        <v>988302650</v>
      </c>
    </row>
    <row r="11" spans="1:28">
      <c r="A11" t="s">
        <v>54</v>
      </c>
      <c r="B11" t="s">
        <v>298</v>
      </c>
      <c r="C11" t="s">
        <v>299</v>
      </c>
      <c r="D11" t="s">
        <v>57</v>
      </c>
      <c r="E11">
        <v>3</v>
      </c>
      <c r="F11" t="s">
        <v>233</v>
      </c>
      <c r="H11" t="s">
        <v>300</v>
      </c>
      <c r="I11" t="s">
        <v>258</v>
      </c>
      <c r="J11" t="s">
        <v>259</v>
      </c>
      <c r="K11" t="s">
        <v>260</v>
      </c>
      <c r="L11" t="s">
        <v>261</v>
      </c>
      <c r="M11" t="s">
        <v>262</v>
      </c>
      <c r="N11" t="s">
        <v>263</v>
      </c>
      <c r="P11" t="s">
        <v>301</v>
      </c>
      <c r="Q11" t="s">
        <v>302</v>
      </c>
      <c r="R11" t="s">
        <v>41</v>
      </c>
      <c r="V11" t="s">
        <v>21</v>
      </c>
      <c r="W11" t="s">
        <v>70</v>
      </c>
      <c r="Y11" t="s">
        <v>243</v>
      </c>
      <c r="Z11">
        <v>988302650</v>
      </c>
    </row>
    <row r="12" spans="1:28">
      <c r="A12" t="s">
        <v>54</v>
      </c>
      <c r="B12" t="s">
        <v>231</v>
      </c>
      <c r="C12" t="s">
        <v>298</v>
      </c>
      <c r="D12" t="s">
        <v>57</v>
      </c>
      <c r="E12">
        <v>3</v>
      </c>
      <c r="F12" t="s">
        <v>303</v>
      </c>
      <c r="G12" t="s">
        <v>303</v>
      </c>
      <c r="H12" t="s">
        <v>304</v>
      </c>
      <c r="I12" t="s">
        <v>270</v>
      </c>
      <c r="J12" t="s">
        <v>271</v>
      </c>
      <c r="K12" t="s">
        <v>272</v>
      </c>
      <c r="L12" t="s">
        <v>273</v>
      </c>
      <c r="M12" t="s">
        <v>274</v>
      </c>
      <c r="N12" t="s">
        <v>275</v>
      </c>
      <c r="P12" t="s">
        <v>305</v>
      </c>
      <c r="Q12" t="s">
        <v>297</v>
      </c>
      <c r="R12" t="s">
        <v>41</v>
      </c>
      <c r="V12" t="s">
        <v>22</v>
      </c>
      <c r="W12" t="s">
        <v>70</v>
      </c>
      <c r="Y12" t="s">
        <v>306</v>
      </c>
      <c r="Z12">
        <v>918403257</v>
      </c>
    </row>
    <row r="13" spans="1:28">
      <c r="A13" t="s">
        <v>54</v>
      </c>
      <c r="B13" t="s">
        <v>307</v>
      </c>
      <c r="C13" t="s">
        <v>114</v>
      </c>
      <c r="D13" t="s">
        <v>85</v>
      </c>
      <c r="E13">
        <v>2</v>
      </c>
      <c r="F13" t="s">
        <v>303</v>
      </c>
      <c r="G13" t="s">
        <v>303</v>
      </c>
      <c r="H13" t="s">
        <v>308</v>
      </c>
      <c r="I13" t="s">
        <v>270</v>
      </c>
      <c r="J13" t="s">
        <v>271</v>
      </c>
      <c r="K13" t="s">
        <v>272</v>
      </c>
      <c r="L13" t="s">
        <v>273</v>
      </c>
      <c r="M13" t="s">
        <v>274</v>
      </c>
      <c r="N13" t="s">
        <v>275</v>
      </c>
      <c r="P13" t="s">
        <v>309</v>
      </c>
      <c r="Q13" t="s">
        <v>310</v>
      </c>
      <c r="R13" t="s">
        <v>41</v>
      </c>
      <c r="V13" t="s">
        <v>22</v>
      </c>
      <c r="W13" t="s">
        <v>70</v>
      </c>
      <c r="Y13" t="s">
        <v>306</v>
      </c>
      <c r="Z13">
        <v>918403257</v>
      </c>
    </row>
    <row r="14" spans="1:28">
      <c r="D14" t="s">
        <v>95</v>
      </c>
      <c r="E14">
        <v>70</v>
      </c>
      <c r="F14" t="s">
        <v>20</v>
      </c>
      <c r="G14">
        <v>0</v>
      </c>
      <c r="H14" t="s">
        <v>21</v>
      </c>
      <c r="I14">
        <v>57</v>
      </c>
      <c r="J14" t="s">
        <v>22</v>
      </c>
      <c r="K14">
        <v>13</v>
      </c>
    </row>
    <row r="15" spans="1:28">
      <c r="A15" t="s">
        <v>96</v>
      </c>
      <c r="B15" t="s">
        <v>199</v>
      </c>
      <c r="C15" t="s">
        <v>311</v>
      </c>
      <c r="D15" t="s">
        <v>312</v>
      </c>
      <c r="E15">
        <v>33</v>
      </c>
      <c r="F15" t="s">
        <v>313</v>
      </c>
      <c r="G15" t="s">
        <v>314</v>
      </c>
      <c r="H15" t="s">
        <v>315</v>
      </c>
      <c r="I15" t="s">
        <v>316</v>
      </c>
      <c r="J15" t="s">
        <v>317</v>
      </c>
      <c r="K15" t="s">
        <v>162</v>
      </c>
      <c r="L15" t="s">
        <v>318</v>
      </c>
      <c r="M15" t="s">
        <v>319</v>
      </c>
      <c r="N15" t="s">
        <v>320</v>
      </c>
      <c r="O15" t="s">
        <v>321</v>
      </c>
      <c r="P15" t="s">
        <v>322</v>
      </c>
      <c r="Q15" t="s">
        <v>323</v>
      </c>
      <c r="R15" t="s">
        <v>41</v>
      </c>
      <c r="V15" t="s">
        <v>21</v>
      </c>
      <c r="Y15" t="s">
        <v>324</v>
      </c>
    </row>
    <row r="16" spans="1:28">
      <c r="A16" t="s">
        <v>96</v>
      </c>
      <c r="B16" t="s">
        <v>325</v>
      </c>
      <c r="C16" t="s">
        <v>326</v>
      </c>
      <c r="D16" t="s">
        <v>312</v>
      </c>
      <c r="E16">
        <v>33</v>
      </c>
      <c r="F16" t="s">
        <v>327</v>
      </c>
      <c r="G16" t="s">
        <v>328</v>
      </c>
      <c r="H16" t="s">
        <v>329</v>
      </c>
      <c r="I16" t="s">
        <v>316</v>
      </c>
      <c r="J16" t="s">
        <v>317</v>
      </c>
      <c r="K16" t="s">
        <v>162</v>
      </c>
      <c r="L16" t="s">
        <v>318</v>
      </c>
      <c r="M16" t="s">
        <v>319</v>
      </c>
      <c r="N16" t="s">
        <v>320</v>
      </c>
      <c r="P16" t="s">
        <v>330</v>
      </c>
      <c r="Q16" t="s">
        <v>331</v>
      </c>
      <c r="R16" t="s">
        <v>41</v>
      </c>
      <c r="V16" t="s">
        <v>21</v>
      </c>
      <c r="Y16" t="s">
        <v>332</v>
      </c>
    </row>
    <row r="17" spans="1:25">
      <c r="A17" t="s">
        <v>96</v>
      </c>
      <c r="B17" t="s">
        <v>333</v>
      </c>
      <c r="C17" t="s">
        <v>334</v>
      </c>
      <c r="D17" t="s">
        <v>255</v>
      </c>
      <c r="E17">
        <v>9</v>
      </c>
      <c r="F17" t="s">
        <v>327</v>
      </c>
      <c r="G17" t="s">
        <v>335</v>
      </c>
      <c r="H17" t="s">
        <v>336</v>
      </c>
      <c r="I17" t="s">
        <v>316</v>
      </c>
      <c r="J17" t="s">
        <v>317</v>
      </c>
      <c r="K17" t="s">
        <v>162</v>
      </c>
      <c r="L17" t="s">
        <v>318</v>
      </c>
      <c r="M17" t="s">
        <v>319</v>
      </c>
      <c r="N17" t="s">
        <v>320</v>
      </c>
      <c r="P17" t="s">
        <v>337</v>
      </c>
      <c r="Q17" t="s">
        <v>338</v>
      </c>
      <c r="R17" t="s">
        <v>41</v>
      </c>
      <c r="V17" t="s">
        <v>21</v>
      </c>
      <c r="Y17" t="s">
        <v>332</v>
      </c>
    </row>
    <row r="18" spans="1:25">
      <c r="D18" t="s">
        <v>126</v>
      </c>
      <c r="E18">
        <v>75</v>
      </c>
      <c r="F18" t="s">
        <v>20</v>
      </c>
      <c r="G18">
        <v>0</v>
      </c>
      <c r="H18" t="s">
        <v>21</v>
      </c>
      <c r="I18">
        <v>75</v>
      </c>
      <c r="J18" t="s">
        <v>22</v>
      </c>
      <c r="K18">
        <v>0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15" workbookViewId="0"/>
  </sheetViews>
  <sheetFormatPr defaultRowHeight="16.2"/>
  <sheetData>
    <row r="1" spans="1:28">
      <c r="A1" s="57" t="s">
        <v>26</v>
      </c>
      <c r="B1" s="57" t="s">
        <v>27</v>
      </c>
      <c r="C1" s="57" t="s">
        <v>28</v>
      </c>
      <c r="D1" s="57" t="s">
        <v>29</v>
      </c>
      <c r="E1" s="57" t="s">
        <v>30</v>
      </c>
      <c r="F1" s="57" t="s">
        <v>31</v>
      </c>
      <c r="G1" s="57" t="s">
        <v>32</v>
      </c>
      <c r="H1" s="57" t="s">
        <v>33</v>
      </c>
      <c r="I1" s="57" t="s">
        <v>34</v>
      </c>
      <c r="J1" s="57" t="s">
        <v>35</v>
      </c>
      <c r="K1" s="57" t="s">
        <v>36</v>
      </c>
      <c r="L1" s="57" t="s">
        <v>37</v>
      </c>
      <c r="M1" s="57" t="s">
        <v>38</v>
      </c>
      <c r="N1" s="57" t="s">
        <v>39</v>
      </c>
      <c r="O1" s="57" t="s">
        <v>40</v>
      </c>
      <c r="P1" s="57" t="s">
        <v>41</v>
      </c>
      <c r="Q1" s="57" t="s">
        <v>42</v>
      </c>
      <c r="R1" s="57" t="s">
        <v>43</v>
      </c>
      <c r="S1" s="57" t="s">
        <v>44</v>
      </c>
      <c r="T1" s="57" t="s">
        <v>45</v>
      </c>
      <c r="U1" s="57" t="s">
        <v>46</v>
      </c>
      <c r="V1" s="57" t="s">
        <v>47</v>
      </c>
      <c r="W1" s="57" t="s">
        <v>48</v>
      </c>
      <c r="X1" s="57" t="s">
        <v>49</v>
      </c>
      <c r="Y1" s="57" t="s">
        <v>50</v>
      </c>
      <c r="Z1" s="57" t="s">
        <v>51</v>
      </c>
      <c r="AA1" s="57" t="s">
        <v>52</v>
      </c>
      <c r="AB1" s="57">
        <v>0</v>
      </c>
    </row>
    <row r="2" spans="1:28">
      <c r="D2" t="s">
        <v>53</v>
      </c>
      <c r="E2">
        <v>0</v>
      </c>
      <c r="F2" t="s">
        <v>17</v>
      </c>
      <c r="G2">
        <v>0</v>
      </c>
      <c r="H2" t="s">
        <v>18</v>
      </c>
      <c r="I2">
        <v>0</v>
      </c>
      <c r="J2" t="s">
        <v>19</v>
      </c>
      <c r="K2">
        <v>0</v>
      </c>
    </row>
    <row r="3" spans="1:28">
      <c r="A3" t="s">
        <v>54</v>
      </c>
      <c r="B3" t="s">
        <v>72</v>
      </c>
      <c r="C3" t="s">
        <v>83</v>
      </c>
      <c r="D3" t="s">
        <v>201</v>
      </c>
      <c r="E3">
        <v>11</v>
      </c>
      <c r="F3" t="s">
        <v>339</v>
      </c>
      <c r="H3" t="s">
        <v>340</v>
      </c>
      <c r="I3" t="s">
        <v>341</v>
      </c>
      <c r="J3" t="s">
        <v>342</v>
      </c>
      <c r="K3" t="s">
        <v>343</v>
      </c>
      <c r="L3" t="s">
        <v>344</v>
      </c>
      <c r="M3" t="s">
        <v>345</v>
      </c>
      <c r="N3" t="s">
        <v>346</v>
      </c>
      <c r="O3" t="s">
        <v>347</v>
      </c>
      <c r="P3" t="s">
        <v>348</v>
      </c>
      <c r="Q3" t="s">
        <v>88</v>
      </c>
      <c r="R3" t="s">
        <v>41</v>
      </c>
      <c r="U3" t="s">
        <v>349</v>
      </c>
      <c r="V3" t="s">
        <v>17</v>
      </c>
      <c r="W3" t="s">
        <v>70</v>
      </c>
      <c r="Y3" t="s">
        <v>350</v>
      </c>
      <c r="Z3">
        <v>912080824</v>
      </c>
    </row>
    <row r="4" spans="1:28">
      <c r="A4" t="s">
        <v>54</v>
      </c>
      <c r="B4" t="s">
        <v>351</v>
      </c>
      <c r="C4" t="s">
        <v>285</v>
      </c>
      <c r="D4" t="s">
        <v>255</v>
      </c>
      <c r="E4">
        <v>9</v>
      </c>
      <c r="F4" t="s">
        <v>339</v>
      </c>
      <c r="G4" t="s">
        <v>352</v>
      </c>
      <c r="H4" t="s">
        <v>353</v>
      </c>
      <c r="I4" t="s">
        <v>341</v>
      </c>
      <c r="J4" t="s">
        <v>342</v>
      </c>
      <c r="K4" t="s">
        <v>343</v>
      </c>
      <c r="L4" t="s">
        <v>344</v>
      </c>
      <c r="M4" t="s">
        <v>345</v>
      </c>
      <c r="N4" t="s">
        <v>346</v>
      </c>
      <c r="O4" t="s">
        <v>354</v>
      </c>
      <c r="P4" t="s">
        <v>355</v>
      </c>
      <c r="Q4" t="s">
        <v>356</v>
      </c>
      <c r="R4" t="s">
        <v>41</v>
      </c>
      <c r="U4" t="s">
        <v>357</v>
      </c>
      <c r="V4" t="s">
        <v>17</v>
      </c>
      <c r="W4" t="s">
        <v>70</v>
      </c>
      <c r="Y4" t="s">
        <v>350</v>
      </c>
      <c r="Z4">
        <v>912080824</v>
      </c>
    </row>
    <row r="5" spans="1:28">
      <c r="A5" t="s">
        <v>54</v>
      </c>
      <c r="B5" t="s">
        <v>118</v>
      </c>
      <c r="C5" t="s">
        <v>358</v>
      </c>
      <c r="D5" t="s">
        <v>255</v>
      </c>
      <c r="E5">
        <v>9</v>
      </c>
      <c r="F5" t="s">
        <v>359</v>
      </c>
      <c r="G5" t="s">
        <v>360</v>
      </c>
      <c r="H5" t="s">
        <v>361</v>
      </c>
      <c r="I5" t="s">
        <v>362</v>
      </c>
      <c r="J5" t="s">
        <v>363</v>
      </c>
      <c r="K5" t="s">
        <v>364</v>
      </c>
      <c r="L5" t="s">
        <v>365</v>
      </c>
      <c r="M5" t="s">
        <v>366</v>
      </c>
      <c r="N5" t="s">
        <v>367</v>
      </c>
      <c r="P5" t="s">
        <v>368</v>
      </c>
      <c r="Q5" t="s">
        <v>242</v>
      </c>
      <c r="R5" t="s">
        <v>41</v>
      </c>
      <c r="U5" t="s">
        <v>369</v>
      </c>
      <c r="V5" t="s">
        <v>18</v>
      </c>
      <c r="W5" t="s">
        <v>70</v>
      </c>
      <c r="Y5" t="s">
        <v>370</v>
      </c>
      <c r="Z5">
        <v>910732964</v>
      </c>
    </row>
    <row r="6" spans="1:28">
      <c r="A6" t="s">
        <v>54</v>
      </c>
      <c r="B6" t="s">
        <v>371</v>
      </c>
      <c r="C6" t="s">
        <v>55</v>
      </c>
      <c r="D6" t="s">
        <v>255</v>
      </c>
      <c r="E6">
        <v>9</v>
      </c>
      <c r="F6" t="s">
        <v>339</v>
      </c>
      <c r="H6" t="s">
        <v>372</v>
      </c>
      <c r="I6" t="s">
        <v>341</v>
      </c>
      <c r="J6" t="s">
        <v>342</v>
      </c>
      <c r="K6" t="s">
        <v>343</v>
      </c>
      <c r="L6" t="s">
        <v>344</v>
      </c>
      <c r="M6" t="s">
        <v>345</v>
      </c>
      <c r="N6" t="s">
        <v>346</v>
      </c>
      <c r="O6" t="s">
        <v>354</v>
      </c>
      <c r="P6" t="s">
        <v>373</v>
      </c>
      <c r="Q6" t="s">
        <v>374</v>
      </c>
      <c r="R6" t="s">
        <v>41</v>
      </c>
      <c r="U6" t="s">
        <v>375</v>
      </c>
      <c r="V6" t="s">
        <v>17</v>
      </c>
      <c r="W6" t="s">
        <v>70</v>
      </c>
      <c r="Y6" t="s">
        <v>350</v>
      </c>
      <c r="Z6">
        <v>912080824</v>
      </c>
    </row>
    <row r="7" spans="1:28">
      <c r="A7" t="s">
        <v>54</v>
      </c>
      <c r="B7" t="s">
        <v>358</v>
      </c>
      <c r="C7" t="s">
        <v>376</v>
      </c>
      <c r="D7" t="s">
        <v>267</v>
      </c>
      <c r="E7">
        <v>8</v>
      </c>
      <c r="F7" t="s">
        <v>339</v>
      </c>
      <c r="H7" t="s">
        <v>377</v>
      </c>
      <c r="I7" t="s">
        <v>341</v>
      </c>
      <c r="J7" t="s">
        <v>342</v>
      </c>
      <c r="K7" t="s">
        <v>343</v>
      </c>
      <c r="L7" t="s">
        <v>344</v>
      </c>
      <c r="M7" t="s">
        <v>345</v>
      </c>
      <c r="N7" t="s">
        <v>346</v>
      </c>
      <c r="O7" t="s">
        <v>378</v>
      </c>
      <c r="P7" t="s">
        <v>379</v>
      </c>
      <c r="Q7" t="s">
        <v>380</v>
      </c>
      <c r="R7" t="s">
        <v>41</v>
      </c>
      <c r="U7" t="s">
        <v>185</v>
      </c>
      <c r="V7" t="s">
        <v>17</v>
      </c>
      <c r="W7" t="s">
        <v>70</v>
      </c>
      <c r="Y7" t="s">
        <v>350</v>
      </c>
      <c r="Z7">
        <v>912080824</v>
      </c>
    </row>
    <row r="8" spans="1:28">
      <c r="A8" t="s">
        <v>54</v>
      </c>
      <c r="B8" t="s">
        <v>381</v>
      </c>
      <c r="C8" t="s">
        <v>382</v>
      </c>
      <c r="D8" t="s">
        <v>267</v>
      </c>
      <c r="E8">
        <v>8</v>
      </c>
      <c r="F8" t="s">
        <v>359</v>
      </c>
      <c r="G8" t="s">
        <v>383</v>
      </c>
      <c r="H8" t="s">
        <v>384</v>
      </c>
      <c r="I8" t="s">
        <v>362</v>
      </c>
      <c r="J8" t="s">
        <v>363</v>
      </c>
      <c r="K8" t="s">
        <v>364</v>
      </c>
      <c r="L8" t="s">
        <v>365</v>
      </c>
      <c r="M8" t="s">
        <v>366</v>
      </c>
      <c r="N8" t="s">
        <v>367</v>
      </c>
      <c r="P8" t="s">
        <v>385</v>
      </c>
      <c r="Q8" t="s">
        <v>386</v>
      </c>
      <c r="R8" t="s">
        <v>41</v>
      </c>
      <c r="V8" t="s">
        <v>18</v>
      </c>
      <c r="W8" t="s">
        <v>70</v>
      </c>
      <c r="Y8" t="s">
        <v>370</v>
      </c>
      <c r="Z8">
        <v>910732964</v>
      </c>
    </row>
    <row r="9" spans="1:28">
      <c r="A9" t="s">
        <v>54</v>
      </c>
      <c r="B9" t="s">
        <v>293</v>
      </c>
      <c r="C9" t="s">
        <v>225</v>
      </c>
      <c r="D9" t="s">
        <v>281</v>
      </c>
      <c r="E9">
        <v>6</v>
      </c>
      <c r="F9" t="s">
        <v>387</v>
      </c>
      <c r="H9" t="s">
        <v>388</v>
      </c>
      <c r="I9" t="s">
        <v>389</v>
      </c>
      <c r="J9" t="s">
        <v>390</v>
      </c>
      <c r="K9" t="s">
        <v>391</v>
      </c>
      <c r="L9" t="s">
        <v>392</v>
      </c>
      <c r="M9" t="s">
        <v>393</v>
      </c>
      <c r="N9" t="s">
        <v>394</v>
      </c>
      <c r="P9" t="s">
        <v>395</v>
      </c>
      <c r="Q9" t="s">
        <v>229</v>
      </c>
      <c r="R9" t="s">
        <v>41</v>
      </c>
      <c r="U9" t="s">
        <v>396</v>
      </c>
      <c r="V9" t="s">
        <v>17</v>
      </c>
      <c r="W9" t="s">
        <v>70</v>
      </c>
      <c r="Y9" t="s">
        <v>397</v>
      </c>
      <c r="Z9">
        <v>912152497</v>
      </c>
    </row>
    <row r="10" spans="1:28">
      <c r="A10" t="s">
        <v>54</v>
      </c>
      <c r="B10" t="s">
        <v>213</v>
      </c>
      <c r="C10" t="s">
        <v>398</v>
      </c>
      <c r="D10" t="s">
        <v>287</v>
      </c>
      <c r="E10">
        <v>5</v>
      </c>
      <c r="F10" t="s">
        <v>339</v>
      </c>
      <c r="G10" t="s">
        <v>399</v>
      </c>
      <c r="H10" t="s">
        <v>400</v>
      </c>
      <c r="I10" t="s">
        <v>341</v>
      </c>
      <c r="J10" t="s">
        <v>342</v>
      </c>
      <c r="K10" t="s">
        <v>343</v>
      </c>
      <c r="L10" t="s">
        <v>344</v>
      </c>
      <c r="M10" t="s">
        <v>345</v>
      </c>
      <c r="N10" t="s">
        <v>346</v>
      </c>
      <c r="O10" t="s">
        <v>347</v>
      </c>
      <c r="P10" t="s">
        <v>401</v>
      </c>
      <c r="Q10" t="s">
        <v>141</v>
      </c>
      <c r="R10" t="s">
        <v>41</v>
      </c>
      <c r="V10" t="s">
        <v>17</v>
      </c>
      <c r="W10" t="s">
        <v>70</v>
      </c>
      <c r="Y10" t="s">
        <v>350</v>
      </c>
      <c r="Z10">
        <v>912080824</v>
      </c>
    </row>
    <row r="11" spans="1:28">
      <c r="A11" t="s">
        <v>54</v>
      </c>
      <c r="B11" t="s">
        <v>402</v>
      </c>
      <c r="C11" t="s">
        <v>334</v>
      </c>
      <c r="D11" t="s">
        <v>287</v>
      </c>
      <c r="E11">
        <v>5</v>
      </c>
      <c r="F11" t="s">
        <v>403</v>
      </c>
      <c r="G11" t="s">
        <v>403</v>
      </c>
      <c r="H11" t="s">
        <v>404</v>
      </c>
      <c r="I11" t="s">
        <v>216</v>
      </c>
      <c r="J11" t="s">
        <v>217</v>
      </c>
      <c r="K11" t="s">
        <v>218</v>
      </c>
      <c r="L11" t="s">
        <v>219</v>
      </c>
      <c r="M11" t="s">
        <v>220</v>
      </c>
      <c r="N11" t="s">
        <v>221</v>
      </c>
      <c r="P11" t="s">
        <v>405</v>
      </c>
      <c r="Q11" t="s">
        <v>406</v>
      </c>
      <c r="R11" t="s">
        <v>41</v>
      </c>
      <c r="V11" t="s">
        <v>19</v>
      </c>
      <c r="W11" t="s">
        <v>70</v>
      </c>
      <c r="Y11" t="s">
        <v>224</v>
      </c>
      <c r="Z11">
        <v>972039838</v>
      </c>
    </row>
    <row r="12" spans="1:28">
      <c r="A12" t="s">
        <v>54</v>
      </c>
      <c r="B12" t="s">
        <v>398</v>
      </c>
      <c r="C12" t="s">
        <v>407</v>
      </c>
      <c r="D12" t="s">
        <v>294</v>
      </c>
      <c r="E12">
        <v>4</v>
      </c>
      <c r="F12" t="s">
        <v>359</v>
      </c>
      <c r="G12" t="s">
        <v>383</v>
      </c>
      <c r="H12" t="s">
        <v>408</v>
      </c>
      <c r="I12" t="s">
        <v>362</v>
      </c>
      <c r="J12" t="s">
        <v>363</v>
      </c>
      <c r="K12" t="s">
        <v>364</v>
      </c>
      <c r="L12" t="s">
        <v>365</v>
      </c>
      <c r="M12" t="s">
        <v>366</v>
      </c>
      <c r="N12" t="s">
        <v>367</v>
      </c>
      <c r="P12" t="s">
        <v>409</v>
      </c>
      <c r="Q12" t="s">
        <v>410</v>
      </c>
      <c r="R12" t="s">
        <v>41</v>
      </c>
      <c r="U12" t="s">
        <v>411</v>
      </c>
      <c r="V12" t="s">
        <v>18</v>
      </c>
      <c r="W12" t="s">
        <v>70</v>
      </c>
      <c r="Y12" t="s">
        <v>370</v>
      </c>
      <c r="Z12">
        <v>910732964</v>
      </c>
    </row>
    <row r="13" spans="1:28">
      <c r="A13" t="s">
        <v>54</v>
      </c>
      <c r="B13" t="s">
        <v>325</v>
      </c>
      <c r="C13" t="s">
        <v>371</v>
      </c>
      <c r="D13" t="s">
        <v>294</v>
      </c>
      <c r="E13">
        <v>4</v>
      </c>
      <c r="F13" t="s">
        <v>403</v>
      </c>
      <c r="G13" t="s">
        <v>403</v>
      </c>
      <c r="H13" t="s">
        <v>412</v>
      </c>
      <c r="I13" t="s">
        <v>216</v>
      </c>
      <c r="J13" t="s">
        <v>217</v>
      </c>
      <c r="K13" t="s">
        <v>218</v>
      </c>
      <c r="L13" t="s">
        <v>219</v>
      </c>
      <c r="M13" t="s">
        <v>220</v>
      </c>
      <c r="N13" t="s">
        <v>221</v>
      </c>
      <c r="P13" t="s">
        <v>413</v>
      </c>
      <c r="Q13" t="s">
        <v>414</v>
      </c>
      <c r="R13" t="s">
        <v>41</v>
      </c>
      <c r="V13" t="s">
        <v>19</v>
      </c>
      <c r="W13" t="s">
        <v>70</v>
      </c>
      <c r="Y13" t="s">
        <v>224</v>
      </c>
      <c r="Z13">
        <v>972039838</v>
      </c>
    </row>
    <row r="14" spans="1:28">
      <c r="A14" t="s">
        <v>54</v>
      </c>
      <c r="B14" t="s">
        <v>415</v>
      </c>
      <c r="C14" t="s">
        <v>89</v>
      </c>
      <c r="D14" t="s">
        <v>294</v>
      </c>
      <c r="E14">
        <v>4</v>
      </c>
      <c r="F14" t="s">
        <v>387</v>
      </c>
      <c r="G14" t="s">
        <v>416</v>
      </c>
      <c r="H14" t="s">
        <v>417</v>
      </c>
      <c r="I14" t="s">
        <v>389</v>
      </c>
      <c r="J14" t="s">
        <v>390</v>
      </c>
      <c r="K14" t="s">
        <v>391</v>
      </c>
      <c r="L14" t="s">
        <v>392</v>
      </c>
      <c r="M14" t="s">
        <v>393</v>
      </c>
      <c r="N14" t="s">
        <v>394</v>
      </c>
      <c r="P14" t="s">
        <v>418</v>
      </c>
      <c r="Q14" t="s">
        <v>419</v>
      </c>
      <c r="R14" t="s">
        <v>41</v>
      </c>
      <c r="V14" t="s">
        <v>17</v>
      </c>
      <c r="W14" t="s">
        <v>70</v>
      </c>
      <c r="Y14" t="s">
        <v>397</v>
      </c>
      <c r="Z14">
        <v>912152497</v>
      </c>
    </row>
    <row r="15" spans="1:28">
      <c r="A15" t="s">
        <v>54</v>
      </c>
      <c r="B15" t="s">
        <v>206</v>
      </c>
      <c r="C15" t="s">
        <v>122</v>
      </c>
      <c r="D15" t="s">
        <v>294</v>
      </c>
      <c r="E15">
        <v>4</v>
      </c>
      <c r="F15" t="s">
        <v>420</v>
      </c>
      <c r="H15" t="s">
        <v>421</v>
      </c>
      <c r="I15" t="s">
        <v>389</v>
      </c>
      <c r="J15" t="s">
        <v>390</v>
      </c>
      <c r="K15" t="s">
        <v>391</v>
      </c>
      <c r="L15" t="s">
        <v>392</v>
      </c>
      <c r="M15" t="s">
        <v>393</v>
      </c>
      <c r="N15" t="s">
        <v>394</v>
      </c>
      <c r="P15" t="s">
        <v>422</v>
      </c>
      <c r="Q15" t="s">
        <v>423</v>
      </c>
      <c r="R15" t="s">
        <v>41</v>
      </c>
      <c r="V15" t="s">
        <v>17</v>
      </c>
      <c r="W15" t="s">
        <v>70</v>
      </c>
      <c r="Y15" t="s">
        <v>397</v>
      </c>
      <c r="Z15">
        <v>912152497</v>
      </c>
    </row>
    <row r="16" spans="1:28">
      <c r="A16" t="s">
        <v>54</v>
      </c>
      <c r="B16" t="s">
        <v>122</v>
      </c>
      <c r="C16" t="s">
        <v>424</v>
      </c>
      <c r="D16" t="s">
        <v>294</v>
      </c>
      <c r="E16">
        <v>4</v>
      </c>
      <c r="F16" t="s">
        <v>425</v>
      </c>
      <c r="G16" t="s">
        <v>426</v>
      </c>
      <c r="H16" t="s">
        <v>427</v>
      </c>
      <c r="I16" t="s">
        <v>362</v>
      </c>
      <c r="J16" t="s">
        <v>363</v>
      </c>
      <c r="K16" t="s">
        <v>364</v>
      </c>
      <c r="L16" t="s">
        <v>365</v>
      </c>
      <c r="M16" t="s">
        <v>366</v>
      </c>
      <c r="N16" t="s">
        <v>367</v>
      </c>
      <c r="P16" t="s">
        <v>428</v>
      </c>
      <c r="Q16" t="s">
        <v>429</v>
      </c>
      <c r="R16" t="s">
        <v>41</v>
      </c>
      <c r="V16" t="s">
        <v>18</v>
      </c>
      <c r="W16" t="s">
        <v>70</v>
      </c>
      <c r="Y16" t="s">
        <v>430</v>
      </c>
      <c r="Z16">
        <v>910732964</v>
      </c>
    </row>
    <row r="17" spans="1:26">
      <c r="A17" t="s">
        <v>54</v>
      </c>
      <c r="B17" t="s">
        <v>188</v>
      </c>
      <c r="C17" t="s">
        <v>197</v>
      </c>
      <c r="D17" t="s">
        <v>294</v>
      </c>
      <c r="E17">
        <v>4</v>
      </c>
      <c r="F17" t="s">
        <v>430</v>
      </c>
      <c r="G17" t="s">
        <v>431</v>
      </c>
      <c r="H17" t="s">
        <v>432</v>
      </c>
      <c r="I17" t="s">
        <v>362</v>
      </c>
      <c r="J17" t="s">
        <v>363</v>
      </c>
      <c r="K17" t="s">
        <v>364</v>
      </c>
      <c r="L17" t="s">
        <v>365</v>
      </c>
      <c r="M17" t="s">
        <v>366</v>
      </c>
      <c r="N17" t="s">
        <v>367</v>
      </c>
      <c r="P17" t="s">
        <v>433</v>
      </c>
      <c r="Q17" t="s">
        <v>434</v>
      </c>
      <c r="R17" t="s">
        <v>41</v>
      </c>
      <c r="V17" t="s">
        <v>18</v>
      </c>
      <c r="W17" t="s">
        <v>70</v>
      </c>
      <c r="Y17" t="s">
        <v>430</v>
      </c>
      <c r="Z17">
        <v>910732964</v>
      </c>
    </row>
    <row r="18" spans="1:26">
      <c r="A18" t="s">
        <v>54</v>
      </c>
      <c r="B18" t="s">
        <v>382</v>
      </c>
      <c r="C18" t="s">
        <v>435</v>
      </c>
      <c r="D18" t="s">
        <v>294</v>
      </c>
      <c r="E18">
        <v>4</v>
      </c>
      <c r="F18" t="s">
        <v>339</v>
      </c>
      <c r="H18" t="s">
        <v>436</v>
      </c>
      <c r="I18" t="s">
        <v>341</v>
      </c>
      <c r="J18" t="s">
        <v>342</v>
      </c>
      <c r="K18" t="s">
        <v>343</v>
      </c>
      <c r="L18" t="s">
        <v>344</v>
      </c>
      <c r="M18" t="s">
        <v>345</v>
      </c>
      <c r="N18" t="s">
        <v>346</v>
      </c>
      <c r="P18" t="s">
        <v>437</v>
      </c>
      <c r="Q18" t="s">
        <v>438</v>
      </c>
      <c r="R18" t="s">
        <v>41</v>
      </c>
      <c r="V18" t="s">
        <v>17</v>
      </c>
      <c r="W18" t="s">
        <v>70</v>
      </c>
      <c r="Y18" t="s">
        <v>350</v>
      </c>
      <c r="Z18">
        <v>912080824</v>
      </c>
    </row>
    <row r="19" spans="1:26">
      <c r="A19" t="s">
        <v>54</v>
      </c>
      <c r="B19" t="s">
        <v>407</v>
      </c>
      <c r="C19" t="s">
        <v>439</v>
      </c>
      <c r="D19" t="s">
        <v>57</v>
      </c>
      <c r="E19">
        <v>3</v>
      </c>
      <c r="F19" t="s">
        <v>440</v>
      </c>
      <c r="G19" t="s">
        <v>441</v>
      </c>
      <c r="H19" t="s">
        <v>442</v>
      </c>
      <c r="I19" t="s">
        <v>341</v>
      </c>
      <c r="J19" t="s">
        <v>342</v>
      </c>
      <c r="K19" t="s">
        <v>343</v>
      </c>
      <c r="L19" t="s">
        <v>344</v>
      </c>
      <c r="M19" t="s">
        <v>345</v>
      </c>
      <c r="N19" t="s">
        <v>346</v>
      </c>
      <c r="P19" t="s">
        <v>443</v>
      </c>
      <c r="Q19" t="s">
        <v>410</v>
      </c>
      <c r="R19" t="s">
        <v>41</v>
      </c>
      <c r="U19" t="s">
        <v>439</v>
      </c>
      <c r="V19" t="s">
        <v>17</v>
      </c>
      <c r="W19" t="s">
        <v>70</v>
      </c>
      <c r="Y19" t="s">
        <v>350</v>
      </c>
      <c r="Z19">
        <v>912080824</v>
      </c>
    </row>
    <row r="20" spans="1:26">
      <c r="A20" t="s">
        <v>54</v>
      </c>
      <c r="B20" t="s">
        <v>444</v>
      </c>
      <c r="C20" t="s">
        <v>402</v>
      </c>
      <c r="D20" t="s">
        <v>57</v>
      </c>
      <c r="E20">
        <v>3</v>
      </c>
      <c r="F20" t="s">
        <v>440</v>
      </c>
      <c r="H20" t="s">
        <v>445</v>
      </c>
      <c r="I20" t="s">
        <v>341</v>
      </c>
      <c r="J20" t="s">
        <v>342</v>
      </c>
      <c r="K20" t="s">
        <v>343</v>
      </c>
      <c r="L20" t="s">
        <v>344</v>
      </c>
      <c r="M20" t="s">
        <v>345</v>
      </c>
      <c r="N20" t="s">
        <v>346</v>
      </c>
      <c r="O20" t="s">
        <v>354</v>
      </c>
      <c r="P20" t="s">
        <v>446</v>
      </c>
      <c r="Q20" t="s">
        <v>447</v>
      </c>
      <c r="R20" t="s">
        <v>41</v>
      </c>
      <c r="V20" t="s">
        <v>17</v>
      </c>
      <c r="W20" t="s">
        <v>70</v>
      </c>
      <c r="Y20" t="s">
        <v>350</v>
      </c>
      <c r="Z20">
        <v>912080824</v>
      </c>
    </row>
    <row r="21" spans="1:26">
      <c r="A21" t="s">
        <v>54</v>
      </c>
      <c r="B21" t="s">
        <v>176</v>
      </c>
      <c r="C21" t="s">
        <v>182</v>
      </c>
      <c r="D21" t="s">
        <v>57</v>
      </c>
      <c r="E21">
        <v>3</v>
      </c>
      <c r="F21" t="s">
        <v>430</v>
      </c>
      <c r="G21" t="s">
        <v>448</v>
      </c>
      <c r="H21" t="s">
        <v>449</v>
      </c>
      <c r="I21" t="s">
        <v>362</v>
      </c>
      <c r="J21" t="s">
        <v>363</v>
      </c>
      <c r="K21" t="s">
        <v>364</v>
      </c>
      <c r="L21" t="s">
        <v>365</v>
      </c>
      <c r="M21" t="s">
        <v>366</v>
      </c>
      <c r="N21" t="s">
        <v>367</v>
      </c>
      <c r="P21" t="s">
        <v>176</v>
      </c>
      <c r="R21" t="s">
        <v>41</v>
      </c>
      <c r="V21" t="s">
        <v>18</v>
      </c>
      <c r="W21" t="s">
        <v>70</v>
      </c>
      <c r="Y21" t="s">
        <v>430</v>
      </c>
      <c r="Z21">
        <v>910732964</v>
      </c>
    </row>
    <row r="22" spans="1:26">
      <c r="A22" t="s">
        <v>54</v>
      </c>
      <c r="B22" t="s">
        <v>450</v>
      </c>
      <c r="C22" t="s">
        <v>381</v>
      </c>
      <c r="D22" t="s">
        <v>57</v>
      </c>
      <c r="E22">
        <v>3</v>
      </c>
      <c r="F22" t="s">
        <v>440</v>
      </c>
      <c r="H22" t="s">
        <v>451</v>
      </c>
      <c r="I22" t="s">
        <v>341</v>
      </c>
      <c r="J22" t="s">
        <v>342</v>
      </c>
      <c r="K22" t="s">
        <v>343</v>
      </c>
      <c r="L22" t="s">
        <v>344</v>
      </c>
      <c r="M22" t="s">
        <v>345</v>
      </c>
      <c r="N22" t="s">
        <v>346</v>
      </c>
      <c r="P22" t="s">
        <v>452</v>
      </c>
      <c r="Q22" t="s">
        <v>453</v>
      </c>
      <c r="R22" t="s">
        <v>41</v>
      </c>
      <c r="V22" t="s">
        <v>17</v>
      </c>
      <c r="W22" t="s">
        <v>70</v>
      </c>
      <c r="Y22" t="s">
        <v>350</v>
      </c>
      <c r="Z22">
        <v>912080824</v>
      </c>
    </row>
    <row r="23" spans="1:26">
      <c r="A23" t="s">
        <v>54</v>
      </c>
      <c r="B23" t="s">
        <v>226</v>
      </c>
      <c r="C23" t="s">
        <v>454</v>
      </c>
      <c r="D23" t="s">
        <v>85</v>
      </c>
      <c r="E23">
        <v>2</v>
      </c>
      <c r="F23" t="s">
        <v>339</v>
      </c>
      <c r="H23" t="s">
        <v>455</v>
      </c>
      <c r="I23" t="s">
        <v>341</v>
      </c>
      <c r="J23" t="s">
        <v>342</v>
      </c>
      <c r="K23" t="s">
        <v>343</v>
      </c>
      <c r="L23" t="s">
        <v>344</v>
      </c>
      <c r="M23" t="s">
        <v>345</v>
      </c>
      <c r="N23" t="s">
        <v>346</v>
      </c>
      <c r="O23" t="s">
        <v>354</v>
      </c>
      <c r="P23" t="s">
        <v>456</v>
      </c>
      <c r="Q23" t="s">
        <v>456</v>
      </c>
      <c r="R23" t="s">
        <v>41</v>
      </c>
      <c r="V23" t="s">
        <v>18</v>
      </c>
      <c r="W23" t="s">
        <v>70</v>
      </c>
      <c r="Y23" t="s">
        <v>350</v>
      </c>
      <c r="Z23">
        <v>912080824</v>
      </c>
    </row>
    <row r="24" spans="1:26">
      <c r="A24" t="s">
        <v>54</v>
      </c>
      <c r="B24" t="s">
        <v>457</v>
      </c>
      <c r="C24" t="s">
        <v>450</v>
      </c>
      <c r="D24" t="s">
        <v>85</v>
      </c>
      <c r="E24">
        <v>2</v>
      </c>
      <c r="F24" t="s">
        <v>458</v>
      </c>
      <c r="G24" t="s">
        <v>459</v>
      </c>
      <c r="H24" t="s">
        <v>460</v>
      </c>
      <c r="I24" t="s">
        <v>60</v>
      </c>
      <c r="J24" t="s">
        <v>61</v>
      </c>
      <c r="K24" t="s">
        <v>62</v>
      </c>
      <c r="L24" t="s">
        <v>63</v>
      </c>
      <c r="M24" t="s">
        <v>64</v>
      </c>
      <c r="N24" t="s">
        <v>65</v>
      </c>
      <c r="P24" t="s">
        <v>461</v>
      </c>
      <c r="Q24" t="s">
        <v>462</v>
      </c>
      <c r="R24" t="s">
        <v>41</v>
      </c>
      <c r="U24" t="s">
        <v>381</v>
      </c>
      <c r="V24" t="s">
        <v>17</v>
      </c>
      <c r="W24" t="s">
        <v>70</v>
      </c>
      <c r="Z24">
        <v>912080824</v>
      </c>
    </row>
    <row r="25" spans="1:26">
      <c r="A25" t="s">
        <v>54</v>
      </c>
      <c r="B25" t="s">
        <v>334</v>
      </c>
      <c r="C25" t="s">
        <v>463</v>
      </c>
      <c r="D25" t="s">
        <v>85</v>
      </c>
      <c r="E25">
        <v>2</v>
      </c>
      <c r="F25" t="s">
        <v>359</v>
      </c>
      <c r="G25" t="s">
        <v>383</v>
      </c>
      <c r="H25" t="s">
        <v>464</v>
      </c>
      <c r="I25" t="s">
        <v>362</v>
      </c>
      <c r="J25" t="s">
        <v>363</v>
      </c>
      <c r="K25" t="s">
        <v>364</v>
      </c>
      <c r="L25" t="s">
        <v>365</v>
      </c>
      <c r="M25" t="s">
        <v>366</v>
      </c>
      <c r="N25" t="s">
        <v>367</v>
      </c>
      <c r="P25" t="s">
        <v>465</v>
      </c>
      <c r="R25" t="s">
        <v>41</v>
      </c>
      <c r="V25" t="s">
        <v>18</v>
      </c>
      <c r="W25" t="s">
        <v>70</v>
      </c>
      <c r="Y25" t="s">
        <v>370</v>
      </c>
      <c r="Z25">
        <v>910732964</v>
      </c>
    </row>
    <row r="26" spans="1:26">
      <c r="A26" t="s">
        <v>54</v>
      </c>
      <c r="B26" t="s">
        <v>454</v>
      </c>
      <c r="C26" t="s">
        <v>466</v>
      </c>
      <c r="D26" t="s">
        <v>85</v>
      </c>
      <c r="E26">
        <v>2</v>
      </c>
      <c r="F26" t="s">
        <v>430</v>
      </c>
      <c r="G26" t="s">
        <v>467</v>
      </c>
      <c r="H26" t="s">
        <v>468</v>
      </c>
      <c r="I26" t="s">
        <v>362</v>
      </c>
      <c r="J26" t="s">
        <v>363</v>
      </c>
      <c r="K26" t="s">
        <v>364</v>
      </c>
      <c r="L26" t="s">
        <v>365</v>
      </c>
      <c r="M26" t="s">
        <v>366</v>
      </c>
      <c r="N26" t="s">
        <v>367</v>
      </c>
      <c r="P26" t="s">
        <v>469</v>
      </c>
      <c r="R26" t="s">
        <v>41</v>
      </c>
      <c r="V26" t="s">
        <v>18</v>
      </c>
      <c r="W26" t="s">
        <v>70</v>
      </c>
      <c r="Y26" t="s">
        <v>430</v>
      </c>
      <c r="Z26">
        <v>910732964</v>
      </c>
    </row>
    <row r="27" spans="1:26">
      <c r="A27" t="s">
        <v>54</v>
      </c>
      <c r="B27" t="s">
        <v>470</v>
      </c>
      <c r="C27" t="s">
        <v>471</v>
      </c>
      <c r="D27" t="s">
        <v>85</v>
      </c>
      <c r="E27">
        <v>2</v>
      </c>
      <c r="F27" t="s">
        <v>359</v>
      </c>
      <c r="G27" t="s">
        <v>416</v>
      </c>
      <c r="H27" t="s">
        <v>472</v>
      </c>
      <c r="I27" t="s">
        <v>362</v>
      </c>
      <c r="J27" t="s">
        <v>363</v>
      </c>
      <c r="K27" t="s">
        <v>364</v>
      </c>
      <c r="L27" t="s">
        <v>365</v>
      </c>
      <c r="M27" t="s">
        <v>366</v>
      </c>
      <c r="N27" t="s">
        <v>367</v>
      </c>
      <c r="P27" t="s">
        <v>473</v>
      </c>
      <c r="Q27" t="s">
        <v>474</v>
      </c>
      <c r="R27" t="s">
        <v>41</v>
      </c>
      <c r="V27" t="s">
        <v>18</v>
      </c>
      <c r="W27" t="s">
        <v>70</v>
      </c>
      <c r="Y27" t="s">
        <v>370</v>
      </c>
      <c r="Z27">
        <v>910732964</v>
      </c>
    </row>
    <row r="28" spans="1:26">
      <c r="A28" t="s">
        <v>54</v>
      </c>
      <c r="B28" t="s">
        <v>200</v>
      </c>
      <c r="C28" t="s">
        <v>475</v>
      </c>
      <c r="D28" t="s">
        <v>85</v>
      </c>
      <c r="E28">
        <v>2</v>
      </c>
      <c r="F28" t="s">
        <v>350</v>
      </c>
      <c r="G28" t="s">
        <v>476</v>
      </c>
      <c r="H28" t="s">
        <v>477</v>
      </c>
      <c r="I28" t="s">
        <v>341</v>
      </c>
      <c r="J28" t="s">
        <v>342</v>
      </c>
      <c r="K28" t="s">
        <v>343</v>
      </c>
      <c r="L28" t="s">
        <v>344</v>
      </c>
      <c r="M28" t="s">
        <v>345</v>
      </c>
      <c r="N28" t="s">
        <v>346</v>
      </c>
      <c r="P28" t="s">
        <v>195</v>
      </c>
      <c r="R28" t="s">
        <v>41</v>
      </c>
      <c r="V28" t="s">
        <v>17</v>
      </c>
      <c r="W28" t="s">
        <v>70</v>
      </c>
      <c r="Y28" t="s">
        <v>350</v>
      </c>
      <c r="Z28">
        <v>912080824</v>
      </c>
    </row>
    <row r="29" spans="1:26">
      <c r="A29" t="s">
        <v>54</v>
      </c>
      <c r="B29" t="s">
        <v>478</v>
      </c>
      <c r="C29" t="s">
        <v>444</v>
      </c>
      <c r="D29" t="s">
        <v>85</v>
      </c>
      <c r="E29">
        <v>2</v>
      </c>
      <c r="F29" t="s">
        <v>440</v>
      </c>
      <c r="H29" t="s">
        <v>479</v>
      </c>
      <c r="I29" t="s">
        <v>341</v>
      </c>
      <c r="J29" t="s">
        <v>342</v>
      </c>
      <c r="K29" t="s">
        <v>343</v>
      </c>
      <c r="L29" t="s">
        <v>344</v>
      </c>
      <c r="M29" t="s">
        <v>345</v>
      </c>
      <c r="N29" t="s">
        <v>346</v>
      </c>
      <c r="O29" t="s">
        <v>354</v>
      </c>
      <c r="P29" t="s">
        <v>480</v>
      </c>
      <c r="Q29" t="s">
        <v>481</v>
      </c>
      <c r="R29" t="s">
        <v>41</v>
      </c>
      <c r="V29" t="s">
        <v>17</v>
      </c>
      <c r="W29" t="s">
        <v>70</v>
      </c>
      <c r="Y29" t="s">
        <v>350</v>
      </c>
      <c r="Z29">
        <v>912080824</v>
      </c>
    </row>
    <row r="30" spans="1:26">
      <c r="A30" t="s">
        <v>54</v>
      </c>
      <c r="B30" t="s">
        <v>482</v>
      </c>
      <c r="C30" t="s">
        <v>212</v>
      </c>
      <c r="D30" t="s">
        <v>483</v>
      </c>
      <c r="E30">
        <v>1</v>
      </c>
      <c r="F30" t="s">
        <v>339</v>
      </c>
      <c r="G30" t="s">
        <v>399</v>
      </c>
      <c r="H30" t="s">
        <v>484</v>
      </c>
      <c r="I30" t="s">
        <v>341</v>
      </c>
      <c r="J30" t="s">
        <v>342</v>
      </c>
      <c r="K30" t="s">
        <v>343</v>
      </c>
      <c r="L30" t="s">
        <v>344</v>
      </c>
      <c r="M30" t="s">
        <v>345</v>
      </c>
      <c r="N30" t="s">
        <v>346</v>
      </c>
      <c r="O30" t="s">
        <v>347</v>
      </c>
      <c r="P30" t="s">
        <v>485</v>
      </c>
      <c r="Q30" t="s">
        <v>486</v>
      </c>
      <c r="R30" t="s">
        <v>41</v>
      </c>
      <c r="V30" t="s">
        <v>17</v>
      </c>
      <c r="W30" t="s">
        <v>70</v>
      </c>
      <c r="Y30" t="s">
        <v>350</v>
      </c>
      <c r="Z30">
        <v>912080824</v>
      </c>
    </row>
    <row r="31" spans="1:26">
      <c r="A31" t="s">
        <v>54</v>
      </c>
      <c r="B31" t="s">
        <v>487</v>
      </c>
      <c r="C31" t="s">
        <v>248</v>
      </c>
      <c r="D31" t="s">
        <v>483</v>
      </c>
      <c r="E31">
        <v>1</v>
      </c>
      <c r="F31" t="s">
        <v>430</v>
      </c>
      <c r="G31" t="s">
        <v>383</v>
      </c>
      <c r="H31" t="s">
        <v>488</v>
      </c>
      <c r="I31" t="s">
        <v>362</v>
      </c>
      <c r="J31" t="s">
        <v>363</v>
      </c>
      <c r="K31" t="s">
        <v>364</v>
      </c>
      <c r="L31" t="s">
        <v>365</v>
      </c>
      <c r="M31" t="s">
        <v>366</v>
      </c>
      <c r="N31" t="s">
        <v>367</v>
      </c>
      <c r="P31" t="s">
        <v>489</v>
      </c>
      <c r="Q31" t="s">
        <v>490</v>
      </c>
      <c r="R31" t="s">
        <v>41</v>
      </c>
      <c r="V31" t="s">
        <v>18</v>
      </c>
      <c r="W31" t="s">
        <v>70</v>
      </c>
      <c r="Y31" t="s">
        <v>430</v>
      </c>
      <c r="Z31">
        <v>910732964</v>
      </c>
    </row>
    <row r="32" spans="1:26">
      <c r="A32" t="s">
        <v>54</v>
      </c>
      <c r="B32" t="s">
        <v>491</v>
      </c>
      <c r="C32" t="s">
        <v>118</v>
      </c>
      <c r="D32" t="s">
        <v>483</v>
      </c>
      <c r="E32">
        <v>1</v>
      </c>
      <c r="F32" t="s">
        <v>492</v>
      </c>
      <c r="H32" t="s">
        <v>493</v>
      </c>
      <c r="I32" t="s">
        <v>341</v>
      </c>
      <c r="J32" t="s">
        <v>342</v>
      </c>
      <c r="K32" t="s">
        <v>343</v>
      </c>
      <c r="L32" t="s">
        <v>344</v>
      </c>
      <c r="M32" t="s">
        <v>345</v>
      </c>
      <c r="N32" t="s">
        <v>346</v>
      </c>
      <c r="P32" t="s">
        <v>494</v>
      </c>
      <c r="Q32" t="s">
        <v>495</v>
      </c>
      <c r="R32" t="s">
        <v>41</v>
      </c>
      <c r="V32" t="s">
        <v>17</v>
      </c>
      <c r="W32" t="s">
        <v>70</v>
      </c>
      <c r="Y32" t="s">
        <v>350</v>
      </c>
      <c r="Z32">
        <v>912080824</v>
      </c>
    </row>
    <row r="33" spans="1:26">
      <c r="A33" t="s">
        <v>54</v>
      </c>
      <c r="B33" t="s">
        <v>496</v>
      </c>
      <c r="C33" t="s">
        <v>148</v>
      </c>
      <c r="D33" t="s">
        <v>483</v>
      </c>
      <c r="E33">
        <v>1</v>
      </c>
      <c r="F33" t="s">
        <v>339</v>
      </c>
      <c r="H33" t="s">
        <v>497</v>
      </c>
      <c r="I33" t="s">
        <v>341</v>
      </c>
      <c r="J33" t="s">
        <v>342</v>
      </c>
      <c r="K33" t="s">
        <v>343</v>
      </c>
      <c r="L33" t="s">
        <v>344</v>
      </c>
      <c r="M33" t="s">
        <v>345</v>
      </c>
      <c r="N33" t="s">
        <v>346</v>
      </c>
      <c r="P33" t="s">
        <v>498</v>
      </c>
      <c r="Q33" t="s">
        <v>499</v>
      </c>
      <c r="R33" t="s">
        <v>41</v>
      </c>
      <c r="V33" t="s">
        <v>17</v>
      </c>
      <c r="W33" t="s">
        <v>70</v>
      </c>
      <c r="Y33" t="s">
        <v>350</v>
      </c>
      <c r="Z33">
        <v>912080824</v>
      </c>
    </row>
    <row r="34" spans="1:26">
      <c r="A34" t="s">
        <v>54</v>
      </c>
      <c r="B34" t="s">
        <v>286</v>
      </c>
      <c r="C34" t="s">
        <v>500</v>
      </c>
      <c r="D34" t="s">
        <v>483</v>
      </c>
      <c r="E34">
        <v>1</v>
      </c>
      <c r="F34" t="s">
        <v>339</v>
      </c>
      <c r="H34" t="s">
        <v>501</v>
      </c>
      <c r="I34" t="s">
        <v>341</v>
      </c>
      <c r="J34" t="s">
        <v>342</v>
      </c>
      <c r="K34" t="s">
        <v>343</v>
      </c>
      <c r="L34" t="s">
        <v>344</v>
      </c>
      <c r="M34" t="s">
        <v>345</v>
      </c>
      <c r="N34" t="s">
        <v>346</v>
      </c>
      <c r="P34" t="s">
        <v>502</v>
      </c>
      <c r="R34" t="s">
        <v>41</v>
      </c>
      <c r="V34" t="s">
        <v>17</v>
      </c>
      <c r="W34" t="s">
        <v>70</v>
      </c>
      <c r="Y34" t="s">
        <v>350</v>
      </c>
      <c r="Z34">
        <v>912080824</v>
      </c>
    </row>
    <row r="35" spans="1:26">
      <c r="D35" t="s">
        <v>95</v>
      </c>
      <c r="E35">
        <v>129</v>
      </c>
      <c r="F35" t="s">
        <v>17</v>
      </c>
      <c r="G35">
        <v>79</v>
      </c>
      <c r="H35" t="s">
        <v>18</v>
      </c>
      <c r="I35">
        <v>41</v>
      </c>
      <c r="J35" t="s">
        <v>19</v>
      </c>
      <c r="K35">
        <v>9</v>
      </c>
    </row>
    <row r="36" spans="1:26">
      <c r="D36" t="s">
        <v>126</v>
      </c>
      <c r="E36">
        <v>0</v>
      </c>
      <c r="F36" t="s">
        <v>17</v>
      </c>
      <c r="G36">
        <v>0</v>
      </c>
      <c r="H36" t="s">
        <v>18</v>
      </c>
      <c r="I36">
        <v>0</v>
      </c>
      <c r="J36" t="s">
        <v>19</v>
      </c>
      <c r="K36">
        <v>0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/>
  </sheetViews>
  <sheetFormatPr defaultRowHeight="16.2"/>
  <sheetData>
    <row r="1" spans="1:28">
      <c r="A1" s="57" t="s">
        <v>26</v>
      </c>
      <c r="B1" s="57" t="s">
        <v>27</v>
      </c>
      <c r="C1" s="57" t="s">
        <v>28</v>
      </c>
      <c r="D1" s="57" t="s">
        <v>29</v>
      </c>
      <c r="E1" s="57" t="s">
        <v>30</v>
      </c>
      <c r="F1" s="57" t="s">
        <v>31</v>
      </c>
      <c r="G1" s="57" t="s">
        <v>32</v>
      </c>
      <c r="H1" s="57" t="s">
        <v>33</v>
      </c>
      <c r="I1" s="57" t="s">
        <v>34</v>
      </c>
      <c r="J1" s="57" t="s">
        <v>35</v>
      </c>
      <c r="K1" s="57" t="s">
        <v>36</v>
      </c>
      <c r="L1" s="57" t="s">
        <v>37</v>
      </c>
      <c r="M1" s="57" t="s">
        <v>38</v>
      </c>
      <c r="N1" s="57" t="s">
        <v>39</v>
      </c>
      <c r="O1" s="57" t="s">
        <v>40</v>
      </c>
      <c r="P1" s="57" t="s">
        <v>41</v>
      </c>
      <c r="Q1" s="57" t="s">
        <v>42</v>
      </c>
      <c r="R1" s="57" t="s">
        <v>43</v>
      </c>
      <c r="S1" s="57" t="s">
        <v>44</v>
      </c>
      <c r="T1" s="57" t="s">
        <v>45</v>
      </c>
      <c r="U1" s="57" t="s">
        <v>46</v>
      </c>
      <c r="V1" s="57" t="s">
        <v>47</v>
      </c>
      <c r="W1" s="57" t="s">
        <v>48</v>
      </c>
      <c r="X1" s="57" t="s">
        <v>49</v>
      </c>
      <c r="Y1" s="57" t="s">
        <v>50</v>
      </c>
      <c r="Z1" s="57" t="s">
        <v>51</v>
      </c>
      <c r="AA1" s="57" t="s">
        <v>52</v>
      </c>
      <c r="AB1" s="57">
        <v>0</v>
      </c>
    </row>
    <row r="2" spans="1:28">
      <c r="D2" t="s">
        <v>53</v>
      </c>
      <c r="E2">
        <v>0</v>
      </c>
      <c r="F2" t="s">
        <v>503</v>
      </c>
      <c r="G2">
        <v>0</v>
      </c>
    </row>
    <row r="3" spans="1:28">
      <c r="D3" t="s">
        <v>95</v>
      </c>
      <c r="E3">
        <v>0</v>
      </c>
      <c r="F3" t="s">
        <v>503</v>
      </c>
      <c r="G3">
        <v>0</v>
      </c>
    </row>
    <row r="4" spans="1:28">
      <c r="D4" t="s">
        <v>126</v>
      </c>
      <c r="E4">
        <v>0</v>
      </c>
      <c r="F4" t="s">
        <v>503</v>
      </c>
      <c r="G4"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Chamber Cost</vt:lpstr>
      <vt:lpstr>SAS</vt:lpstr>
      <vt:lpstr>AIS</vt:lpstr>
      <vt:lpstr>Connected Home</vt:lpstr>
      <vt:lpstr>Net Working</vt:lpstr>
      <vt:lpstr>ATD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Chung(鍾禮安)</dc:creator>
  <cp:lastModifiedBy>Johnny_Huang</cp:lastModifiedBy>
  <dcterms:created xsi:type="dcterms:W3CDTF">2020-10-13T02:15:07Z</dcterms:created>
  <dcterms:modified xsi:type="dcterms:W3CDTF">2021-12-07T09:12:41Z</dcterms:modified>
</cp:coreProperties>
</file>