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firstSheet="4" activeTab="8"/>
  </bookViews>
  <sheets>
    <sheet name="Sheet2" sheetId="2" r:id="rId1"/>
    <sheet name="mc-distance" sheetId="3" r:id="rId2"/>
    <sheet name="3月14日之前使用和计算的所有数据" sheetId="1" r:id="rId3"/>
    <sheet name="Sheet6" sheetId="6" r:id="rId4"/>
    <sheet name="来自中国城市统计年鉴的数据" sheetId="8" r:id="rId5"/>
    <sheet name="统计年鉴数据中间处理" sheetId="9" r:id="rId6"/>
    <sheet name="统计年鉴数据处理结果" sheetId="10" r:id="rId7"/>
    <sheet name="3月14日之后使用和计算的所有数据" sheetId="11" r:id="rId8"/>
    <sheet name="1st order contiguity matrix" sheetId="4" r:id="rId9"/>
    <sheet name="9月2日之后使用和计算的所有数据" sheetId="20" r:id="rId10"/>
    <sheet name="10月28日之后使用和计算的数据" sheetId="14" r:id="rId11"/>
    <sheet name="1st order contiguity mat_200km" sheetId="16" r:id="rId12"/>
    <sheet name="sum_Rank09" sheetId="19" r:id="rId13"/>
    <sheet name="cities within 200km" sheetId="13" r:id="rId14"/>
  </sheets>
  <calcPr calcId="152511"/>
</workbook>
</file>

<file path=xl/calcChain.xml><?xml version="1.0" encoding="utf-8"?>
<calcChain xmlns="http://schemas.openxmlformats.org/spreadsheetml/2006/main">
  <c r="X3" i="20" l="1"/>
  <c r="Y3" i="20"/>
  <c r="Z3" i="20"/>
  <c r="AA3" i="20"/>
  <c r="AB3" i="20"/>
  <c r="AC3" i="20"/>
  <c r="AD3" i="20"/>
  <c r="X4" i="20"/>
  <c r="Y4" i="20"/>
  <c r="Z4" i="20"/>
  <c r="AA4" i="20"/>
  <c r="AB4" i="20"/>
  <c r="AC4" i="20"/>
  <c r="AD4" i="20"/>
  <c r="X5" i="20"/>
  <c r="Y5" i="20"/>
  <c r="Z5" i="20"/>
  <c r="AA5" i="20"/>
  <c r="AB5" i="20"/>
  <c r="AC5" i="20"/>
  <c r="AD5" i="20"/>
  <c r="X6" i="20"/>
  <c r="Y6" i="20"/>
  <c r="Z6" i="20"/>
  <c r="AA6" i="20"/>
  <c r="AB6" i="20"/>
  <c r="AC6" i="20"/>
  <c r="AD6" i="20"/>
  <c r="X7" i="20"/>
  <c r="Y7" i="20"/>
  <c r="Z7" i="20"/>
  <c r="AA7" i="20"/>
  <c r="AB7" i="20"/>
  <c r="AC7" i="20"/>
  <c r="AD7" i="20"/>
  <c r="X8" i="20"/>
  <c r="Y8" i="20"/>
  <c r="Z8" i="20"/>
  <c r="AA8" i="20"/>
  <c r="AB8" i="20"/>
  <c r="AC8" i="20"/>
  <c r="AD8" i="20"/>
  <c r="X9" i="20"/>
  <c r="Y9" i="20"/>
  <c r="Z9" i="20"/>
  <c r="AA9" i="20"/>
  <c r="AB9" i="20"/>
  <c r="AC9" i="20"/>
  <c r="AD9" i="20"/>
  <c r="X10" i="20"/>
  <c r="Y10" i="20"/>
  <c r="Z10" i="20"/>
  <c r="AA10" i="20"/>
  <c r="AB10" i="20"/>
  <c r="AC10" i="20"/>
  <c r="AD10" i="20"/>
  <c r="X11" i="20"/>
  <c r="Y11" i="20"/>
  <c r="Z11" i="20"/>
  <c r="AA11" i="20"/>
  <c r="AB11" i="20"/>
  <c r="AC11" i="20"/>
  <c r="AD11" i="20"/>
  <c r="X12" i="20"/>
  <c r="Y12" i="20"/>
  <c r="Z12" i="20"/>
  <c r="AA12" i="20"/>
  <c r="AB12" i="20"/>
  <c r="AC12" i="20"/>
  <c r="AD12" i="20"/>
  <c r="X13" i="20"/>
  <c r="Y13" i="20"/>
  <c r="Z13" i="20"/>
  <c r="AA13" i="20"/>
  <c r="AB13" i="20"/>
  <c r="AC13" i="20"/>
  <c r="AD13" i="20"/>
  <c r="X14" i="20"/>
  <c r="Y14" i="20"/>
  <c r="Z14" i="20"/>
  <c r="AA14" i="20"/>
  <c r="AB14" i="20"/>
  <c r="AC14" i="20"/>
  <c r="AD14" i="20"/>
  <c r="X15" i="20"/>
  <c r="Y15" i="20"/>
  <c r="Z15" i="20"/>
  <c r="AA15" i="20"/>
  <c r="AB15" i="20"/>
  <c r="AC15" i="20"/>
  <c r="AD15" i="20"/>
  <c r="X16" i="20"/>
  <c r="Y16" i="20"/>
  <c r="Z16" i="20"/>
  <c r="AA16" i="20"/>
  <c r="AB16" i="20"/>
  <c r="AC16" i="20"/>
  <c r="AD16" i="20"/>
  <c r="X17" i="20"/>
  <c r="Y17" i="20"/>
  <c r="Z17" i="20"/>
  <c r="AA17" i="20"/>
  <c r="AB17" i="20"/>
  <c r="AC17" i="20"/>
  <c r="AD17" i="20"/>
  <c r="X18" i="20"/>
  <c r="Y18" i="20"/>
  <c r="Z18" i="20"/>
  <c r="AA18" i="20"/>
  <c r="AB18" i="20"/>
  <c r="AC18" i="20"/>
  <c r="AD18" i="20"/>
  <c r="X19" i="20"/>
  <c r="Y19" i="20"/>
  <c r="Z19" i="20"/>
  <c r="AA19" i="20"/>
  <c r="AB19" i="20"/>
  <c r="AC19" i="20"/>
  <c r="AD19" i="20"/>
  <c r="X20" i="20"/>
  <c r="Y20" i="20"/>
  <c r="Z20" i="20"/>
  <c r="AA20" i="20"/>
  <c r="AB20" i="20"/>
  <c r="AC20" i="20"/>
  <c r="AD20" i="20"/>
  <c r="X21" i="20"/>
  <c r="Y21" i="20"/>
  <c r="Z21" i="20"/>
  <c r="AA21" i="20"/>
  <c r="AB21" i="20"/>
  <c r="AC21" i="20"/>
  <c r="AD21" i="20"/>
  <c r="X22" i="20"/>
  <c r="Y22" i="20"/>
  <c r="Z22" i="20"/>
  <c r="AA22" i="20"/>
  <c r="AB22" i="20"/>
  <c r="AC22" i="20"/>
  <c r="AD22" i="20"/>
  <c r="X23" i="20"/>
  <c r="Y23" i="20"/>
  <c r="Z23" i="20"/>
  <c r="AA23" i="20"/>
  <c r="AB23" i="20"/>
  <c r="AC23" i="20"/>
  <c r="AD23" i="20"/>
  <c r="X24" i="20"/>
  <c r="Y24" i="20"/>
  <c r="Z24" i="20"/>
  <c r="AA24" i="20"/>
  <c r="AB24" i="20"/>
  <c r="AC24" i="20"/>
  <c r="AD24" i="20"/>
  <c r="X25" i="20"/>
  <c r="Y25" i="20"/>
  <c r="Z25" i="20"/>
  <c r="AA25" i="20"/>
  <c r="AB25" i="20"/>
  <c r="AC25" i="20"/>
  <c r="AD25" i="20"/>
  <c r="X26" i="20"/>
  <c r="Y26" i="20"/>
  <c r="Z26" i="20"/>
  <c r="AA26" i="20"/>
  <c r="AB26" i="20"/>
  <c r="AC26" i="20"/>
  <c r="AD26" i="20"/>
  <c r="X27" i="20"/>
  <c r="Y27" i="20"/>
  <c r="Z27" i="20"/>
  <c r="AA27" i="20"/>
  <c r="AB27" i="20"/>
  <c r="AC27" i="20"/>
  <c r="AD27" i="20"/>
  <c r="X28" i="20"/>
  <c r="Y28" i="20"/>
  <c r="Z28" i="20"/>
  <c r="AA28" i="20"/>
  <c r="AB28" i="20"/>
  <c r="AC28" i="20"/>
  <c r="AD28" i="20"/>
  <c r="X29" i="20"/>
  <c r="Y29" i="20"/>
  <c r="Z29" i="20"/>
  <c r="AA29" i="20"/>
  <c r="AB29" i="20"/>
  <c r="AC29" i="20"/>
  <c r="AD29" i="20"/>
  <c r="X30" i="20"/>
  <c r="Y30" i="20"/>
  <c r="Z30" i="20"/>
  <c r="AA30" i="20"/>
  <c r="AB30" i="20"/>
  <c r="AC30" i="20"/>
  <c r="AD30" i="20"/>
  <c r="X31" i="20"/>
  <c r="Y31" i="20"/>
  <c r="Z31" i="20"/>
  <c r="AA31" i="20"/>
  <c r="AB31" i="20"/>
  <c r="AC31" i="20"/>
  <c r="AD31" i="20"/>
  <c r="X32" i="20"/>
  <c r="Y32" i="20"/>
  <c r="Z32" i="20"/>
  <c r="AA32" i="20"/>
  <c r="AB32" i="20"/>
  <c r="AC32" i="20"/>
  <c r="AD32" i="20"/>
  <c r="X33" i="20"/>
  <c r="Y33" i="20"/>
  <c r="Z33" i="20"/>
  <c r="AA33" i="20"/>
  <c r="AB33" i="20"/>
  <c r="AC33" i="20"/>
  <c r="AD33" i="20"/>
  <c r="X34" i="20"/>
  <c r="Y34" i="20"/>
  <c r="Z34" i="20"/>
  <c r="AA34" i="20"/>
  <c r="AB34" i="20"/>
  <c r="AC34" i="20"/>
  <c r="AD34" i="20"/>
  <c r="X35" i="20"/>
  <c r="Y35" i="20"/>
  <c r="Z35" i="20"/>
  <c r="AA35" i="20"/>
  <c r="AB35" i="20"/>
  <c r="AC35" i="20"/>
  <c r="AD35" i="20"/>
  <c r="X36" i="20"/>
  <c r="Y36" i="20"/>
  <c r="Z36" i="20"/>
  <c r="AA36" i="20"/>
  <c r="AB36" i="20"/>
  <c r="AC36" i="20"/>
  <c r="AD36" i="20"/>
  <c r="X37" i="20"/>
  <c r="Y37" i="20"/>
  <c r="Z37" i="20"/>
  <c r="AA37" i="20"/>
  <c r="AB37" i="20"/>
  <c r="AC37" i="20"/>
  <c r="AD37" i="20"/>
  <c r="X38" i="20"/>
  <c r="Y38" i="20"/>
  <c r="Z38" i="20"/>
  <c r="AA38" i="20"/>
  <c r="AB38" i="20"/>
  <c r="AC38" i="20"/>
  <c r="AD38" i="20"/>
  <c r="X39" i="20"/>
  <c r="Y39" i="20"/>
  <c r="Z39" i="20"/>
  <c r="AA39" i="20"/>
  <c r="AB39" i="20"/>
  <c r="AC39" i="20"/>
  <c r="AD39" i="20"/>
  <c r="X40" i="20"/>
  <c r="Y40" i="20"/>
  <c r="Z40" i="20"/>
  <c r="AA40" i="20"/>
  <c r="AB40" i="20"/>
  <c r="AC40" i="20"/>
  <c r="AD40" i="20"/>
  <c r="X41" i="20"/>
  <c r="Y41" i="20"/>
  <c r="Z41" i="20"/>
  <c r="AA41" i="20"/>
  <c r="AB41" i="20"/>
  <c r="AC41" i="20"/>
  <c r="AD41" i="20"/>
  <c r="X42" i="20"/>
  <c r="Y42" i="20"/>
  <c r="Z42" i="20"/>
  <c r="AA42" i="20"/>
  <c r="AB42" i="20"/>
  <c r="AC42" i="20"/>
  <c r="AD42" i="20"/>
  <c r="X43" i="20"/>
  <c r="Y43" i="20"/>
  <c r="Z43" i="20"/>
  <c r="AA43" i="20"/>
  <c r="AB43" i="20"/>
  <c r="AC43" i="20"/>
  <c r="AD43" i="20"/>
  <c r="X44" i="20"/>
  <c r="Y44" i="20"/>
  <c r="Z44" i="20"/>
  <c r="AA44" i="20"/>
  <c r="AB44" i="20"/>
  <c r="AC44" i="20"/>
  <c r="AD44" i="20"/>
  <c r="X45" i="20"/>
  <c r="Y45" i="20"/>
  <c r="Z45" i="20"/>
  <c r="AA45" i="20"/>
  <c r="AB45" i="20"/>
  <c r="AC45" i="20"/>
  <c r="AD45" i="20"/>
  <c r="X46" i="20"/>
  <c r="Y46" i="20"/>
  <c r="Z46" i="20"/>
  <c r="AA46" i="20"/>
  <c r="AB46" i="20"/>
  <c r="AC46" i="20"/>
  <c r="AD46" i="20"/>
  <c r="X47" i="20"/>
  <c r="Y47" i="20"/>
  <c r="Z47" i="20"/>
  <c r="AA47" i="20"/>
  <c r="AB47" i="20"/>
  <c r="AC47" i="20"/>
  <c r="AD47" i="20"/>
  <c r="X48" i="20"/>
  <c r="Y48" i="20"/>
  <c r="Z48" i="20"/>
  <c r="AA48" i="20"/>
  <c r="AB48" i="20"/>
  <c r="AC48" i="20"/>
  <c r="AD48" i="20"/>
  <c r="X49" i="20"/>
  <c r="Y49" i="20"/>
  <c r="Z49" i="20"/>
  <c r="AA49" i="20"/>
  <c r="AB49" i="20"/>
  <c r="AC49" i="20"/>
  <c r="AD49" i="20"/>
  <c r="X50" i="20"/>
  <c r="Y50" i="20"/>
  <c r="Z50" i="20"/>
  <c r="AA50" i="20"/>
  <c r="AB50" i="20"/>
  <c r="AC50" i="20"/>
  <c r="AD50" i="20"/>
  <c r="X51" i="20"/>
  <c r="Y51" i="20"/>
  <c r="Z51" i="20"/>
  <c r="AA51" i="20"/>
  <c r="AB51" i="20"/>
  <c r="AC51" i="20"/>
  <c r="AD51" i="20"/>
  <c r="X52" i="20"/>
  <c r="Y52" i="20"/>
  <c r="Z52" i="20"/>
  <c r="AA52" i="20"/>
  <c r="AB52" i="20"/>
  <c r="AC52" i="20"/>
  <c r="AD52" i="20"/>
  <c r="X53" i="20"/>
  <c r="Y53" i="20"/>
  <c r="Z53" i="20"/>
  <c r="AA53" i="20"/>
  <c r="AB53" i="20"/>
  <c r="AC53" i="20"/>
  <c r="AD53" i="20"/>
  <c r="X54" i="20"/>
  <c r="Y54" i="20"/>
  <c r="Z54" i="20"/>
  <c r="AA54" i="20"/>
  <c r="AB54" i="20"/>
  <c r="AC54" i="20"/>
  <c r="AD54" i="20"/>
  <c r="X55" i="20"/>
  <c r="Y55" i="20"/>
  <c r="Z55" i="20"/>
  <c r="AA55" i="20"/>
  <c r="AB55" i="20"/>
  <c r="AC55" i="20"/>
  <c r="AD55" i="20"/>
  <c r="X56" i="20"/>
  <c r="Y56" i="20"/>
  <c r="Z56" i="20"/>
  <c r="AA56" i="20"/>
  <c r="AB56" i="20"/>
  <c r="AC56" i="20"/>
  <c r="AD56" i="20"/>
  <c r="X57" i="20"/>
  <c r="Y57" i="20"/>
  <c r="Z57" i="20"/>
  <c r="AA57" i="20"/>
  <c r="AB57" i="20"/>
  <c r="AC57" i="20"/>
  <c r="AD57" i="20"/>
  <c r="X58" i="20"/>
  <c r="Y58" i="20"/>
  <c r="Z58" i="20"/>
  <c r="AA58" i="20"/>
  <c r="AB58" i="20"/>
  <c r="AC58" i="20"/>
  <c r="AD58" i="20"/>
  <c r="X59" i="20"/>
  <c r="Y59" i="20"/>
  <c r="Z59" i="20"/>
  <c r="AA59" i="20"/>
  <c r="AB59" i="20"/>
  <c r="AC59" i="20"/>
  <c r="AD59" i="20"/>
  <c r="X60" i="20"/>
  <c r="Y60" i="20"/>
  <c r="Z60" i="20"/>
  <c r="AA60" i="20"/>
  <c r="AB60" i="20"/>
  <c r="AC60" i="20"/>
  <c r="AD60" i="20"/>
  <c r="X61" i="20"/>
  <c r="Y61" i="20"/>
  <c r="Z61" i="20"/>
  <c r="AA61" i="20"/>
  <c r="AB61" i="20"/>
  <c r="AC61" i="20"/>
  <c r="AD61" i="20"/>
  <c r="X62" i="20"/>
  <c r="Y62" i="20"/>
  <c r="Z62" i="20"/>
  <c r="AA62" i="20"/>
  <c r="AB62" i="20"/>
  <c r="AC62" i="20"/>
  <c r="AD62" i="20"/>
  <c r="X63" i="20"/>
  <c r="Y63" i="20"/>
  <c r="Z63" i="20"/>
  <c r="AA63" i="20"/>
  <c r="AB63" i="20"/>
  <c r="AC63" i="20"/>
  <c r="AD63" i="20"/>
  <c r="X64" i="20"/>
  <c r="Y64" i="20"/>
  <c r="Z64" i="20"/>
  <c r="AA64" i="20"/>
  <c r="AB64" i="20"/>
  <c r="AC64" i="20"/>
  <c r="AD64" i="20"/>
  <c r="X65" i="20"/>
  <c r="Y65" i="20"/>
  <c r="Z65" i="20"/>
  <c r="AA65" i="20"/>
  <c r="AB65" i="20"/>
  <c r="AC65" i="20"/>
  <c r="AD65" i="20"/>
  <c r="X66" i="20"/>
  <c r="Y66" i="20"/>
  <c r="Z66" i="20"/>
  <c r="AA66" i="20"/>
  <c r="AB66" i="20"/>
  <c r="AC66" i="20"/>
  <c r="AD66" i="20"/>
  <c r="X67" i="20"/>
  <c r="Y67" i="20"/>
  <c r="Z67" i="20"/>
  <c r="AA67" i="20"/>
  <c r="AB67" i="20"/>
  <c r="AC67" i="20"/>
  <c r="AD67" i="20"/>
  <c r="X68" i="20"/>
  <c r="Y68" i="20"/>
  <c r="Z68" i="20"/>
  <c r="AA68" i="20"/>
  <c r="AB68" i="20"/>
  <c r="AC68" i="20"/>
  <c r="AD68" i="20"/>
  <c r="X69" i="20"/>
  <c r="Y69" i="20"/>
  <c r="Z69" i="20"/>
  <c r="AA69" i="20"/>
  <c r="AB69" i="20"/>
  <c r="AC69" i="20"/>
  <c r="AD69" i="20"/>
  <c r="X70" i="20"/>
  <c r="Y70" i="20"/>
  <c r="Z70" i="20"/>
  <c r="AA70" i="20"/>
  <c r="AB70" i="20"/>
  <c r="AC70" i="20"/>
  <c r="AD70" i="20"/>
  <c r="X71" i="20"/>
  <c r="Y71" i="20"/>
  <c r="Z71" i="20"/>
  <c r="AA71" i="20"/>
  <c r="AB71" i="20"/>
  <c r="AC71" i="20"/>
  <c r="AD71" i="20"/>
  <c r="X72" i="20"/>
  <c r="Y72" i="20"/>
  <c r="Z72" i="20"/>
  <c r="AA72" i="20"/>
  <c r="AB72" i="20"/>
  <c r="AC72" i="20"/>
  <c r="AD72" i="20"/>
  <c r="X73" i="20"/>
  <c r="Y73" i="20"/>
  <c r="Z73" i="20"/>
  <c r="AA73" i="20"/>
  <c r="AB73" i="20"/>
  <c r="AC73" i="20"/>
  <c r="AD73" i="20"/>
  <c r="X74" i="20"/>
  <c r="Y74" i="20"/>
  <c r="Z74" i="20"/>
  <c r="AA74" i="20"/>
  <c r="AB74" i="20"/>
  <c r="AC74" i="20"/>
  <c r="AD74" i="20"/>
  <c r="X75" i="20"/>
  <c r="Y75" i="20"/>
  <c r="Z75" i="20"/>
  <c r="AA75" i="20"/>
  <c r="AB75" i="20"/>
  <c r="AC75" i="20"/>
  <c r="AD75" i="20"/>
  <c r="X76" i="20"/>
  <c r="Y76" i="20"/>
  <c r="Z76" i="20"/>
  <c r="AA76" i="20"/>
  <c r="AB76" i="20"/>
  <c r="AC76" i="20"/>
  <c r="AD76" i="20"/>
  <c r="X77" i="20"/>
  <c r="Y77" i="20"/>
  <c r="Z77" i="20"/>
  <c r="AA77" i="20"/>
  <c r="AB77" i="20"/>
  <c r="AC77" i="20"/>
  <c r="AD77" i="20"/>
  <c r="X78" i="20"/>
  <c r="Y78" i="20"/>
  <c r="Z78" i="20"/>
  <c r="AA78" i="20"/>
  <c r="AB78" i="20"/>
  <c r="AC78" i="20"/>
  <c r="AD78" i="20"/>
  <c r="X79" i="20"/>
  <c r="Y79" i="20"/>
  <c r="Z79" i="20"/>
  <c r="AA79" i="20"/>
  <c r="AB79" i="20"/>
  <c r="AC79" i="20"/>
  <c r="AD79" i="20"/>
  <c r="X80" i="20"/>
  <c r="Y80" i="20"/>
  <c r="Z80" i="20"/>
  <c r="AA80" i="20"/>
  <c r="AB80" i="20"/>
  <c r="AC80" i="20"/>
  <c r="AD80" i="20"/>
  <c r="X81" i="20"/>
  <c r="Y81" i="20"/>
  <c r="Z81" i="20"/>
  <c r="AA81" i="20"/>
  <c r="AB81" i="20"/>
  <c r="AC81" i="20"/>
  <c r="AD81" i="20"/>
  <c r="X82" i="20"/>
  <c r="Y82" i="20"/>
  <c r="Z82" i="20"/>
  <c r="AA82" i="20"/>
  <c r="AB82" i="20"/>
  <c r="AC82" i="20"/>
  <c r="AD82" i="20"/>
  <c r="X83" i="20"/>
  <c r="Y83" i="20"/>
  <c r="Z83" i="20"/>
  <c r="AA83" i="20"/>
  <c r="AB83" i="20"/>
  <c r="AC83" i="20"/>
  <c r="AD83" i="20"/>
  <c r="X84" i="20"/>
  <c r="Y84" i="20"/>
  <c r="Z84" i="20"/>
  <c r="AA84" i="20"/>
  <c r="AB84" i="20"/>
  <c r="AC84" i="20"/>
  <c r="AD84" i="20"/>
  <c r="X85" i="20"/>
  <c r="Y85" i="20"/>
  <c r="Z85" i="20"/>
  <c r="AA85" i="20"/>
  <c r="AB85" i="20"/>
  <c r="AC85" i="20"/>
  <c r="AD85" i="20"/>
  <c r="X86" i="20"/>
  <c r="Y86" i="20"/>
  <c r="Z86" i="20"/>
  <c r="AA86" i="20"/>
  <c r="AB86" i="20"/>
  <c r="AC86" i="20"/>
  <c r="AD86" i="20"/>
  <c r="X87" i="20"/>
  <c r="Y87" i="20"/>
  <c r="Z87" i="20"/>
  <c r="AA87" i="20"/>
  <c r="AB87" i="20"/>
  <c r="AC87" i="20"/>
  <c r="AD87" i="20"/>
  <c r="X88" i="20"/>
  <c r="Y88" i="20"/>
  <c r="Z88" i="20"/>
  <c r="AA88" i="20"/>
  <c r="AB88" i="20"/>
  <c r="AC88" i="20"/>
  <c r="AD88" i="20"/>
  <c r="X89" i="20"/>
  <c r="Y89" i="20"/>
  <c r="Z89" i="20"/>
  <c r="AA89" i="20"/>
  <c r="AB89" i="20"/>
  <c r="AC89" i="20"/>
  <c r="AD89" i="20"/>
  <c r="X90" i="20"/>
  <c r="Y90" i="20"/>
  <c r="Z90" i="20"/>
  <c r="AA90" i="20"/>
  <c r="AB90" i="20"/>
  <c r="AC90" i="20"/>
  <c r="AD90" i="20"/>
  <c r="X91" i="20"/>
  <c r="Y91" i="20"/>
  <c r="Z91" i="20"/>
  <c r="AA91" i="20"/>
  <c r="AB91" i="20"/>
  <c r="AC91" i="20"/>
  <c r="AD91" i="20"/>
  <c r="X92" i="20"/>
  <c r="Y92" i="20"/>
  <c r="Z92" i="20"/>
  <c r="AA92" i="20"/>
  <c r="AB92" i="20"/>
  <c r="AC92" i="20"/>
  <c r="AD92" i="20"/>
  <c r="X93" i="20"/>
  <c r="Y93" i="20"/>
  <c r="Z93" i="20"/>
  <c r="AA93" i="20"/>
  <c r="AB93" i="20"/>
  <c r="AC93" i="20"/>
  <c r="AD93" i="20"/>
  <c r="X94" i="20"/>
  <c r="Y94" i="20"/>
  <c r="Z94" i="20"/>
  <c r="AA94" i="20"/>
  <c r="AB94" i="20"/>
  <c r="AC94" i="20"/>
  <c r="AD94" i="20"/>
  <c r="X95" i="20"/>
  <c r="Y95" i="20"/>
  <c r="Z95" i="20"/>
  <c r="AA95" i="20"/>
  <c r="AB95" i="20"/>
  <c r="AC95" i="20"/>
  <c r="AD95" i="20"/>
  <c r="X96" i="20"/>
  <c r="Y96" i="20"/>
  <c r="Z96" i="20"/>
  <c r="AA96" i="20"/>
  <c r="AB96" i="20"/>
  <c r="AC96" i="20"/>
  <c r="AD96" i="20"/>
  <c r="X97" i="20"/>
  <c r="Y97" i="20"/>
  <c r="Z97" i="20"/>
  <c r="AA97" i="20"/>
  <c r="AB97" i="20"/>
  <c r="AC97" i="20"/>
  <c r="AD97" i="20"/>
  <c r="X98" i="20"/>
  <c r="Y98" i="20"/>
  <c r="Z98" i="20"/>
  <c r="AA98" i="20"/>
  <c r="AB98" i="20"/>
  <c r="AC98" i="20"/>
  <c r="AD98" i="20"/>
  <c r="X99" i="20"/>
  <c r="Y99" i="20"/>
  <c r="Z99" i="20"/>
  <c r="AA99" i="20"/>
  <c r="AB99" i="20"/>
  <c r="AC99" i="20"/>
  <c r="AD99" i="20"/>
  <c r="X100" i="20"/>
  <c r="Y100" i="20"/>
  <c r="Z100" i="20"/>
  <c r="AA100" i="20"/>
  <c r="AB100" i="20"/>
  <c r="AC100" i="20"/>
  <c r="AD100" i="20"/>
  <c r="X101" i="20"/>
  <c r="Y101" i="20"/>
  <c r="Z101" i="20"/>
  <c r="AA101" i="20"/>
  <c r="AB101" i="20"/>
  <c r="AC101" i="20"/>
  <c r="AD101" i="20"/>
  <c r="X102" i="20"/>
  <c r="Y102" i="20"/>
  <c r="Z102" i="20"/>
  <c r="AA102" i="20"/>
  <c r="AB102" i="20"/>
  <c r="AC102" i="20"/>
  <c r="AD102" i="20"/>
  <c r="X103" i="20"/>
  <c r="Y103" i="20"/>
  <c r="Z103" i="20"/>
  <c r="AA103" i="20"/>
  <c r="AB103" i="20"/>
  <c r="AC103" i="20"/>
  <c r="AD103" i="20"/>
  <c r="X104" i="20"/>
  <c r="Y104" i="20"/>
  <c r="Z104" i="20"/>
  <c r="AA104" i="20"/>
  <c r="AB104" i="20"/>
  <c r="AC104" i="20"/>
  <c r="AD104" i="20"/>
  <c r="X105" i="20"/>
  <c r="Y105" i="20"/>
  <c r="Z105" i="20"/>
  <c r="AA105" i="20"/>
  <c r="AB105" i="20"/>
  <c r="AC105" i="20"/>
  <c r="AD105" i="20"/>
  <c r="X106" i="20"/>
  <c r="Y106" i="20"/>
  <c r="Z106" i="20"/>
  <c r="AA106" i="20"/>
  <c r="AB106" i="20"/>
  <c r="AC106" i="20"/>
  <c r="AD106" i="20"/>
  <c r="X107" i="20"/>
  <c r="Y107" i="20"/>
  <c r="Z107" i="20"/>
  <c r="AA107" i="20"/>
  <c r="AB107" i="20"/>
  <c r="AC107" i="20"/>
  <c r="AD107" i="20"/>
  <c r="X108" i="20"/>
  <c r="Y108" i="20"/>
  <c r="Z108" i="20"/>
  <c r="AA108" i="20"/>
  <c r="AB108" i="20"/>
  <c r="AC108" i="20"/>
  <c r="AD108" i="20"/>
  <c r="X109" i="20"/>
  <c r="Y109" i="20"/>
  <c r="Z109" i="20"/>
  <c r="AA109" i="20"/>
  <c r="AB109" i="20"/>
  <c r="AC109" i="20"/>
  <c r="AD109" i="20"/>
  <c r="X110" i="20"/>
  <c r="Y110" i="20"/>
  <c r="Z110" i="20"/>
  <c r="AA110" i="20"/>
  <c r="AB110" i="20"/>
  <c r="AC110" i="20"/>
  <c r="AD110" i="20"/>
  <c r="X111" i="20"/>
  <c r="Y111" i="20"/>
  <c r="Z111" i="20"/>
  <c r="AA111" i="20"/>
  <c r="AB111" i="20"/>
  <c r="AC111" i="20"/>
  <c r="AD111" i="20"/>
  <c r="X112" i="20"/>
  <c r="Y112" i="20"/>
  <c r="Z112" i="20"/>
  <c r="AA112" i="20"/>
  <c r="AB112" i="20"/>
  <c r="AC112" i="20"/>
  <c r="AD112" i="20"/>
  <c r="X113" i="20"/>
  <c r="Y113" i="20"/>
  <c r="Z113" i="20"/>
  <c r="AA113" i="20"/>
  <c r="AB113" i="20"/>
  <c r="AC113" i="20"/>
  <c r="AD113" i="20"/>
  <c r="X114" i="20"/>
  <c r="Y114" i="20"/>
  <c r="Z114" i="20"/>
  <c r="AA114" i="20"/>
  <c r="AB114" i="20"/>
  <c r="AC114" i="20"/>
  <c r="AD114" i="20"/>
  <c r="X115" i="20"/>
  <c r="Y115" i="20"/>
  <c r="Z115" i="20"/>
  <c r="AA115" i="20"/>
  <c r="AB115" i="20"/>
  <c r="AC115" i="20"/>
  <c r="AD115" i="20"/>
  <c r="X116" i="20"/>
  <c r="Y116" i="20"/>
  <c r="Z116" i="20"/>
  <c r="AA116" i="20"/>
  <c r="AB116" i="20"/>
  <c r="AC116" i="20"/>
  <c r="AD116" i="20"/>
  <c r="X117" i="20"/>
  <c r="Y117" i="20"/>
  <c r="Z117" i="20"/>
  <c r="AA117" i="20"/>
  <c r="AB117" i="20"/>
  <c r="AC117" i="20"/>
  <c r="AD117" i="20"/>
  <c r="X118" i="20"/>
  <c r="Y118" i="20"/>
  <c r="Z118" i="20"/>
  <c r="AA118" i="20"/>
  <c r="AB118" i="20"/>
  <c r="AC118" i="20"/>
  <c r="AD118" i="20"/>
  <c r="X119" i="20"/>
  <c r="Y119" i="20"/>
  <c r="Z119" i="20"/>
  <c r="AA119" i="20"/>
  <c r="AB119" i="20"/>
  <c r="AC119" i="20"/>
  <c r="AD119" i="20"/>
  <c r="X120" i="20"/>
  <c r="Y120" i="20"/>
  <c r="Z120" i="20"/>
  <c r="AA120" i="20"/>
  <c r="AB120" i="20"/>
  <c r="AC120" i="20"/>
  <c r="AD120" i="20"/>
  <c r="X121" i="20"/>
  <c r="Y121" i="20"/>
  <c r="Z121" i="20"/>
  <c r="AA121" i="20"/>
  <c r="AB121" i="20"/>
  <c r="AC121" i="20"/>
  <c r="AD121" i="20"/>
  <c r="X122" i="20"/>
  <c r="Y122" i="20"/>
  <c r="Z122" i="20"/>
  <c r="AA122" i="20"/>
  <c r="AB122" i="20"/>
  <c r="AC122" i="20"/>
  <c r="AD122" i="20"/>
  <c r="X123" i="20"/>
  <c r="Y123" i="20"/>
  <c r="Z123" i="20"/>
  <c r="AA123" i="20"/>
  <c r="AB123" i="20"/>
  <c r="AC123" i="20"/>
  <c r="AD123" i="20"/>
  <c r="X124" i="20"/>
  <c r="Y124" i="20"/>
  <c r="Z124" i="20"/>
  <c r="AA124" i="20"/>
  <c r="AB124" i="20"/>
  <c r="AC124" i="20"/>
  <c r="AD124" i="20"/>
  <c r="X125" i="20"/>
  <c r="Y125" i="20"/>
  <c r="Z125" i="20"/>
  <c r="AA125" i="20"/>
  <c r="AB125" i="20"/>
  <c r="AC125" i="20"/>
  <c r="AD125" i="20"/>
  <c r="X126" i="20"/>
  <c r="Y126" i="20"/>
  <c r="Z126" i="20"/>
  <c r="AA126" i="20"/>
  <c r="AB126" i="20"/>
  <c r="AC126" i="20"/>
  <c r="AD126" i="20"/>
  <c r="X127" i="20"/>
  <c r="Y127" i="20"/>
  <c r="Z127" i="20"/>
  <c r="AA127" i="20"/>
  <c r="AB127" i="20"/>
  <c r="AC127" i="20"/>
  <c r="AD127" i="20"/>
  <c r="X128" i="20"/>
  <c r="Y128" i="20"/>
  <c r="Z128" i="20"/>
  <c r="AA128" i="20"/>
  <c r="AB128" i="20"/>
  <c r="AC128" i="20"/>
  <c r="AD128" i="20"/>
  <c r="X129" i="20"/>
  <c r="Y129" i="20"/>
  <c r="Z129" i="20"/>
  <c r="AA129" i="20"/>
  <c r="AB129" i="20"/>
  <c r="AC129" i="20"/>
  <c r="AD129" i="20"/>
  <c r="X130" i="20"/>
  <c r="Y130" i="20"/>
  <c r="Z130" i="20"/>
  <c r="AA130" i="20"/>
  <c r="AB130" i="20"/>
  <c r="AC130" i="20"/>
  <c r="AD130" i="20"/>
  <c r="X131" i="20"/>
  <c r="Y131" i="20"/>
  <c r="Z131" i="20"/>
  <c r="AA131" i="20"/>
  <c r="AB131" i="20"/>
  <c r="AC131" i="20"/>
  <c r="AD131" i="20"/>
  <c r="X132" i="20"/>
  <c r="Y132" i="20"/>
  <c r="Z132" i="20"/>
  <c r="AA132" i="20"/>
  <c r="AB132" i="20"/>
  <c r="AC132" i="20"/>
  <c r="AD132" i="20"/>
  <c r="X133" i="20"/>
  <c r="Y133" i="20"/>
  <c r="Z133" i="20"/>
  <c r="AA133" i="20"/>
  <c r="AB133" i="20"/>
  <c r="AC133" i="20"/>
  <c r="AD133" i="20"/>
  <c r="X134" i="20"/>
  <c r="Y134" i="20"/>
  <c r="Z134" i="20"/>
  <c r="AA134" i="20"/>
  <c r="AB134" i="20"/>
  <c r="AC134" i="20"/>
  <c r="AD134" i="20"/>
  <c r="X135" i="20"/>
  <c r="Y135" i="20"/>
  <c r="Z135" i="20"/>
  <c r="AA135" i="20"/>
  <c r="AB135" i="20"/>
  <c r="AC135" i="20"/>
  <c r="AD135" i="20"/>
  <c r="X136" i="20"/>
  <c r="Y136" i="20"/>
  <c r="Z136" i="20"/>
  <c r="AA136" i="20"/>
  <c r="AB136" i="20"/>
  <c r="AC136" i="20"/>
  <c r="AD136" i="20"/>
  <c r="X137" i="20"/>
  <c r="Y137" i="20"/>
  <c r="Z137" i="20"/>
  <c r="AA137" i="20"/>
  <c r="AB137" i="20"/>
  <c r="AC137" i="20"/>
  <c r="AD137" i="20"/>
  <c r="X138" i="20"/>
  <c r="Y138" i="20"/>
  <c r="Z138" i="20"/>
  <c r="AA138" i="20"/>
  <c r="AB138" i="20"/>
  <c r="AC138" i="20"/>
  <c r="AD138" i="20"/>
  <c r="X139" i="20"/>
  <c r="Y139" i="20"/>
  <c r="Z139" i="20"/>
  <c r="AA139" i="20"/>
  <c r="AB139" i="20"/>
  <c r="AC139" i="20"/>
  <c r="AD139" i="20"/>
  <c r="X140" i="20"/>
  <c r="Y140" i="20"/>
  <c r="Z140" i="20"/>
  <c r="AA140" i="20"/>
  <c r="AB140" i="20"/>
  <c r="AC140" i="20"/>
  <c r="AD140" i="20"/>
  <c r="X141" i="20"/>
  <c r="Y141" i="20"/>
  <c r="Z141" i="20"/>
  <c r="AA141" i="20"/>
  <c r="AB141" i="20"/>
  <c r="AC141" i="20"/>
  <c r="AD141" i="20"/>
  <c r="X142" i="20"/>
  <c r="Y142" i="20"/>
  <c r="Z142" i="20"/>
  <c r="AA142" i="20"/>
  <c r="AB142" i="20"/>
  <c r="AC142" i="20"/>
  <c r="AD142" i="20"/>
  <c r="X143" i="20"/>
  <c r="Y143" i="20"/>
  <c r="Z143" i="20"/>
  <c r="AA143" i="20"/>
  <c r="AB143" i="20"/>
  <c r="AC143" i="20"/>
  <c r="AD143" i="20"/>
  <c r="X144" i="20"/>
  <c r="Y144" i="20"/>
  <c r="Z144" i="20"/>
  <c r="AA144" i="20"/>
  <c r="AB144" i="20"/>
  <c r="AC144" i="20"/>
  <c r="AD144" i="20"/>
  <c r="X145" i="20"/>
  <c r="Y145" i="20"/>
  <c r="Z145" i="20"/>
  <c r="AA145" i="20"/>
  <c r="AB145" i="20"/>
  <c r="AC145" i="20"/>
  <c r="AD145" i="20"/>
  <c r="X146" i="20"/>
  <c r="Y146" i="20"/>
  <c r="Z146" i="20"/>
  <c r="AA146" i="20"/>
  <c r="AB146" i="20"/>
  <c r="AC146" i="20"/>
  <c r="AD146" i="20"/>
  <c r="X147" i="20"/>
  <c r="Y147" i="20"/>
  <c r="Z147" i="20"/>
  <c r="AA147" i="20"/>
  <c r="AB147" i="20"/>
  <c r="AC147" i="20"/>
  <c r="AD147" i="20"/>
  <c r="X148" i="20"/>
  <c r="Y148" i="20"/>
  <c r="Z148" i="20"/>
  <c r="AA148" i="20"/>
  <c r="AB148" i="20"/>
  <c r="AC148" i="20"/>
  <c r="AD148" i="20"/>
  <c r="X149" i="20"/>
  <c r="Y149" i="20"/>
  <c r="Z149" i="20"/>
  <c r="AA149" i="20"/>
  <c r="AB149" i="20"/>
  <c r="AC149" i="20"/>
  <c r="AD149" i="20"/>
  <c r="X150" i="20"/>
  <c r="Y150" i="20"/>
  <c r="Z150" i="20"/>
  <c r="AA150" i="20"/>
  <c r="AB150" i="20"/>
  <c r="AC150" i="20"/>
  <c r="AD150" i="20"/>
  <c r="X151" i="20"/>
  <c r="Y151" i="20"/>
  <c r="Z151" i="20"/>
  <c r="AA151" i="20"/>
  <c r="AB151" i="20"/>
  <c r="AC151" i="20"/>
  <c r="AD151" i="20"/>
  <c r="X152" i="20"/>
  <c r="Y152" i="20"/>
  <c r="Z152" i="20"/>
  <c r="AA152" i="20"/>
  <c r="AB152" i="20"/>
  <c r="AC152" i="20"/>
  <c r="AD152" i="20"/>
  <c r="X153" i="20"/>
  <c r="Y153" i="20"/>
  <c r="Z153" i="20"/>
  <c r="AA153" i="20"/>
  <c r="AB153" i="20"/>
  <c r="AC153" i="20"/>
  <c r="AD153" i="20"/>
  <c r="X154" i="20"/>
  <c r="Y154" i="20"/>
  <c r="Z154" i="20"/>
  <c r="AA154" i="20"/>
  <c r="AB154" i="20"/>
  <c r="AC154" i="20"/>
  <c r="AD154" i="20"/>
  <c r="X155" i="20"/>
  <c r="Y155" i="20"/>
  <c r="Z155" i="20"/>
  <c r="AA155" i="20"/>
  <c r="AB155" i="20"/>
  <c r="AC155" i="20"/>
  <c r="AD155" i="20"/>
  <c r="X156" i="20"/>
  <c r="Y156" i="20"/>
  <c r="Z156" i="20"/>
  <c r="AA156" i="20"/>
  <c r="AB156" i="20"/>
  <c r="AC156" i="20"/>
  <c r="AD156" i="20"/>
  <c r="X157" i="20"/>
  <c r="Y157" i="20"/>
  <c r="Z157" i="20"/>
  <c r="AA157" i="20"/>
  <c r="AB157" i="20"/>
  <c r="AC157" i="20"/>
  <c r="AD157" i="20"/>
  <c r="X158" i="20"/>
  <c r="Y158" i="20"/>
  <c r="Z158" i="20"/>
  <c r="AA158" i="20"/>
  <c r="AB158" i="20"/>
  <c r="AC158" i="20"/>
  <c r="AD158" i="20"/>
  <c r="X159" i="20"/>
  <c r="Y159" i="20"/>
  <c r="Z159" i="20"/>
  <c r="AA159" i="20"/>
  <c r="AB159" i="20"/>
  <c r="AC159" i="20"/>
  <c r="AD159" i="20"/>
  <c r="X160" i="20"/>
  <c r="Y160" i="20"/>
  <c r="Z160" i="20"/>
  <c r="AA160" i="20"/>
  <c r="AB160" i="20"/>
  <c r="AC160" i="20"/>
  <c r="AD160" i="20"/>
  <c r="X161" i="20"/>
  <c r="Y161" i="20"/>
  <c r="Z161" i="20"/>
  <c r="AA161" i="20"/>
  <c r="AB161" i="20"/>
  <c r="AC161" i="20"/>
  <c r="AD161" i="20"/>
  <c r="X162" i="20"/>
  <c r="Y162" i="20"/>
  <c r="Z162" i="20"/>
  <c r="AA162" i="20"/>
  <c r="AB162" i="20"/>
  <c r="AC162" i="20"/>
  <c r="AD162" i="20"/>
  <c r="X163" i="20"/>
  <c r="Y163" i="20"/>
  <c r="Z163" i="20"/>
  <c r="AA163" i="20"/>
  <c r="AB163" i="20"/>
  <c r="AC163" i="20"/>
  <c r="AD163" i="20"/>
  <c r="X164" i="20"/>
  <c r="Y164" i="20"/>
  <c r="Z164" i="20"/>
  <c r="AA164" i="20"/>
  <c r="AB164" i="20"/>
  <c r="AC164" i="20"/>
  <c r="AD164" i="20"/>
  <c r="X165" i="20"/>
  <c r="Y165" i="20"/>
  <c r="Z165" i="20"/>
  <c r="AA165" i="20"/>
  <c r="AB165" i="20"/>
  <c r="AC165" i="20"/>
  <c r="AD165" i="20"/>
  <c r="X166" i="20"/>
  <c r="Y166" i="20"/>
  <c r="Z166" i="20"/>
  <c r="AA166" i="20"/>
  <c r="AB166" i="20"/>
  <c r="AC166" i="20"/>
  <c r="AD166" i="20"/>
  <c r="X167" i="20"/>
  <c r="Y167" i="20"/>
  <c r="Z167" i="20"/>
  <c r="AA167" i="20"/>
  <c r="AB167" i="20"/>
  <c r="AC167" i="20"/>
  <c r="AD167" i="20"/>
  <c r="X168" i="20"/>
  <c r="Y168" i="20"/>
  <c r="Z168" i="20"/>
  <c r="AA168" i="20"/>
  <c r="AB168" i="20"/>
  <c r="AC168" i="20"/>
  <c r="AD168" i="20"/>
  <c r="X169" i="20"/>
  <c r="Y169" i="20"/>
  <c r="Z169" i="20"/>
  <c r="AA169" i="20"/>
  <c r="AB169" i="20"/>
  <c r="AC169" i="20"/>
  <c r="AD169" i="20"/>
  <c r="X170" i="20"/>
  <c r="Y170" i="20"/>
  <c r="Z170" i="20"/>
  <c r="AA170" i="20"/>
  <c r="AB170" i="20"/>
  <c r="AC170" i="20"/>
  <c r="AD170" i="20"/>
  <c r="X171" i="20"/>
  <c r="Y171" i="20"/>
  <c r="Z171" i="20"/>
  <c r="AA171" i="20"/>
  <c r="AB171" i="20"/>
  <c r="AC171" i="20"/>
  <c r="AD171" i="20"/>
  <c r="X172" i="20"/>
  <c r="Y172" i="20"/>
  <c r="Z172" i="20"/>
  <c r="AA172" i="20"/>
  <c r="AB172" i="20"/>
  <c r="AC172" i="20"/>
  <c r="AD172" i="20"/>
  <c r="X173" i="20"/>
  <c r="Y173" i="20"/>
  <c r="Z173" i="20"/>
  <c r="AA173" i="20"/>
  <c r="AB173" i="20"/>
  <c r="AC173" i="20"/>
  <c r="AD173" i="20"/>
  <c r="X174" i="20"/>
  <c r="Y174" i="20"/>
  <c r="Z174" i="20"/>
  <c r="AA174" i="20"/>
  <c r="AB174" i="20"/>
  <c r="AC174" i="20"/>
  <c r="AD174" i="20"/>
  <c r="X175" i="20"/>
  <c r="Y175" i="20"/>
  <c r="Z175" i="20"/>
  <c r="AA175" i="20"/>
  <c r="AB175" i="20"/>
  <c r="AC175" i="20"/>
  <c r="AD175" i="20"/>
  <c r="X176" i="20"/>
  <c r="Y176" i="20"/>
  <c r="Z176" i="20"/>
  <c r="AA176" i="20"/>
  <c r="AB176" i="20"/>
  <c r="AC176" i="20"/>
  <c r="AD176" i="20"/>
  <c r="X177" i="20"/>
  <c r="Y177" i="20"/>
  <c r="Z177" i="20"/>
  <c r="AA177" i="20"/>
  <c r="AB177" i="20"/>
  <c r="AC177" i="20"/>
  <c r="AD177" i="20"/>
  <c r="X178" i="20"/>
  <c r="Y178" i="20"/>
  <c r="Z178" i="20"/>
  <c r="AA178" i="20"/>
  <c r="AB178" i="20"/>
  <c r="AC178" i="20"/>
  <c r="AD178" i="20"/>
  <c r="X179" i="20"/>
  <c r="Y179" i="20"/>
  <c r="Z179" i="20"/>
  <c r="AA179" i="20"/>
  <c r="AB179" i="20"/>
  <c r="AC179" i="20"/>
  <c r="AD179" i="20"/>
  <c r="X180" i="20"/>
  <c r="Y180" i="20"/>
  <c r="Z180" i="20"/>
  <c r="AA180" i="20"/>
  <c r="AB180" i="20"/>
  <c r="AC180" i="20"/>
  <c r="AD180" i="20"/>
  <c r="X181" i="20"/>
  <c r="Y181" i="20"/>
  <c r="Z181" i="20"/>
  <c r="AA181" i="20"/>
  <c r="AB181" i="20"/>
  <c r="AC181" i="20"/>
  <c r="AD181" i="20"/>
  <c r="X182" i="20"/>
  <c r="Y182" i="20"/>
  <c r="Z182" i="20"/>
  <c r="AA182" i="20"/>
  <c r="AB182" i="20"/>
  <c r="AC182" i="20"/>
  <c r="AD182" i="20"/>
  <c r="X183" i="20"/>
  <c r="Y183" i="20"/>
  <c r="Z183" i="20"/>
  <c r="AA183" i="20"/>
  <c r="AB183" i="20"/>
  <c r="AC183" i="20"/>
  <c r="AD183" i="20"/>
  <c r="X184" i="20"/>
  <c r="Y184" i="20"/>
  <c r="Z184" i="20"/>
  <c r="AA184" i="20"/>
  <c r="AB184" i="20"/>
  <c r="AC184" i="20"/>
  <c r="AD184" i="20"/>
  <c r="X185" i="20"/>
  <c r="Y185" i="20"/>
  <c r="Z185" i="20"/>
  <c r="AA185" i="20"/>
  <c r="AB185" i="20"/>
  <c r="AC185" i="20"/>
  <c r="AD185" i="20"/>
  <c r="X186" i="20"/>
  <c r="Y186" i="20"/>
  <c r="Z186" i="20"/>
  <c r="AA186" i="20"/>
  <c r="AB186" i="20"/>
  <c r="AC186" i="20"/>
  <c r="AD186" i="20"/>
  <c r="X187" i="20"/>
  <c r="Y187" i="20"/>
  <c r="Z187" i="20"/>
  <c r="AA187" i="20"/>
  <c r="AB187" i="20"/>
  <c r="AC187" i="20"/>
  <c r="AD187" i="20"/>
  <c r="X188" i="20"/>
  <c r="Y188" i="20"/>
  <c r="Z188" i="20"/>
  <c r="AA188" i="20"/>
  <c r="AB188" i="20"/>
  <c r="AC188" i="20"/>
  <c r="AD188" i="20"/>
  <c r="X189" i="20"/>
  <c r="Y189" i="20"/>
  <c r="Z189" i="20"/>
  <c r="AA189" i="20"/>
  <c r="AB189" i="20"/>
  <c r="AC189" i="20"/>
  <c r="AD189" i="20"/>
  <c r="X190" i="20"/>
  <c r="Y190" i="20"/>
  <c r="Z190" i="20"/>
  <c r="AA190" i="20"/>
  <c r="AB190" i="20"/>
  <c r="AC190" i="20"/>
  <c r="AD190" i="20"/>
  <c r="X191" i="20"/>
  <c r="Y191" i="20"/>
  <c r="Z191" i="20"/>
  <c r="AA191" i="20"/>
  <c r="AB191" i="20"/>
  <c r="AC191" i="20"/>
  <c r="AD191" i="20"/>
  <c r="X192" i="20"/>
  <c r="Y192" i="20"/>
  <c r="Z192" i="20"/>
  <c r="AA192" i="20"/>
  <c r="AB192" i="20"/>
  <c r="AC192" i="20"/>
  <c r="AD192" i="20"/>
  <c r="X193" i="20"/>
  <c r="Y193" i="20"/>
  <c r="Z193" i="20"/>
  <c r="AA193" i="20"/>
  <c r="AB193" i="20"/>
  <c r="AC193" i="20"/>
  <c r="AD193" i="20"/>
  <c r="X194" i="20"/>
  <c r="Y194" i="20"/>
  <c r="Z194" i="20"/>
  <c r="AA194" i="20"/>
  <c r="AB194" i="20"/>
  <c r="AC194" i="20"/>
  <c r="AD194" i="20"/>
  <c r="X195" i="20"/>
  <c r="Y195" i="20"/>
  <c r="Z195" i="20"/>
  <c r="AA195" i="20"/>
  <c r="AB195" i="20"/>
  <c r="AC195" i="20"/>
  <c r="AD195" i="20"/>
  <c r="X196" i="20"/>
  <c r="Y196" i="20"/>
  <c r="Z196" i="20"/>
  <c r="AA196" i="20"/>
  <c r="AB196" i="20"/>
  <c r="AC196" i="20"/>
  <c r="AD196" i="20"/>
  <c r="X197" i="20"/>
  <c r="Y197" i="20"/>
  <c r="Z197" i="20"/>
  <c r="AA197" i="20"/>
  <c r="AB197" i="20"/>
  <c r="AC197" i="20"/>
  <c r="AD197" i="20"/>
  <c r="X198" i="20"/>
  <c r="Y198" i="20"/>
  <c r="Z198" i="20"/>
  <c r="AA198" i="20"/>
  <c r="AB198" i="20"/>
  <c r="AC198" i="20"/>
  <c r="AD198" i="20"/>
  <c r="X199" i="20"/>
  <c r="Y199" i="20"/>
  <c r="Z199" i="20"/>
  <c r="AA199" i="20"/>
  <c r="AB199" i="20"/>
  <c r="AC199" i="20"/>
  <c r="AD199" i="20"/>
  <c r="X200" i="20"/>
  <c r="Y200" i="20"/>
  <c r="Z200" i="20"/>
  <c r="AA200" i="20"/>
  <c r="AB200" i="20"/>
  <c r="AC200" i="20"/>
  <c r="AD200" i="20"/>
  <c r="X201" i="20"/>
  <c r="Y201" i="20"/>
  <c r="Z201" i="20"/>
  <c r="AA201" i="20"/>
  <c r="AB201" i="20"/>
  <c r="AC201" i="20"/>
  <c r="AD201" i="20"/>
  <c r="X202" i="20"/>
  <c r="Y202" i="20"/>
  <c r="Z202" i="20"/>
  <c r="AA202" i="20"/>
  <c r="AB202" i="20"/>
  <c r="AC202" i="20"/>
  <c r="AD202" i="20"/>
  <c r="X203" i="20"/>
  <c r="Y203" i="20"/>
  <c r="Z203" i="20"/>
  <c r="AA203" i="20"/>
  <c r="AB203" i="20"/>
  <c r="AC203" i="20"/>
  <c r="AD203" i="20"/>
  <c r="X204" i="20"/>
  <c r="Y204" i="20"/>
  <c r="Z204" i="20"/>
  <c r="AA204" i="20"/>
  <c r="AB204" i="20"/>
  <c r="AC204" i="20"/>
  <c r="AD204" i="20"/>
  <c r="X205" i="20"/>
  <c r="Y205" i="20"/>
  <c r="Z205" i="20"/>
  <c r="AA205" i="20"/>
  <c r="AB205" i="20"/>
  <c r="AC205" i="20"/>
  <c r="AD205" i="20"/>
  <c r="X206" i="20"/>
  <c r="Y206" i="20"/>
  <c r="Z206" i="20"/>
  <c r="AA206" i="20"/>
  <c r="AB206" i="20"/>
  <c r="AC206" i="20"/>
  <c r="AD206" i="20"/>
  <c r="X207" i="20"/>
  <c r="Y207" i="20"/>
  <c r="Z207" i="20"/>
  <c r="AA207" i="20"/>
  <c r="AB207" i="20"/>
  <c r="AC207" i="20"/>
  <c r="AD207" i="20"/>
  <c r="X208" i="20"/>
  <c r="Y208" i="20"/>
  <c r="Z208" i="20"/>
  <c r="AA208" i="20"/>
  <c r="AB208" i="20"/>
  <c r="AC208" i="20"/>
  <c r="AD208" i="20"/>
  <c r="X209" i="20"/>
  <c r="Y209" i="20"/>
  <c r="Z209" i="20"/>
  <c r="AA209" i="20"/>
  <c r="AB209" i="20"/>
  <c r="AC209" i="20"/>
  <c r="AD209" i="20"/>
  <c r="X210" i="20"/>
  <c r="Y210" i="20"/>
  <c r="Z210" i="20"/>
  <c r="AA210" i="20"/>
  <c r="AB210" i="20"/>
  <c r="AC210" i="20"/>
  <c r="AD210" i="20"/>
  <c r="X211" i="20"/>
  <c r="Y211" i="20"/>
  <c r="Z211" i="20"/>
  <c r="AA211" i="20"/>
  <c r="AB211" i="20"/>
  <c r="AC211" i="20"/>
  <c r="AD211" i="20"/>
  <c r="X212" i="20"/>
  <c r="Y212" i="20"/>
  <c r="Z212" i="20"/>
  <c r="AA212" i="20"/>
  <c r="AB212" i="20"/>
  <c r="AC212" i="20"/>
  <c r="AD212" i="20"/>
  <c r="X213" i="20"/>
  <c r="Y213" i="20"/>
  <c r="Z213" i="20"/>
  <c r="AA213" i="20"/>
  <c r="AB213" i="20"/>
  <c r="AC213" i="20"/>
  <c r="AD213" i="20"/>
  <c r="X214" i="20"/>
  <c r="Y214" i="20"/>
  <c r="Z214" i="20"/>
  <c r="AA214" i="20"/>
  <c r="AB214" i="20"/>
  <c r="AC214" i="20"/>
  <c r="AD214" i="20"/>
  <c r="X215" i="20"/>
  <c r="Y215" i="20"/>
  <c r="Z215" i="20"/>
  <c r="AA215" i="20"/>
  <c r="AB215" i="20"/>
  <c r="AC215" i="20"/>
  <c r="AD215" i="20"/>
  <c r="X216" i="20"/>
  <c r="Y216" i="20"/>
  <c r="Z216" i="20"/>
  <c r="AA216" i="20"/>
  <c r="AB216" i="20"/>
  <c r="AC216" i="20"/>
  <c r="AD216" i="20"/>
  <c r="X217" i="20"/>
  <c r="Y217" i="20"/>
  <c r="Z217" i="20"/>
  <c r="AA217" i="20"/>
  <c r="AB217" i="20"/>
  <c r="AC217" i="20"/>
  <c r="AD217" i="20"/>
  <c r="X218" i="20"/>
  <c r="Y218" i="20"/>
  <c r="Z218" i="20"/>
  <c r="AA218" i="20"/>
  <c r="AB218" i="20"/>
  <c r="AC218" i="20"/>
  <c r="AD218" i="20"/>
  <c r="X219" i="20"/>
  <c r="Y219" i="20"/>
  <c r="Z219" i="20"/>
  <c r="AA219" i="20"/>
  <c r="AB219" i="20"/>
  <c r="AC219" i="20"/>
  <c r="AD219" i="20"/>
  <c r="X220" i="20"/>
  <c r="Y220" i="20"/>
  <c r="Z220" i="20"/>
  <c r="AA220" i="20"/>
  <c r="AB220" i="20"/>
  <c r="AC220" i="20"/>
  <c r="AD220" i="20"/>
  <c r="X221" i="20"/>
  <c r="Y221" i="20"/>
  <c r="Z221" i="20"/>
  <c r="AA221" i="20"/>
  <c r="AB221" i="20"/>
  <c r="AC221" i="20"/>
  <c r="AD221" i="20"/>
  <c r="X222" i="20"/>
  <c r="Y222" i="20"/>
  <c r="Z222" i="20"/>
  <c r="AA222" i="20"/>
  <c r="AB222" i="20"/>
  <c r="AC222" i="20"/>
  <c r="AD222" i="20"/>
  <c r="X223" i="20"/>
  <c r="Y223" i="20"/>
  <c r="Z223" i="20"/>
  <c r="AA223" i="20"/>
  <c r="AB223" i="20"/>
  <c r="AC223" i="20"/>
  <c r="AD223" i="20"/>
  <c r="X224" i="20"/>
  <c r="Y224" i="20"/>
  <c r="Z224" i="20"/>
  <c r="AA224" i="20"/>
  <c r="AB224" i="20"/>
  <c r="AC224" i="20"/>
  <c r="AD224" i="20"/>
  <c r="X225" i="20"/>
  <c r="Y225" i="20"/>
  <c r="Z225" i="20"/>
  <c r="AA225" i="20"/>
  <c r="AB225" i="20"/>
  <c r="AC225" i="20"/>
  <c r="AD225" i="20"/>
  <c r="X226" i="20"/>
  <c r="Y226" i="20"/>
  <c r="Z226" i="20"/>
  <c r="AA226" i="20"/>
  <c r="AB226" i="20"/>
  <c r="AC226" i="20"/>
  <c r="AD226" i="20"/>
  <c r="X227" i="20"/>
  <c r="Y227" i="20"/>
  <c r="Z227" i="20"/>
  <c r="AA227" i="20"/>
  <c r="AB227" i="20"/>
  <c r="AC227" i="20"/>
  <c r="AD227" i="20"/>
  <c r="X228" i="20"/>
  <c r="Y228" i="20"/>
  <c r="Z228" i="20"/>
  <c r="AA228" i="20"/>
  <c r="AB228" i="20"/>
  <c r="AC228" i="20"/>
  <c r="AD228" i="20"/>
  <c r="X229" i="20"/>
  <c r="Y229" i="20"/>
  <c r="Z229" i="20"/>
  <c r="AA229" i="20"/>
  <c r="AB229" i="20"/>
  <c r="AC229" i="20"/>
  <c r="AD229" i="20"/>
  <c r="X230" i="20"/>
  <c r="Y230" i="20"/>
  <c r="Z230" i="20"/>
  <c r="AA230" i="20"/>
  <c r="AB230" i="20"/>
  <c r="AC230" i="20"/>
  <c r="AD230" i="20"/>
  <c r="X231" i="20"/>
  <c r="Y231" i="20"/>
  <c r="Z231" i="20"/>
  <c r="AA231" i="20"/>
  <c r="AB231" i="20"/>
  <c r="AC231" i="20"/>
  <c r="AD231" i="20"/>
  <c r="X232" i="20"/>
  <c r="Y232" i="20"/>
  <c r="Z232" i="20"/>
  <c r="AA232" i="20"/>
  <c r="AB232" i="20"/>
  <c r="AC232" i="20"/>
  <c r="AD232" i="20"/>
  <c r="X233" i="20"/>
  <c r="Y233" i="20"/>
  <c r="Z233" i="20"/>
  <c r="AA233" i="20"/>
  <c r="AB233" i="20"/>
  <c r="AC233" i="20"/>
  <c r="AD233" i="20"/>
  <c r="X234" i="20"/>
  <c r="Y234" i="20"/>
  <c r="Z234" i="20"/>
  <c r="AA234" i="20"/>
  <c r="AB234" i="20"/>
  <c r="AC234" i="20"/>
  <c r="AD234" i="20"/>
  <c r="X235" i="20"/>
  <c r="Y235" i="20"/>
  <c r="Z235" i="20"/>
  <c r="AA235" i="20"/>
  <c r="AB235" i="20"/>
  <c r="AC235" i="20"/>
  <c r="AD235" i="20"/>
  <c r="X236" i="20"/>
  <c r="Y236" i="20"/>
  <c r="Z236" i="20"/>
  <c r="AA236" i="20"/>
  <c r="AB236" i="20"/>
  <c r="AC236" i="20"/>
  <c r="AD236" i="20"/>
  <c r="X237" i="20"/>
  <c r="Y237" i="20"/>
  <c r="Z237" i="20"/>
  <c r="AA237" i="20"/>
  <c r="AB237" i="20"/>
  <c r="AC237" i="20"/>
  <c r="AD237" i="20"/>
  <c r="X238" i="20"/>
  <c r="Y238" i="20"/>
  <c r="Z238" i="20"/>
  <c r="AA238" i="20"/>
  <c r="AB238" i="20"/>
  <c r="AC238" i="20"/>
  <c r="AD238" i="20"/>
  <c r="X239" i="20"/>
  <c r="Y239" i="20"/>
  <c r="Z239" i="20"/>
  <c r="AA239" i="20"/>
  <c r="AB239" i="20"/>
  <c r="AC239" i="20"/>
  <c r="AD239" i="20"/>
  <c r="X240" i="20"/>
  <c r="Y240" i="20"/>
  <c r="Z240" i="20"/>
  <c r="AA240" i="20"/>
  <c r="AB240" i="20"/>
  <c r="AC240" i="20"/>
  <c r="AD240" i="20"/>
  <c r="X241" i="20"/>
  <c r="Y241" i="20"/>
  <c r="Z241" i="20"/>
  <c r="AA241" i="20"/>
  <c r="AB241" i="20"/>
  <c r="AC241" i="20"/>
  <c r="AD241" i="20"/>
  <c r="X242" i="20"/>
  <c r="Y242" i="20"/>
  <c r="Z242" i="20"/>
  <c r="AA242" i="20"/>
  <c r="AB242" i="20"/>
  <c r="AC242" i="20"/>
  <c r="AD242" i="20"/>
  <c r="X243" i="20"/>
  <c r="Y243" i="20"/>
  <c r="Z243" i="20"/>
  <c r="AA243" i="20"/>
  <c r="AB243" i="20"/>
  <c r="AC243" i="20"/>
  <c r="AD243" i="20"/>
  <c r="X244" i="20"/>
  <c r="Y244" i="20"/>
  <c r="Z244" i="20"/>
  <c r="AA244" i="20"/>
  <c r="AB244" i="20"/>
  <c r="AC244" i="20"/>
  <c r="AD244" i="20"/>
  <c r="X245" i="20"/>
  <c r="Y245" i="20"/>
  <c r="Z245" i="20"/>
  <c r="AA245" i="20"/>
  <c r="AB245" i="20"/>
  <c r="AC245" i="20"/>
  <c r="AD245" i="20"/>
  <c r="X246" i="20"/>
  <c r="Y246" i="20"/>
  <c r="Z246" i="20"/>
  <c r="AA246" i="20"/>
  <c r="AB246" i="20"/>
  <c r="AC246" i="20"/>
  <c r="AD246" i="20"/>
  <c r="X247" i="20"/>
  <c r="Y247" i="20"/>
  <c r="Z247" i="20"/>
  <c r="AA247" i="20"/>
  <c r="AB247" i="20"/>
  <c r="AC247" i="20"/>
  <c r="AD247" i="20"/>
  <c r="X248" i="20"/>
  <c r="Y248" i="20"/>
  <c r="Z248" i="20"/>
  <c r="AA248" i="20"/>
  <c r="AB248" i="20"/>
  <c r="AC248" i="20"/>
  <c r="AD248" i="20"/>
  <c r="X249" i="20"/>
  <c r="Y249" i="20"/>
  <c r="Z249" i="20"/>
  <c r="AA249" i="20"/>
  <c r="AB249" i="20"/>
  <c r="AC249" i="20"/>
  <c r="AD249" i="20"/>
  <c r="X250" i="20"/>
  <c r="Y250" i="20"/>
  <c r="Z250" i="20"/>
  <c r="AA250" i="20"/>
  <c r="AB250" i="20"/>
  <c r="AC250" i="20"/>
  <c r="AD250" i="20"/>
  <c r="X251" i="20"/>
  <c r="Y251" i="20"/>
  <c r="Z251" i="20"/>
  <c r="AA251" i="20"/>
  <c r="AB251" i="20"/>
  <c r="AC251" i="20"/>
  <c r="AD251" i="20"/>
  <c r="X252" i="20"/>
  <c r="Y252" i="20"/>
  <c r="Z252" i="20"/>
  <c r="AA252" i="20"/>
  <c r="AB252" i="20"/>
  <c r="AC252" i="20"/>
  <c r="AD252" i="20"/>
  <c r="X253" i="20"/>
  <c r="Y253" i="20"/>
  <c r="Z253" i="20"/>
  <c r="AA253" i="20"/>
  <c r="AB253" i="20"/>
  <c r="AC253" i="20"/>
  <c r="AD253" i="20"/>
  <c r="X254" i="20"/>
  <c r="Y254" i="20"/>
  <c r="Z254" i="20"/>
  <c r="AA254" i="20"/>
  <c r="AB254" i="20"/>
  <c r="AC254" i="20"/>
  <c r="AD254" i="20"/>
  <c r="X255" i="20"/>
  <c r="Y255" i="20"/>
  <c r="Z255" i="20"/>
  <c r="AA255" i="20"/>
  <c r="AB255" i="20"/>
  <c r="AC255" i="20"/>
  <c r="AD255" i="20"/>
  <c r="X256" i="20"/>
  <c r="Y256" i="20"/>
  <c r="Z256" i="20"/>
  <c r="AA256" i="20"/>
  <c r="AB256" i="20"/>
  <c r="AC256" i="20"/>
  <c r="AD256" i="20"/>
  <c r="X257" i="20"/>
  <c r="Y257" i="20"/>
  <c r="Z257" i="20"/>
  <c r="AA257" i="20"/>
  <c r="AB257" i="20"/>
  <c r="AC257" i="20"/>
  <c r="AD257" i="20"/>
  <c r="X258" i="20"/>
  <c r="Y258" i="20"/>
  <c r="Z258" i="20"/>
  <c r="AA258" i="20"/>
  <c r="AB258" i="20"/>
  <c r="AC258" i="20"/>
  <c r="AD258" i="20"/>
  <c r="X259" i="20"/>
  <c r="Y259" i="20"/>
  <c r="Z259" i="20"/>
  <c r="AA259" i="20"/>
  <c r="AB259" i="20"/>
  <c r="AC259" i="20"/>
  <c r="AD259" i="20"/>
  <c r="X260" i="20"/>
  <c r="Y260" i="20"/>
  <c r="Z260" i="20"/>
  <c r="AA260" i="20"/>
  <c r="AB260" i="20"/>
  <c r="AC260" i="20"/>
  <c r="AD260" i="20"/>
  <c r="X261" i="20"/>
  <c r="Y261" i="20"/>
  <c r="Z261" i="20"/>
  <c r="AA261" i="20"/>
  <c r="AB261" i="20"/>
  <c r="AC261" i="20"/>
  <c r="AD261" i="20"/>
  <c r="X262" i="20"/>
  <c r="Y262" i="20"/>
  <c r="Z262" i="20"/>
  <c r="AA262" i="20"/>
  <c r="AB262" i="20"/>
  <c r="AC262" i="20"/>
  <c r="AD262" i="20"/>
  <c r="X263" i="20"/>
  <c r="Y263" i="20"/>
  <c r="Z263" i="20"/>
  <c r="AA263" i="20"/>
  <c r="AB263" i="20"/>
  <c r="AC263" i="20"/>
  <c r="AD263" i="20"/>
  <c r="X264" i="20"/>
  <c r="Y264" i="20"/>
  <c r="Z264" i="20"/>
  <c r="AA264" i="20"/>
  <c r="AB264" i="20"/>
  <c r="AC264" i="20"/>
  <c r="AD264" i="20"/>
  <c r="X265" i="20"/>
  <c r="Y265" i="20"/>
  <c r="Z265" i="20"/>
  <c r="AA265" i="20"/>
  <c r="AB265" i="20"/>
  <c r="AC265" i="20"/>
  <c r="AD265" i="20"/>
  <c r="X266" i="20"/>
  <c r="Y266" i="20"/>
  <c r="Z266" i="20"/>
  <c r="AA266" i="20"/>
  <c r="AB266" i="20"/>
  <c r="AC266" i="20"/>
  <c r="AD266" i="20"/>
  <c r="X267" i="20"/>
  <c r="Y267" i="20"/>
  <c r="Z267" i="20"/>
  <c r="AA267" i="20"/>
  <c r="AB267" i="20"/>
  <c r="AC267" i="20"/>
  <c r="AD267" i="20"/>
  <c r="X268" i="20"/>
  <c r="Y268" i="20"/>
  <c r="Z268" i="20"/>
  <c r="AA268" i="20"/>
  <c r="AB268" i="20"/>
  <c r="AC268" i="20"/>
  <c r="AD268" i="20"/>
  <c r="X269" i="20"/>
  <c r="Y269" i="20"/>
  <c r="Z269" i="20"/>
  <c r="AA269" i="20"/>
  <c r="AB269" i="20"/>
  <c r="AC269" i="20"/>
  <c r="AD269" i="20"/>
  <c r="X270" i="20"/>
  <c r="Y270" i="20"/>
  <c r="Z270" i="20"/>
  <c r="AA270" i="20"/>
  <c r="AB270" i="20"/>
  <c r="AC270" i="20"/>
  <c r="AD270" i="20"/>
  <c r="X271" i="20"/>
  <c r="Y271" i="20"/>
  <c r="Z271" i="20"/>
  <c r="AA271" i="20"/>
  <c r="AB271" i="20"/>
  <c r="AC271" i="20"/>
  <c r="AD271" i="20"/>
  <c r="X272" i="20"/>
  <c r="Y272" i="20"/>
  <c r="Z272" i="20"/>
  <c r="AA272" i="20"/>
  <c r="AB272" i="20"/>
  <c r="AC272" i="20"/>
  <c r="AD272" i="20"/>
  <c r="X273" i="20"/>
  <c r="Y273" i="20"/>
  <c r="Z273" i="20"/>
  <c r="AA273" i="20"/>
  <c r="AB273" i="20"/>
  <c r="AC273" i="20"/>
  <c r="AD273" i="20"/>
  <c r="X274" i="20"/>
  <c r="Y274" i="20"/>
  <c r="Z274" i="20"/>
  <c r="AA274" i="20"/>
  <c r="AB274" i="20"/>
  <c r="AC274" i="20"/>
  <c r="AD274" i="20"/>
  <c r="X275" i="20"/>
  <c r="Y275" i="20"/>
  <c r="Z275" i="20"/>
  <c r="AA275" i="20"/>
  <c r="AB275" i="20"/>
  <c r="AC275" i="20"/>
  <c r="AD275" i="20"/>
  <c r="AD3" i="11" l="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E111" i="11"/>
  <c r="AE112" i="11"/>
  <c r="AE113" i="11"/>
  <c r="AE114" i="11"/>
  <c r="AE115" i="11"/>
  <c r="AE116" i="11"/>
  <c r="AE117" i="11"/>
  <c r="AE118" i="11"/>
  <c r="AE119" i="11"/>
  <c r="AE120" i="11"/>
  <c r="AE121" i="11"/>
  <c r="AE122" i="11"/>
  <c r="AE123" i="11"/>
  <c r="AE124" i="11"/>
  <c r="AE125" i="11"/>
  <c r="AE126" i="11"/>
  <c r="AE127" i="11"/>
  <c r="AE128" i="11"/>
  <c r="AE129" i="11"/>
  <c r="AE130" i="11"/>
  <c r="AE131" i="11"/>
  <c r="AE132" i="11"/>
  <c r="AE133" i="11"/>
  <c r="AE134" i="11"/>
  <c r="AE135" i="11"/>
  <c r="AE136" i="11"/>
  <c r="AE137" i="11"/>
  <c r="AE138" i="11"/>
  <c r="AE139" i="11"/>
  <c r="AE140" i="11"/>
  <c r="AE141" i="11"/>
  <c r="AE142" i="11"/>
  <c r="AE143" i="11"/>
  <c r="AE144" i="11"/>
  <c r="AE145" i="11"/>
  <c r="AE146" i="11"/>
  <c r="AE147" i="11"/>
  <c r="AE148" i="11"/>
  <c r="AE149" i="11"/>
  <c r="AE150" i="11"/>
  <c r="AE151" i="11"/>
  <c r="AE152" i="11"/>
  <c r="AE153" i="11"/>
  <c r="AE154" i="11"/>
  <c r="AE155" i="11"/>
  <c r="AE156" i="11"/>
  <c r="AE157" i="11"/>
  <c r="AE158" i="11"/>
  <c r="AE159" i="11"/>
  <c r="AE160" i="11"/>
  <c r="AE161" i="11"/>
  <c r="AE162" i="11"/>
  <c r="AE163" i="11"/>
  <c r="AE164" i="11"/>
  <c r="AE165" i="11"/>
  <c r="AE166" i="11"/>
  <c r="AE167" i="11"/>
  <c r="AE168" i="11"/>
  <c r="AE169" i="11"/>
  <c r="AE170" i="11"/>
  <c r="AE171" i="11"/>
  <c r="AE172" i="11"/>
  <c r="AE173" i="11"/>
  <c r="AE174" i="11"/>
  <c r="AE175" i="11"/>
  <c r="AE176" i="11"/>
  <c r="AE177" i="11"/>
  <c r="AE178" i="11"/>
  <c r="AE179" i="11"/>
  <c r="AE180" i="11"/>
  <c r="AE181" i="11"/>
  <c r="AE182" i="11"/>
  <c r="AE183" i="11"/>
  <c r="AE184" i="11"/>
  <c r="AE185" i="11"/>
  <c r="AE186" i="11"/>
  <c r="AE187" i="11"/>
  <c r="AE188" i="11"/>
  <c r="AE189" i="11"/>
  <c r="AE190" i="11"/>
  <c r="AE191" i="11"/>
  <c r="AE192" i="11"/>
  <c r="AE193" i="11"/>
  <c r="AE194" i="11"/>
  <c r="AE195" i="11"/>
  <c r="AE196" i="11"/>
  <c r="AE197" i="11"/>
  <c r="AE198" i="11"/>
  <c r="AE199" i="11"/>
  <c r="AE200" i="11"/>
  <c r="AE201" i="11"/>
  <c r="AE202" i="11"/>
  <c r="AE203" i="11"/>
  <c r="AE204" i="11"/>
  <c r="AE205" i="11"/>
  <c r="AE206" i="11"/>
  <c r="AE207" i="11"/>
  <c r="AE208" i="11"/>
  <c r="AE209" i="11"/>
  <c r="AE210" i="11"/>
  <c r="AE211" i="11"/>
  <c r="AE212" i="11"/>
  <c r="AE213" i="11"/>
  <c r="AE214" i="11"/>
  <c r="AE215" i="11"/>
  <c r="AE216" i="11"/>
  <c r="AE217" i="11"/>
  <c r="AE218" i="11"/>
  <c r="AE219" i="11"/>
  <c r="AE220" i="11"/>
  <c r="AE221" i="11"/>
  <c r="AE222" i="11"/>
  <c r="AE223" i="11"/>
  <c r="AE224" i="11"/>
  <c r="AE225" i="11"/>
  <c r="AE226" i="11"/>
  <c r="AE227" i="11"/>
  <c r="AE228" i="11"/>
  <c r="AE229" i="11"/>
  <c r="AE230" i="11"/>
  <c r="AE231" i="11"/>
  <c r="AE232" i="11"/>
  <c r="AE233" i="11"/>
  <c r="AE234" i="11"/>
  <c r="AE235" i="11"/>
  <c r="AE236" i="11"/>
  <c r="AE237" i="11"/>
  <c r="AE238" i="11"/>
  <c r="AE239" i="11"/>
  <c r="AE240" i="11"/>
  <c r="AE241" i="11"/>
  <c r="AE242" i="11"/>
  <c r="AE243" i="11"/>
  <c r="AE244" i="11"/>
  <c r="AE245" i="11"/>
  <c r="AE246" i="11"/>
  <c r="AE247" i="11"/>
  <c r="AE248" i="11"/>
  <c r="AE249" i="11"/>
  <c r="AE250" i="11"/>
  <c r="AE251" i="11"/>
  <c r="AE252" i="11"/>
  <c r="AE253" i="11"/>
  <c r="AE254" i="11"/>
  <c r="AE255" i="11"/>
  <c r="AE256" i="11"/>
  <c r="AE257" i="11"/>
  <c r="AE258" i="11"/>
  <c r="AE259" i="11"/>
  <c r="AE260" i="11"/>
  <c r="AE261" i="11"/>
  <c r="AE262" i="11"/>
  <c r="AE263" i="11"/>
  <c r="AE264" i="11"/>
  <c r="AE265" i="11"/>
  <c r="AE266" i="11"/>
  <c r="AE267" i="11"/>
  <c r="AE268" i="11"/>
  <c r="AE269" i="11"/>
  <c r="AE270" i="11"/>
  <c r="AE271" i="11"/>
  <c r="AE272" i="11"/>
  <c r="AE273" i="11"/>
  <c r="AE274" i="11"/>
  <c r="AE275" i="11"/>
  <c r="AE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D111" i="11"/>
  <c r="AD112" i="11"/>
  <c r="AD113" i="11"/>
  <c r="AD114" i="11"/>
  <c r="AD115" i="11"/>
  <c r="AD116" i="11"/>
  <c r="AD117" i="11"/>
  <c r="AD118" i="11"/>
  <c r="AD119" i="11"/>
  <c r="AD120" i="11"/>
  <c r="AD121" i="11"/>
  <c r="AD122" i="11"/>
  <c r="AD123" i="11"/>
  <c r="AD124" i="11"/>
  <c r="AD125" i="11"/>
  <c r="AD126" i="11"/>
  <c r="AD127" i="11"/>
  <c r="AD128" i="11"/>
  <c r="AD129" i="11"/>
  <c r="AD130" i="11"/>
  <c r="AD131" i="11"/>
  <c r="AD132" i="11"/>
  <c r="AD133" i="11"/>
  <c r="AD134" i="11"/>
  <c r="AD135" i="11"/>
  <c r="AD136" i="11"/>
  <c r="AD137" i="11"/>
  <c r="AD138" i="11"/>
  <c r="AD139" i="11"/>
  <c r="AD140" i="11"/>
  <c r="AD141" i="11"/>
  <c r="AD142" i="11"/>
  <c r="AD143" i="11"/>
  <c r="AD144" i="11"/>
  <c r="AD145" i="11"/>
  <c r="AD146" i="11"/>
  <c r="AD147" i="11"/>
  <c r="AD148" i="11"/>
  <c r="AD149" i="11"/>
  <c r="AD150" i="11"/>
  <c r="AD151" i="11"/>
  <c r="AD152" i="11"/>
  <c r="AD153" i="11"/>
  <c r="AD154" i="11"/>
  <c r="AD155" i="11"/>
  <c r="AD156" i="11"/>
  <c r="AD157" i="11"/>
  <c r="AD158" i="11"/>
  <c r="AD159" i="11"/>
  <c r="AD160" i="11"/>
  <c r="AD161" i="11"/>
  <c r="AD162" i="11"/>
  <c r="AD163" i="11"/>
  <c r="AD164" i="11"/>
  <c r="AD165" i="11"/>
  <c r="AD166" i="11"/>
  <c r="AD167" i="11"/>
  <c r="AD168" i="11"/>
  <c r="AD169" i="11"/>
  <c r="AD170" i="11"/>
  <c r="AD171" i="11"/>
  <c r="AD172" i="11"/>
  <c r="AD173" i="11"/>
  <c r="AD174" i="11"/>
  <c r="AD175" i="11"/>
  <c r="AD176" i="11"/>
  <c r="AD177" i="11"/>
  <c r="AD178" i="11"/>
  <c r="AD179" i="11"/>
  <c r="AD180" i="11"/>
  <c r="AD181" i="11"/>
  <c r="AD182" i="11"/>
  <c r="AD183" i="11"/>
  <c r="AD184" i="11"/>
  <c r="AD185" i="11"/>
  <c r="AD186" i="11"/>
  <c r="AD187" i="11"/>
  <c r="AD188" i="11"/>
  <c r="AD189" i="11"/>
  <c r="AD190" i="11"/>
  <c r="AD191" i="11"/>
  <c r="AD192" i="11"/>
  <c r="AD193" i="11"/>
  <c r="AD194" i="11"/>
  <c r="AD195" i="11"/>
  <c r="AD196" i="11"/>
  <c r="AD197" i="11"/>
  <c r="AD198" i="11"/>
  <c r="AD199" i="11"/>
  <c r="AD200" i="11"/>
  <c r="AD201" i="11"/>
  <c r="AD202" i="11"/>
  <c r="AD203" i="11"/>
  <c r="AD204" i="11"/>
  <c r="AD205" i="11"/>
  <c r="AD206" i="11"/>
  <c r="AD207" i="11"/>
  <c r="AD208" i="11"/>
  <c r="AD209" i="11"/>
  <c r="AD210" i="11"/>
  <c r="AD211" i="11"/>
  <c r="AD212" i="11"/>
  <c r="AD213" i="11"/>
  <c r="AD214" i="11"/>
  <c r="AD215" i="11"/>
  <c r="AD216" i="11"/>
  <c r="AD217" i="11"/>
  <c r="AD218" i="11"/>
  <c r="AD219" i="11"/>
  <c r="AD220" i="11"/>
  <c r="AD221" i="11"/>
  <c r="AD222" i="11"/>
  <c r="AD223" i="11"/>
  <c r="AD224" i="11"/>
  <c r="AD225" i="11"/>
  <c r="AD226" i="11"/>
  <c r="AD227" i="11"/>
  <c r="AD228" i="11"/>
  <c r="AD229" i="11"/>
  <c r="AD230" i="11"/>
  <c r="AD231" i="11"/>
  <c r="AD232" i="11"/>
  <c r="AD233" i="11"/>
  <c r="AD234" i="11"/>
  <c r="AD235" i="11"/>
  <c r="AD236" i="11"/>
  <c r="AD237" i="11"/>
  <c r="AD238" i="11"/>
  <c r="AD239" i="11"/>
  <c r="AD240" i="11"/>
  <c r="AD241" i="11"/>
  <c r="AD242" i="11"/>
  <c r="AD243" i="11"/>
  <c r="AD244" i="11"/>
  <c r="AD245" i="11"/>
  <c r="AD246" i="11"/>
  <c r="AD247" i="11"/>
  <c r="AD248" i="11"/>
  <c r="AD249" i="11"/>
  <c r="AD250" i="11"/>
  <c r="AD251" i="11"/>
  <c r="AD252" i="11"/>
  <c r="AD253" i="11"/>
  <c r="AD254" i="11"/>
  <c r="AD255" i="11"/>
  <c r="AD256" i="11"/>
  <c r="AD257" i="11"/>
  <c r="AD258" i="11"/>
  <c r="AD259" i="11"/>
  <c r="AD260" i="11"/>
  <c r="AD261" i="11"/>
  <c r="AD262" i="11"/>
  <c r="AD263" i="11"/>
  <c r="AD264" i="11"/>
  <c r="AD265" i="11"/>
  <c r="AD266" i="11"/>
  <c r="AD267" i="11"/>
  <c r="AD268" i="11"/>
  <c r="AD269" i="11"/>
  <c r="AD270" i="11"/>
  <c r="AD271" i="11"/>
  <c r="AD272" i="11"/>
  <c r="AD273" i="11"/>
  <c r="AD274" i="11"/>
  <c r="AD275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AC111" i="11"/>
  <c r="AC112" i="11"/>
  <c r="AC113" i="11"/>
  <c r="AC114" i="11"/>
  <c r="AC115" i="11"/>
  <c r="AC116" i="11"/>
  <c r="AC117" i="11"/>
  <c r="AC118" i="11"/>
  <c r="AC119" i="11"/>
  <c r="AC120" i="11"/>
  <c r="AC121" i="11"/>
  <c r="AC122" i="11"/>
  <c r="AC123" i="11"/>
  <c r="AC124" i="11"/>
  <c r="AC125" i="11"/>
  <c r="AC126" i="11"/>
  <c r="AC127" i="11"/>
  <c r="AC128" i="11"/>
  <c r="AC129" i="11"/>
  <c r="AC130" i="11"/>
  <c r="AC131" i="11"/>
  <c r="AC132" i="11"/>
  <c r="AC133" i="11"/>
  <c r="AC134" i="11"/>
  <c r="AC135" i="11"/>
  <c r="AC136" i="11"/>
  <c r="AC137" i="11"/>
  <c r="AC138" i="11"/>
  <c r="AC139" i="11"/>
  <c r="AC140" i="11"/>
  <c r="AC141" i="11"/>
  <c r="AC142" i="11"/>
  <c r="AC143" i="11"/>
  <c r="AC144" i="11"/>
  <c r="AC145" i="11"/>
  <c r="AC146" i="11"/>
  <c r="AC147" i="11"/>
  <c r="AC148" i="11"/>
  <c r="AC149" i="11"/>
  <c r="AC150" i="11"/>
  <c r="AC151" i="11"/>
  <c r="AC152" i="11"/>
  <c r="AC153" i="11"/>
  <c r="AC154" i="11"/>
  <c r="AC155" i="11"/>
  <c r="AC156" i="11"/>
  <c r="AC157" i="11"/>
  <c r="AC158" i="11"/>
  <c r="AC159" i="11"/>
  <c r="AC160" i="11"/>
  <c r="AC161" i="11"/>
  <c r="AC162" i="11"/>
  <c r="AC163" i="11"/>
  <c r="AC164" i="11"/>
  <c r="AC165" i="11"/>
  <c r="AC166" i="11"/>
  <c r="AC167" i="11"/>
  <c r="AC168" i="11"/>
  <c r="AC169" i="11"/>
  <c r="AC170" i="11"/>
  <c r="AC171" i="11"/>
  <c r="AC172" i="11"/>
  <c r="AC173" i="11"/>
  <c r="AC174" i="11"/>
  <c r="AC175" i="11"/>
  <c r="AC176" i="11"/>
  <c r="AC177" i="11"/>
  <c r="AC178" i="11"/>
  <c r="AC179" i="11"/>
  <c r="AC180" i="11"/>
  <c r="AC181" i="11"/>
  <c r="AC182" i="11"/>
  <c r="AC183" i="11"/>
  <c r="AC184" i="11"/>
  <c r="AC185" i="11"/>
  <c r="AC186" i="11"/>
  <c r="AC187" i="11"/>
  <c r="AC188" i="11"/>
  <c r="AC189" i="11"/>
  <c r="AC190" i="11"/>
  <c r="AC191" i="11"/>
  <c r="AC192" i="11"/>
  <c r="AC193" i="11"/>
  <c r="AC194" i="11"/>
  <c r="AC195" i="11"/>
  <c r="AC196" i="11"/>
  <c r="AC197" i="11"/>
  <c r="AC198" i="11"/>
  <c r="AC199" i="11"/>
  <c r="AC200" i="11"/>
  <c r="AC201" i="11"/>
  <c r="AC202" i="11"/>
  <c r="AC203" i="11"/>
  <c r="AC204" i="11"/>
  <c r="AC205" i="11"/>
  <c r="AC206" i="11"/>
  <c r="AC207" i="11"/>
  <c r="AC208" i="11"/>
  <c r="AC209" i="11"/>
  <c r="AC210" i="11"/>
  <c r="AC211" i="11"/>
  <c r="AC212" i="11"/>
  <c r="AC213" i="11"/>
  <c r="AC214" i="11"/>
  <c r="AC215" i="11"/>
  <c r="AC216" i="11"/>
  <c r="AC217" i="11"/>
  <c r="AC218" i="11"/>
  <c r="AC219" i="11"/>
  <c r="AC220" i="11"/>
  <c r="AC221" i="11"/>
  <c r="AC222" i="11"/>
  <c r="AC223" i="11"/>
  <c r="AC224" i="11"/>
  <c r="AC225" i="11"/>
  <c r="AC226" i="11"/>
  <c r="AC227" i="11"/>
  <c r="AC228" i="11"/>
  <c r="AC229" i="11"/>
  <c r="AC230" i="11"/>
  <c r="AC231" i="11"/>
  <c r="AC232" i="11"/>
  <c r="AC233" i="11"/>
  <c r="AC234" i="11"/>
  <c r="AC235" i="11"/>
  <c r="AC236" i="11"/>
  <c r="AC237" i="11"/>
  <c r="AC238" i="11"/>
  <c r="AC239" i="11"/>
  <c r="AC240" i="11"/>
  <c r="AC241" i="11"/>
  <c r="AC242" i="11"/>
  <c r="AC243" i="11"/>
  <c r="AC244" i="11"/>
  <c r="AC245" i="11"/>
  <c r="AC246" i="11"/>
  <c r="AC247" i="11"/>
  <c r="AC248" i="11"/>
  <c r="AC249" i="11"/>
  <c r="AC250" i="11"/>
  <c r="AC251" i="11"/>
  <c r="AC252" i="11"/>
  <c r="AC253" i="11"/>
  <c r="AC254" i="11"/>
  <c r="AC255" i="11"/>
  <c r="AC256" i="11"/>
  <c r="AC257" i="11"/>
  <c r="AC258" i="11"/>
  <c r="AC259" i="11"/>
  <c r="AC260" i="11"/>
  <c r="AC261" i="11"/>
  <c r="AC262" i="11"/>
  <c r="AC263" i="11"/>
  <c r="AC264" i="11"/>
  <c r="AC265" i="11"/>
  <c r="AC266" i="11"/>
  <c r="AC267" i="11"/>
  <c r="AC268" i="11"/>
  <c r="AC269" i="11"/>
  <c r="AC270" i="11"/>
  <c r="AC271" i="11"/>
  <c r="AC272" i="11"/>
  <c r="AC273" i="11"/>
  <c r="AC274" i="11"/>
  <c r="AC275" i="11"/>
  <c r="AC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B111" i="11"/>
  <c r="AB112" i="11"/>
  <c r="AB113" i="11"/>
  <c r="AB114" i="11"/>
  <c r="AB115" i="11"/>
  <c r="AB116" i="11"/>
  <c r="AB117" i="11"/>
  <c r="AB118" i="11"/>
  <c r="AB119" i="11"/>
  <c r="AB120" i="11"/>
  <c r="AB121" i="11"/>
  <c r="AB122" i="11"/>
  <c r="AB123" i="11"/>
  <c r="AB124" i="11"/>
  <c r="AB125" i="11"/>
  <c r="AB126" i="11"/>
  <c r="AB127" i="11"/>
  <c r="AB128" i="11"/>
  <c r="AB129" i="11"/>
  <c r="AB130" i="11"/>
  <c r="AB131" i="11"/>
  <c r="AB132" i="11"/>
  <c r="AB133" i="11"/>
  <c r="AB134" i="11"/>
  <c r="AB135" i="11"/>
  <c r="AB136" i="11"/>
  <c r="AB137" i="11"/>
  <c r="AB138" i="11"/>
  <c r="AB139" i="11"/>
  <c r="AB140" i="11"/>
  <c r="AB141" i="11"/>
  <c r="AB142" i="11"/>
  <c r="AB143" i="11"/>
  <c r="AB144" i="11"/>
  <c r="AB145" i="11"/>
  <c r="AB146" i="11"/>
  <c r="AB147" i="11"/>
  <c r="AB148" i="11"/>
  <c r="AB149" i="11"/>
  <c r="AB150" i="11"/>
  <c r="AB151" i="11"/>
  <c r="AB152" i="11"/>
  <c r="AB153" i="11"/>
  <c r="AB154" i="11"/>
  <c r="AB155" i="11"/>
  <c r="AB156" i="11"/>
  <c r="AB157" i="11"/>
  <c r="AB158" i="11"/>
  <c r="AB159" i="11"/>
  <c r="AB160" i="11"/>
  <c r="AB161" i="11"/>
  <c r="AB162" i="11"/>
  <c r="AB163" i="11"/>
  <c r="AB164" i="11"/>
  <c r="AB165" i="11"/>
  <c r="AB166" i="11"/>
  <c r="AB167" i="11"/>
  <c r="AB168" i="11"/>
  <c r="AB169" i="11"/>
  <c r="AB170" i="11"/>
  <c r="AB171" i="11"/>
  <c r="AB172" i="11"/>
  <c r="AB173" i="11"/>
  <c r="AB174" i="11"/>
  <c r="AB175" i="11"/>
  <c r="AB176" i="11"/>
  <c r="AB177" i="11"/>
  <c r="AB178" i="11"/>
  <c r="AB179" i="11"/>
  <c r="AB180" i="11"/>
  <c r="AB181" i="11"/>
  <c r="AB182" i="11"/>
  <c r="AB183" i="11"/>
  <c r="AB184" i="11"/>
  <c r="AB185" i="11"/>
  <c r="AB186" i="11"/>
  <c r="AB187" i="11"/>
  <c r="AB188" i="11"/>
  <c r="AB189" i="11"/>
  <c r="AB190" i="11"/>
  <c r="AB191" i="11"/>
  <c r="AB192" i="11"/>
  <c r="AB193" i="11"/>
  <c r="AB194" i="11"/>
  <c r="AB195" i="11"/>
  <c r="AB196" i="11"/>
  <c r="AB197" i="11"/>
  <c r="AB198" i="11"/>
  <c r="AB199" i="11"/>
  <c r="AB200" i="11"/>
  <c r="AB201" i="11"/>
  <c r="AB202" i="11"/>
  <c r="AB203" i="11"/>
  <c r="AB204" i="11"/>
  <c r="AB205" i="11"/>
  <c r="AB206" i="11"/>
  <c r="AB207" i="11"/>
  <c r="AB208" i="11"/>
  <c r="AB209" i="11"/>
  <c r="AB210" i="11"/>
  <c r="AB211" i="11"/>
  <c r="AB212" i="11"/>
  <c r="AB213" i="11"/>
  <c r="AB214" i="11"/>
  <c r="AB215" i="11"/>
  <c r="AB216" i="11"/>
  <c r="AB217" i="11"/>
  <c r="AB218" i="11"/>
  <c r="AB219" i="11"/>
  <c r="AB220" i="11"/>
  <c r="AB221" i="11"/>
  <c r="AB222" i="11"/>
  <c r="AB223" i="11"/>
  <c r="AB224" i="11"/>
  <c r="AB225" i="11"/>
  <c r="AB226" i="11"/>
  <c r="AB227" i="11"/>
  <c r="AB228" i="11"/>
  <c r="AB229" i="11"/>
  <c r="AB230" i="11"/>
  <c r="AB231" i="11"/>
  <c r="AB232" i="11"/>
  <c r="AB233" i="11"/>
  <c r="AB234" i="11"/>
  <c r="AB235" i="11"/>
  <c r="AB236" i="11"/>
  <c r="AB237" i="11"/>
  <c r="AB238" i="11"/>
  <c r="AB239" i="11"/>
  <c r="AB240" i="11"/>
  <c r="AB241" i="11"/>
  <c r="AB242" i="11"/>
  <c r="AB243" i="11"/>
  <c r="AB244" i="11"/>
  <c r="AB245" i="11"/>
  <c r="AB246" i="11"/>
  <c r="AB247" i="11"/>
  <c r="AB248" i="11"/>
  <c r="AB249" i="11"/>
  <c r="AB250" i="11"/>
  <c r="AB251" i="11"/>
  <c r="AB252" i="11"/>
  <c r="AB253" i="11"/>
  <c r="AB254" i="11"/>
  <c r="AB255" i="11"/>
  <c r="AB256" i="11"/>
  <c r="AB257" i="11"/>
  <c r="AB258" i="11"/>
  <c r="AB259" i="11"/>
  <c r="AB260" i="11"/>
  <c r="AB261" i="11"/>
  <c r="AB262" i="11"/>
  <c r="AB263" i="11"/>
  <c r="AB264" i="11"/>
  <c r="AB265" i="11"/>
  <c r="AB266" i="11"/>
  <c r="AB267" i="11"/>
  <c r="AB268" i="11"/>
  <c r="AB269" i="11"/>
  <c r="AB270" i="11"/>
  <c r="AB271" i="11"/>
  <c r="AB272" i="11"/>
  <c r="AB273" i="11"/>
  <c r="AB274" i="11"/>
  <c r="AB275" i="11"/>
  <c r="AB3" i="11"/>
  <c r="AA4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A111" i="11"/>
  <c r="AA112" i="11"/>
  <c r="AA113" i="11"/>
  <c r="AA114" i="11"/>
  <c r="AA115" i="11"/>
  <c r="AA116" i="11"/>
  <c r="AA117" i="11"/>
  <c r="AA118" i="11"/>
  <c r="AA119" i="11"/>
  <c r="AA120" i="11"/>
  <c r="AA121" i="11"/>
  <c r="AA122" i="11"/>
  <c r="AA123" i="11"/>
  <c r="AA124" i="11"/>
  <c r="AA125" i="11"/>
  <c r="AA126" i="11"/>
  <c r="AA127" i="11"/>
  <c r="AA128" i="11"/>
  <c r="AA129" i="11"/>
  <c r="AA130" i="11"/>
  <c r="AA131" i="11"/>
  <c r="AA132" i="11"/>
  <c r="AA133" i="11"/>
  <c r="AA134" i="11"/>
  <c r="AA135" i="11"/>
  <c r="AA136" i="11"/>
  <c r="AA137" i="11"/>
  <c r="AA138" i="11"/>
  <c r="AA139" i="11"/>
  <c r="AA140" i="11"/>
  <c r="AA141" i="11"/>
  <c r="AA142" i="11"/>
  <c r="AA143" i="11"/>
  <c r="AA144" i="11"/>
  <c r="AA145" i="11"/>
  <c r="AA146" i="11"/>
  <c r="AA147" i="11"/>
  <c r="AA148" i="11"/>
  <c r="AA149" i="11"/>
  <c r="AA150" i="11"/>
  <c r="AA151" i="11"/>
  <c r="AA152" i="11"/>
  <c r="AA153" i="11"/>
  <c r="AA154" i="11"/>
  <c r="AA155" i="11"/>
  <c r="AA156" i="11"/>
  <c r="AA157" i="11"/>
  <c r="AA158" i="11"/>
  <c r="AA159" i="11"/>
  <c r="AA160" i="11"/>
  <c r="AA161" i="11"/>
  <c r="AA162" i="11"/>
  <c r="AA163" i="11"/>
  <c r="AA164" i="11"/>
  <c r="AA165" i="11"/>
  <c r="AA166" i="11"/>
  <c r="AA167" i="11"/>
  <c r="AA168" i="11"/>
  <c r="AA169" i="11"/>
  <c r="AA170" i="11"/>
  <c r="AA171" i="11"/>
  <c r="AA172" i="11"/>
  <c r="AA173" i="11"/>
  <c r="AA174" i="11"/>
  <c r="AA175" i="11"/>
  <c r="AA176" i="11"/>
  <c r="AA177" i="11"/>
  <c r="AA178" i="11"/>
  <c r="AA179" i="11"/>
  <c r="AA180" i="11"/>
  <c r="AA181" i="11"/>
  <c r="AA182" i="11"/>
  <c r="AA183" i="11"/>
  <c r="AA184" i="11"/>
  <c r="AA185" i="11"/>
  <c r="AA186" i="11"/>
  <c r="AA187" i="11"/>
  <c r="AA188" i="11"/>
  <c r="AA189" i="11"/>
  <c r="AA190" i="11"/>
  <c r="AA191" i="11"/>
  <c r="AA192" i="11"/>
  <c r="AA193" i="11"/>
  <c r="AA194" i="11"/>
  <c r="AA195" i="11"/>
  <c r="AA196" i="11"/>
  <c r="AA197" i="11"/>
  <c r="AA198" i="11"/>
  <c r="AA199" i="11"/>
  <c r="AA200" i="11"/>
  <c r="AA201" i="11"/>
  <c r="AA202" i="11"/>
  <c r="AA203" i="11"/>
  <c r="AA204" i="11"/>
  <c r="AA205" i="11"/>
  <c r="AA206" i="11"/>
  <c r="AA207" i="11"/>
  <c r="AA208" i="11"/>
  <c r="AA209" i="11"/>
  <c r="AA210" i="11"/>
  <c r="AA211" i="11"/>
  <c r="AA212" i="11"/>
  <c r="AA213" i="11"/>
  <c r="AA214" i="11"/>
  <c r="AA215" i="11"/>
  <c r="AA216" i="11"/>
  <c r="AA217" i="11"/>
  <c r="AA218" i="11"/>
  <c r="AA219" i="11"/>
  <c r="AA220" i="11"/>
  <c r="AA221" i="11"/>
  <c r="AA222" i="11"/>
  <c r="AA223" i="11"/>
  <c r="AA224" i="11"/>
  <c r="AA225" i="11"/>
  <c r="AA226" i="11"/>
  <c r="AA227" i="11"/>
  <c r="AA228" i="11"/>
  <c r="AA229" i="11"/>
  <c r="AA230" i="11"/>
  <c r="AA231" i="11"/>
  <c r="AA232" i="11"/>
  <c r="AA233" i="11"/>
  <c r="AA234" i="11"/>
  <c r="AA235" i="11"/>
  <c r="AA236" i="11"/>
  <c r="AA237" i="11"/>
  <c r="AA238" i="11"/>
  <c r="AA239" i="11"/>
  <c r="AA240" i="11"/>
  <c r="AA241" i="11"/>
  <c r="AA242" i="11"/>
  <c r="AA243" i="11"/>
  <c r="AA244" i="11"/>
  <c r="AA245" i="11"/>
  <c r="AA246" i="11"/>
  <c r="AA247" i="11"/>
  <c r="AA248" i="11"/>
  <c r="AA249" i="11"/>
  <c r="AA250" i="11"/>
  <c r="AA251" i="11"/>
  <c r="AA252" i="11"/>
  <c r="AA253" i="11"/>
  <c r="AA254" i="11"/>
  <c r="AA255" i="11"/>
  <c r="AA256" i="11"/>
  <c r="AA257" i="11"/>
  <c r="AA258" i="11"/>
  <c r="AA259" i="11"/>
  <c r="AA260" i="11"/>
  <c r="AA261" i="11"/>
  <c r="AA262" i="11"/>
  <c r="AA263" i="11"/>
  <c r="AA264" i="11"/>
  <c r="AA265" i="11"/>
  <c r="AA266" i="11"/>
  <c r="AA267" i="11"/>
  <c r="AA268" i="11"/>
  <c r="AA269" i="11"/>
  <c r="AA270" i="11"/>
  <c r="AA271" i="11"/>
  <c r="AA272" i="11"/>
  <c r="AA273" i="11"/>
  <c r="AA274" i="11"/>
  <c r="AA275" i="11"/>
  <c r="AA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Z111" i="11"/>
  <c r="Z112" i="11"/>
  <c r="Z113" i="11"/>
  <c r="Z114" i="11"/>
  <c r="Z115" i="11"/>
  <c r="Z116" i="11"/>
  <c r="Z117" i="11"/>
  <c r="Z118" i="11"/>
  <c r="Z119" i="11"/>
  <c r="Z120" i="11"/>
  <c r="Z121" i="11"/>
  <c r="Z122" i="11"/>
  <c r="Z123" i="11"/>
  <c r="Z124" i="11"/>
  <c r="Z125" i="11"/>
  <c r="Z126" i="11"/>
  <c r="Z127" i="11"/>
  <c r="Z128" i="11"/>
  <c r="Z129" i="11"/>
  <c r="Z130" i="11"/>
  <c r="Z131" i="11"/>
  <c r="Z132" i="11"/>
  <c r="Z133" i="11"/>
  <c r="Z134" i="11"/>
  <c r="Z135" i="11"/>
  <c r="Z136" i="11"/>
  <c r="Z137" i="11"/>
  <c r="Z138" i="11"/>
  <c r="Z139" i="11"/>
  <c r="Z140" i="11"/>
  <c r="Z141" i="11"/>
  <c r="Z142" i="11"/>
  <c r="Z143" i="11"/>
  <c r="Z144" i="11"/>
  <c r="Z145" i="11"/>
  <c r="Z146" i="11"/>
  <c r="Z147" i="11"/>
  <c r="Z148" i="11"/>
  <c r="Z149" i="11"/>
  <c r="Z150" i="11"/>
  <c r="Z151" i="11"/>
  <c r="Z152" i="11"/>
  <c r="Z153" i="11"/>
  <c r="Z154" i="11"/>
  <c r="Z155" i="11"/>
  <c r="Z156" i="11"/>
  <c r="Z157" i="11"/>
  <c r="Z158" i="11"/>
  <c r="Z159" i="11"/>
  <c r="Z160" i="11"/>
  <c r="Z161" i="11"/>
  <c r="Z162" i="11"/>
  <c r="Z163" i="11"/>
  <c r="Z164" i="11"/>
  <c r="Z165" i="11"/>
  <c r="Z166" i="11"/>
  <c r="Z167" i="11"/>
  <c r="Z168" i="11"/>
  <c r="Z169" i="11"/>
  <c r="Z170" i="11"/>
  <c r="Z171" i="11"/>
  <c r="Z172" i="11"/>
  <c r="Z173" i="11"/>
  <c r="Z174" i="11"/>
  <c r="Z175" i="11"/>
  <c r="Z176" i="11"/>
  <c r="Z177" i="11"/>
  <c r="Z178" i="11"/>
  <c r="Z179" i="11"/>
  <c r="Z180" i="11"/>
  <c r="Z181" i="11"/>
  <c r="Z182" i="11"/>
  <c r="Z183" i="11"/>
  <c r="Z184" i="11"/>
  <c r="Z185" i="11"/>
  <c r="Z186" i="11"/>
  <c r="Z187" i="11"/>
  <c r="Z188" i="11"/>
  <c r="Z189" i="11"/>
  <c r="Z190" i="11"/>
  <c r="Z191" i="11"/>
  <c r="Z192" i="11"/>
  <c r="Z193" i="11"/>
  <c r="Z194" i="11"/>
  <c r="Z195" i="11"/>
  <c r="Z196" i="11"/>
  <c r="Z197" i="11"/>
  <c r="Z198" i="11"/>
  <c r="Z199" i="11"/>
  <c r="Z200" i="11"/>
  <c r="Z201" i="11"/>
  <c r="Z202" i="11"/>
  <c r="Z203" i="11"/>
  <c r="Z204" i="11"/>
  <c r="Z205" i="11"/>
  <c r="Z206" i="11"/>
  <c r="Z207" i="11"/>
  <c r="Z208" i="11"/>
  <c r="Z209" i="11"/>
  <c r="Z210" i="11"/>
  <c r="Z211" i="11"/>
  <c r="Z212" i="11"/>
  <c r="Z213" i="11"/>
  <c r="Z214" i="11"/>
  <c r="Z215" i="11"/>
  <c r="Z216" i="11"/>
  <c r="Z217" i="11"/>
  <c r="Z218" i="11"/>
  <c r="Z219" i="11"/>
  <c r="Z220" i="11"/>
  <c r="Z221" i="11"/>
  <c r="Z222" i="11"/>
  <c r="Z223" i="11"/>
  <c r="Z224" i="11"/>
  <c r="Z225" i="11"/>
  <c r="Z226" i="11"/>
  <c r="Z227" i="11"/>
  <c r="Z228" i="11"/>
  <c r="Z229" i="11"/>
  <c r="Z230" i="11"/>
  <c r="Z231" i="11"/>
  <c r="Z232" i="11"/>
  <c r="Z233" i="11"/>
  <c r="Z234" i="11"/>
  <c r="Z235" i="11"/>
  <c r="Z236" i="11"/>
  <c r="Z237" i="11"/>
  <c r="Z238" i="11"/>
  <c r="Z239" i="11"/>
  <c r="Z240" i="11"/>
  <c r="Z241" i="11"/>
  <c r="Z242" i="11"/>
  <c r="Z243" i="11"/>
  <c r="Z244" i="11"/>
  <c r="Z245" i="11"/>
  <c r="Z246" i="11"/>
  <c r="Z247" i="11"/>
  <c r="Z248" i="11"/>
  <c r="Z249" i="11"/>
  <c r="Z250" i="11"/>
  <c r="Z251" i="11"/>
  <c r="Z252" i="11"/>
  <c r="Z253" i="11"/>
  <c r="Z254" i="11"/>
  <c r="Z255" i="11"/>
  <c r="Z256" i="11"/>
  <c r="Z257" i="11"/>
  <c r="Z258" i="11"/>
  <c r="Z259" i="11"/>
  <c r="Z260" i="11"/>
  <c r="Z261" i="11"/>
  <c r="Z262" i="11"/>
  <c r="Z263" i="11"/>
  <c r="Z264" i="11"/>
  <c r="Z265" i="11"/>
  <c r="Z266" i="11"/>
  <c r="Z267" i="11"/>
  <c r="Z268" i="11"/>
  <c r="Z269" i="11"/>
  <c r="Z270" i="11"/>
  <c r="Z271" i="11"/>
  <c r="Z272" i="11"/>
  <c r="Z273" i="11"/>
  <c r="Z274" i="11"/>
  <c r="Z275" i="11"/>
  <c r="Z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Y111" i="11"/>
  <c r="Y112" i="11"/>
  <c r="Y113" i="11"/>
  <c r="Y114" i="11"/>
  <c r="Y115" i="11"/>
  <c r="Y116" i="11"/>
  <c r="Y117" i="11"/>
  <c r="Y118" i="11"/>
  <c r="Y119" i="11"/>
  <c r="Y120" i="11"/>
  <c r="Y121" i="11"/>
  <c r="Y122" i="11"/>
  <c r="Y123" i="11"/>
  <c r="Y124" i="11"/>
  <c r="Y125" i="11"/>
  <c r="Y126" i="11"/>
  <c r="Y127" i="11"/>
  <c r="Y128" i="11"/>
  <c r="Y129" i="11"/>
  <c r="Y130" i="11"/>
  <c r="Y131" i="11"/>
  <c r="Y132" i="11"/>
  <c r="Y133" i="11"/>
  <c r="Y134" i="11"/>
  <c r="Y135" i="11"/>
  <c r="Y136" i="11"/>
  <c r="Y137" i="11"/>
  <c r="Y138" i="11"/>
  <c r="Y139" i="11"/>
  <c r="Y140" i="11"/>
  <c r="Y141" i="11"/>
  <c r="Y142" i="11"/>
  <c r="Y143" i="11"/>
  <c r="Y144" i="11"/>
  <c r="Y145" i="11"/>
  <c r="Y146" i="11"/>
  <c r="Y147" i="11"/>
  <c r="Y148" i="11"/>
  <c r="Y149" i="11"/>
  <c r="Y150" i="11"/>
  <c r="Y151" i="11"/>
  <c r="Y152" i="11"/>
  <c r="Y153" i="11"/>
  <c r="Y154" i="11"/>
  <c r="Y155" i="11"/>
  <c r="Y156" i="11"/>
  <c r="Y157" i="11"/>
  <c r="Y158" i="11"/>
  <c r="Y159" i="11"/>
  <c r="Y160" i="11"/>
  <c r="Y161" i="11"/>
  <c r="Y162" i="11"/>
  <c r="Y163" i="11"/>
  <c r="Y164" i="11"/>
  <c r="Y165" i="11"/>
  <c r="Y166" i="11"/>
  <c r="Y167" i="11"/>
  <c r="Y168" i="11"/>
  <c r="Y169" i="11"/>
  <c r="Y170" i="11"/>
  <c r="Y171" i="11"/>
  <c r="Y172" i="11"/>
  <c r="Y173" i="11"/>
  <c r="Y174" i="11"/>
  <c r="Y175" i="11"/>
  <c r="Y176" i="11"/>
  <c r="Y177" i="11"/>
  <c r="Y178" i="11"/>
  <c r="Y179" i="11"/>
  <c r="Y180" i="11"/>
  <c r="Y181" i="11"/>
  <c r="Y182" i="11"/>
  <c r="Y183" i="11"/>
  <c r="Y184" i="11"/>
  <c r="Y185" i="11"/>
  <c r="Y186" i="11"/>
  <c r="Y187" i="11"/>
  <c r="Y188" i="11"/>
  <c r="Y189" i="11"/>
  <c r="Y190" i="11"/>
  <c r="Y191" i="11"/>
  <c r="Y192" i="11"/>
  <c r="Y193" i="11"/>
  <c r="Y194" i="11"/>
  <c r="Y195" i="11"/>
  <c r="Y196" i="11"/>
  <c r="Y197" i="11"/>
  <c r="Y198" i="11"/>
  <c r="Y199" i="11"/>
  <c r="Y200" i="11"/>
  <c r="Y201" i="11"/>
  <c r="Y202" i="11"/>
  <c r="Y203" i="11"/>
  <c r="Y204" i="11"/>
  <c r="Y205" i="11"/>
  <c r="Y206" i="11"/>
  <c r="Y207" i="11"/>
  <c r="Y208" i="11"/>
  <c r="Y209" i="11"/>
  <c r="Y210" i="11"/>
  <c r="Y211" i="11"/>
  <c r="Y212" i="11"/>
  <c r="Y213" i="11"/>
  <c r="Y214" i="11"/>
  <c r="Y215" i="11"/>
  <c r="Y216" i="11"/>
  <c r="Y217" i="11"/>
  <c r="Y218" i="11"/>
  <c r="Y219" i="11"/>
  <c r="Y220" i="11"/>
  <c r="Y221" i="11"/>
  <c r="Y222" i="11"/>
  <c r="Y223" i="11"/>
  <c r="Y224" i="11"/>
  <c r="Y225" i="11"/>
  <c r="Y226" i="11"/>
  <c r="Y227" i="11"/>
  <c r="Y228" i="11"/>
  <c r="Y229" i="11"/>
  <c r="Y230" i="11"/>
  <c r="Y231" i="11"/>
  <c r="Y232" i="11"/>
  <c r="Y233" i="11"/>
  <c r="Y234" i="11"/>
  <c r="Y235" i="11"/>
  <c r="Y236" i="11"/>
  <c r="Y237" i="11"/>
  <c r="Y238" i="11"/>
  <c r="Y239" i="11"/>
  <c r="Y240" i="11"/>
  <c r="Y241" i="11"/>
  <c r="Y242" i="11"/>
  <c r="Y243" i="11"/>
  <c r="Y244" i="11"/>
  <c r="Y245" i="11"/>
  <c r="Y246" i="11"/>
  <c r="Y247" i="11"/>
  <c r="Y248" i="11"/>
  <c r="Y249" i="11"/>
  <c r="Y250" i="11"/>
  <c r="Y251" i="11"/>
  <c r="Y252" i="11"/>
  <c r="Y253" i="11"/>
  <c r="Y254" i="11"/>
  <c r="Y255" i="11"/>
  <c r="Y256" i="11"/>
  <c r="Y257" i="11"/>
  <c r="Y258" i="11"/>
  <c r="Y259" i="11"/>
  <c r="Y260" i="11"/>
  <c r="Y261" i="11"/>
  <c r="Y262" i="11"/>
  <c r="Y263" i="11"/>
  <c r="Y264" i="11"/>
  <c r="Y265" i="11"/>
  <c r="Y266" i="11"/>
  <c r="Y267" i="11"/>
  <c r="Y268" i="11"/>
  <c r="Y269" i="11"/>
  <c r="Y270" i="11"/>
  <c r="Y271" i="11"/>
  <c r="Y272" i="11"/>
  <c r="Y273" i="11"/>
  <c r="Y274" i="11"/>
  <c r="Y275" i="11"/>
  <c r="Y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X111" i="11"/>
  <c r="X112" i="11"/>
  <c r="X113" i="11"/>
  <c r="X114" i="11"/>
  <c r="X115" i="11"/>
  <c r="X116" i="11"/>
  <c r="X117" i="11"/>
  <c r="X118" i="11"/>
  <c r="X119" i="11"/>
  <c r="X120" i="11"/>
  <c r="X121" i="11"/>
  <c r="X122" i="11"/>
  <c r="X123" i="11"/>
  <c r="X124" i="11"/>
  <c r="X125" i="11"/>
  <c r="X126" i="11"/>
  <c r="X127" i="11"/>
  <c r="X128" i="11"/>
  <c r="X129" i="11"/>
  <c r="X130" i="11"/>
  <c r="X131" i="11"/>
  <c r="X132" i="11"/>
  <c r="X133" i="11"/>
  <c r="X134" i="11"/>
  <c r="X135" i="11"/>
  <c r="X136" i="11"/>
  <c r="X137" i="11"/>
  <c r="X138" i="11"/>
  <c r="X139" i="11"/>
  <c r="X140" i="11"/>
  <c r="X141" i="11"/>
  <c r="X142" i="11"/>
  <c r="X143" i="11"/>
  <c r="X144" i="11"/>
  <c r="X145" i="11"/>
  <c r="X146" i="11"/>
  <c r="X147" i="11"/>
  <c r="X148" i="11"/>
  <c r="X149" i="11"/>
  <c r="X150" i="11"/>
  <c r="X151" i="11"/>
  <c r="X152" i="11"/>
  <c r="X153" i="11"/>
  <c r="X154" i="11"/>
  <c r="X155" i="11"/>
  <c r="X156" i="11"/>
  <c r="X157" i="11"/>
  <c r="X158" i="11"/>
  <c r="X159" i="11"/>
  <c r="X160" i="11"/>
  <c r="X161" i="11"/>
  <c r="X162" i="11"/>
  <c r="X163" i="11"/>
  <c r="X164" i="11"/>
  <c r="X165" i="11"/>
  <c r="X166" i="11"/>
  <c r="X167" i="11"/>
  <c r="X168" i="11"/>
  <c r="X169" i="11"/>
  <c r="X170" i="11"/>
  <c r="X171" i="11"/>
  <c r="X172" i="11"/>
  <c r="X173" i="11"/>
  <c r="X174" i="11"/>
  <c r="X175" i="11"/>
  <c r="X176" i="11"/>
  <c r="X177" i="11"/>
  <c r="X178" i="11"/>
  <c r="X179" i="11"/>
  <c r="X180" i="11"/>
  <c r="X181" i="11"/>
  <c r="X182" i="11"/>
  <c r="X183" i="11"/>
  <c r="X184" i="11"/>
  <c r="X185" i="11"/>
  <c r="X186" i="11"/>
  <c r="X187" i="11"/>
  <c r="X188" i="11"/>
  <c r="X189" i="11"/>
  <c r="X190" i="11"/>
  <c r="X191" i="11"/>
  <c r="X192" i="11"/>
  <c r="X193" i="11"/>
  <c r="X194" i="11"/>
  <c r="X195" i="11"/>
  <c r="X196" i="11"/>
  <c r="X197" i="11"/>
  <c r="X198" i="11"/>
  <c r="X199" i="11"/>
  <c r="X200" i="11"/>
  <c r="X201" i="11"/>
  <c r="X202" i="11"/>
  <c r="X203" i="11"/>
  <c r="X204" i="11"/>
  <c r="X205" i="11"/>
  <c r="X206" i="11"/>
  <c r="X207" i="11"/>
  <c r="X208" i="11"/>
  <c r="X209" i="11"/>
  <c r="X210" i="11"/>
  <c r="X211" i="11"/>
  <c r="X212" i="11"/>
  <c r="X213" i="11"/>
  <c r="X214" i="11"/>
  <c r="X215" i="11"/>
  <c r="X216" i="11"/>
  <c r="X217" i="11"/>
  <c r="X218" i="11"/>
  <c r="X219" i="11"/>
  <c r="X220" i="11"/>
  <c r="X221" i="11"/>
  <c r="X222" i="11"/>
  <c r="X223" i="11"/>
  <c r="X224" i="11"/>
  <c r="X225" i="11"/>
  <c r="X226" i="11"/>
  <c r="X227" i="11"/>
  <c r="X228" i="11"/>
  <c r="X229" i="11"/>
  <c r="X230" i="11"/>
  <c r="X231" i="11"/>
  <c r="X232" i="11"/>
  <c r="X233" i="11"/>
  <c r="X234" i="11"/>
  <c r="X235" i="11"/>
  <c r="X236" i="11"/>
  <c r="X237" i="11"/>
  <c r="X238" i="11"/>
  <c r="X239" i="11"/>
  <c r="X240" i="11"/>
  <c r="X241" i="11"/>
  <c r="X242" i="11"/>
  <c r="X243" i="11"/>
  <c r="X244" i="11"/>
  <c r="X245" i="11"/>
  <c r="X246" i="11"/>
  <c r="X247" i="11"/>
  <c r="X248" i="11"/>
  <c r="X249" i="11"/>
  <c r="X250" i="11"/>
  <c r="X251" i="11"/>
  <c r="X252" i="11"/>
  <c r="X253" i="11"/>
  <c r="X254" i="11"/>
  <c r="X255" i="11"/>
  <c r="X256" i="11"/>
  <c r="X257" i="11"/>
  <c r="X258" i="11"/>
  <c r="X259" i="11"/>
  <c r="X260" i="11"/>
  <c r="X261" i="11"/>
  <c r="X262" i="11"/>
  <c r="X263" i="11"/>
  <c r="X264" i="11"/>
  <c r="X265" i="11"/>
  <c r="X266" i="11"/>
  <c r="X267" i="11"/>
  <c r="X268" i="11"/>
  <c r="X269" i="11"/>
  <c r="X270" i="11"/>
  <c r="X271" i="11"/>
  <c r="X272" i="11"/>
  <c r="X273" i="11"/>
  <c r="X274" i="11"/>
  <c r="X275" i="11"/>
  <c r="X3" i="11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8" i="10"/>
  <c r="S109" i="10"/>
  <c r="S110" i="10"/>
  <c r="S111" i="10"/>
  <c r="S112" i="10"/>
  <c r="S113" i="10"/>
  <c r="S114" i="10"/>
  <c r="S115" i="10"/>
  <c r="S116" i="10"/>
  <c r="S117" i="10"/>
  <c r="S118" i="10"/>
  <c r="S119" i="10"/>
  <c r="S120" i="10"/>
  <c r="S121" i="10"/>
  <c r="S122" i="10"/>
  <c r="S123" i="10"/>
  <c r="S124" i="10"/>
  <c r="S125" i="10"/>
  <c r="S126" i="10"/>
  <c r="S127" i="10"/>
  <c r="S128" i="10"/>
  <c r="S129" i="10"/>
  <c r="S130" i="10"/>
  <c r="S131" i="10"/>
  <c r="S132" i="10"/>
  <c r="S133" i="10"/>
  <c r="S134" i="10"/>
  <c r="S135" i="10"/>
  <c r="S136" i="10"/>
  <c r="S137" i="10"/>
  <c r="S138" i="10"/>
  <c r="S139" i="10"/>
  <c r="S140" i="10"/>
  <c r="S141" i="10"/>
  <c r="S142" i="10"/>
  <c r="S143" i="10"/>
  <c r="S144" i="10"/>
  <c r="S145" i="10"/>
  <c r="S146" i="10"/>
  <c r="S147" i="10"/>
  <c r="S148" i="10"/>
  <c r="S149" i="10"/>
  <c r="S150" i="10"/>
  <c r="S151" i="10"/>
  <c r="S152" i="10"/>
  <c r="S153" i="10"/>
  <c r="S154" i="10"/>
  <c r="S155" i="10"/>
  <c r="S156" i="10"/>
  <c r="S157" i="10"/>
  <c r="S158" i="10"/>
  <c r="S159" i="10"/>
  <c r="S160" i="10"/>
  <c r="S161" i="10"/>
  <c r="S162" i="10"/>
  <c r="S163" i="10"/>
  <c r="S164" i="10"/>
  <c r="S165" i="10"/>
  <c r="S166" i="10"/>
  <c r="S167" i="10"/>
  <c r="S168" i="10"/>
  <c r="S169" i="10"/>
  <c r="S170" i="10"/>
  <c r="S171" i="10"/>
  <c r="S172" i="10"/>
  <c r="S173" i="10"/>
  <c r="S174" i="10"/>
  <c r="S175" i="10"/>
  <c r="S176" i="10"/>
  <c r="S177" i="10"/>
  <c r="S178" i="10"/>
  <c r="S179" i="10"/>
  <c r="S180" i="10"/>
  <c r="S181" i="10"/>
  <c r="S182" i="10"/>
  <c r="S183" i="10"/>
  <c r="S184" i="10"/>
  <c r="S185" i="10"/>
  <c r="S186" i="10"/>
  <c r="S187" i="10"/>
  <c r="S188" i="10"/>
  <c r="S189" i="10"/>
  <c r="S190" i="10"/>
  <c r="S191" i="10"/>
  <c r="S192" i="10"/>
  <c r="S193" i="10"/>
  <c r="S194" i="10"/>
  <c r="S195" i="10"/>
  <c r="S196" i="10"/>
  <c r="S197" i="10"/>
  <c r="S198" i="10"/>
  <c r="S199" i="10"/>
  <c r="S200" i="10"/>
  <c r="S201" i="10"/>
  <c r="S202" i="10"/>
  <c r="S203" i="10"/>
  <c r="S204" i="10"/>
  <c r="S205" i="10"/>
  <c r="S206" i="10"/>
  <c r="S207" i="10"/>
  <c r="S208" i="10"/>
  <c r="S209" i="10"/>
  <c r="S210" i="10"/>
  <c r="S211" i="10"/>
  <c r="S212" i="10"/>
  <c r="S213" i="10"/>
  <c r="S214" i="10"/>
  <c r="S215" i="10"/>
  <c r="S216" i="10"/>
  <c r="S217" i="10"/>
  <c r="S218" i="10"/>
  <c r="S219" i="10"/>
  <c r="S220" i="10"/>
  <c r="S221" i="10"/>
  <c r="S222" i="10"/>
  <c r="S223" i="10"/>
  <c r="S224" i="10"/>
  <c r="S225" i="10"/>
  <c r="S226" i="10"/>
  <c r="S227" i="10"/>
  <c r="S228" i="10"/>
  <c r="S229" i="10"/>
  <c r="S230" i="10"/>
  <c r="S231" i="10"/>
  <c r="S232" i="10"/>
  <c r="S233" i="10"/>
  <c r="S234" i="10"/>
  <c r="S235" i="10"/>
  <c r="S236" i="10"/>
  <c r="S237" i="10"/>
  <c r="S238" i="10"/>
  <c r="S239" i="10"/>
  <c r="S240" i="10"/>
  <c r="S241" i="10"/>
  <c r="S242" i="10"/>
  <c r="S243" i="10"/>
  <c r="S244" i="10"/>
  <c r="S245" i="10"/>
  <c r="S246" i="10"/>
  <c r="S247" i="10"/>
  <c r="S248" i="10"/>
  <c r="S249" i="10"/>
  <c r="S250" i="10"/>
  <c r="S251" i="10"/>
  <c r="S252" i="10"/>
  <c r="S253" i="10"/>
  <c r="S254" i="10"/>
  <c r="S255" i="10"/>
  <c r="S256" i="10"/>
  <c r="S257" i="10"/>
  <c r="S258" i="10"/>
  <c r="S259" i="10"/>
  <c r="S260" i="10"/>
  <c r="S261" i="10"/>
  <c r="S262" i="10"/>
  <c r="S263" i="10"/>
  <c r="S264" i="10"/>
  <c r="S265" i="10"/>
  <c r="S266" i="10"/>
  <c r="S267" i="10"/>
  <c r="S268" i="10"/>
  <c r="S269" i="10"/>
  <c r="S270" i="10"/>
  <c r="S271" i="10"/>
  <c r="S272" i="10"/>
  <c r="S273" i="10"/>
  <c r="S274" i="10"/>
  <c r="S275" i="10"/>
  <c r="S276" i="10"/>
  <c r="S277" i="10"/>
  <c r="S278" i="10"/>
  <c r="S279" i="10"/>
  <c r="S280" i="10"/>
  <c r="S281" i="10"/>
  <c r="S282" i="10"/>
  <c r="S283" i="10"/>
  <c r="S284" i="10"/>
  <c r="S285" i="10"/>
  <c r="S286" i="10"/>
  <c r="S287" i="10"/>
  <c r="S288" i="10"/>
  <c r="S2" i="10"/>
  <c r="Y3" i="9"/>
  <c r="Y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Y36" i="9"/>
  <c r="Y37" i="9"/>
  <c r="Y38" i="9"/>
  <c r="Y39" i="9"/>
  <c r="Y40" i="9"/>
  <c r="Y41" i="9"/>
  <c r="Y42" i="9"/>
  <c r="Y43" i="9"/>
  <c r="Y44" i="9"/>
  <c r="Y45" i="9"/>
  <c r="Y46" i="9"/>
  <c r="Y47" i="9"/>
  <c r="Y48" i="9"/>
  <c r="Y49" i="9"/>
  <c r="Y50" i="9"/>
  <c r="Y51" i="9"/>
  <c r="Y52" i="9"/>
  <c r="Y53" i="9"/>
  <c r="Y54" i="9"/>
  <c r="Y55" i="9"/>
  <c r="Y56" i="9"/>
  <c r="Y57" i="9"/>
  <c r="Y58" i="9"/>
  <c r="Y59" i="9"/>
  <c r="Y60" i="9"/>
  <c r="Y61" i="9"/>
  <c r="Y62" i="9"/>
  <c r="Y63" i="9"/>
  <c r="Y64" i="9"/>
  <c r="Y65" i="9"/>
  <c r="Y66" i="9"/>
  <c r="Y67" i="9"/>
  <c r="Y68" i="9"/>
  <c r="Y69" i="9"/>
  <c r="Y70" i="9"/>
  <c r="Y71" i="9"/>
  <c r="Y72" i="9"/>
  <c r="Y73" i="9"/>
  <c r="Y74" i="9"/>
  <c r="Y75" i="9"/>
  <c r="Y76" i="9"/>
  <c r="Y77" i="9"/>
  <c r="Y78" i="9"/>
  <c r="Y79" i="9"/>
  <c r="Y80" i="9"/>
  <c r="Y81" i="9"/>
  <c r="Y82" i="9"/>
  <c r="Y83" i="9"/>
  <c r="Y84" i="9"/>
  <c r="Y85" i="9"/>
  <c r="Y86" i="9"/>
  <c r="Y87" i="9"/>
  <c r="Y88" i="9"/>
  <c r="Y89" i="9"/>
  <c r="Y90" i="9"/>
  <c r="Y91" i="9"/>
  <c r="Y92" i="9"/>
  <c r="Y93" i="9"/>
  <c r="Y94" i="9"/>
  <c r="Y95" i="9"/>
  <c r="Y96" i="9"/>
  <c r="Y97" i="9"/>
  <c r="Y98" i="9"/>
  <c r="Y99" i="9"/>
  <c r="Y100" i="9"/>
  <c r="Y101" i="9"/>
  <c r="Y102" i="9"/>
  <c r="Y103" i="9"/>
  <c r="Y104" i="9"/>
  <c r="Y105" i="9"/>
  <c r="Y106" i="9"/>
  <c r="Y107" i="9"/>
  <c r="Y108" i="9"/>
  <c r="Y109" i="9"/>
  <c r="Y110" i="9"/>
  <c r="Y111" i="9"/>
  <c r="Y112" i="9"/>
  <c r="Y113" i="9"/>
  <c r="Y114" i="9"/>
  <c r="Y115" i="9"/>
  <c r="Y116" i="9"/>
  <c r="Y117" i="9"/>
  <c r="Y118" i="9"/>
  <c r="Y119" i="9"/>
  <c r="Y120" i="9"/>
  <c r="Y121" i="9"/>
  <c r="Y122" i="9"/>
  <c r="Y123" i="9"/>
  <c r="Y124" i="9"/>
  <c r="Y125" i="9"/>
  <c r="Y126" i="9"/>
  <c r="Y127" i="9"/>
  <c r="Y128" i="9"/>
  <c r="Y129" i="9"/>
  <c r="Y130" i="9"/>
  <c r="Y131" i="9"/>
  <c r="Y132" i="9"/>
  <c r="Y133" i="9"/>
  <c r="Y134" i="9"/>
  <c r="Y135" i="9"/>
  <c r="Y136" i="9"/>
  <c r="Y137" i="9"/>
  <c r="Y138" i="9"/>
  <c r="Y139" i="9"/>
  <c r="Y140" i="9"/>
  <c r="Y141" i="9"/>
  <c r="Y142" i="9"/>
  <c r="Y143" i="9"/>
  <c r="Y144" i="9"/>
  <c r="Y145" i="9"/>
  <c r="Y146" i="9"/>
  <c r="Y147" i="9"/>
  <c r="Y148" i="9"/>
  <c r="Y149" i="9"/>
  <c r="Y150" i="9"/>
  <c r="Y151" i="9"/>
  <c r="Y152" i="9"/>
  <c r="Y153" i="9"/>
  <c r="Y154" i="9"/>
  <c r="Y155" i="9"/>
  <c r="Y156" i="9"/>
  <c r="Y157" i="9"/>
  <c r="Y158" i="9"/>
  <c r="Y159" i="9"/>
  <c r="Y160" i="9"/>
  <c r="Y161" i="9"/>
  <c r="Y162" i="9"/>
  <c r="Y163" i="9"/>
  <c r="Y164" i="9"/>
  <c r="Y165" i="9"/>
  <c r="Y166" i="9"/>
  <c r="Y167" i="9"/>
  <c r="Y168" i="9"/>
  <c r="Y169" i="9"/>
  <c r="Y170" i="9"/>
  <c r="Y171" i="9"/>
  <c r="Y172" i="9"/>
  <c r="Y173" i="9"/>
  <c r="Y174" i="9"/>
  <c r="Y175" i="9"/>
  <c r="Y176" i="9"/>
  <c r="Y177" i="9"/>
  <c r="Y178" i="9"/>
  <c r="Y179" i="9"/>
  <c r="Y180" i="9"/>
  <c r="Y181" i="9"/>
  <c r="Y182" i="9"/>
  <c r="Y183" i="9"/>
  <c r="Y184" i="9"/>
  <c r="Y185" i="9"/>
  <c r="Y186" i="9"/>
  <c r="Y187" i="9"/>
  <c r="Y188" i="9"/>
  <c r="Y189" i="9"/>
  <c r="Y190" i="9"/>
  <c r="Y191" i="9"/>
  <c r="Y192" i="9"/>
  <c r="Y193" i="9"/>
  <c r="Y194" i="9"/>
  <c r="Y195" i="9"/>
  <c r="Y196" i="9"/>
  <c r="Y197" i="9"/>
  <c r="Y198" i="9"/>
  <c r="Y199" i="9"/>
  <c r="Y200" i="9"/>
  <c r="Y201" i="9"/>
  <c r="Y202" i="9"/>
  <c r="Y203" i="9"/>
  <c r="Y204" i="9"/>
  <c r="Y205" i="9"/>
  <c r="Y206" i="9"/>
  <c r="Y207" i="9"/>
  <c r="Y208" i="9"/>
  <c r="Y209" i="9"/>
  <c r="Y210" i="9"/>
  <c r="Y211" i="9"/>
  <c r="Y212" i="9"/>
  <c r="Y213" i="9"/>
  <c r="Y214" i="9"/>
  <c r="Y215" i="9"/>
  <c r="Y216" i="9"/>
  <c r="Y217" i="9"/>
  <c r="Y218" i="9"/>
  <c r="Y219" i="9"/>
  <c r="Y220" i="9"/>
  <c r="Y221" i="9"/>
  <c r="Y222" i="9"/>
  <c r="Y223" i="9"/>
  <c r="Y224" i="9"/>
  <c r="Y225" i="9"/>
  <c r="Y226" i="9"/>
  <c r="Y227" i="9"/>
  <c r="Y228" i="9"/>
  <c r="Y229" i="9"/>
  <c r="Y230" i="9"/>
  <c r="Y231" i="9"/>
  <c r="Y232" i="9"/>
  <c r="Y233" i="9"/>
  <c r="Y234" i="9"/>
  <c r="Y235" i="9"/>
  <c r="Y236" i="9"/>
  <c r="Y237" i="9"/>
  <c r="Y238" i="9"/>
  <c r="Y239" i="9"/>
  <c r="Y240" i="9"/>
  <c r="Y241" i="9"/>
  <c r="Y242" i="9"/>
  <c r="Y243" i="9"/>
  <c r="Y244" i="9"/>
  <c r="Y245" i="9"/>
  <c r="Y246" i="9"/>
  <c r="Y247" i="9"/>
  <c r="Y248" i="9"/>
  <c r="Y249" i="9"/>
  <c r="Y250" i="9"/>
  <c r="Y251" i="9"/>
  <c r="Y252" i="9"/>
  <c r="Y253" i="9"/>
  <c r="Y254" i="9"/>
  <c r="Y255" i="9"/>
  <c r="Y256" i="9"/>
  <c r="Y257" i="9"/>
  <c r="Y258" i="9"/>
  <c r="Y259" i="9"/>
  <c r="Y260" i="9"/>
  <c r="Y261" i="9"/>
  <c r="Y262" i="9"/>
  <c r="Y263" i="9"/>
  <c r="Y264" i="9"/>
  <c r="Y265" i="9"/>
  <c r="Y266" i="9"/>
  <c r="Y267" i="9"/>
  <c r="Y268" i="9"/>
  <c r="Y269" i="9"/>
  <c r="Y270" i="9"/>
  <c r="Y271" i="9"/>
  <c r="Y272" i="9"/>
  <c r="Y273" i="9"/>
  <c r="Y274" i="9"/>
  <c r="Y275" i="9"/>
  <c r="Y276" i="9"/>
  <c r="Y277" i="9"/>
  <c r="Y278" i="9"/>
  <c r="Y279" i="9"/>
  <c r="Y280" i="9"/>
  <c r="Y281" i="9"/>
  <c r="Y282" i="9"/>
  <c r="Y283" i="9"/>
  <c r="Y284" i="9"/>
  <c r="Y285" i="9"/>
  <c r="Y286" i="9"/>
  <c r="Y287" i="9"/>
  <c r="Y288" i="9"/>
  <c r="Y2" i="9"/>
  <c r="W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70" i="9"/>
  <c r="W71" i="9"/>
  <c r="W72" i="9"/>
  <c r="W73" i="9"/>
  <c r="W74" i="9"/>
  <c r="W75" i="9"/>
  <c r="W76" i="9"/>
  <c r="W77" i="9"/>
  <c r="W78" i="9"/>
  <c r="W79" i="9"/>
  <c r="W80" i="9"/>
  <c r="W81" i="9"/>
  <c r="W82" i="9"/>
  <c r="W83" i="9"/>
  <c r="W84" i="9"/>
  <c r="W85" i="9"/>
  <c r="W86" i="9"/>
  <c r="W87" i="9"/>
  <c r="W88" i="9"/>
  <c r="W89" i="9"/>
  <c r="W90" i="9"/>
  <c r="W91" i="9"/>
  <c r="W92" i="9"/>
  <c r="W93" i="9"/>
  <c r="W94" i="9"/>
  <c r="W95" i="9"/>
  <c r="W96" i="9"/>
  <c r="W97" i="9"/>
  <c r="W98" i="9"/>
  <c r="W99" i="9"/>
  <c r="W100" i="9"/>
  <c r="W101" i="9"/>
  <c r="W102" i="9"/>
  <c r="W103" i="9"/>
  <c r="W104" i="9"/>
  <c r="W105" i="9"/>
  <c r="W106" i="9"/>
  <c r="W107" i="9"/>
  <c r="W108" i="9"/>
  <c r="W109" i="9"/>
  <c r="W110" i="9"/>
  <c r="W111" i="9"/>
  <c r="W112" i="9"/>
  <c r="W113" i="9"/>
  <c r="W114" i="9"/>
  <c r="W115" i="9"/>
  <c r="W116" i="9"/>
  <c r="W117" i="9"/>
  <c r="W118" i="9"/>
  <c r="W119" i="9"/>
  <c r="W120" i="9"/>
  <c r="W121" i="9"/>
  <c r="W122" i="9"/>
  <c r="W123" i="9"/>
  <c r="W124" i="9"/>
  <c r="W125" i="9"/>
  <c r="W126" i="9"/>
  <c r="W127" i="9"/>
  <c r="W128" i="9"/>
  <c r="W129" i="9"/>
  <c r="W130" i="9"/>
  <c r="W131" i="9"/>
  <c r="W132" i="9"/>
  <c r="W133" i="9"/>
  <c r="W134" i="9"/>
  <c r="W135" i="9"/>
  <c r="W136" i="9"/>
  <c r="W137" i="9"/>
  <c r="W138" i="9"/>
  <c r="W139" i="9"/>
  <c r="W140" i="9"/>
  <c r="W141" i="9"/>
  <c r="W142" i="9"/>
  <c r="W143" i="9"/>
  <c r="W144" i="9"/>
  <c r="W145" i="9"/>
  <c r="W146" i="9"/>
  <c r="W147" i="9"/>
  <c r="W148" i="9"/>
  <c r="W149" i="9"/>
  <c r="W150" i="9"/>
  <c r="W151" i="9"/>
  <c r="W152" i="9"/>
  <c r="W153" i="9"/>
  <c r="W154" i="9"/>
  <c r="W155" i="9"/>
  <c r="W156" i="9"/>
  <c r="W157" i="9"/>
  <c r="W158" i="9"/>
  <c r="W159" i="9"/>
  <c r="W160" i="9"/>
  <c r="W161" i="9"/>
  <c r="W162" i="9"/>
  <c r="W163" i="9"/>
  <c r="W164" i="9"/>
  <c r="W165" i="9"/>
  <c r="W166" i="9"/>
  <c r="W167" i="9"/>
  <c r="W168" i="9"/>
  <c r="W169" i="9"/>
  <c r="W170" i="9"/>
  <c r="W171" i="9"/>
  <c r="W172" i="9"/>
  <c r="W173" i="9"/>
  <c r="W174" i="9"/>
  <c r="W175" i="9"/>
  <c r="W176" i="9"/>
  <c r="W177" i="9"/>
  <c r="W178" i="9"/>
  <c r="W179" i="9"/>
  <c r="W180" i="9"/>
  <c r="W181" i="9"/>
  <c r="W182" i="9"/>
  <c r="W183" i="9"/>
  <c r="W184" i="9"/>
  <c r="W185" i="9"/>
  <c r="W186" i="9"/>
  <c r="W187" i="9"/>
  <c r="W188" i="9"/>
  <c r="W189" i="9"/>
  <c r="W190" i="9"/>
  <c r="W191" i="9"/>
  <c r="W192" i="9"/>
  <c r="W193" i="9"/>
  <c r="W194" i="9"/>
  <c r="W195" i="9"/>
  <c r="W196" i="9"/>
  <c r="W197" i="9"/>
  <c r="W198" i="9"/>
  <c r="W199" i="9"/>
  <c r="W200" i="9"/>
  <c r="W201" i="9"/>
  <c r="W202" i="9"/>
  <c r="W203" i="9"/>
  <c r="W204" i="9"/>
  <c r="W205" i="9"/>
  <c r="W206" i="9"/>
  <c r="W207" i="9"/>
  <c r="W208" i="9"/>
  <c r="W209" i="9"/>
  <c r="W210" i="9"/>
  <c r="W211" i="9"/>
  <c r="W212" i="9"/>
  <c r="W213" i="9"/>
  <c r="W214" i="9"/>
  <c r="W215" i="9"/>
  <c r="W216" i="9"/>
  <c r="W217" i="9"/>
  <c r="W218" i="9"/>
  <c r="W219" i="9"/>
  <c r="W220" i="9"/>
  <c r="W221" i="9"/>
  <c r="W222" i="9"/>
  <c r="W223" i="9"/>
  <c r="W224" i="9"/>
  <c r="W225" i="9"/>
  <c r="W226" i="9"/>
  <c r="W227" i="9"/>
  <c r="W228" i="9"/>
  <c r="W229" i="9"/>
  <c r="W230" i="9"/>
  <c r="W231" i="9"/>
  <c r="W232" i="9"/>
  <c r="W233" i="9"/>
  <c r="W234" i="9"/>
  <c r="W235" i="9"/>
  <c r="W236" i="9"/>
  <c r="W237" i="9"/>
  <c r="W238" i="9"/>
  <c r="W239" i="9"/>
  <c r="W240" i="9"/>
  <c r="W241" i="9"/>
  <c r="W242" i="9"/>
  <c r="W243" i="9"/>
  <c r="W244" i="9"/>
  <c r="W245" i="9"/>
  <c r="W246" i="9"/>
  <c r="W247" i="9"/>
  <c r="W248" i="9"/>
  <c r="W249" i="9"/>
  <c r="W250" i="9"/>
  <c r="W251" i="9"/>
  <c r="W252" i="9"/>
  <c r="W253" i="9"/>
  <c r="W254" i="9"/>
  <c r="W255" i="9"/>
  <c r="W256" i="9"/>
  <c r="W257" i="9"/>
  <c r="W258" i="9"/>
  <c r="W259" i="9"/>
  <c r="W260" i="9"/>
  <c r="W261" i="9"/>
  <c r="W262" i="9"/>
  <c r="W263" i="9"/>
  <c r="W264" i="9"/>
  <c r="W265" i="9"/>
  <c r="W266" i="9"/>
  <c r="W267" i="9"/>
  <c r="W268" i="9"/>
  <c r="W269" i="9"/>
  <c r="W270" i="9"/>
  <c r="W271" i="9"/>
  <c r="W272" i="9"/>
  <c r="W273" i="9"/>
  <c r="W274" i="9"/>
  <c r="W275" i="9"/>
  <c r="W276" i="9"/>
  <c r="W277" i="9"/>
  <c r="W278" i="9"/>
  <c r="W279" i="9"/>
  <c r="W280" i="9"/>
  <c r="W281" i="9"/>
  <c r="W282" i="9"/>
  <c r="W283" i="9"/>
  <c r="W284" i="9"/>
  <c r="W285" i="9"/>
  <c r="W286" i="9"/>
  <c r="W287" i="9"/>
  <c r="W288" i="9"/>
  <c r="W2" i="9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82" i="9"/>
  <c r="U83" i="9"/>
  <c r="U84" i="9"/>
  <c r="U85" i="9"/>
  <c r="U86" i="9"/>
  <c r="U87" i="9"/>
  <c r="U88" i="9"/>
  <c r="U89" i="9"/>
  <c r="U90" i="9"/>
  <c r="U91" i="9"/>
  <c r="U92" i="9"/>
  <c r="U93" i="9"/>
  <c r="U94" i="9"/>
  <c r="U95" i="9"/>
  <c r="U96" i="9"/>
  <c r="U97" i="9"/>
  <c r="U98" i="9"/>
  <c r="U99" i="9"/>
  <c r="U100" i="9"/>
  <c r="U101" i="9"/>
  <c r="U102" i="9"/>
  <c r="U103" i="9"/>
  <c r="U104" i="9"/>
  <c r="U105" i="9"/>
  <c r="U106" i="9"/>
  <c r="U107" i="9"/>
  <c r="U108" i="9"/>
  <c r="U109" i="9"/>
  <c r="U110" i="9"/>
  <c r="U111" i="9"/>
  <c r="U112" i="9"/>
  <c r="U113" i="9"/>
  <c r="U114" i="9"/>
  <c r="U115" i="9"/>
  <c r="U116" i="9"/>
  <c r="U117" i="9"/>
  <c r="U118" i="9"/>
  <c r="U119" i="9"/>
  <c r="U120" i="9"/>
  <c r="U121" i="9"/>
  <c r="U122" i="9"/>
  <c r="U123" i="9"/>
  <c r="U124" i="9"/>
  <c r="U125" i="9"/>
  <c r="U126" i="9"/>
  <c r="U127" i="9"/>
  <c r="U128" i="9"/>
  <c r="U129" i="9"/>
  <c r="U130" i="9"/>
  <c r="U131" i="9"/>
  <c r="U132" i="9"/>
  <c r="U133" i="9"/>
  <c r="U134" i="9"/>
  <c r="U135" i="9"/>
  <c r="U136" i="9"/>
  <c r="U137" i="9"/>
  <c r="U138" i="9"/>
  <c r="U139" i="9"/>
  <c r="U140" i="9"/>
  <c r="U141" i="9"/>
  <c r="U142" i="9"/>
  <c r="U143" i="9"/>
  <c r="U144" i="9"/>
  <c r="U145" i="9"/>
  <c r="U146" i="9"/>
  <c r="U147" i="9"/>
  <c r="U148" i="9"/>
  <c r="U149" i="9"/>
  <c r="U150" i="9"/>
  <c r="U151" i="9"/>
  <c r="U152" i="9"/>
  <c r="U153" i="9"/>
  <c r="U154" i="9"/>
  <c r="U155" i="9"/>
  <c r="U156" i="9"/>
  <c r="U157" i="9"/>
  <c r="U158" i="9"/>
  <c r="U159" i="9"/>
  <c r="U160" i="9"/>
  <c r="U161" i="9"/>
  <c r="U162" i="9"/>
  <c r="U163" i="9"/>
  <c r="U164" i="9"/>
  <c r="U165" i="9"/>
  <c r="U166" i="9"/>
  <c r="U167" i="9"/>
  <c r="U168" i="9"/>
  <c r="U169" i="9"/>
  <c r="U170" i="9"/>
  <c r="U171" i="9"/>
  <c r="U172" i="9"/>
  <c r="U173" i="9"/>
  <c r="U174" i="9"/>
  <c r="U175" i="9"/>
  <c r="U176" i="9"/>
  <c r="U177" i="9"/>
  <c r="U178" i="9"/>
  <c r="U179" i="9"/>
  <c r="U180" i="9"/>
  <c r="U181" i="9"/>
  <c r="U182" i="9"/>
  <c r="U183" i="9"/>
  <c r="U184" i="9"/>
  <c r="U185" i="9"/>
  <c r="U186" i="9"/>
  <c r="U187" i="9"/>
  <c r="U188" i="9"/>
  <c r="U189" i="9"/>
  <c r="U190" i="9"/>
  <c r="U191" i="9"/>
  <c r="U192" i="9"/>
  <c r="U193" i="9"/>
  <c r="U194" i="9"/>
  <c r="U195" i="9"/>
  <c r="U196" i="9"/>
  <c r="U197" i="9"/>
  <c r="U198" i="9"/>
  <c r="U199" i="9"/>
  <c r="U200" i="9"/>
  <c r="U201" i="9"/>
  <c r="U202" i="9"/>
  <c r="U203" i="9"/>
  <c r="U204" i="9"/>
  <c r="U205" i="9"/>
  <c r="U206" i="9"/>
  <c r="U207" i="9"/>
  <c r="U208" i="9"/>
  <c r="U209" i="9"/>
  <c r="U210" i="9"/>
  <c r="U211" i="9"/>
  <c r="U212" i="9"/>
  <c r="U213" i="9"/>
  <c r="U214" i="9"/>
  <c r="U215" i="9"/>
  <c r="U216" i="9"/>
  <c r="U217" i="9"/>
  <c r="U218" i="9"/>
  <c r="U219" i="9"/>
  <c r="U220" i="9"/>
  <c r="U221" i="9"/>
  <c r="U222" i="9"/>
  <c r="U223" i="9"/>
  <c r="U224" i="9"/>
  <c r="U225" i="9"/>
  <c r="U226" i="9"/>
  <c r="U227" i="9"/>
  <c r="U228" i="9"/>
  <c r="U229" i="9"/>
  <c r="U230" i="9"/>
  <c r="U231" i="9"/>
  <c r="U232" i="9"/>
  <c r="U233" i="9"/>
  <c r="U234" i="9"/>
  <c r="U235" i="9"/>
  <c r="U236" i="9"/>
  <c r="U237" i="9"/>
  <c r="U238" i="9"/>
  <c r="U239" i="9"/>
  <c r="U240" i="9"/>
  <c r="U241" i="9"/>
  <c r="U242" i="9"/>
  <c r="U243" i="9"/>
  <c r="U244" i="9"/>
  <c r="U245" i="9"/>
  <c r="U246" i="9"/>
  <c r="U247" i="9"/>
  <c r="U248" i="9"/>
  <c r="U249" i="9"/>
  <c r="U250" i="9"/>
  <c r="U251" i="9"/>
  <c r="U252" i="9"/>
  <c r="U253" i="9"/>
  <c r="U254" i="9"/>
  <c r="U255" i="9"/>
  <c r="U256" i="9"/>
  <c r="U257" i="9"/>
  <c r="U258" i="9"/>
  <c r="U259" i="9"/>
  <c r="U260" i="9"/>
  <c r="U261" i="9"/>
  <c r="U262" i="9"/>
  <c r="U263" i="9"/>
  <c r="U264" i="9"/>
  <c r="U265" i="9"/>
  <c r="U266" i="9"/>
  <c r="U267" i="9"/>
  <c r="U268" i="9"/>
  <c r="U269" i="9"/>
  <c r="U270" i="9"/>
  <c r="U271" i="9"/>
  <c r="U272" i="9"/>
  <c r="U273" i="9"/>
  <c r="U274" i="9"/>
  <c r="U275" i="9"/>
  <c r="U276" i="9"/>
  <c r="U277" i="9"/>
  <c r="U278" i="9"/>
  <c r="U279" i="9"/>
  <c r="U280" i="9"/>
  <c r="U281" i="9"/>
  <c r="U282" i="9"/>
  <c r="U283" i="9"/>
  <c r="U284" i="9"/>
  <c r="U285" i="9"/>
  <c r="U286" i="9"/>
  <c r="U287" i="9"/>
  <c r="U288" i="9"/>
  <c r="U2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P210" i="9"/>
  <c r="P211" i="9"/>
  <c r="P212" i="9"/>
  <c r="P213" i="9"/>
  <c r="P214" i="9"/>
  <c r="P215" i="9"/>
  <c r="P216" i="9"/>
  <c r="P217" i="9"/>
  <c r="P218" i="9"/>
  <c r="P219" i="9"/>
  <c r="P220" i="9"/>
  <c r="P221" i="9"/>
  <c r="P222" i="9"/>
  <c r="P223" i="9"/>
  <c r="P224" i="9"/>
  <c r="P225" i="9"/>
  <c r="P226" i="9"/>
  <c r="P227" i="9"/>
  <c r="P228" i="9"/>
  <c r="P229" i="9"/>
  <c r="P230" i="9"/>
  <c r="P231" i="9"/>
  <c r="P232" i="9"/>
  <c r="P233" i="9"/>
  <c r="P234" i="9"/>
  <c r="P235" i="9"/>
  <c r="P236" i="9"/>
  <c r="P237" i="9"/>
  <c r="P238" i="9"/>
  <c r="P239" i="9"/>
  <c r="P240" i="9"/>
  <c r="P241" i="9"/>
  <c r="P242" i="9"/>
  <c r="P243" i="9"/>
  <c r="P244" i="9"/>
  <c r="P245" i="9"/>
  <c r="P246" i="9"/>
  <c r="P247" i="9"/>
  <c r="P248" i="9"/>
  <c r="P249" i="9"/>
  <c r="P250" i="9"/>
  <c r="P251" i="9"/>
  <c r="P252" i="9"/>
  <c r="P253" i="9"/>
  <c r="P254" i="9"/>
  <c r="P255" i="9"/>
  <c r="P256" i="9"/>
  <c r="P257" i="9"/>
  <c r="P258" i="9"/>
  <c r="P259" i="9"/>
  <c r="P260" i="9"/>
  <c r="P261" i="9"/>
  <c r="P262" i="9"/>
  <c r="P263" i="9"/>
  <c r="P264" i="9"/>
  <c r="P265" i="9"/>
  <c r="P266" i="9"/>
  <c r="P267" i="9"/>
  <c r="P268" i="9"/>
  <c r="P269" i="9"/>
  <c r="P270" i="9"/>
  <c r="P271" i="9"/>
  <c r="P272" i="9"/>
  <c r="P273" i="9"/>
  <c r="P274" i="9"/>
  <c r="P275" i="9"/>
  <c r="P276" i="9"/>
  <c r="P277" i="9"/>
  <c r="P278" i="9"/>
  <c r="P279" i="9"/>
  <c r="P280" i="9"/>
  <c r="P281" i="9"/>
  <c r="P282" i="9"/>
  <c r="P283" i="9"/>
  <c r="P284" i="9"/>
  <c r="P285" i="9"/>
  <c r="P286" i="9"/>
  <c r="P287" i="9"/>
  <c r="P288" i="9"/>
  <c r="P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N246" i="9"/>
  <c r="N247" i="9"/>
  <c r="N248" i="9"/>
  <c r="N249" i="9"/>
  <c r="N250" i="9"/>
  <c r="N251" i="9"/>
  <c r="N252" i="9"/>
  <c r="N253" i="9"/>
  <c r="N254" i="9"/>
  <c r="N255" i="9"/>
  <c r="N256" i="9"/>
  <c r="N257" i="9"/>
  <c r="N258" i="9"/>
  <c r="N259" i="9"/>
  <c r="N260" i="9"/>
  <c r="N261" i="9"/>
  <c r="N262" i="9"/>
  <c r="N263" i="9"/>
  <c r="N264" i="9"/>
  <c r="N265" i="9"/>
  <c r="N266" i="9"/>
  <c r="N267" i="9"/>
  <c r="N268" i="9"/>
  <c r="N269" i="9"/>
  <c r="N270" i="9"/>
  <c r="N271" i="9"/>
  <c r="N272" i="9"/>
  <c r="N273" i="9"/>
  <c r="N274" i="9"/>
  <c r="N275" i="9"/>
  <c r="N276" i="9"/>
  <c r="N277" i="9"/>
  <c r="N278" i="9"/>
  <c r="N279" i="9"/>
  <c r="N280" i="9"/>
  <c r="N281" i="9"/>
  <c r="N282" i="9"/>
  <c r="N283" i="9"/>
  <c r="N284" i="9"/>
  <c r="N285" i="9"/>
  <c r="N286" i="9"/>
  <c r="N287" i="9"/>
  <c r="N288" i="9"/>
  <c r="N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" i="9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" i="8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2" i="6"/>
  <c r="AE51" i="9"/>
  <c r="AE52" i="9"/>
  <c r="AE53" i="9"/>
  <c r="AE54" i="9"/>
  <c r="AE55" i="9"/>
  <c r="AE56" i="9"/>
  <c r="AE57" i="9"/>
  <c r="AE58" i="9"/>
  <c r="AE59" i="9"/>
  <c r="AE60" i="9"/>
  <c r="AE61" i="9"/>
  <c r="AE62" i="9"/>
  <c r="AE63" i="9"/>
  <c r="AE64" i="9"/>
  <c r="AE65" i="9"/>
  <c r="AE66" i="9"/>
  <c r="AE67" i="9"/>
  <c r="AE68" i="9"/>
  <c r="AE69" i="9"/>
  <c r="AE70" i="9"/>
  <c r="AE71" i="9"/>
  <c r="AE72" i="9"/>
  <c r="AE73" i="9"/>
  <c r="AE74" i="9"/>
  <c r="AE75" i="9"/>
  <c r="AE76" i="9"/>
  <c r="AE77" i="9"/>
  <c r="AE78" i="9"/>
  <c r="AE79" i="9"/>
  <c r="AE80" i="9"/>
  <c r="AE81" i="9"/>
  <c r="AE82" i="9"/>
  <c r="AE83" i="9"/>
  <c r="AE84" i="9"/>
  <c r="AE85" i="9"/>
  <c r="AE86" i="9"/>
  <c r="AE87" i="9"/>
  <c r="AE88" i="9"/>
  <c r="AE89" i="9"/>
  <c r="AE90" i="9"/>
  <c r="AE91" i="9"/>
  <c r="AE92" i="9"/>
  <c r="AE93" i="9"/>
  <c r="AE94" i="9"/>
  <c r="AE95" i="9"/>
  <c r="AE96" i="9"/>
  <c r="AE97" i="9"/>
  <c r="AE98" i="9"/>
  <c r="AE99" i="9"/>
  <c r="AE100" i="9"/>
  <c r="AE101" i="9"/>
  <c r="AE102" i="9"/>
  <c r="AE103" i="9"/>
  <c r="AE104" i="9"/>
  <c r="AE105" i="9"/>
  <c r="AE106" i="9"/>
  <c r="AE107" i="9"/>
  <c r="AE108" i="9"/>
  <c r="AE109" i="9"/>
  <c r="AE110" i="9"/>
  <c r="AE111" i="9"/>
  <c r="AE112" i="9"/>
  <c r="AE113" i="9"/>
  <c r="AE114" i="9"/>
  <c r="AE115" i="9"/>
  <c r="AE116" i="9"/>
  <c r="AE117" i="9"/>
  <c r="AE118" i="9"/>
  <c r="AE119" i="9"/>
  <c r="AE120" i="9"/>
  <c r="AE121" i="9"/>
  <c r="AE122" i="9"/>
  <c r="AE123" i="9"/>
  <c r="AE124" i="9"/>
  <c r="AE125" i="9"/>
  <c r="AE126" i="9"/>
  <c r="AE127" i="9"/>
  <c r="AE128" i="9"/>
  <c r="AE129" i="9"/>
  <c r="AE130" i="9"/>
  <c r="AE131" i="9"/>
  <c r="AE132" i="9"/>
  <c r="AE133" i="9"/>
  <c r="AE134" i="9"/>
  <c r="AE135" i="9"/>
  <c r="AE136" i="9"/>
  <c r="AE137" i="9"/>
  <c r="AE138" i="9"/>
  <c r="AE139" i="9"/>
  <c r="AE140" i="9"/>
  <c r="AE141" i="9"/>
  <c r="AE142" i="9"/>
  <c r="AE143" i="9"/>
  <c r="AE144" i="9"/>
  <c r="AE145" i="9"/>
  <c r="AE146" i="9"/>
  <c r="AE147" i="9"/>
  <c r="AE148" i="9"/>
  <c r="AE149" i="9"/>
  <c r="AE150" i="9"/>
  <c r="AE151" i="9"/>
  <c r="AE152" i="9"/>
  <c r="AE153" i="9"/>
  <c r="AE154" i="9"/>
  <c r="AE155" i="9"/>
  <c r="AE156" i="9"/>
  <c r="AE157" i="9"/>
  <c r="AE158" i="9"/>
  <c r="AE159" i="9"/>
  <c r="AE160" i="9"/>
  <c r="AE161" i="9"/>
  <c r="AE162" i="9"/>
  <c r="AE163" i="9"/>
  <c r="AE164" i="9"/>
  <c r="AE165" i="9"/>
  <c r="AE166" i="9"/>
  <c r="AE167" i="9"/>
  <c r="AE168" i="9"/>
  <c r="AE169" i="9"/>
  <c r="AE170" i="9"/>
  <c r="AE171" i="9"/>
  <c r="AE172" i="9"/>
  <c r="AE173" i="9"/>
  <c r="AE174" i="9"/>
  <c r="AE175" i="9"/>
  <c r="AE176" i="9"/>
  <c r="AE177" i="9"/>
  <c r="AE178" i="9"/>
  <c r="AE179" i="9"/>
  <c r="AE180" i="9"/>
  <c r="AE181" i="9"/>
  <c r="AE182" i="9"/>
  <c r="AE183" i="9"/>
  <c r="AE184" i="9"/>
  <c r="AE185" i="9"/>
  <c r="AE186" i="9"/>
  <c r="AE187" i="9"/>
  <c r="AE188" i="9"/>
  <c r="AE189" i="9"/>
  <c r="AE190" i="9"/>
  <c r="AE191" i="9"/>
  <c r="AE192" i="9"/>
  <c r="AE193" i="9"/>
  <c r="AE194" i="9"/>
  <c r="AE195" i="9"/>
  <c r="AE196" i="9"/>
  <c r="AE197" i="9"/>
  <c r="AE198" i="9"/>
  <c r="AE199" i="9"/>
  <c r="AE200" i="9"/>
  <c r="AE201" i="9"/>
  <c r="AE202" i="9"/>
  <c r="AE203" i="9"/>
  <c r="AE204" i="9"/>
  <c r="AE205" i="9"/>
  <c r="AE206" i="9"/>
  <c r="AE207" i="9"/>
  <c r="AE208" i="9"/>
  <c r="AE209" i="9"/>
  <c r="AE210" i="9"/>
  <c r="AE211" i="9"/>
  <c r="AE212" i="9"/>
  <c r="AE213" i="9"/>
  <c r="AE214" i="9"/>
  <c r="AE215" i="9"/>
  <c r="AE216" i="9"/>
  <c r="AE217" i="9"/>
  <c r="AE218" i="9"/>
  <c r="AE219" i="9"/>
  <c r="AE220" i="9"/>
  <c r="AE221" i="9"/>
  <c r="AE222" i="9"/>
  <c r="AE223" i="9"/>
  <c r="AE224" i="9"/>
  <c r="AE225" i="9"/>
  <c r="AE226" i="9"/>
  <c r="AE227" i="9"/>
  <c r="AE228" i="9"/>
  <c r="AE229" i="9"/>
  <c r="AE230" i="9"/>
  <c r="AE231" i="9"/>
  <c r="AE232" i="9"/>
  <c r="AE233" i="9"/>
  <c r="AE234" i="9"/>
  <c r="AE235" i="9"/>
  <c r="AE236" i="9"/>
  <c r="AE237" i="9"/>
  <c r="AE238" i="9"/>
  <c r="AE239" i="9"/>
  <c r="AE240" i="9"/>
  <c r="AE241" i="9"/>
  <c r="AE242" i="9"/>
  <c r="AE243" i="9"/>
  <c r="AE244" i="9"/>
  <c r="AE245" i="9"/>
  <c r="AE246" i="9"/>
  <c r="AE247" i="9"/>
  <c r="AE248" i="9"/>
  <c r="AE249" i="9"/>
  <c r="AE250" i="9"/>
  <c r="AE251" i="9"/>
  <c r="AE252" i="9"/>
  <c r="AE253" i="9"/>
  <c r="AE254" i="9"/>
  <c r="AE255" i="9"/>
  <c r="AE256" i="9"/>
  <c r="AE257" i="9"/>
  <c r="AE258" i="9"/>
  <c r="AE259" i="9"/>
  <c r="AE260" i="9"/>
  <c r="AE261" i="9"/>
  <c r="AE262" i="9"/>
  <c r="AE263" i="9"/>
  <c r="AE264" i="9"/>
  <c r="AE265" i="9"/>
  <c r="AE266" i="9"/>
  <c r="AE267" i="9"/>
  <c r="AE268" i="9"/>
  <c r="AE269" i="9"/>
  <c r="AE270" i="9"/>
  <c r="AE271" i="9"/>
  <c r="AE272" i="9"/>
  <c r="AE273" i="9"/>
  <c r="AE274" i="9"/>
  <c r="AE275" i="9"/>
  <c r="AE276" i="9"/>
  <c r="AE277" i="9"/>
  <c r="AE278" i="9"/>
  <c r="AE279" i="9"/>
  <c r="AE280" i="9"/>
  <c r="AE281" i="9"/>
  <c r="AE282" i="9"/>
  <c r="AE283" i="9"/>
  <c r="AE284" i="9"/>
  <c r="AE285" i="9"/>
  <c r="AE286" i="9"/>
  <c r="AE287" i="9"/>
  <c r="AE288" i="9"/>
  <c r="AE10" i="9"/>
  <c r="AE11" i="9"/>
  <c r="AE12" i="9"/>
  <c r="AE13" i="9"/>
  <c r="AE14" i="9"/>
  <c r="AE15" i="9"/>
  <c r="AE16" i="9"/>
  <c r="AE17" i="9"/>
  <c r="AE18" i="9"/>
  <c r="AE19" i="9"/>
  <c r="AE20" i="9"/>
  <c r="AE21" i="9"/>
  <c r="AE22" i="9"/>
  <c r="AE23" i="9"/>
  <c r="AE24" i="9"/>
  <c r="AE25" i="9"/>
  <c r="AE26" i="9"/>
  <c r="AE27" i="9"/>
  <c r="AE28" i="9"/>
  <c r="AE29" i="9"/>
  <c r="AE30" i="9"/>
  <c r="AE31" i="9"/>
  <c r="AE32" i="9"/>
  <c r="AE33" i="9"/>
  <c r="AE34" i="9"/>
  <c r="AE35" i="9"/>
  <c r="AE36" i="9"/>
  <c r="AE37" i="9"/>
  <c r="AE38" i="9"/>
  <c r="AE39" i="9"/>
  <c r="AE40" i="9"/>
  <c r="AE41" i="9"/>
  <c r="AE42" i="9"/>
  <c r="AE43" i="9"/>
  <c r="AE44" i="9"/>
  <c r="AE45" i="9"/>
  <c r="AE46" i="9"/>
  <c r="AE47" i="9"/>
  <c r="AE48" i="9"/>
  <c r="AE49" i="9"/>
  <c r="AE50" i="9"/>
  <c r="AE3" i="9"/>
  <c r="AE4" i="9"/>
  <c r="AE5" i="9"/>
  <c r="AE6" i="9"/>
  <c r="AE7" i="9"/>
  <c r="AE8" i="9"/>
  <c r="AE9" i="9"/>
  <c r="AE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" i="9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2" i="3"/>
</calcChain>
</file>

<file path=xl/sharedStrings.xml><?xml version="1.0" encoding="utf-8"?>
<sst xmlns="http://schemas.openxmlformats.org/spreadsheetml/2006/main" count="4280" uniqueCount="1249">
  <si>
    <t>code</t>
  </si>
  <si>
    <t>city</t>
  </si>
  <si>
    <t>rank09</t>
  </si>
  <si>
    <t>Rank09</t>
  </si>
  <si>
    <t>rank10</t>
  </si>
  <si>
    <t>Rank10</t>
  </si>
  <si>
    <t>startWeek</t>
  </si>
  <si>
    <t>peakWeek</t>
  </si>
  <si>
    <t>Lon</t>
  </si>
  <si>
    <t>Lat</t>
  </si>
  <si>
    <t>三亚</t>
  </si>
  <si>
    <t>海口</t>
  </si>
  <si>
    <t>湛江</t>
  </si>
  <si>
    <t>北海</t>
  </si>
  <si>
    <t>茂名</t>
  </si>
  <si>
    <t>钦州</t>
  </si>
  <si>
    <t>西双版纳州</t>
  </si>
  <si>
    <t>阳江</t>
  </si>
  <si>
    <t>珠海</t>
  </si>
  <si>
    <t>玉林</t>
  </si>
  <si>
    <t>南宁</t>
  </si>
  <si>
    <t>普洱</t>
  </si>
  <si>
    <t>中山</t>
  </si>
  <si>
    <t>江门</t>
  </si>
  <si>
    <t>深圳</t>
  </si>
  <si>
    <t>贵港</t>
  </si>
  <si>
    <t>红河州</t>
  </si>
  <si>
    <t>文山州</t>
  </si>
  <si>
    <t>肇庆</t>
  </si>
  <si>
    <t>汕尾</t>
  </si>
  <si>
    <t>佛山</t>
  </si>
  <si>
    <t>东莞</t>
  </si>
  <si>
    <t>广州</t>
  </si>
  <si>
    <t>惠州</t>
  </si>
  <si>
    <t>梧州</t>
  </si>
  <si>
    <t>百色</t>
  </si>
  <si>
    <t>临沧</t>
  </si>
  <si>
    <t>清远</t>
  </si>
  <si>
    <t>汕头</t>
  </si>
  <si>
    <t>河源</t>
  </si>
  <si>
    <t>揭阳</t>
  </si>
  <si>
    <t>玉溪</t>
  </si>
  <si>
    <t>柳州</t>
  </si>
  <si>
    <t>潮州</t>
  </si>
  <si>
    <t>贺州</t>
  </si>
  <si>
    <t>德宏州</t>
  </si>
  <si>
    <t>河池</t>
  </si>
  <si>
    <t>梅州</t>
  </si>
  <si>
    <t>昆明</t>
  </si>
  <si>
    <t>黔西南州</t>
  </si>
  <si>
    <t>楚雄</t>
  </si>
  <si>
    <t>韶关</t>
  </si>
  <si>
    <t>保山</t>
  </si>
  <si>
    <t>桂林</t>
  </si>
  <si>
    <t>漳州</t>
  </si>
  <si>
    <t>厦门</t>
  </si>
  <si>
    <t>曲靖</t>
  </si>
  <si>
    <t>大理州</t>
  </si>
  <si>
    <t>龙岩</t>
  </si>
  <si>
    <t>泉州</t>
  </si>
  <si>
    <t>郴州</t>
  </si>
  <si>
    <t>安顺</t>
  </si>
  <si>
    <t>黔南州</t>
  </si>
  <si>
    <t>赣州</t>
  </si>
  <si>
    <t>永州</t>
  </si>
  <si>
    <t>莆田</t>
  </si>
  <si>
    <t>贵阳</t>
  </si>
  <si>
    <t>攀枝花</t>
  </si>
  <si>
    <t>黔东南州</t>
  </si>
  <si>
    <t>三明</t>
  </si>
  <si>
    <t>福州</t>
  </si>
  <si>
    <t>衡阳</t>
  </si>
  <si>
    <t>毕节</t>
  </si>
  <si>
    <t>昭通</t>
  </si>
  <si>
    <t>邵阳</t>
  </si>
  <si>
    <t>南平</t>
  </si>
  <si>
    <t>吉安</t>
  </si>
  <si>
    <t>怀化</t>
  </si>
  <si>
    <t>遵义</t>
  </si>
  <si>
    <t>铜仁</t>
  </si>
  <si>
    <t>宁德</t>
  </si>
  <si>
    <t>西昌</t>
  </si>
  <si>
    <t>迪庆州</t>
  </si>
  <si>
    <t>娄底</t>
  </si>
  <si>
    <t>萍乡</t>
  </si>
  <si>
    <t>湘潭</t>
  </si>
  <si>
    <t>株洲</t>
  </si>
  <si>
    <t>宜春</t>
  </si>
  <si>
    <t>湘西州</t>
  </si>
  <si>
    <t>长沙</t>
  </si>
  <si>
    <t>抚州</t>
  </si>
  <si>
    <t>泸州</t>
  </si>
  <si>
    <t>益阳</t>
  </si>
  <si>
    <t>鹰潭</t>
  </si>
  <si>
    <t>常德</t>
  </si>
  <si>
    <t>南昌</t>
  </si>
  <si>
    <t>上饶</t>
  </si>
  <si>
    <t>温州</t>
  </si>
  <si>
    <t>乐山</t>
  </si>
  <si>
    <t>内江</t>
  </si>
  <si>
    <t>重庆</t>
  </si>
  <si>
    <t>丽水</t>
  </si>
  <si>
    <t>岳阳</t>
  </si>
  <si>
    <t>雅安</t>
  </si>
  <si>
    <t>衢州</t>
  </si>
  <si>
    <t>甘孜州</t>
  </si>
  <si>
    <t>景德镇</t>
  </si>
  <si>
    <t>资阳</t>
  </si>
  <si>
    <t>台州</t>
  </si>
  <si>
    <t>林芝</t>
  </si>
  <si>
    <t>金华</t>
  </si>
  <si>
    <t>咸宁</t>
  </si>
  <si>
    <t>恩施</t>
  </si>
  <si>
    <t>九江</t>
  </si>
  <si>
    <t>遂宁</t>
  </si>
  <si>
    <t>荆州</t>
  </si>
  <si>
    <t>成都</t>
  </si>
  <si>
    <t>黄山</t>
  </si>
  <si>
    <t>拉萨</t>
  </si>
  <si>
    <t>日喀则</t>
  </si>
  <si>
    <t>仙桃</t>
  </si>
  <si>
    <t>黄石</t>
  </si>
  <si>
    <t>南充</t>
  </si>
  <si>
    <t>宜昌</t>
  </si>
  <si>
    <t>鄂州</t>
  </si>
  <si>
    <t>武汉</t>
  </si>
  <si>
    <t>德阳</t>
  </si>
  <si>
    <t>达州</t>
  </si>
  <si>
    <t>安庆</t>
  </si>
  <si>
    <t>荆门</t>
  </si>
  <si>
    <t>绍兴</t>
  </si>
  <si>
    <t>孝感</t>
  </si>
  <si>
    <t>宁波</t>
  </si>
  <si>
    <t>绵阳</t>
  </si>
  <si>
    <t>昌都</t>
  </si>
  <si>
    <t>池州</t>
  </si>
  <si>
    <t>杭州</t>
  </si>
  <si>
    <t>舟山</t>
  </si>
  <si>
    <t>黄冈</t>
  </si>
  <si>
    <t>阿坝州</t>
  </si>
  <si>
    <t>宣城</t>
  </si>
  <si>
    <t>湖州</t>
  </si>
  <si>
    <t>嘉兴</t>
  </si>
  <si>
    <t>芜湖</t>
  </si>
  <si>
    <t>襄阳</t>
  </si>
  <si>
    <t>那曲</t>
  </si>
  <si>
    <t>广元</t>
  </si>
  <si>
    <t>六安</t>
  </si>
  <si>
    <t>信阳</t>
  </si>
  <si>
    <t>苏州</t>
  </si>
  <si>
    <t>合肥</t>
  </si>
  <si>
    <t>上海</t>
  </si>
  <si>
    <t>马鞍山</t>
  </si>
  <si>
    <t>安康</t>
  </si>
  <si>
    <t>十堰</t>
  </si>
  <si>
    <t>无锡</t>
  </si>
  <si>
    <t>常州</t>
  </si>
  <si>
    <t>南京</t>
  </si>
  <si>
    <t>汉中</t>
  </si>
  <si>
    <t>滁州</t>
  </si>
  <si>
    <t>南阳</t>
  </si>
  <si>
    <t>镇江</t>
  </si>
  <si>
    <t>南通</t>
  </si>
  <si>
    <t>淮南</t>
  </si>
  <si>
    <t>驻马店</t>
  </si>
  <si>
    <t>扬州</t>
  </si>
  <si>
    <t>阜阳</t>
  </si>
  <si>
    <t>泰州</t>
  </si>
  <si>
    <t>陇南</t>
  </si>
  <si>
    <t>蚌埠</t>
  </si>
  <si>
    <t>商洛</t>
  </si>
  <si>
    <t>漯河</t>
  </si>
  <si>
    <t>平顶山</t>
  </si>
  <si>
    <t>周口</t>
  </si>
  <si>
    <t>西安</t>
  </si>
  <si>
    <t>宿州</t>
  </si>
  <si>
    <t>宝鸡</t>
  </si>
  <si>
    <t>咸阳</t>
  </si>
  <si>
    <t>许昌</t>
  </si>
  <si>
    <t>天水</t>
  </si>
  <si>
    <t>果洛州</t>
  </si>
  <si>
    <t>盐城</t>
  </si>
  <si>
    <t>渭南</t>
  </si>
  <si>
    <t>淮安</t>
  </si>
  <si>
    <t>宿迁</t>
  </si>
  <si>
    <t>洛阳</t>
  </si>
  <si>
    <t>三门峡</t>
  </si>
  <si>
    <t>甘南州</t>
  </si>
  <si>
    <t>商丘</t>
  </si>
  <si>
    <t>徐州</t>
  </si>
  <si>
    <t>郑州</t>
  </si>
  <si>
    <t>铜川</t>
  </si>
  <si>
    <t>运城</t>
  </si>
  <si>
    <t>开封</t>
  </si>
  <si>
    <t>济源</t>
  </si>
  <si>
    <t>平凉</t>
  </si>
  <si>
    <t>定西</t>
  </si>
  <si>
    <t>临夏州</t>
  </si>
  <si>
    <t>连云港</t>
  </si>
  <si>
    <t>枣庄</t>
  </si>
  <si>
    <t>新乡</t>
  </si>
  <si>
    <t>庆阳</t>
  </si>
  <si>
    <t>菏泽</t>
  </si>
  <si>
    <t>晋城</t>
  </si>
  <si>
    <t>阿里</t>
  </si>
  <si>
    <t>临沂</t>
  </si>
  <si>
    <t>固原</t>
  </si>
  <si>
    <t>兰州</t>
  </si>
  <si>
    <t>济宁</t>
  </si>
  <si>
    <t>濮阳</t>
  </si>
  <si>
    <t>临汾</t>
  </si>
  <si>
    <t>鹤壁</t>
  </si>
  <si>
    <t>海南州</t>
  </si>
  <si>
    <t>日照</t>
  </si>
  <si>
    <t>长治</t>
  </si>
  <si>
    <t>安阳</t>
  </si>
  <si>
    <t>白银</t>
  </si>
  <si>
    <t>西宁</t>
  </si>
  <si>
    <t>延安</t>
  </si>
  <si>
    <t>泰安</t>
  </si>
  <si>
    <t>莱芜</t>
  </si>
  <si>
    <t>邯郸</t>
  </si>
  <si>
    <t>聊城</t>
  </si>
  <si>
    <t>青岛</t>
  </si>
  <si>
    <t>济南</t>
  </si>
  <si>
    <t>海北州</t>
  </si>
  <si>
    <t>邢台</t>
  </si>
  <si>
    <t>淄博</t>
  </si>
  <si>
    <t>海西州</t>
  </si>
  <si>
    <t>吕梁</t>
  </si>
  <si>
    <t>潍坊</t>
  </si>
  <si>
    <t>武威</t>
  </si>
  <si>
    <t>晋中</t>
  </si>
  <si>
    <t>吴忠</t>
  </si>
  <si>
    <t>德州</t>
  </si>
  <si>
    <t>太原</t>
  </si>
  <si>
    <t>滨州</t>
  </si>
  <si>
    <t>阳泉</t>
  </si>
  <si>
    <t>衡水</t>
  </si>
  <si>
    <t>榆林</t>
  </si>
  <si>
    <t>银川</t>
  </si>
  <si>
    <t>石家庄</t>
  </si>
  <si>
    <t>金昌</t>
  </si>
  <si>
    <t>忻州</t>
  </si>
  <si>
    <t>烟台</t>
  </si>
  <si>
    <t>威海</t>
  </si>
  <si>
    <t>沧州</t>
  </si>
  <si>
    <t>石嘴山</t>
  </si>
  <si>
    <t>张掖</t>
  </si>
  <si>
    <t>保定</t>
  </si>
  <si>
    <t>朔州</t>
  </si>
  <si>
    <t>乌海</t>
  </si>
  <si>
    <t>天津</t>
  </si>
  <si>
    <t>鄂尔多斯</t>
  </si>
  <si>
    <t>酒泉</t>
  </si>
  <si>
    <t>嘉峪关</t>
  </si>
  <si>
    <t>廊坊</t>
  </si>
  <si>
    <t>大连</t>
  </si>
  <si>
    <t>和田</t>
  </si>
  <si>
    <t>大同</t>
  </si>
  <si>
    <t>唐山</t>
  </si>
  <si>
    <t>北京</t>
  </si>
  <si>
    <t>包头</t>
  </si>
  <si>
    <t>巴彦淖尔</t>
  </si>
  <si>
    <t>秦皇岛</t>
  </si>
  <si>
    <t>呼和浩特</t>
  </si>
  <si>
    <t>张家口</t>
  </si>
  <si>
    <t>乌兰察布</t>
  </si>
  <si>
    <t>承德</t>
  </si>
  <si>
    <t>丹东</t>
  </si>
  <si>
    <t>葫芦岛</t>
  </si>
  <si>
    <t>营口</t>
  </si>
  <si>
    <t>锦州</t>
  </si>
  <si>
    <t>盘锦</t>
  </si>
  <si>
    <t>朝阳</t>
  </si>
  <si>
    <t>鞍山</t>
  </si>
  <si>
    <t>辽阳</t>
  </si>
  <si>
    <t>本溪</t>
  </si>
  <si>
    <t>赤峰</t>
  </si>
  <si>
    <t>阜新</t>
  </si>
  <si>
    <t>沈阳</t>
  </si>
  <si>
    <t>哈密</t>
  </si>
  <si>
    <t>巴音郭楞</t>
  </si>
  <si>
    <t>抚顺</t>
  </si>
  <si>
    <t>喀什</t>
  </si>
  <si>
    <t>克孜勒苏柯尔克孜州</t>
  </si>
  <si>
    <t>通化</t>
  </si>
  <si>
    <t>铁岭</t>
  </si>
  <si>
    <t>阿克苏</t>
  </si>
  <si>
    <t>白山</t>
  </si>
  <si>
    <t>吐鲁番</t>
  </si>
  <si>
    <t>锡林郭勒</t>
  </si>
  <si>
    <t>辽源</t>
  </si>
  <si>
    <t>四平</t>
  </si>
  <si>
    <t>通辽</t>
  </si>
  <si>
    <t>乌鲁木齐</t>
  </si>
  <si>
    <t>昌吉州</t>
  </si>
  <si>
    <t>延边州</t>
  </si>
  <si>
    <t>长春</t>
  </si>
  <si>
    <t>吉林</t>
  </si>
  <si>
    <t>奎屯</t>
  </si>
  <si>
    <t>松原</t>
  </si>
  <si>
    <t>白城</t>
  </si>
  <si>
    <t>博尔塔拉州</t>
  </si>
  <si>
    <t>牡丹江</t>
  </si>
  <si>
    <t>乌兰浩特</t>
  </si>
  <si>
    <t>克拉玛依</t>
  </si>
  <si>
    <t>哈尔滨</t>
  </si>
  <si>
    <t>鸡西</t>
  </si>
  <si>
    <t>大庆</t>
  </si>
  <si>
    <t>绥化</t>
  </si>
  <si>
    <t>七台河</t>
  </si>
  <si>
    <t>塔城</t>
  </si>
  <si>
    <t>齐齐哈尔</t>
  </si>
  <si>
    <t>阿勒泰</t>
  </si>
  <si>
    <t>佳木斯</t>
  </si>
  <si>
    <t>双鸭山</t>
  </si>
  <si>
    <t>鹤岗</t>
  </si>
  <si>
    <t>呼伦贝尔</t>
  </si>
  <si>
    <t>伊春</t>
  </si>
  <si>
    <t>黑河</t>
  </si>
  <si>
    <t>屯昌</t>
  </si>
  <si>
    <t>云浮</t>
  </si>
  <si>
    <t>崇左</t>
  </si>
  <si>
    <t>随州</t>
  </si>
  <si>
    <t>眉山</t>
  </si>
  <si>
    <t>来宾</t>
  </si>
  <si>
    <t>广安</t>
  </si>
  <si>
    <t>亳州</t>
  </si>
  <si>
    <t>degree_1</t>
  </si>
  <si>
    <t>degree_2</t>
  </si>
  <si>
    <t>degree_3</t>
  </si>
  <si>
    <t>betweenness</t>
  </si>
  <si>
    <t>closeness</t>
  </si>
  <si>
    <t>麻城</t>
  </si>
  <si>
    <t>Eigenvector centrality</t>
  </si>
  <si>
    <t>sum_Ratio09</t>
  </si>
  <si>
    <t>北京</t>
    <phoneticPr fontId="2" type="noConversion"/>
  </si>
  <si>
    <t>承德</t>
    <phoneticPr fontId="2" type="noConversion"/>
  </si>
  <si>
    <t>朝阳</t>
    <phoneticPr fontId="2" type="noConversion"/>
  </si>
  <si>
    <t>阜新</t>
    <phoneticPr fontId="2" type="noConversion"/>
  </si>
  <si>
    <t>沈阳</t>
    <phoneticPr fontId="2" type="noConversion"/>
  </si>
  <si>
    <t>济南</t>
    <phoneticPr fontId="2" type="noConversion"/>
  </si>
  <si>
    <t>宜兴</t>
  </si>
  <si>
    <t>绍兴</t>
    <phoneticPr fontId="2" type="noConversion"/>
  </si>
  <si>
    <t>孝感</t>
    <phoneticPr fontId="2" type="noConversion"/>
  </si>
  <si>
    <t>齐齐哈尔</t>
    <phoneticPr fontId="2" type="noConversion"/>
  </si>
  <si>
    <t>牡丹江</t>
    <phoneticPr fontId="2" type="noConversion"/>
  </si>
  <si>
    <t>延边州</t>
    <phoneticPr fontId="2" type="noConversion"/>
  </si>
  <si>
    <t>白山</t>
    <phoneticPr fontId="2" type="noConversion"/>
  </si>
  <si>
    <t>通化</t>
    <phoneticPr fontId="2" type="noConversion"/>
  </si>
  <si>
    <t>本溪</t>
    <phoneticPr fontId="2" type="noConversion"/>
  </si>
  <si>
    <t>丹东</t>
    <phoneticPr fontId="2" type="noConversion"/>
  </si>
  <si>
    <t>鹤岗</t>
    <phoneticPr fontId="2" type="noConversion"/>
  </si>
  <si>
    <t>佳木斯</t>
    <phoneticPr fontId="2" type="noConversion"/>
  </si>
  <si>
    <t>七台河</t>
    <phoneticPr fontId="2" type="noConversion"/>
  </si>
  <si>
    <t>鸡西</t>
    <phoneticPr fontId="2" type="noConversion"/>
  </si>
  <si>
    <t>绥化</t>
    <phoneticPr fontId="2" type="noConversion"/>
  </si>
  <si>
    <t>吉林</t>
    <phoneticPr fontId="2" type="noConversion"/>
  </si>
  <si>
    <t>抚顺</t>
    <phoneticPr fontId="2" type="noConversion"/>
  </si>
  <si>
    <t>烟台</t>
    <phoneticPr fontId="2" type="noConversion"/>
  </si>
  <si>
    <t>青岛</t>
    <phoneticPr fontId="2" type="noConversion"/>
  </si>
  <si>
    <t>日照</t>
    <phoneticPr fontId="2" type="noConversion"/>
  </si>
  <si>
    <t>连云港</t>
    <phoneticPr fontId="2" type="noConversion"/>
  </si>
  <si>
    <t>盐城</t>
    <phoneticPr fontId="2" type="noConversion"/>
  </si>
  <si>
    <t>南通</t>
    <phoneticPr fontId="2" type="noConversion"/>
  </si>
  <si>
    <t>苏州</t>
    <phoneticPr fontId="2" type="noConversion"/>
  </si>
  <si>
    <t>马鞍山</t>
    <phoneticPr fontId="2" type="noConversion"/>
  </si>
  <si>
    <t>衢州</t>
    <phoneticPr fontId="2" type="noConversion"/>
  </si>
  <si>
    <t>南平</t>
    <phoneticPr fontId="2" type="noConversion"/>
  </si>
  <si>
    <t>三明</t>
    <phoneticPr fontId="2" type="noConversion"/>
  </si>
  <si>
    <t>龙岩</t>
    <phoneticPr fontId="2" type="noConversion"/>
  </si>
  <si>
    <t>梅州</t>
    <phoneticPr fontId="2" type="noConversion"/>
  </si>
  <si>
    <t>惠州</t>
    <phoneticPr fontId="2" type="noConversion"/>
  </si>
  <si>
    <t>潍坊</t>
    <phoneticPr fontId="2" type="noConversion"/>
  </si>
  <si>
    <t>枣庄</t>
    <phoneticPr fontId="2" type="noConversion"/>
  </si>
  <si>
    <t>锡林郭勒</t>
    <phoneticPr fontId="2" type="noConversion"/>
  </si>
  <si>
    <t>吕梁</t>
    <phoneticPr fontId="2" type="noConversion"/>
  </si>
  <si>
    <t>三门峡</t>
    <phoneticPr fontId="2" type="noConversion"/>
  </si>
  <si>
    <t>十堰</t>
    <phoneticPr fontId="2" type="noConversion"/>
  </si>
  <si>
    <t>恩施</t>
    <phoneticPr fontId="2" type="noConversion"/>
  </si>
  <si>
    <t>湘西州</t>
    <phoneticPr fontId="2" type="noConversion"/>
  </si>
  <si>
    <t>怀化</t>
    <phoneticPr fontId="2" type="noConversion"/>
  </si>
  <si>
    <t>柳州</t>
    <phoneticPr fontId="2" type="noConversion"/>
  </si>
  <si>
    <t>来宾</t>
    <phoneticPr fontId="2" type="noConversion"/>
  </si>
  <si>
    <t>钦州</t>
    <phoneticPr fontId="2" type="noConversion"/>
  </si>
  <si>
    <t>北海</t>
    <phoneticPr fontId="2" type="noConversion"/>
  </si>
  <si>
    <t>榆林</t>
    <phoneticPr fontId="2" type="noConversion"/>
  </si>
  <si>
    <t>延安</t>
    <phoneticPr fontId="2" type="noConversion"/>
  </si>
  <si>
    <t>铜川</t>
    <phoneticPr fontId="2" type="noConversion"/>
  </si>
  <si>
    <t>咸阳</t>
    <phoneticPr fontId="2" type="noConversion"/>
  </si>
  <si>
    <t>安康</t>
    <phoneticPr fontId="2" type="noConversion"/>
  </si>
  <si>
    <t>达州</t>
    <phoneticPr fontId="2" type="noConversion"/>
  </si>
  <si>
    <t>广安</t>
    <phoneticPr fontId="2" type="noConversion"/>
  </si>
  <si>
    <t>重庆</t>
    <phoneticPr fontId="2" type="noConversion"/>
  </si>
  <si>
    <t>遵义</t>
    <phoneticPr fontId="2" type="noConversion"/>
  </si>
  <si>
    <t>贵阳</t>
    <phoneticPr fontId="2" type="noConversion"/>
  </si>
  <si>
    <t>黔南州</t>
    <phoneticPr fontId="2" type="noConversion"/>
  </si>
  <si>
    <t>河池</t>
    <phoneticPr fontId="2" type="noConversion"/>
  </si>
  <si>
    <t>南宁</t>
    <phoneticPr fontId="2" type="noConversion"/>
  </si>
  <si>
    <t>定西</t>
    <phoneticPr fontId="2" type="noConversion"/>
  </si>
  <si>
    <t>陇南</t>
    <phoneticPr fontId="2" type="noConversion"/>
  </si>
  <si>
    <t>南充</t>
    <phoneticPr fontId="2" type="noConversion"/>
  </si>
  <si>
    <t>临夏州</t>
    <phoneticPr fontId="2" type="noConversion"/>
  </si>
  <si>
    <t>甘南州</t>
    <phoneticPr fontId="2" type="noConversion"/>
  </si>
  <si>
    <t>阿坝州</t>
    <phoneticPr fontId="2" type="noConversion"/>
  </si>
  <si>
    <t>眉山</t>
    <phoneticPr fontId="2" type="noConversion"/>
  </si>
  <si>
    <t>乐山</t>
    <phoneticPr fontId="2" type="noConversion"/>
  </si>
  <si>
    <t>昭通</t>
    <phoneticPr fontId="2" type="noConversion"/>
  </si>
  <si>
    <t>昆明</t>
    <phoneticPr fontId="2" type="noConversion"/>
  </si>
  <si>
    <t>玉溪</t>
    <phoneticPr fontId="2" type="noConversion"/>
  </si>
  <si>
    <t>普洱</t>
    <phoneticPr fontId="2" type="noConversion"/>
  </si>
  <si>
    <t>西双版纳州</t>
    <phoneticPr fontId="2" type="noConversion"/>
  </si>
  <si>
    <t>海南州</t>
    <phoneticPr fontId="2" type="noConversion"/>
  </si>
  <si>
    <t>果洛州</t>
    <phoneticPr fontId="2" type="noConversion"/>
  </si>
  <si>
    <t>玉树州</t>
    <phoneticPr fontId="2" type="noConversion"/>
  </si>
  <si>
    <t>昌都</t>
    <phoneticPr fontId="2" type="noConversion"/>
  </si>
  <si>
    <t>迪庆州</t>
    <phoneticPr fontId="2" type="noConversion"/>
  </si>
  <si>
    <t>大理州</t>
    <phoneticPr fontId="2" type="noConversion"/>
  </si>
  <si>
    <t>临沧</t>
    <phoneticPr fontId="2" type="noConversion"/>
  </si>
  <si>
    <t>酒泉</t>
    <phoneticPr fontId="2" type="noConversion"/>
  </si>
  <si>
    <t>阿勒泰</t>
    <phoneticPr fontId="2" type="noConversion"/>
  </si>
  <si>
    <t>昌吉州</t>
    <phoneticPr fontId="2" type="noConversion"/>
  </si>
  <si>
    <t>乌鲁木齐</t>
    <phoneticPr fontId="2" type="noConversion"/>
  </si>
  <si>
    <t>巴音郭楞</t>
    <phoneticPr fontId="2" type="noConversion"/>
  </si>
  <si>
    <t>克拉玛依</t>
    <phoneticPr fontId="2" type="noConversion"/>
  </si>
  <si>
    <t>伊宁</t>
    <phoneticPr fontId="2" type="noConversion"/>
  </si>
  <si>
    <t>阿克苏</t>
    <phoneticPr fontId="2" type="noConversion"/>
  </si>
  <si>
    <t>阿拉尔市</t>
    <phoneticPr fontId="2" type="noConversion"/>
  </si>
  <si>
    <t>和田</t>
    <phoneticPr fontId="2" type="noConversion"/>
  </si>
  <si>
    <t>喀什</t>
    <phoneticPr fontId="2" type="noConversion"/>
  </si>
  <si>
    <t>阿里</t>
    <phoneticPr fontId="2" type="noConversion"/>
  </si>
  <si>
    <t>日喀则</t>
    <phoneticPr fontId="2" type="noConversion"/>
  </si>
  <si>
    <t>双鸭山</t>
    <phoneticPr fontId="2" type="noConversion"/>
  </si>
  <si>
    <t>伊春</t>
    <phoneticPr fontId="2" type="noConversion"/>
  </si>
  <si>
    <t>海口</t>
    <phoneticPr fontId="2" type="noConversion"/>
  </si>
  <si>
    <t>琼海</t>
    <phoneticPr fontId="2" type="noConversion"/>
  </si>
  <si>
    <t>万宁</t>
    <phoneticPr fontId="2" type="noConversion"/>
  </si>
  <si>
    <t>陵水</t>
    <phoneticPr fontId="2" type="noConversion"/>
  </si>
  <si>
    <t>三亚</t>
    <phoneticPr fontId="2" type="noConversion"/>
  </si>
  <si>
    <t>屯昌</t>
    <phoneticPr fontId="2" type="noConversion"/>
  </si>
  <si>
    <t>琼中</t>
    <phoneticPr fontId="2" type="noConversion"/>
  </si>
  <si>
    <t>五指山</t>
    <phoneticPr fontId="2" type="noConversion"/>
  </si>
  <si>
    <t>儋州</t>
    <phoneticPr fontId="2" type="noConversion"/>
  </si>
  <si>
    <t>东方</t>
    <phoneticPr fontId="2" type="noConversion"/>
  </si>
  <si>
    <t>张掖</t>
    <phoneticPr fontId="2" type="noConversion"/>
  </si>
  <si>
    <t>绥芬河</t>
  </si>
  <si>
    <t>白城</t>
    <phoneticPr fontId="2" type="noConversion"/>
  </si>
  <si>
    <t>辽源</t>
    <phoneticPr fontId="2" type="noConversion"/>
  </si>
  <si>
    <t>盘锦</t>
    <phoneticPr fontId="2" type="noConversion"/>
  </si>
  <si>
    <t>阳泉</t>
    <phoneticPr fontId="2" type="noConversion"/>
  </si>
  <si>
    <t>威海</t>
    <phoneticPr fontId="2" type="noConversion"/>
  </si>
  <si>
    <t>固原</t>
    <phoneticPr fontId="2" type="noConversion"/>
  </si>
  <si>
    <t>宝鸡</t>
    <phoneticPr fontId="2" type="noConversion"/>
  </si>
  <si>
    <t>天水</t>
    <phoneticPr fontId="2" type="noConversion"/>
  </si>
  <si>
    <t>无锡</t>
    <phoneticPr fontId="2" type="noConversion"/>
  </si>
  <si>
    <t>商洛</t>
    <phoneticPr fontId="2" type="noConversion"/>
  </si>
  <si>
    <t>平凉</t>
    <phoneticPr fontId="2" type="noConversion"/>
  </si>
  <si>
    <t>金昌</t>
    <phoneticPr fontId="2" type="noConversion"/>
  </si>
  <si>
    <t>哈密</t>
    <phoneticPr fontId="2" type="noConversion"/>
  </si>
  <si>
    <t>吐鲁番</t>
    <phoneticPr fontId="2" type="noConversion"/>
  </si>
  <si>
    <t>石河子</t>
    <phoneticPr fontId="2" type="noConversion"/>
  </si>
  <si>
    <t>塔城</t>
    <phoneticPr fontId="2" type="noConversion"/>
  </si>
  <si>
    <t>博尔塔拉州</t>
    <phoneticPr fontId="2" type="noConversion"/>
  </si>
  <si>
    <t>奎屯</t>
    <phoneticPr fontId="2" type="noConversion"/>
  </si>
  <si>
    <t>克孜勒苏柯尔克孜州</t>
    <phoneticPr fontId="2" type="noConversion"/>
  </si>
  <si>
    <t>海北州</t>
    <phoneticPr fontId="2" type="noConversion"/>
  </si>
  <si>
    <t>池州</t>
    <phoneticPr fontId="2" type="noConversion"/>
  </si>
  <si>
    <t>潜江</t>
    <phoneticPr fontId="2" type="noConversion"/>
  </si>
  <si>
    <t>宜昌</t>
    <phoneticPr fontId="2" type="noConversion"/>
  </si>
  <si>
    <t>遂宁</t>
    <phoneticPr fontId="2" type="noConversion"/>
  </si>
  <si>
    <t>资阳</t>
    <phoneticPr fontId="2" type="noConversion"/>
  </si>
  <si>
    <t>雅安</t>
    <phoneticPr fontId="2" type="noConversion"/>
  </si>
  <si>
    <t>厦门</t>
    <phoneticPr fontId="2" type="noConversion"/>
  </si>
  <si>
    <t>漳州</t>
    <phoneticPr fontId="2" type="noConversion"/>
  </si>
  <si>
    <t>益阳</t>
    <phoneticPr fontId="2" type="noConversion"/>
  </si>
  <si>
    <t>嘉兴</t>
    <phoneticPr fontId="2" type="noConversion"/>
  </si>
  <si>
    <t>铜仁</t>
    <phoneticPr fontId="2" type="noConversion"/>
  </si>
  <si>
    <t>安顺</t>
    <phoneticPr fontId="2" type="noConversion"/>
  </si>
  <si>
    <t>黔西南州</t>
    <phoneticPr fontId="2" type="noConversion"/>
  </si>
  <si>
    <t>肇庆</t>
    <phoneticPr fontId="2" type="noConversion"/>
  </si>
  <si>
    <t>桂林</t>
    <phoneticPr fontId="2" type="noConversion"/>
  </si>
  <si>
    <t>泸州</t>
    <phoneticPr fontId="2" type="noConversion"/>
  </si>
  <si>
    <t>百色</t>
    <phoneticPr fontId="2" type="noConversion"/>
  </si>
  <si>
    <t>文山州</t>
    <phoneticPr fontId="2" type="noConversion"/>
  </si>
  <si>
    <t>红河州</t>
    <phoneticPr fontId="2" type="noConversion"/>
  </si>
  <si>
    <t>莆田</t>
    <phoneticPr fontId="2" type="noConversion"/>
  </si>
  <si>
    <t>泉州</t>
    <phoneticPr fontId="2" type="noConversion"/>
  </si>
  <si>
    <t>潮州</t>
    <phoneticPr fontId="2" type="noConversion"/>
  </si>
  <si>
    <t>汕尾</t>
    <phoneticPr fontId="2" type="noConversion"/>
  </si>
  <si>
    <t>云浮</t>
    <phoneticPr fontId="2" type="noConversion"/>
  </si>
  <si>
    <t>玉林</t>
    <phoneticPr fontId="2" type="noConversion"/>
  </si>
  <si>
    <t>贵港</t>
    <phoneticPr fontId="2" type="noConversion"/>
  </si>
  <si>
    <t>江门</t>
    <phoneticPr fontId="2" type="noConversion"/>
  </si>
  <si>
    <t>阳江</t>
    <phoneticPr fontId="2" type="noConversion"/>
  </si>
  <si>
    <t>泰州</t>
    <phoneticPr fontId="2" type="noConversion"/>
  </si>
  <si>
    <t>扬州</t>
    <phoneticPr fontId="2" type="noConversion"/>
  </si>
  <si>
    <t>宁波</t>
    <phoneticPr fontId="2" type="noConversion"/>
  </si>
  <si>
    <t>舟山</t>
    <phoneticPr fontId="2" type="noConversion"/>
  </si>
  <si>
    <t>丽水</t>
    <phoneticPr fontId="2" type="noConversion"/>
  </si>
  <si>
    <t>金华</t>
    <phoneticPr fontId="2" type="noConversion"/>
  </si>
  <si>
    <t>济南</t>
    <phoneticPr fontId="2" type="noConversion"/>
  </si>
  <si>
    <t>mc-distance</t>
  </si>
  <si>
    <t>mc-distance</t>
    <phoneticPr fontId="1" type="noConversion"/>
  </si>
  <si>
    <t>黄冈</t>
    <phoneticPr fontId="1" type="noConversion"/>
  </si>
  <si>
    <t>duration</t>
    <phoneticPr fontId="1" type="noConversion"/>
  </si>
  <si>
    <t>黄冈</t>
    <phoneticPr fontId="1" type="noConversion"/>
  </si>
  <si>
    <t>北京市</t>
  </si>
  <si>
    <t>天津市</t>
  </si>
  <si>
    <t xml:space="preserve">  石家庄市</t>
  </si>
  <si>
    <t xml:space="preserve">  唐山市</t>
  </si>
  <si>
    <t xml:space="preserve">  秦皇岛市</t>
  </si>
  <si>
    <t xml:space="preserve">  邯郸市</t>
  </si>
  <si>
    <t xml:space="preserve">  邢台市</t>
  </si>
  <si>
    <t xml:space="preserve">  保定市</t>
  </si>
  <si>
    <t xml:space="preserve">  张家口市</t>
  </si>
  <si>
    <t xml:space="preserve">  承德市</t>
  </si>
  <si>
    <t xml:space="preserve">  沧州市</t>
  </si>
  <si>
    <t xml:space="preserve">  廊坊市</t>
  </si>
  <si>
    <t xml:space="preserve">  衡水市</t>
  </si>
  <si>
    <t xml:space="preserve">  太原市</t>
  </si>
  <si>
    <t xml:space="preserve">  大同市</t>
  </si>
  <si>
    <t xml:space="preserve">  阳泉市</t>
  </si>
  <si>
    <t xml:space="preserve">  长治市</t>
  </si>
  <si>
    <t xml:space="preserve">  晋城市</t>
  </si>
  <si>
    <t xml:space="preserve">  朔州市</t>
  </si>
  <si>
    <t xml:space="preserve">  晋中市</t>
  </si>
  <si>
    <t xml:space="preserve">  运城市</t>
  </si>
  <si>
    <t xml:space="preserve">  忻州市</t>
  </si>
  <si>
    <t xml:space="preserve">  临汾市</t>
  </si>
  <si>
    <t xml:space="preserve">  吕梁市</t>
  </si>
  <si>
    <t xml:space="preserve">  呼和浩特市</t>
  </si>
  <si>
    <t xml:space="preserve">  包头市</t>
  </si>
  <si>
    <t xml:space="preserve">  乌海市</t>
  </si>
  <si>
    <t xml:space="preserve">  赤峰市</t>
  </si>
  <si>
    <t xml:space="preserve">  通辽市</t>
  </si>
  <si>
    <t xml:space="preserve">  鄂尔多斯市</t>
  </si>
  <si>
    <t xml:space="preserve">  呼伦贝尔市</t>
  </si>
  <si>
    <t xml:space="preserve">  巴彦淖尔市</t>
  </si>
  <si>
    <t xml:space="preserve">  乌兰察布市</t>
  </si>
  <si>
    <t xml:space="preserve">  沈阳市</t>
  </si>
  <si>
    <t xml:space="preserve">  大连市</t>
  </si>
  <si>
    <t xml:space="preserve">  鞍山市</t>
  </si>
  <si>
    <t xml:space="preserve">  抚顺市</t>
  </si>
  <si>
    <t xml:space="preserve">  本溪市</t>
  </si>
  <si>
    <t xml:space="preserve">  丹东市</t>
  </si>
  <si>
    <t xml:space="preserve">  锦州市</t>
  </si>
  <si>
    <t xml:space="preserve">  营口市</t>
  </si>
  <si>
    <t xml:space="preserve">  阜新市</t>
  </si>
  <si>
    <t xml:space="preserve">  辽阳市</t>
  </si>
  <si>
    <t xml:space="preserve">  盘锦市</t>
  </si>
  <si>
    <t xml:space="preserve">  铁岭市</t>
  </si>
  <si>
    <t xml:space="preserve">  朝阳市</t>
  </si>
  <si>
    <t xml:space="preserve">  葫芦岛市</t>
  </si>
  <si>
    <t xml:space="preserve">  长春市</t>
  </si>
  <si>
    <t xml:space="preserve">  吉林市</t>
  </si>
  <si>
    <t xml:space="preserve">  四平市</t>
  </si>
  <si>
    <t xml:space="preserve">  辽源市</t>
  </si>
  <si>
    <t xml:space="preserve">  通化市</t>
  </si>
  <si>
    <t xml:space="preserve">  白山市</t>
  </si>
  <si>
    <t xml:space="preserve">  松原市</t>
  </si>
  <si>
    <t xml:space="preserve">  白城市</t>
  </si>
  <si>
    <t xml:space="preserve">  哈尔滨市</t>
  </si>
  <si>
    <t xml:space="preserve">  齐齐哈尔市</t>
  </si>
  <si>
    <t xml:space="preserve">  鸡西市</t>
  </si>
  <si>
    <t xml:space="preserve">  鹤岗市</t>
  </si>
  <si>
    <t xml:space="preserve">  双鸭山市</t>
  </si>
  <si>
    <t xml:space="preserve">  大庆市</t>
  </si>
  <si>
    <t xml:space="preserve">  伊春市</t>
  </si>
  <si>
    <t xml:space="preserve">  佳木斯市</t>
  </si>
  <si>
    <t xml:space="preserve">  七台河市</t>
  </si>
  <si>
    <t xml:space="preserve">  牡丹江市</t>
  </si>
  <si>
    <t xml:space="preserve">  黑河市</t>
  </si>
  <si>
    <t xml:space="preserve">  绥化市</t>
  </si>
  <si>
    <t>上海市</t>
  </si>
  <si>
    <t xml:space="preserve">  南京市</t>
  </si>
  <si>
    <t xml:space="preserve">  无锡市</t>
  </si>
  <si>
    <t xml:space="preserve">  徐州市</t>
  </si>
  <si>
    <t xml:space="preserve">  常州市</t>
  </si>
  <si>
    <t xml:space="preserve">  苏州市</t>
  </si>
  <si>
    <t xml:space="preserve">  南通市</t>
  </si>
  <si>
    <t xml:space="preserve">  连云港市</t>
  </si>
  <si>
    <t xml:space="preserve">  淮安市</t>
  </si>
  <si>
    <t xml:space="preserve">  盐城市</t>
  </si>
  <si>
    <t xml:space="preserve">  扬州市</t>
  </si>
  <si>
    <t xml:space="preserve">  镇江市</t>
  </si>
  <si>
    <t xml:space="preserve">  泰州市</t>
  </si>
  <si>
    <t xml:space="preserve">  宿迁市</t>
  </si>
  <si>
    <t xml:space="preserve">  杭州市</t>
  </si>
  <si>
    <t xml:space="preserve">  宁波市</t>
  </si>
  <si>
    <t xml:space="preserve">  温州市</t>
  </si>
  <si>
    <t xml:space="preserve">  嘉兴市</t>
  </si>
  <si>
    <t xml:space="preserve">  湖州市</t>
  </si>
  <si>
    <t xml:space="preserve">  绍兴市</t>
  </si>
  <si>
    <t xml:space="preserve">  金华市</t>
  </si>
  <si>
    <t xml:space="preserve">  衢州市</t>
  </si>
  <si>
    <t xml:space="preserve">  舟山市</t>
  </si>
  <si>
    <t xml:space="preserve">  台州市</t>
  </si>
  <si>
    <t xml:space="preserve">  丽水市</t>
  </si>
  <si>
    <t xml:space="preserve">  合肥市</t>
  </si>
  <si>
    <t xml:space="preserve">  芜湖市</t>
  </si>
  <si>
    <t xml:space="preserve">  蚌埠市</t>
  </si>
  <si>
    <t xml:space="preserve">  淮南市</t>
  </si>
  <si>
    <t xml:space="preserve">  马鞍山市</t>
  </si>
  <si>
    <t xml:space="preserve">  淮北市</t>
  </si>
  <si>
    <t xml:space="preserve">  铜陵市</t>
  </si>
  <si>
    <t xml:space="preserve">  安庆市</t>
  </si>
  <si>
    <t xml:space="preserve">  黄山市</t>
  </si>
  <si>
    <t xml:space="preserve">  滁州市</t>
  </si>
  <si>
    <t xml:space="preserve">  阜阳市</t>
  </si>
  <si>
    <t xml:space="preserve">  宿州市</t>
  </si>
  <si>
    <t xml:space="preserve">  巢湖市</t>
  </si>
  <si>
    <t xml:space="preserve">  六安市</t>
  </si>
  <si>
    <t xml:space="preserve">  亳州市</t>
  </si>
  <si>
    <t xml:space="preserve">  池州市</t>
  </si>
  <si>
    <t xml:space="preserve">  宣城市</t>
  </si>
  <si>
    <t xml:space="preserve">  福州市</t>
  </si>
  <si>
    <t xml:space="preserve">  厦门市</t>
  </si>
  <si>
    <t xml:space="preserve">  莆田市</t>
  </si>
  <si>
    <t xml:space="preserve">  三明市</t>
  </si>
  <si>
    <t xml:space="preserve">  泉州市</t>
  </si>
  <si>
    <t xml:space="preserve">  漳州市</t>
  </si>
  <si>
    <t xml:space="preserve">  南平市</t>
  </si>
  <si>
    <t xml:space="preserve">  龙岩市</t>
  </si>
  <si>
    <t xml:space="preserve">  宁德市</t>
  </si>
  <si>
    <t xml:space="preserve">  南昌市</t>
  </si>
  <si>
    <t xml:space="preserve">  景德镇市</t>
  </si>
  <si>
    <t xml:space="preserve">  萍乡市</t>
  </si>
  <si>
    <t xml:space="preserve">  九江市</t>
  </si>
  <si>
    <t xml:space="preserve">  新余市</t>
  </si>
  <si>
    <t xml:space="preserve">  鹰潭市</t>
  </si>
  <si>
    <t xml:space="preserve">  赣州市</t>
  </si>
  <si>
    <t xml:space="preserve">  吉安市</t>
  </si>
  <si>
    <t xml:space="preserve">  宜春市</t>
  </si>
  <si>
    <t xml:space="preserve">  抚州市</t>
  </si>
  <si>
    <t xml:space="preserve">  上饶市</t>
  </si>
  <si>
    <t xml:space="preserve">  济南市</t>
  </si>
  <si>
    <t xml:space="preserve">  青岛市</t>
  </si>
  <si>
    <t xml:space="preserve">  淄博市</t>
  </si>
  <si>
    <t xml:space="preserve">  枣庄市</t>
  </si>
  <si>
    <t xml:space="preserve">  东营市</t>
  </si>
  <si>
    <t xml:space="preserve">  烟台市</t>
  </si>
  <si>
    <t xml:space="preserve">  潍坊市</t>
  </si>
  <si>
    <t xml:space="preserve">  济宁市</t>
  </si>
  <si>
    <t xml:space="preserve">  泰安市</t>
  </si>
  <si>
    <t xml:space="preserve">  威海市</t>
  </si>
  <si>
    <t xml:space="preserve">  日照市</t>
  </si>
  <si>
    <t xml:space="preserve">  莱芜市</t>
  </si>
  <si>
    <t xml:space="preserve">  临沂市</t>
  </si>
  <si>
    <t xml:space="preserve">  德州市</t>
  </si>
  <si>
    <t xml:space="preserve">  聊城市</t>
  </si>
  <si>
    <t xml:space="preserve">  滨州市</t>
  </si>
  <si>
    <t xml:space="preserve">  菏泽市</t>
  </si>
  <si>
    <t xml:space="preserve">  郑州市</t>
  </si>
  <si>
    <t xml:space="preserve">  开封市</t>
  </si>
  <si>
    <t xml:space="preserve">  洛阳市</t>
  </si>
  <si>
    <t xml:space="preserve">  平顶山市</t>
  </si>
  <si>
    <t xml:space="preserve">  安阳市</t>
  </si>
  <si>
    <t xml:space="preserve">  鹤壁市</t>
  </si>
  <si>
    <t xml:space="preserve">  新乡市</t>
  </si>
  <si>
    <t xml:space="preserve">  焦作市</t>
  </si>
  <si>
    <t xml:space="preserve">  濮阳市</t>
  </si>
  <si>
    <t xml:space="preserve">  许昌市</t>
  </si>
  <si>
    <t xml:space="preserve">  漯河市</t>
  </si>
  <si>
    <t xml:space="preserve">  三门峡市</t>
  </si>
  <si>
    <t xml:space="preserve">  南阳市</t>
  </si>
  <si>
    <t xml:space="preserve">  商丘市</t>
  </si>
  <si>
    <t xml:space="preserve">  信阳市</t>
  </si>
  <si>
    <t xml:space="preserve">  周口市</t>
  </si>
  <si>
    <t xml:space="preserve">  驻马店市</t>
  </si>
  <si>
    <t xml:space="preserve">  武汉市</t>
  </si>
  <si>
    <t xml:space="preserve">  黄石市</t>
  </si>
  <si>
    <t xml:space="preserve">  十堰市</t>
  </si>
  <si>
    <t xml:space="preserve">  宜昌市</t>
  </si>
  <si>
    <t xml:space="preserve">  襄樊市</t>
  </si>
  <si>
    <t xml:space="preserve">  鄂州市</t>
  </si>
  <si>
    <t xml:space="preserve">  荆门市</t>
  </si>
  <si>
    <t xml:space="preserve">  孝感市</t>
  </si>
  <si>
    <t xml:space="preserve">  荆州市</t>
  </si>
  <si>
    <t xml:space="preserve">  黄冈市</t>
  </si>
  <si>
    <t xml:space="preserve">  咸宁市</t>
  </si>
  <si>
    <t xml:space="preserve">  随州市</t>
  </si>
  <si>
    <t xml:space="preserve">  长沙市</t>
  </si>
  <si>
    <t xml:space="preserve">  株洲市</t>
  </si>
  <si>
    <t xml:space="preserve">  湘潭市</t>
  </si>
  <si>
    <t xml:space="preserve">  衡阳市</t>
  </si>
  <si>
    <t xml:space="preserve">  邵阳市</t>
  </si>
  <si>
    <t xml:space="preserve">  岳阳市</t>
  </si>
  <si>
    <t xml:space="preserve">  常德市</t>
  </si>
  <si>
    <t xml:space="preserve">  张家界市</t>
  </si>
  <si>
    <t xml:space="preserve">  益阳市</t>
  </si>
  <si>
    <t xml:space="preserve">  郴州市</t>
  </si>
  <si>
    <t xml:space="preserve">  永州市</t>
  </si>
  <si>
    <t xml:space="preserve">  怀化市</t>
  </si>
  <si>
    <t xml:space="preserve">  娄底市</t>
  </si>
  <si>
    <t xml:space="preserve">  广州市</t>
  </si>
  <si>
    <t xml:space="preserve">  韶关市</t>
  </si>
  <si>
    <t xml:space="preserve">  深圳市</t>
  </si>
  <si>
    <t xml:space="preserve">  珠海市</t>
  </si>
  <si>
    <t xml:space="preserve">  汕头市</t>
  </si>
  <si>
    <t xml:space="preserve">  佛山市</t>
  </si>
  <si>
    <t xml:space="preserve">  江门市</t>
  </si>
  <si>
    <t xml:space="preserve">  湛江市</t>
  </si>
  <si>
    <t xml:space="preserve">  茂名市</t>
  </si>
  <si>
    <t xml:space="preserve">  肇庆市</t>
  </si>
  <si>
    <t xml:space="preserve">  惠州市</t>
  </si>
  <si>
    <t xml:space="preserve">  梅州市</t>
  </si>
  <si>
    <t xml:space="preserve">  汕尾市</t>
  </si>
  <si>
    <t xml:space="preserve">  河源市</t>
  </si>
  <si>
    <t xml:space="preserve">  阳江市</t>
  </si>
  <si>
    <t xml:space="preserve">  清远市</t>
  </si>
  <si>
    <t xml:space="preserve">  东莞市</t>
  </si>
  <si>
    <t xml:space="preserve">  中山市</t>
  </si>
  <si>
    <t xml:space="preserve">  潮州市</t>
  </si>
  <si>
    <t xml:space="preserve">  揭阳市</t>
  </si>
  <si>
    <t xml:space="preserve">  云浮市</t>
  </si>
  <si>
    <t xml:space="preserve">  南宁市</t>
  </si>
  <si>
    <t xml:space="preserve">  柳州市</t>
  </si>
  <si>
    <t xml:space="preserve">  桂林市</t>
  </si>
  <si>
    <t xml:space="preserve">  梧州市</t>
  </si>
  <si>
    <t xml:space="preserve">  北海市</t>
  </si>
  <si>
    <t xml:space="preserve">  防城港市</t>
  </si>
  <si>
    <t xml:space="preserve">  钦州市</t>
  </si>
  <si>
    <t xml:space="preserve">  贵港市</t>
  </si>
  <si>
    <t xml:space="preserve">  玉林市</t>
  </si>
  <si>
    <t xml:space="preserve">  百色市</t>
  </si>
  <si>
    <t xml:space="preserve">  贺州市</t>
  </si>
  <si>
    <t xml:space="preserve">  河池市</t>
  </si>
  <si>
    <t xml:space="preserve">  来宾市</t>
  </si>
  <si>
    <t xml:space="preserve">  崇左市</t>
  </si>
  <si>
    <t xml:space="preserve">  海口市</t>
  </si>
  <si>
    <t xml:space="preserve">  三亚市</t>
  </si>
  <si>
    <t>重庆市</t>
  </si>
  <si>
    <t xml:space="preserve">  成都市</t>
  </si>
  <si>
    <t xml:space="preserve">    1 1060.80</t>
  </si>
  <si>
    <t xml:space="preserve">  自贡市</t>
  </si>
  <si>
    <t xml:space="preserve">  攀枝花市</t>
  </si>
  <si>
    <t xml:space="preserve">  泸州市</t>
  </si>
  <si>
    <t xml:space="preserve">  德阳市</t>
  </si>
  <si>
    <t xml:space="preserve">  绵阳市</t>
  </si>
  <si>
    <t xml:space="preserve">  广元市</t>
  </si>
  <si>
    <t xml:space="preserve">  遂宁市</t>
  </si>
  <si>
    <t xml:space="preserve">  内江市</t>
  </si>
  <si>
    <t xml:space="preserve">  乐山市</t>
  </si>
  <si>
    <t xml:space="preserve">  南充市</t>
  </si>
  <si>
    <t xml:space="preserve">  眉山市</t>
  </si>
  <si>
    <t xml:space="preserve">  宜宾市</t>
  </si>
  <si>
    <t xml:space="preserve">  广安市</t>
  </si>
  <si>
    <t xml:space="preserve">  达州市</t>
  </si>
  <si>
    <t xml:space="preserve">  雅安市</t>
  </si>
  <si>
    <t xml:space="preserve">  巴中市</t>
  </si>
  <si>
    <t xml:space="preserve">  资阳市</t>
  </si>
  <si>
    <t xml:space="preserve">  贵阳市</t>
  </si>
  <si>
    <t xml:space="preserve">  六盘水市</t>
  </si>
  <si>
    <t xml:space="preserve">  遵义市</t>
  </si>
  <si>
    <t xml:space="preserve">  安顺市</t>
  </si>
  <si>
    <t xml:space="preserve">  昆明市</t>
  </si>
  <si>
    <t xml:space="preserve">  曲靖市</t>
  </si>
  <si>
    <t xml:space="preserve">  玉溪市</t>
  </si>
  <si>
    <t xml:space="preserve">  保山市</t>
  </si>
  <si>
    <t xml:space="preserve">  昭通市</t>
  </si>
  <si>
    <t xml:space="preserve">  丽江市</t>
  </si>
  <si>
    <t xml:space="preserve">  思茅市</t>
  </si>
  <si>
    <t xml:space="preserve">  临沧市</t>
  </si>
  <si>
    <t xml:space="preserve">  拉萨市</t>
  </si>
  <si>
    <t xml:space="preserve">  西安市</t>
  </si>
  <si>
    <t xml:space="preserve">    1529481 1</t>
  </si>
  <si>
    <t xml:space="preserve">  铜川市</t>
  </si>
  <si>
    <t xml:space="preserve">  宝鸡市</t>
  </si>
  <si>
    <t xml:space="preserve">  咸阳市</t>
  </si>
  <si>
    <t xml:space="preserve">  渭南市</t>
  </si>
  <si>
    <t xml:space="preserve">  延安市</t>
  </si>
  <si>
    <t xml:space="preserve">  汉中市</t>
  </si>
  <si>
    <t xml:space="preserve">  榆林市</t>
  </si>
  <si>
    <t xml:space="preserve">  安康市</t>
  </si>
  <si>
    <t xml:space="preserve">  商洛市</t>
  </si>
  <si>
    <t xml:space="preserve">  兰州市</t>
  </si>
  <si>
    <t xml:space="preserve">  嘉峪关市</t>
  </si>
  <si>
    <t xml:space="preserve">  金昌市</t>
  </si>
  <si>
    <t xml:space="preserve">  白银市</t>
  </si>
  <si>
    <t xml:space="preserve">  天水市</t>
  </si>
  <si>
    <t xml:space="preserve">  武威市</t>
  </si>
  <si>
    <t xml:space="preserve">  张掖市</t>
  </si>
  <si>
    <t xml:space="preserve">  平凉市</t>
  </si>
  <si>
    <t xml:space="preserve">  酒泉市</t>
  </si>
  <si>
    <t xml:space="preserve">  庆阳市</t>
  </si>
  <si>
    <t xml:space="preserve">  定西市</t>
  </si>
  <si>
    <t xml:space="preserve">  陇南市</t>
  </si>
  <si>
    <t xml:space="preserve">  西宁市</t>
  </si>
  <si>
    <t xml:space="preserve">  银川市</t>
  </si>
  <si>
    <t xml:space="preserve">  石嘴山市</t>
  </si>
  <si>
    <t xml:space="preserve">  吴忠市</t>
  </si>
  <si>
    <t xml:space="preserve">  固原市</t>
  </si>
  <si>
    <t xml:space="preserve">  中卫市</t>
  </si>
  <si>
    <t xml:space="preserve">  乌鲁木齐市</t>
  </si>
  <si>
    <t xml:space="preserve">  克拉玛依市</t>
  </si>
  <si>
    <t>全市年平均人口(万人)</t>
  </si>
  <si>
    <t>全市年平均人口(万人)</t>
    <phoneticPr fontId="1" type="noConversion"/>
  </si>
  <si>
    <t>市辖区年平均人口(万人)</t>
  </si>
  <si>
    <t>市辖区年平均人口(万人)</t>
    <phoneticPr fontId="1" type="noConversion"/>
  </si>
  <si>
    <t>市辖区人口比例</t>
  </si>
  <si>
    <t>人均地区生产总值(元)</t>
  </si>
  <si>
    <t>人均地区生产总值(元)</t>
    <phoneticPr fontId="5" type="noConversion"/>
  </si>
  <si>
    <t>职工平均工资(元)</t>
  </si>
  <si>
    <t>职工平均工资(元)</t>
    <phoneticPr fontId="5" type="noConversion"/>
  </si>
  <si>
    <t>医院、卫生院数(个)</t>
    <phoneticPr fontId="1" type="noConversion"/>
  </si>
  <si>
    <t>医院、卫生院床位数(张)</t>
    <phoneticPr fontId="1" type="noConversion"/>
  </si>
  <si>
    <t>医生数(人)</t>
  </si>
  <si>
    <t>医生数(人)</t>
    <phoneticPr fontId="1" type="noConversion"/>
  </si>
  <si>
    <t>普通高等学校数</t>
  </si>
  <si>
    <t>普通高等学校数</t>
    <phoneticPr fontId="1" type="noConversion"/>
  </si>
  <si>
    <t>普通中学数</t>
  </si>
  <si>
    <t>普通中学数</t>
    <phoneticPr fontId="1" type="noConversion"/>
  </si>
  <si>
    <t>小学数</t>
  </si>
  <si>
    <t>小学数</t>
    <phoneticPr fontId="1" type="noConversion"/>
  </si>
  <si>
    <t>普通高等学校(人)</t>
    <phoneticPr fontId="1" type="noConversion"/>
  </si>
  <si>
    <t>普通中学(万人)</t>
    <phoneticPr fontId="1" type="noConversion"/>
  </si>
  <si>
    <t>小学(万人)</t>
    <phoneticPr fontId="1" type="noConversion"/>
  </si>
  <si>
    <t>铁路旅客运量(万人)</t>
  </si>
  <si>
    <t>铁路旅客运量(万人)</t>
    <phoneticPr fontId="1" type="noConversion"/>
  </si>
  <si>
    <t>民用航空客运量(人)</t>
  </si>
  <si>
    <t>民用航空客运量(人)</t>
    <phoneticPr fontId="1" type="noConversion"/>
  </si>
  <si>
    <t>石家庄市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</si>
  <si>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</si>
  <si>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</si>
  <si>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</si>
  <si>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</si>
  <si>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</si>
  <si>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</si>
  <si>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</si>
  <si>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</si>
  <si>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</si>
  <si>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</si>
  <si>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</si>
  <si>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</si>
  <si>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</si>
  <si>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</si>
  <si>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</si>
  <si>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</si>
  <si>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</si>
  <si>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</si>
  <si>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</si>
  <si>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</si>
  <si>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</si>
  <si>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</si>
  <si>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</si>
  <si>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</si>
  <si>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</si>
  <si>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</si>
  <si>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</si>
  <si>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</si>
  <si>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</si>
  <si>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</si>
  <si>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</si>
  <si>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</si>
  <si>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</si>
  <si>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</si>
  <si>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</si>
  <si>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</si>
  <si>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</si>
  <si>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</si>
  <si>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</si>
  <si>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</si>
  <si>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</si>
  <si>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</si>
  <si>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</si>
  <si>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</si>
  <si>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</si>
  <si>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</si>
  <si>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</si>
  <si>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</si>
  <si>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</si>
  <si>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</si>
  <si>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</si>
  <si>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</si>
  <si>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</si>
  <si>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</si>
  <si>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</si>
  <si>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</si>
  <si>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</si>
  <si>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</si>
  <si>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</si>
  <si>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</si>
  <si>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</si>
  <si>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</si>
  <si>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</si>
  <si>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绥化市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</si>
  <si>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</si>
  <si>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</si>
  <si>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</si>
  <si>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</si>
  <si>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</si>
  <si>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</si>
  <si>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</si>
  <si>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</si>
  <si>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</si>
  <si>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</si>
  <si>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</si>
  <si>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</si>
  <si>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</si>
  <si>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</si>
  <si>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</si>
  <si>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</si>
  <si>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</si>
  <si>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</si>
  <si>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</si>
  <si>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</si>
  <si>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</si>
  <si>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</si>
  <si>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</si>
  <si>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</si>
  <si>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</si>
  <si>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</si>
  <si>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</si>
  <si>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</si>
  <si>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</si>
  <si>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</si>
  <si>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</si>
  <si>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</si>
  <si>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</si>
  <si>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</si>
  <si>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</si>
  <si>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</si>
  <si>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巢湖市</t>
  </si>
  <si>
    <t>六安市</t>
  </si>
  <si>
    <t>亳州市</t>
  </si>
  <si>
    <t>池州市</t>
  </si>
  <si>
    <t>宣城市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</si>
  <si>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</si>
  <si>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</si>
  <si>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</si>
  <si>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</si>
  <si>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</si>
  <si>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</si>
  <si>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</si>
  <si>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</si>
  <si>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</si>
  <si>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</si>
  <si>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</si>
  <si>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</si>
  <si>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</si>
  <si>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</si>
  <si>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</si>
  <si>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</si>
  <si>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</si>
  <si>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</si>
  <si>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</si>
  <si>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</si>
  <si>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</si>
  <si>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</si>
  <si>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</si>
  <si>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</si>
  <si>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</si>
  <si>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</si>
  <si>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</si>
  <si>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</si>
  <si>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</si>
  <si>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</si>
  <si>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</si>
  <si>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莱芜市</t>
  </si>
  <si>
    <t>临沂市</t>
  </si>
  <si>
    <t>德州市</t>
  </si>
  <si>
    <t>聊城市</t>
  </si>
  <si>
    <t>滨州市</t>
  </si>
  <si>
    <t>菏泽市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</si>
  <si>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</si>
  <si>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</si>
  <si>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</si>
  <si>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</si>
  <si>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</si>
  <si>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</si>
  <si>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</si>
  <si>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</si>
  <si>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</si>
  <si>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</si>
  <si>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</si>
  <si>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</si>
  <si>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</si>
  <si>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</si>
  <si>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</si>
  <si>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</si>
  <si>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</si>
  <si>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武汉市</t>
  </si>
  <si>
    <t>黄石市</t>
  </si>
  <si>
    <t>十堰市</t>
  </si>
  <si>
    <t>宜昌市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</si>
  <si>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</si>
  <si>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</si>
  <si>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</si>
  <si>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</si>
  <si>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</si>
  <si>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</si>
  <si>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</si>
  <si>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</si>
  <si>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</si>
  <si>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</si>
  <si>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</si>
  <si>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</si>
  <si>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</si>
  <si>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</si>
  <si>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</si>
  <si>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</si>
  <si>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</si>
  <si>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</si>
  <si>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</si>
  <si>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娄底市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</si>
  <si>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</si>
  <si>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</si>
  <si>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</si>
  <si>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</si>
  <si>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</si>
  <si>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</si>
  <si>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</si>
  <si>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</si>
  <si>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</si>
  <si>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</si>
  <si>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</si>
  <si>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</si>
  <si>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</si>
  <si>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</si>
  <si>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</si>
  <si>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</si>
  <si>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</si>
  <si>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</si>
  <si>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</si>
  <si>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</si>
  <si>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</si>
  <si>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</si>
  <si>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</si>
  <si>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</si>
  <si>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</si>
  <si>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</si>
  <si>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</si>
  <si>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</si>
  <si>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</si>
  <si>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</si>
  <si>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</si>
  <si>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</si>
  <si>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</si>
  <si>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</si>
  <si>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</si>
  <si>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海口市</t>
  </si>
  <si>
    <t>三亚市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</si>
  <si>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</si>
  <si>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</si>
  <si>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</si>
  <si>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</si>
  <si>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</si>
  <si>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</si>
  <si>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</si>
  <si>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</si>
  <si>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</si>
  <si>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</si>
  <si>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</si>
  <si>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</si>
  <si>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</si>
  <si>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</si>
  <si>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</si>
  <si>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</si>
  <si>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</si>
  <si>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</si>
  <si>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贵阳市</t>
  </si>
  <si>
    <t>遵义市</t>
  </si>
  <si>
    <t>安顺市</t>
  </si>
  <si>
    <t>昆明市</t>
  </si>
  <si>
    <t>曲靖市</t>
  </si>
  <si>
    <t>玉溪市</t>
  </si>
  <si>
    <t>保山市</t>
  </si>
  <si>
    <t>昭通市</t>
  </si>
  <si>
    <t>丽江市</t>
  </si>
  <si>
    <t>临沧市</t>
  </si>
  <si>
    <t>拉萨市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</si>
  <si>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</si>
  <si>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</si>
  <si>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</si>
  <si>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</si>
  <si>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</si>
  <si>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</si>
  <si>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</si>
  <si>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</si>
  <si>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</si>
  <si>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</si>
  <si>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兰州市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</si>
  <si>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</si>
  <si>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</si>
  <si>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</si>
  <si>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</si>
  <si>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</si>
  <si>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</si>
  <si>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</si>
  <si>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</si>
  <si>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</si>
  <si>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</si>
  <si>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</si>
  <si>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西宁市</t>
  </si>
  <si>
    <t>银川市</t>
  </si>
  <si>
    <t>石嘴山市</t>
  </si>
  <si>
    <t>吴忠市</t>
  </si>
  <si>
    <t>固原市</t>
  </si>
  <si>
    <t>中卫市</t>
  </si>
  <si>
    <t>乌鲁木齐市</t>
  </si>
  <si>
    <t>克拉玛依市</t>
  </si>
  <si>
    <t>淮北</t>
  </si>
  <si>
    <t>铜陵</t>
  </si>
  <si>
    <t>巢湖</t>
  </si>
  <si>
    <t>新余</t>
  </si>
  <si>
    <t>东营</t>
  </si>
  <si>
    <t>焦作</t>
  </si>
  <si>
    <t>张家界</t>
  </si>
  <si>
    <t>防城港</t>
  </si>
  <si>
    <t>自贡</t>
  </si>
  <si>
    <t>宜宾</t>
  </si>
  <si>
    <t>巴中</t>
  </si>
  <si>
    <t>丽江</t>
  </si>
  <si>
    <t>中卫</t>
  </si>
  <si>
    <t>普洱市</t>
    <phoneticPr fontId="1" type="noConversion"/>
  </si>
  <si>
    <t>普洱</t>
    <phoneticPr fontId="1" type="noConversion"/>
  </si>
  <si>
    <t>六盘水市</t>
    <phoneticPr fontId="1" type="noConversion"/>
  </si>
  <si>
    <t>六盘水</t>
  </si>
  <si>
    <t>六盘水</t>
    <phoneticPr fontId="1" type="noConversion"/>
  </si>
  <si>
    <t>襄阳市</t>
    <phoneticPr fontId="1" type="noConversion"/>
  </si>
  <si>
    <t>襄阳</t>
    <phoneticPr fontId="1" type="noConversion"/>
  </si>
  <si>
    <t>全市行政区域土地面积(平方公里)</t>
  </si>
  <si>
    <t>全市行政区域土地面积(平方公里)</t>
    <phoneticPr fontId="1" type="noConversion"/>
  </si>
  <si>
    <t>人口密度(人/平方公里)</t>
  </si>
  <si>
    <t>人口密度(人/平方公里)</t>
    <phoneticPr fontId="1" type="noConversion"/>
  </si>
  <si>
    <t>医院数(个)</t>
    <phoneticPr fontId="1" type="noConversion"/>
  </si>
  <si>
    <t>医院床位数(张)</t>
    <phoneticPr fontId="1" type="noConversion"/>
  </si>
  <si>
    <t>普通高等学校在校生(人)</t>
    <phoneticPr fontId="1" type="noConversion"/>
  </si>
  <si>
    <t>普通中学在校生(万人)</t>
    <phoneticPr fontId="1" type="noConversion"/>
  </si>
  <si>
    <t>小学在校生(万人)</t>
    <phoneticPr fontId="1" type="noConversion"/>
  </si>
  <si>
    <t>每万人医院数</t>
  </si>
  <si>
    <t>每万人医院数</t>
    <phoneticPr fontId="1" type="noConversion"/>
  </si>
  <si>
    <t>每万人床位数</t>
  </si>
  <si>
    <t>每万人床位数</t>
    <phoneticPr fontId="1" type="noConversion"/>
  </si>
  <si>
    <t>每万人医生数</t>
  </si>
  <si>
    <t>每万人医生数</t>
    <phoneticPr fontId="1" type="noConversion"/>
  </si>
  <si>
    <t>每万人高校在校生数</t>
  </si>
  <si>
    <t>每万人高校在校生数</t>
    <phoneticPr fontId="1" type="noConversion"/>
  </si>
  <si>
    <t>每万人中学在校生数</t>
  </si>
  <si>
    <t>每万人中学在校生数</t>
    <phoneticPr fontId="1" type="noConversion"/>
  </si>
  <si>
    <t>每万人小学在校生数</t>
  </si>
  <si>
    <t>每万人小学在校生数</t>
    <phoneticPr fontId="1" type="noConversion"/>
  </si>
  <si>
    <t>incidence(例/万人)</t>
    <phoneticPr fontId="1" type="noConversion"/>
  </si>
  <si>
    <t>case(例)</t>
    <phoneticPr fontId="1" type="noConversion"/>
  </si>
  <si>
    <t>population(万人)</t>
    <phoneticPr fontId="1" type="noConversion"/>
  </si>
  <si>
    <t>road cap(万人)</t>
    <phoneticPr fontId="1" type="noConversion"/>
  </si>
  <si>
    <t>code</t>
    <phoneticPr fontId="1" type="noConversion"/>
  </si>
  <si>
    <t>city</t>
    <phoneticPr fontId="1" type="noConversion"/>
  </si>
  <si>
    <t>railway cap(万人)</t>
    <phoneticPr fontId="1" type="noConversion"/>
  </si>
  <si>
    <t>flight cap(人)</t>
    <phoneticPr fontId="1" type="noConversion"/>
  </si>
  <si>
    <t>betweenness</t>
    <phoneticPr fontId="1" type="noConversion"/>
  </si>
  <si>
    <t>PGDP人均地区生产总值(元)</t>
    <phoneticPr fontId="1" type="noConversion"/>
  </si>
  <si>
    <t>UR市辖区人口比例</t>
    <phoneticPr fontId="1" type="noConversion"/>
  </si>
  <si>
    <t>HosBed每万人床位数</t>
    <phoneticPr fontId="1" type="noConversion"/>
  </si>
  <si>
    <t>college普通高等学校数</t>
    <phoneticPr fontId="1" type="noConversion"/>
  </si>
  <si>
    <t>midSchool普通中学数</t>
    <phoneticPr fontId="1" type="noConversion"/>
  </si>
  <si>
    <t>priSchool小学数</t>
    <phoneticPr fontId="1" type="noConversion"/>
  </si>
  <si>
    <t>road cap(万人)</t>
    <phoneticPr fontId="1" type="noConversion"/>
  </si>
  <si>
    <t>degree_1</t>
    <phoneticPr fontId="1" type="noConversion"/>
  </si>
  <si>
    <t>betweenness</t>
    <phoneticPr fontId="1" type="noConversion"/>
  </si>
  <si>
    <t>closeness</t>
    <phoneticPr fontId="1" type="noConversion"/>
  </si>
  <si>
    <t>Eigenvector centrality</t>
    <phoneticPr fontId="1" type="noConversion"/>
  </si>
  <si>
    <t>mc-distance</t>
    <phoneticPr fontId="1" type="noConversion"/>
  </si>
  <si>
    <t>黄冈</t>
    <phoneticPr fontId="1" type="noConversion"/>
  </si>
  <si>
    <t>sum_Ratio09</t>
    <phoneticPr fontId="1" type="noConversion"/>
  </si>
  <si>
    <t>popDen人口密度(人/平方公里)</t>
    <phoneticPr fontId="1" type="noConversion"/>
  </si>
  <si>
    <t>income职工平均工资(元)</t>
    <phoneticPr fontId="1" type="noConversion"/>
  </si>
  <si>
    <t>Hospital每万人医院数</t>
    <phoneticPr fontId="1" type="noConversion"/>
  </si>
  <si>
    <t>Doctor每万人医生数</t>
    <phoneticPr fontId="1" type="noConversion"/>
  </si>
  <si>
    <t>每万人高校在校生数</t>
    <phoneticPr fontId="1" type="noConversion"/>
  </si>
  <si>
    <t>popDen人口密度(千人/平方公里)</t>
  </si>
  <si>
    <t>PGDP人均地区生产总值(万元)</t>
  </si>
  <si>
    <t>income职工平均工资(万元)</t>
  </si>
  <si>
    <t>HosBed每千人床位数</t>
  </si>
  <si>
    <t>college普通高等学校数</t>
  </si>
  <si>
    <t>midSchool普通中学数</t>
  </si>
  <si>
    <t>priSchool小学数</t>
  </si>
  <si>
    <t>北京</t>
    <phoneticPr fontId="2" type="noConversion"/>
  </si>
  <si>
    <t>承德</t>
    <phoneticPr fontId="2" type="noConversion"/>
  </si>
  <si>
    <t>唐山</t>
    <phoneticPr fontId="2" type="noConversion"/>
  </si>
  <si>
    <t>天津</t>
    <phoneticPr fontId="2" type="noConversion"/>
  </si>
  <si>
    <t>保定</t>
    <phoneticPr fontId="2" type="noConversion"/>
  </si>
  <si>
    <t>张家口</t>
    <phoneticPr fontId="2" type="noConversion"/>
  </si>
  <si>
    <t>绵阳</t>
    <phoneticPr fontId="2" type="noConversion"/>
  </si>
  <si>
    <t>成都</t>
    <phoneticPr fontId="2" type="noConversion"/>
  </si>
  <si>
    <t>德阳</t>
    <phoneticPr fontId="2" type="noConversion"/>
  </si>
  <si>
    <t>眉山</t>
    <phoneticPr fontId="2" type="noConversion"/>
  </si>
  <si>
    <t>乐山</t>
    <phoneticPr fontId="2" type="noConversion"/>
  </si>
  <si>
    <t>遂宁</t>
    <phoneticPr fontId="2" type="noConversion"/>
  </si>
  <si>
    <t>资阳</t>
    <phoneticPr fontId="2" type="noConversion"/>
  </si>
  <si>
    <t>雅安</t>
    <phoneticPr fontId="2" type="noConversion"/>
  </si>
  <si>
    <t>宁德</t>
    <phoneticPr fontId="2" type="noConversion"/>
  </si>
  <si>
    <t>福州</t>
    <phoneticPr fontId="2" type="noConversion"/>
  </si>
  <si>
    <t>南平</t>
    <phoneticPr fontId="2" type="noConversion"/>
  </si>
  <si>
    <t>莆田</t>
    <phoneticPr fontId="2" type="noConversion"/>
  </si>
  <si>
    <t>泉州</t>
    <phoneticPr fontId="2" type="noConversion"/>
  </si>
  <si>
    <t>韶关</t>
    <phoneticPr fontId="2" type="noConversion"/>
  </si>
  <si>
    <t>广州</t>
    <phoneticPr fontId="2" type="noConversion"/>
  </si>
  <si>
    <t>中山</t>
    <phoneticPr fontId="2" type="noConversion"/>
  </si>
  <si>
    <t>珠海</t>
    <phoneticPr fontId="2" type="noConversion"/>
  </si>
  <si>
    <t>清远</t>
    <phoneticPr fontId="2" type="noConversion"/>
  </si>
  <si>
    <t>肇庆</t>
    <phoneticPr fontId="2" type="noConversion"/>
  </si>
  <si>
    <t>云浮</t>
    <phoneticPr fontId="2" type="noConversion"/>
  </si>
  <si>
    <t>江门</t>
    <phoneticPr fontId="2" type="noConversion"/>
  </si>
  <si>
    <t>沧州</t>
    <phoneticPr fontId="2" type="noConversion"/>
  </si>
  <si>
    <t>德州</t>
    <phoneticPr fontId="2" type="noConversion"/>
  </si>
  <si>
    <t>济南</t>
    <phoneticPr fontId="2" type="noConversion"/>
  </si>
  <si>
    <t>泰安</t>
    <phoneticPr fontId="2" type="noConversion"/>
  </si>
  <si>
    <t>济宁</t>
    <phoneticPr fontId="2" type="noConversion"/>
  </si>
  <si>
    <t>聊城</t>
    <phoneticPr fontId="2" type="noConversion"/>
  </si>
  <si>
    <t>菏泽</t>
    <phoneticPr fontId="2" type="noConversion"/>
  </si>
  <si>
    <t>邯郸</t>
    <phoneticPr fontId="2" type="noConversion"/>
  </si>
  <si>
    <t>滨州</t>
    <phoneticPr fontId="2" type="noConversion"/>
  </si>
  <si>
    <t>淄博</t>
    <phoneticPr fontId="2" type="noConversion"/>
  </si>
  <si>
    <t>潍坊</t>
    <phoneticPr fontId="2" type="noConversion"/>
  </si>
  <si>
    <t>上海</t>
    <phoneticPr fontId="2" type="noConversion"/>
  </si>
  <si>
    <t>湖州</t>
    <phoneticPr fontId="2" type="noConversion"/>
  </si>
  <si>
    <t>南通</t>
    <phoneticPr fontId="2" type="noConversion"/>
  </si>
  <si>
    <t>苏州</t>
    <phoneticPr fontId="2" type="noConversion"/>
  </si>
  <si>
    <t>嘉兴</t>
    <phoneticPr fontId="2" type="noConversion"/>
  </si>
  <si>
    <t>台州</t>
    <phoneticPr fontId="2" type="noConversion"/>
  </si>
  <si>
    <t>温州</t>
    <phoneticPr fontId="2" type="noConversion"/>
  </si>
  <si>
    <t>丽水</t>
    <phoneticPr fontId="2" type="noConversion"/>
  </si>
  <si>
    <t>岳阳</t>
    <phoneticPr fontId="1" type="noConversion"/>
  </si>
  <si>
    <t>长沙</t>
    <phoneticPr fontId="1" type="noConversion"/>
  </si>
  <si>
    <t>株洲</t>
    <phoneticPr fontId="1" type="noConversion"/>
  </si>
  <si>
    <t>湘潭</t>
    <phoneticPr fontId="1" type="noConversion"/>
  </si>
  <si>
    <t>衡阳</t>
    <phoneticPr fontId="1" type="noConversion"/>
  </si>
  <si>
    <t>常德</t>
    <phoneticPr fontId="1" type="noConversion"/>
  </si>
  <si>
    <t>娄底</t>
    <phoneticPr fontId="1" type="noConversion"/>
  </si>
  <si>
    <t>萍乡</t>
    <phoneticPr fontId="1" type="noConversion"/>
  </si>
  <si>
    <t>益阳</t>
    <phoneticPr fontId="1" type="noConversion"/>
  </si>
  <si>
    <t>incidence(例/万人)</t>
  </si>
  <si>
    <t>case(例)</t>
  </si>
  <si>
    <t>duration</t>
  </si>
  <si>
    <t>UR市辖区人口比例</t>
  </si>
  <si>
    <t>Hospital每万人医院数</t>
  </si>
  <si>
    <t>Doctor每万人医生数</t>
  </si>
  <si>
    <t>road cap(万人)</t>
  </si>
  <si>
    <t>railway cap(万人)</t>
  </si>
  <si>
    <t>flight cap(人)</t>
  </si>
  <si>
    <t>sum_Ratio09</t>
    <phoneticPr fontId="1" type="noConversion"/>
  </si>
  <si>
    <t>sum_Rank09</t>
    <phoneticPr fontId="1" type="noConversion"/>
  </si>
  <si>
    <t>sum_Rank09/(333*100)</t>
    <phoneticPr fontId="1" type="noConversion"/>
  </si>
  <si>
    <t>mc-distance(100km)</t>
    <phoneticPr fontId="1" type="noConversion"/>
  </si>
  <si>
    <t>每百人小学在校生数</t>
    <phoneticPr fontId="1" type="noConversion"/>
  </si>
  <si>
    <t>每百人中学在校生数</t>
    <phoneticPr fontId="1" type="noConversion"/>
  </si>
  <si>
    <t>每百人高校在校生数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</si>
</sst>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FF0000"/>
      </right>
      <top/>
      <bottom/>
      <diagonal/>
    </border>
    <border>
      <left/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/>
      <bottom/>
      <diagonal/>
    </border>
    <border>
      <left style="medium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FF0000"/>
      </right>
      <top/>
      <bottom/>
      <diagonal/>
    </border>
    <border>
      <left/>
      <right style="thin">
        <color rgb="FFFF0000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>
      <alignment vertical="center"/>
    </xf>
    <xf numFmtId="0" fontId="9" fillId="0" borderId="0"/>
  </cellStyleXfs>
  <cellXfs count="59">
    <xf numFmtId="0" fontId="0" fillId="0" borderId="0" xfId="0"/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3" fillId="0" borderId="1" xfId="0" applyFont="1" applyBorder="1"/>
    <xf numFmtId="0" fontId="3" fillId="0" borderId="2" xfId="0" applyFont="1" applyBorder="1"/>
    <xf numFmtId="0" fontId="0" fillId="0" borderId="0" xfId="0" applyBorder="1"/>
    <xf numFmtId="0" fontId="3" fillId="0" borderId="5" xfId="0" applyFont="1" applyBorder="1"/>
    <xf numFmtId="0" fontId="0" fillId="0" borderId="4" xfId="0" applyBorder="1"/>
    <xf numFmtId="0" fontId="3" fillId="0" borderId="7" xfId="0" applyFont="1" applyBorder="1"/>
    <xf numFmtId="0" fontId="0" fillId="0" borderId="6" xfId="0" applyBorder="1"/>
    <xf numFmtId="0" fontId="3" fillId="0" borderId="0" xfId="0" applyFont="1" applyBorder="1"/>
    <xf numFmtId="0" fontId="3" fillId="2" borderId="1" xfId="0" applyFont="1" applyFill="1" applyBorder="1"/>
    <xf numFmtId="0" fontId="3" fillId="2" borderId="5" xfId="0" applyFont="1" applyFill="1" applyBorder="1"/>
    <xf numFmtId="49" fontId="4" fillId="0" borderId="9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Font="1" applyFill="1" applyAlignment="1">
      <alignment horizontal="left" vertical="center"/>
    </xf>
    <xf numFmtId="0" fontId="0" fillId="0" borderId="0" xfId="0" applyNumberFormat="1"/>
    <xf numFmtId="49" fontId="4" fillId="0" borderId="10" xfId="0" applyNumberFormat="1" applyFont="1" applyFill="1" applyBorder="1" applyAlignment="1" applyProtection="1">
      <alignment horizontal="left" vertical="center"/>
      <protection locked="0"/>
    </xf>
    <xf numFmtId="0" fontId="4" fillId="0" borderId="0" xfId="1" applyFont="1" applyFill="1" applyAlignment="1">
      <alignment horizontal="left" vertical="center"/>
    </xf>
    <xf numFmtId="0" fontId="4" fillId="0" borderId="9" xfId="0" applyNumberFormat="1" applyFont="1" applyFill="1" applyBorder="1" applyAlignment="1" applyProtection="1">
      <alignment horizontal="left" vertical="center"/>
      <protection locked="0"/>
    </xf>
    <xf numFmtId="0" fontId="4" fillId="0" borderId="0" xfId="1" applyFont="1" applyFill="1" applyBorder="1" applyAlignment="1">
      <alignment horizontal="left" vertical="center"/>
    </xf>
    <xf numFmtId="49" fontId="4" fillId="0" borderId="9" xfId="1" applyNumberFormat="1" applyFont="1" applyFill="1" applyBorder="1" applyAlignment="1" applyProtection="1">
      <alignment horizontal="left" vertical="center"/>
      <protection locked="0"/>
    </xf>
    <xf numFmtId="0" fontId="4" fillId="0" borderId="9" xfId="0" applyNumberFormat="1" applyFont="1" applyFill="1" applyBorder="1" applyAlignment="1" applyProtection="1">
      <alignment horizontal="left" vertical="center" wrapText="1"/>
      <protection locked="0"/>
    </xf>
    <xf numFmtId="0" fontId="4" fillId="0" borderId="3" xfId="0" applyNumberFormat="1" applyFont="1" applyFill="1" applyBorder="1" applyAlignment="1" applyProtection="1">
      <alignment horizontal="left" vertical="center"/>
      <protection locked="0"/>
    </xf>
    <xf numFmtId="0" fontId="4" fillId="0" borderId="8" xfId="0" applyNumberFormat="1" applyFont="1" applyFill="1" applyBorder="1" applyAlignment="1" applyProtection="1">
      <alignment horizontal="left" vertical="center"/>
      <protection locked="0"/>
    </xf>
    <xf numFmtId="176" fontId="4" fillId="0" borderId="9" xfId="0" applyNumberFormat="1" applyFont="1" applyFill="1" applyBorder="1" applyAlignment="1" applyProtection="1">
      <alignment horizontal="left" vertical="center"/>
      <protection locked="0"/>
    </xf>
    <xf numFmtId="0" fontId="4" fillId="0" borderId="9" xfId="1" applyNumberFormat="1" applyFont="1" applyFill="1" applyBorder="1" applyAlignment="1" applyProtection="1">
      <alignment horizontal="left" vertical="center"/>
      <protection locked="0"/>
    </xf>
    <xf numFmtId="0" fontId="4" fillId="0" borderId="9" xfId="1" applyNumberFormat="1" applyFont="1" applyFill="1" applyBorder="1" applyAlignment="1" applyProtection="1">
      <alignment horizontal="left" vertical="center" wrapText="1"/>
      <protection locked="0"/>
    </xf>
    <xf numFmtId="0" fontId="4" fillId="0" borderId="3" xfId="1" applyNumberFormat="1" applyFont="1" applyFill="1" applyBorder="1" applyAlignment="1" applyProtection="1">
      <alignment horizontal="left" vertical="center"/>
      <protection locked="0"/>
    </xf>
    <xf numFmtId="0" fontId="4" fillId="0" borderId="8" xfId="1" applyNumberFormat="1" applyFont="1" applyFill="1" applyBorder="1" applyAlignment="1" applyProtection="1">
      <alignment horizontal="left" vertical="center"/>
      <protection locked="0"/>
    </xf>
    <xf numFmtId="0" fontId="4" fillId="0" borderId="0" xfId="1" applyFont="1" applyFill="1" applyAlignment="1">
      <alignment horizontal="left" vertical="center"/>
    </xf>
    <xf numFmtId="49" fontId="4" fillId="0" borderId="9" xfId="1" applyNumberFormat="1" applyFont="1" applyFill="1" applyBorder="1" applyAlignment="1" applyProtection="1">
      <alignment horizontal="left" vertical="center"/>
      <protection locked="0"/>
    </xf>
    <xf numFmtId="0" fontId="0" fillId="0" borderId="0" xfId="0" applyFill="1"/>
    <xf numFmtId="0" fontId="0" fillId="0" borderId="0" xfId="0" applyFill="1" applyBorder="1"/>
    <xf numFmtId="0" fontId="0" fillId="0" borderId="4" xfId="0" applyFill="1" applyBorder="1"/>
    <xf numFmtId="0" fontId="3" fillId="0" borderId="4" xfId="0" applyFont="1" applyBorder="1"/>
    <xf numFmtId="0" fontId="0" fillId="0" borderId="11" xfId="0" applyBorder="1"/>
    <xf numFmtId="0" fontId="3" fillId="2" borderId="13" xfId="0" applyFont="1" applyFill="1" applyBorder="1"/>
    <xf numFmtId="0" fontId="3" fillId="0" borderId="12" xfId="0" applyFont="1" applyBorder="1"/>
    <xf numFmtId="0" fontId="0" fillId="0" borderId="12" xfId="0" applyBorder="1"/>
    <xf numFmtId="0" fontId="0" fillId="0" borderId="12" xfId="0" applyFill="1" applyBorder="1"/>
    <xf numFmtId="0" fontId="0" fillId="4" borderId="0" xfId="0" applyFill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4" borderId="0" xfId="0" applyFill="1"/>
    <xf numFmtId="0" fontId="9" fillId="0" borderId="0" xfId="2"/>
    <xf numFmtId="0" fontId="9" fillId="0" borderId="11" xfId="2" applyBorder="1"/>
    <xf numFmtId="0" fontId="9" fillId="0" borderId="4" xfId="2" applyBorder="1"/>
    <xf numFmtId="0" fontId="9" fillId="0" borderId="0" xfId="2" applyFill="1"/>
    <xf numFmtId="0" fontId="9" fillId="0" borderId="4" xfId="2" applyFill="1" applyBorder="1"/>
    <xf numFmtId="0" fontId="9" fillId="0" borderId="0" xfId="2" applyFill="1" applyBorder="1"/>
    <xf numFmtId="0" fontId="3" fillId="0" borderId="0" xfId="2" applyFont="1" applyBorder="1"/>
    <xf numFmtId="0" fontId="3" fillId="0" borderId="0" xfId="2" applyFont="1" applyFill="1" applyBorder="1"/>
    <xf numFmtId="0" fontId="3" fillId="0" borderId="12" xfId="2" applyFont="1" applyBorder="1"/>
    <xf numFmtId="0" fontId="3" fillId="0" borderId="4" xfId="2" applyFont="1" applyBorder="1"/>
    <xf numFmtId="0" fontId="3" fillId="0" borderId="1" xfId="2" applyFont="1" applyBorder="1"/>
    <xf numFmtId="0" fontId="3" fillId="2" borderId="13" xfId="2" applyFont="1" applyFill="1" applyBorder="1"/>
    <xf numFmtId="0" fontId="3" fillId="2" borderId="1" xfId="2" applyFont="1" applyFill="1" applyBorder="1"/>
    <xf numFmtId="0" fontId="3" fillId="0" borderId="5" xfId="2" applyFont="1" applyBorder="1"/>
    <xf numFmtId="0" fontId="3" fillId="3" borderId="1" xfId="2" applyFont="1" applyFill="1" applyBorder="1"/>
  </cellXfs>
  <cellStyles count="3">
    <cellStyle name="常规" xfId="0" builtinId="0"/>
    <cellStyle name="常规 2" xfId="1"/>
    <cellStyle name="常规 2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0"/>
  <sheetViews>
    <sheetView workbookViewId="0">
      <selection activeCell="I1" sqref="I1:I1048576"/>
    </sheetView>
  </sheetViews>
  <sheetFormatPr defaultRowHeight="13.5"/>
  <sheetData>
    <row r="1" spans="1:9">
      <c r="A1" t="s">
        <v>0</v>
      </c>
      <c r="B1" t="s">
        <v>1</v>
      </c>
      <c r="C1" t="s">
        <v>329</v>
      </c>
      <c r="D1" t="s">
        <v>330</v>
      </c>
      <c r="E1" t="s">
        <v>331</v>
      </c>
      <c r="F1" t="s">
        <v>332</v>
      </c>
      <c r="G1" t="s">
        <v>333</v>
      </c>
      <c r="H1" t="s">
        <v>335</v>
      </c>
      <c r="I1" t="s">
        <v>336</v>
      </c>
    </row>
    <row r="2" spans="1:9">
      <c r="A2">
        <v>1</v>
      </c>
      <c r="B2" t="s">
        <v>261</v>
      </c>
      <c r="C2">
        <v>6</v>
      </c>
      <c r="D2">
        <v>15</v>
      </c>
      <c r="E2">
        <v>27</v>
      </c>
      <c r="F2">
        <v>6.8389439999999996E-2</v>
      </c>
      <c r="G2">
        <v>1.5571500000000001E-4</v>
      </c>
      <c r="H2">
        <v>1</v>
      </c>
      <c r="I2">
        <v>7.1599273010467881</v>
      </c>
    </row>
    <row r="3" spans="1:9">
      <c r="A3">
        <v>67</v>
      </c>
      <c r="B3" t="s">
        <v>89</v>
      </c>
      <c r="C3">
        <v>5</v>
      </c>
      <c r="D3">
        <v>12</v>
      </c>
      <c r="E3">
        <v>22</v>
      </c>
      <c r="F3">
        <v>2.299145E-2</v>
      </c>
      <c r="G3">
        <v>1.5501499999999999E-4</v>
      </c>
      <c r="H3">
        <v>8.1909099999999998E-5</v>
      </c>
      <c r="I3">
        <v>3.4040331722615655</v>
      </c>
    </row>
    <row r="4" spans="1:9">
      <c r="A4">
        <v>33</v>
      </c>
      <c r="B4" t="s">
        <v>97</v>
      </c>
      <c r="C4">
        <v>3</v>
      </c>
      <c r="D4">
        <v>6</v>
      </c>
      <c r="E4">
        <v>10</v>
      </c>
      <c r="F4">
        <v>1.291787E-2</v>
      </c>
      <c r="G4">
        <v>1.3178699999999999E-4</v>
      </c>
      <c r="H4">
        <v>1.1421799999999999E-6</v>
      </c>
      <c r="I4">
        <v>1.7757799540896424</v>
      </c>
    </row>
    <row r="5" spans="1:9">
      <c r="A5">
        <v>151</v>
      </c>
      <c r="B5" t="s">
        <v>151</v>
      </c>
      <c r="C5">
        <v>3</v>
      </c>
      <c r="D5">
        <v>8</v>
      </c>
      <c r="E5">
        <v>15</v>
      </c>
      <c r="F5">
        <v>2.844638E-2</v>
      </c>
      <c r="G5">
        <v>1.43678E-4</v>
      </c>
      <c r="H5">
        <v>1.87276E-4</v>
      </c>
      <c r="I5">
        <v>0.14617128530994622</v>
      </c>
    </row>
    <row r="6" spans="1:9">
      <c r="A6">
        <v>50</v>
      </c>
      <c r="B6" t="s">
        <v>32</v>
      </c>
      <c r="C6">
        <v>5</v>
      </c>
      <c r="D6">
        <v>14</v>
      </c>
      <c r="E6">
        <v>27</v>
      </c>
      <c r="F6">
        <v>3.1538429999999999E-2</v>
      </c>
      <c r="G6">
        <v>1.44155E-4</v>
      </c>
      <c r="H6">
        <v>2.6894999999999999E-5</v>
      </c>
      <c r="I6">
        <v>4.1062597670836638</v>
      </c>
    </row>
    <row r="7" spans="1:9">
      <c r="A7">
        <v>35</v>
      </c>
      <c r="B7" t="s">
        <v>70</v>
      </c>
      <c r="C7">
        <v>3</v>
      </c>
      <c r="D7">
        <v>8</v>
      </c>
      <c r="E7">
        <v>17</v>
      </c>
      <c r="F7">
        <v>2.576494E-2</v>
      </c>
      <c r="G7">
        <v>1.4070599999999999E-4</v>
      </c>
      <c r="H7">
        <v>7.0397700000000004E-6</v>
      </c>
      <c r="I7">
        <v>1.5174735993348862</v>
      </c>
    </row>
    <row r="8" spans="1:9">
      <c r="A8">
        <v>97</v>
      </c>
      <c r="B8" t="s">
        <v>116</v>
      </c>
      <c r="C8">
        <v>6</v>
      </c>
      <c r="D8">
        <v>14</v>
      </c>
      <c r="E8">
        <v>26</v>
      </c>
      <c r="F8">
        <v>8.4097950000000005E-2</v>
      </c>
      <c r="G8">
        <v>1.6116000000000001E-4</v>
      </c>
      <c r="H8">
        <v>4.5046399999999998E-4</v>
      </c>
      <c r="I8">
        <v>9.2649098536790806</v>
      </c>
    </row>
    <row r="9" spans="1:9">
      <c r="A9">
        <v>255</v>
      </c>
      <c r="B9" t="s">
        <v>11</v>
      </c>
      <c r="C9">
        <v>3</v>
      </c>
      <c r="D9">
        <v>6</v>
      </c>
      <c r="E9">
        <v>9</v>
      </c>
      <c r="F9">
        <v>1.9109699999999999E-4</v>
      </c>
      <c r="G9">
        <v>9.2956699999999994E-6</v>
      </c>
      <c r="H9">
        <v>2.5710400000000001E-17</v>
      </c>
      <c r="I9">
        <v>2.9924486562306543</v>
      </c>
    </row>
    <row r="10" spans="1:9">
      <c r="A10">
        <v>18</v>
      </c>
      <c r="B10" t="s">
        <v>224</v>
      </c>
      <c r="C10">
        <v>6</v>
      </c>
      <c r="D10">
        <v>14</v>
      </c>
      <c r="E10">
        <v>29</v>
      </c>
      <c r="F10">
        <v>7.5825790000000004E-2</v>
      </c>
      <c r="G10">
        <v>1.61316E-4</v>
      </c>
      <c r="H10">
        <v>0.15510280000000001</v>
      </c>
      <c r="I10">
        <v>1.3365344553253773</v>
      </c>
    </row>
    <row r="11" spans="1:9">
      <c r="A11">
        <v>260</v>
      </c>
      <c r="B11" t="s">
        <v>321</v>
      </c>
      <c r="C11">
        <v>2</v>
      </c>
      <c r="D11">
        <v>5</v>
      </c>
      <c r="E11">
        <v>8</v>
      </c>
      <c r="F11">
        <v>9.0998399999999999E-5</v>
      </c>
      <c r="G11">
        <v>9.2954099999999998E-6</v>
      </c>
      <c r="H11">
        <v>3.56517E-17</v>
      </c>
      <c r="I11">
        <v>1.182453711044726</v>
      </c>
    </row>
    <row r="12" spans="1:9">
      <c r="A12">
        <v>259</v>
      </c>
      <c r="B12" t="s">
        <v>10</v>
      </c>
      <c r="C12">
        <v>3</v>
      </c>
      <c r="D12">
        <v>6</v>
      </c>
      <c r="E12">
        <v>9</v>
      </c>
      <c r="F12">
        <v>1.9109699999999999E-4</v>
      </c>
      <c r="G12">
        <v>9.2956699999999994E-6</v>
      </c>
      <c r="H12">
        <v>2.93847E-17</v>
      </c>
      <c r="I12">
        <v>0.84453863132994245</v>
      </c>
    </row>
    <row r="13" spans="1:9">
      <c r="A13">
        <v>19</v>
      </c>
      <c r="B13" t="s">
        <v>219</v>
      </c>
      <c r="C13">
        <v>2</v>
      </c>
      <c r="D13">
        <v>9</v>
      </c>
      <c r="E13">
        <v>22</v>
      </c>
      <c r="F13">
        <v>0</v>
      </c>
      <c r="G13">
        <v>1.57505E-4</v>
      </c>
      <c r="H13">
        <v>5.6159430000000003E-2</v>
      </c>
      <c r="I13">
        <v>0.82390150595091849</v>
      </c>
    </row>
    <row r="14" spans="1:9">
      <c r="A14">
        <v>51</v>
      </c>
      <c r="B14" t="s">
        <v>30</v>
      </c>
      <c r="C14">
        <v>4</v>
      </c>
      <c r="D14">
        <v>12</v>
      </c>
      <c r="E14">
        <v>21</v>
      </c>
      <c r="F14">
        <v>1.9061959999999999E-2</v>
      </c>
      <c r="G14">
        <v>1.4198499999999999E-4</v>
      </c>
      <c r="H14">
        <v>1.2741199999999999E-5</v>
      </c>
      <c r="I14">
        <v>2.9357546434285018</v>
      </c>
    </row>
    <row r="15" spans="1:9">
      <c r="A15">
        <v>15</v>
      </c>
      <c r="B15" t="s">
        <v>256</v>
      </c>
      <c r="C15">
        <v>3</v>
      </c>
      <c r="D15">
        <v>9</v>
      </c>
      <c r="E15">
        <v>21</v>
      </c>
      <c r="F15">
        <v>1.33045E-2</v>
      </c>
      <c r="G15">
        <v>1.5227700000000001E-4</v>
      </c>
      <c r="H15">
        <v>0.50275429999999999</v>
      </c>
      <c r="I15">
        <v>1.0946332707450777</v>
      </c>
    </row>
    <row r="16" spans="1:9">
      <c r="A16">
        <v>82</v>
      </c>
      <c r="B16" t="s">
        <v>85</v>
      </c>
      <c r="C16">
        <v>4</v>
      </c>
      <c r="D16">
        <v>11</v>
      </c>
      <c r="E16">
        <v>20</v>
      </c>
      <c r="F16">
        <v>6.6044210000000001E-3</v>
      </c>
      <c r="G16">
        <v>1.52905E-4</v>
      </c>
      <c r="H16">
        <v>7.3743200000000002E-5</v>
      </c>
      <c r="I16">
        <v>1.2694648071978796</v>
      </c>
    </row>
    <row r="17" spans="1:9">
      <c r="A17">
        <v>36</v>
      </c>
      <c r="B17" t="s">
        <v>222</v>
      </c>
      <c r="C17">
        <v>3</v>
      </c>
      <c r="D17">
        <v>12</v>
      </c>
      <c r="E17">
        <v>26</v>
      </c>
      <c r="F17">
        <v>2.136776E-2</v>
      </c>
      <c r="G17">
        <v>1.6103100000000001E-4</v>
      </c>
      <c r="H17">
        <v>0.117448</v>
      </c>
      <c r="I17">
        <v>1.5062178177997889</v>
      </c>
    </row>
    <row r="18" spans="1:9">
      <c r="A18">
        <v>84</v>
      </c>
      <c r="B18" t="s">
        <v>31</v>
      </c>
      <c r="C18">
        <v>2</v>
      </c>
      <c r="D18">
        <v>6</v>
      </c>
      <c r="E18">
        <v>14</v>
      </c>
      <c r="F18">
        <v>2.8467340000000001E-3</v>
      </c>
      <c r="G18">
        <v>1.3781700000000001E-4</v>
      </c>
      <c r="H18">
        <v>7.0541599999999999E-6</v>
      </c>
      <c r="I18">
        <v>2.5467590466974261</v>
      </c>
    </row>
    <row r="19" spans="1:9">
      <c r="A19">
        <v>150</v>
      </c>
      <c r="B19" t="s">
        <v>149</v>
      </c>
      <c r="C19">
        <v>3</v>
      </c>
      <c r="D19">
        <v>8</v>
      </c>
      <c r="E19">
        <v>14</v>
      </c>
      <c r="F19">
        <v>3.2029439999999999E-2</v>
      </c>
      <c r="G19">
        <v>1.4345100000000001E-4</v>
      </c>
      <c r="H19">
        <v>6.8054300000000003E-4</v>
      </c>
      <c r="I19">
        <v>2.8449734551065982</v>
      </c>
    </row>
    <row r="20" spans="1:9">
      <c r="A20">
        <v>152</v>
      </c>
      <c r="B20" t="s">
        <v>236</v>
      </c>
      <c r="C20">
        <v>3</v>
      </c>
      <c r="D20">
        <v>10</v>
      </c>
      <c r="E20">
        <v>20</v>
      </c>
      <c r="F20">
        <v>3.7914979999999999E-3</v>
      </c>
      <c r="G20">
        <v>1.5508699999999999E-4</v>
      </c>
      <c r="H20">
        <v>0.1060431</v>
      </c>
      <c r="I20">
        <v>1.2156818768934894</v>
      </c>
    </row>
    <row r="21" spans="1:9">
      <c r="A21">
        <v>96</v>
      </c>
      <c r="B21" t="s">
        <v>126</v>
      </c>
      <c r="C21">
        <v>2</v>
      </c>
      <c r="D21">
        <v>8</v>
      </c>
      <c r="E21">
        <v>18</v>
      </c>
      <c r="F21">
        <v>2.6348919999999998E-3</v>
      </c>
      <c r="G21">
        <v>1.5598200000000001E-4</v>
      </c>
      <c r="H21">
        <v>3.48127E-4</v>
      </c>
      <c r="I21">
        <v>1.3952934989164383</v>
      </c>
    </row>
    <row r="22" spans="1:9">
      <c r="A22">
        <v>70</v>
      </c>
      <c r="B22" t="s">
        <v>37</v>
      </c>
      <c r="C22">
        <v>4</v>
      </c>
      <c r="D22">
        <v>14</v>
      </c>
      <c r="E22">
        <v>31</v>
      </c>
      <c r="F22">
        <v>4.5902800000000001E-2</v>
      </c>
      <c r="G22">
        <v>1.4847800000000001E-4</v>
      </c>
      <c r="H22">
        <v>4.3290900000000003E-5</v>
      </c>
      <c r="I22">
        <v>0.91691000943863199</v>
      </c>
    </row>
    <row r="23" spans="1:9">
      <c r="A23">
        <v>68</v>
      </c>
      <c r="B23" t="s">
        <v>86</v>
      </c>
      <c r="C23">
        <v>4</v>
      </c>
      <c r="D23">
        <v>12</v>
      </c>
      <c r="E23">
        <v>21</v>
      </c>
      <c r="F23">
        <v>5.2910220000000003E-3</v>
      </c>
      <c r="G23">
        <v>1.5001500000000001E-4</v>
      </c>
      <c r="H23">
        <v>5.9249100000000002E-5</v>
      </c>
      <c r="I23">
        <v>1.6849654831428995</v>
      </c>
    </row>
    <row r="24" spans="1:9">
      <c r="A24">
        <v>17</v>
      </c>
      <c r="B24" t="s">
        <v>234</v>
      </c>
      <c r="C24">
        <v>5</v>
      </c>
      <c r="D24">
        <v>13</v>
      </c>
      <c r="E24">
        <v>25</v>
      </c>
      <c r="F24">
        <v>5.7647799999999999E-2</v>
      </c>
      <c r="G24">
        <v>1.58806E-4</v>
      </c>
      <c r="H24">
        <v>0.226245</v>
      </c>
      <c r="I24">
        <v>1.8203264642683137</v>
      </c>
    </row>
    <row r="25" spans="1:9">
      <c r="A25">
        <v>52</v>
      </c>
      <c r="B25" t="s">
        <v>22</v>
      </c>
      <c r="C25">
        <v>2</v>
      </c>
      <c r="D25">
        <v>5</v>
      </c>
      <c r="E25">
        <v>12</v>
      </c>
      <c r="F25">
        <v>5.8421000000000002E-3</v>
      </c>
      <c r="G25">
        <v>1.35833E-4</v>
      </c>
      <c r="H25">
        <v>3.1294999999999999E-6</v>
      </c>
      <c r="I25">
        <v>1.210092091365611</v>
      </c>
    </row>
    <row r="26" spans="1:9">
      <c r="A26">
        <v>226</v>
      </c>
      <c r="B26" t="s">
        <v>325</v>
      </c>
      <c r="C26">
        <v>2</v>
      </c>
      <c r="D26">
        <v>8</v>
      </c>
      <c r="E26">
        <v>16</v>
      </c>
      <c r="F26">
        <v>8.5683479999999999E-3</v>
      </c>
      <c r="G26">
        <v>1.53752E-4</v>
      </c>
      <c r="H26">
        <v>1.11514E-4</v>
      </c>
      <c r="I26">
        <v>0.86765219080449685</v>
      </c>
    </row>
    <row r="27" spans="1:9">
      <c r="A27">
        <v>301</v>
      </c>
      <c r="B27" t="s">
        <v>92</v>
      </c>
      <c r="C27">
        <v>2</v>
      </c>
      <c r="D27">
        <v>9</v>
      </c>
      <c r="E27">
        <v>21</v>
      </c>
      <c r="F27">
        <v>1.7083549999999999E-2</v>
      </c>
      <c r="G27">
        <v>1.57011E-4</v>
      </c>
      <c r="H27">
        <v>8.8827799999999997E-5</v>
      </c>
      <c r="I27">
        <v>0.85078269866318657</v>
      </c>
    </row>
    <row r="28" spans="1:9">
      <c r="A28">
        <v>153</v>
      </c>
      <c r="B28" t="s">
        <v>227</v>
      </c>
      <c r="C28">
        <v>4</v>
      </c>
      <c r="D28">
        <v>11</v>
      </c>
      <c r="E28">
        <v>19</v>
      </c>
      <c r="F28">
        <v>1.510305E-2</v>
      </c>
      <c r="G28">
        <v>1.5441599999999999E-4</v>
      </c>
      <c r="H28">
        <v>7.5026839999999997E-2</v>
      </c>
      <c r="I28">
        <v>3.1568340958933501</v>
      </c>
    </row>
    <row r="29" spans="1:9">
      <c r="A29">
        <v>20</v>
      </c>
      <c r="B29" t="s">
        <v>208</v>
      </c>
      <c r="C29">
        <v>5</v>
      </c>
      <c r="D29">
        <v>18</v>
      </c>
      <c r="E29">
        <v>29</v>
      </c>
      <c r="F29">
        <v>8.9954590000000001E-2</v>
      </c>
      <c r="G29">
        <v>1.62206E-4</v>
      </c>
      <c r="H29">
        <v>8.6588830000000006E-2</v>
      </c>
      <c r="I29">
        <v>0.43265669223045661</v>
      </c>
    </row>
    <row r="30" spans="1:9">
      <c r="A30">
        <v>14</v>
      </c>
      <c r="B30" t="s">
        <v>252</v>
      </c>
      <c r="C30">
        <v>5</v>
      </c>
      <c r="D30">
        <v>12</v>
      </c>
      <c r="E30">
        <v>27</v>
      </c>
      <c r="F30">
        <v>4.1449560000000003E-2</v>
      </c>
      <c r="G30">
        <v>1.5612800000000001E-4</v>
      </c>
      <c r="H30">
        <v>0.76766719999999999</v>
      </c>
      <c r="I30">
        <v>1.6844181581585733</v>
      </c>
    </row>
    <row r="31" spans="1:9">
      <c r="A31">
        <v>310</v>
      </c>
      <c r="B31" t="s">
        <v>28</v>
      </c>
      <c r="C31">
        <v>3</v>
      </c>
      <c r="D31">
        <v>10</v>
      </c>
      <c r="E31">
        <v>20</v>
      </c>
      <c r="F31">
        <v>1.338286E-2</v>
      </c>
      <c r="G31">
        <v>1.44404E-4</v>
      </c>
      <c r="H31">
        <v>2.06851E-5</v>
      </c>
      <c r="I31">
        <v>0.72539711103143778</v>
      </c>
    </row>
    <row r="32" spans="1:9">
      <c r="A32">
        <v>319</v>
      </c>
      <c r="B32" t="s">
        <v>65</v>
      </c>
      <c r="C32">
        <v>2</v>
      </c>
      <c r="D32">
        <v>5</v>
      </c>
      <c r="E32">
        <v>10</v>
      </c>
      <c r="F32">
        <v>4.4975379999999997E-3</v>
      </c>
      <c r="G32">
        <v>1.34807E-4</v>
      </c>
      <c r="H32">
        <v>1.81424E-6</v>
      </c>
      <c r="I32">
        <v>1.0212794634432469</v>
      </c>
    </row>
    <row r="33" spans="1:9">
      <c r="A33">
        <v>66</v>
      </c>
      <c r="B33" t="s">
        <v>102</v>
      </c>
      <c r="C33">
        <v>2</v>
      </c>
      <c r="D33">
        <v>8</v>
      </c>
      <c r="E33">
        <v>19</v>
      </c>
      <c r="F33">
        <v>9.1512520000000003E-3</v>
      </c>
      <c r="G33">
        <v>1.5549699999999999E-4</v>
      </c>
      <c r="H33">
        <v>7.6990900000000002E-5</v>
      </c>
      <c r="I33">
        <v>0.41837228921738517</v>
      </c>
    </row>
    <row r="34" spans="1:9">
      <c r="A34">
        <v>295</v>
      </c>
      <c r="B34" t="s">
        <v>107</v>
      </c>
      <c r="C34">
        <v>4</v>
      </c>
      <c r="D34">
        <v>16</v>
      </c>
      <c r="E34">
        <v>29</v>
      </c>
      <c r="F34">
        <v>7.8492909999999999E-2</v>
      </c>
      <c r="G34">
        <v>1.6310599999999999E-4</v>
      </c>
      <c r="H34">
        <v>9.0322799999999995E-4</v>
      </c>
      <c r="I34">
        <v>0.75876349864612158</v>
      </c>
    </row>
    <row r="35" spans="1:9">
      <c r="A35">
        <v>332</v>
      </c>
      <c r="B35" t="s">
        <v>101</v>
      </c>
      <c r="C35">
        <v>2</v>
      </c>
      <c r="D35">
        <v>4</v>
      </c>
      <c r="E35">
        <v>6</v>
      </c>
      <c r="F35">
        <v>5.8421000000000002E-3</v>
      </c>
      <c r="G35">
        <v>1.2647E-4</v>
      </c>
      <c r="H35">
        <v>2.80544E-7</v>
      </c>
      <c r="I35">
        <v>0.82499246082910993</v>
      </c>
    </row>
    <row r="36" spans="1:9">
      <c r="A36">
        <v>275</v>
      </c>
      <c r="B36" t="s">
        <v>155</v>
      </c>
      <c r="C36">
        <v>2</v>
      </c>
      <c r="D36">
        <v>6</v>
      </c>
      <c r="E36">
        <v>11</v>
      </c>
      <c r="F36">
        <v>2.0198709999999999E-3</v>
      </c>
      <c r="G36">
        <v>1.40292E-4</v>
      </c>
      <c r="H36">
        <v>1.7708599999999999E-4</v>
      </c>
      <c r="I36">
        <v>1.5377653483397962</v>
      </c>
    </row>
    <row r="37" spans="1:9">
      <c r="A37">
        <v>34</v>
      </c>
      <c r="B37" t="s">
        <v>80</v>
      </c>
      <c r="C37">
        <v>2</v>
      </c>
      <c r="D37">
        <v>6</v>
      </c>
      <c r="E37">
        <v>12</v>
      </c>
      <c r="F37">
        <v>1.0784810000000001E-2</v>
      </c>
      <c r="G37">
        <v>1.3488000000000001E-4</v>
      </c>
      <c r="H37">
        <v>1.9011600000000001E-6</v>
      </c>
      <c r="I37">
        <v>0.28549058571321068</v>
      </c>
    </row>
    <row r="38" spans="1:9">
      <c r="A38">
        <v>302</v>
      </c>
      <c r="B38" t="s">
        <v>142</v>
      </c>
      <c r="C38">
        <v>2</v>
      </c>
      <c r="D38">
        <v>6</v>
      </c>
      <c r="E38">
        <v>14</v>
      </c>
      <c r="F38">
        <v>1.1788119999999999E-2</v>
      </c>
      <c r="G38">
        <v>1.4314300000000001E-4</v>
      </c>
      <c r="H38">
        <v>5.2897299999999999E-5</v>
      </c>
      <c r="I38">
        <v>0.38322799657570139</v>
      </c>
    </row>
    <row r="39" spans="1:9">
      <c r="A39">
        <v>95</v>
      </c>
      <c r="B39" t="s">
        <v>133</v>
      </c>
      <c r="C39">
        <v>2</v>
      </c>
      <c r="D39">
        <v>6</v>
      </c>
      <c r="E39">
        <v>19</v>
      </c>
      <c r="F39">
        <v>4.6154439999999998E-3</v>
      </c>
      <c r="G39">
        <v>1.5825299999999999E-4</v>
      </c>
      <c r="H39">
        <v>1.0477609999999999E-3</v>
      </c>
      <c r="I39">
        <v>0.57615094213637674</v>
      </c>
    </row>
    <row r="40" spans="1:9">
      <c r="A40">
        <v>326</v>
      </c>
      <c r="B40" t="s">
        <v>23</v>
      </c>
      <c r="C40">
        <v>2</v>
      </c>
      <c r="D40">
        <v>6</v>
      </c>
      <c r="E40">
        <v>14</v>
      </c>
      <c r="F40">
        <v>1.6639059999999999E-3</v>
      </c>
      <c r="G40">
        <v>1.3638800000000001E-4</v>
      </c>
      <c r="H40">
        <v>4.1242799999999999E-6</v>
      </c>
      <c r="I40">
        <v>0.82609744047963019</v>
      </c>
    </row>
    <row r="41" spans="1:9">
      <c r="A41">
        <v>149</v>
      </c>
      <c r="B41" t="s">
        <v>162</v>
      </c>
      <c r="C41">
        <v>3</v>
      </c>
      <c r="D41">
        <v>7</v>
      </c>
      <c r="E41">
        <v>14</v>
      </c>
      <c r="F41">
        <v>3.5989449999999999E-2</v>
      </c>
      <c r="G41">
        <v>1.4615599999999999E-4</v>
      </c>
      <c r="H41">
        <v>2.564471E-3</v>
      </c>
      <c r="I41">
        <v>1.2523201756943152</v>
      </c>
    </row>
    <row r="42" spans="1:9">
      <c r="A42">
        <v>53</v>
      </c>
      <c r="B42" t="s">
        <v>18</v>
      </c>
      <c r="C42">
        <v>1</v>
      </c>
      <c r="D42">
        <v>2</v>
      </c>
      <c r="E42">
        <v>5</v>
      </c>
      <c r="F42">
        <v>0</v>
      </c>
      <c r="G42">
        <v>1.3015800000000001E-4</v>
      </c>
      <c r="H42">
        <v>7.2717100000000005E-7</v>
      </c>
      <c r="I42">
        <v>0.51510445293742113</v>
      </c>
    </row>
    <row r="43" spans="1:9">
      <c r="A43">
        <v>2</v>
      </c>
      <c r="B43" t="s">
        <v>268</v>
      </c>
      <c r="C43">
        <v>5</v>
      </c>
      <c r="D43">
        <v>16</v>
      </c>
      <c r="E43">
        <v>26</v>
      </c>
      <c r="F43">
        <v>0.10831159999999999</v>
      </c>
      <c r="G43">
        <v>1.5039900000000001E-4</v>
      </c>
      <c r="H43">
        <v>0.75592250000000005</v>
      </c>
      <c r="I43">
        <v>0.12069282537073668</v>
      </c>
    </row>
    <row r="44" spans="1:9">
      <c r="A44">
        <v>32</v>
      </c>
      <c r="B44" t="s">
        <v>108</v>
      </c>
      <c r="C44">
        <v>2</v>
      </c>
      <c r="D44">
        <v>6</v>
      </c>
      <c r="E44">
        <v>12</v>
      </c>
      <c r="F44">
        <v>7.9296639999999995E-3</v>
      </c>
      <c r="G44">
        <v>1.3421E-4</v>
      </c>
      <c r="H44">
        <v>2.7338699999999998E-6</v>
      </c>
      <c r="I44">
        <v>0.74195369046655646</v>
      </c>
    </row>
    <row r="45" spans="1:9">
      <c r="A45">
        <v>189</v>
      </c>
      <c r="B45" t="s">
        <v>83</v>
      </c>
      <c r="C45">
        <v>3</v>
      </c>
      <c r="D45">
        <v>10</v>
      </c>
      <c r="E45">
        <v>21</v>
      </c>
      <c r="F45">
        <v>7.5643280000000004E-3</v>
      </c>
      <c r="G45">
        <v>1.56055E-4</v>
      </c>
      <c r="H45">
        <v>1.27148E-4</v>
      </c>
      <c r="I45">
        <v>1.2093278193988848</v>
      </c>
    </row>
    <row r="46" spans="1:9">
      <c r="A46">
        <v>300</v>
      </c>
      <c r="B46" t="s">
        <v>84</v>
      </c>
      <c r="C46">
        <v>4</v>
      </c>
      <c r="D46">
        <v>10</v>
      </c>
      <c r="E46">
        <v>22</v>
      </c>
      <c r="F46">
        <v>1.224656E-2</v>
      </c>
      <c r="G46">
        <v>1.5092099999999999E-4</v>
      </c>
      <c r="H46">
        <v>5.3698900000000002E-5</v>
      </c>
      <c r="I46">
        <v>0.76607716428611172</v>
      </c>
    </row>
    <row r="47" spans="1:9">
      <c r="A47">
        <v>16</v>
      </c>
      <c r="B47" t="s">
        <v>246</v>
      </c>
      <c r="C47">
        <v>4</v>
      </c>
      <c r="D47">
        <v>12</v>
      </c>
      <c r="E47">
        <v>21</v>
      </c>
      <c r="F47">
        <v>5.0838550000000003E-2</v>
      </c>
      <c r="G47">
        <v>1.5427299999999999E-4</v>
      </c>
      <c r="H47">
        <v>0.39602140000000002</v>
      </c>
      <c r="I47">
        <v>0.63615792689632489</v>
      </c>
    </row>
    <row r="48" spans="1:9">
      <c r="A48">
        <v>296</v>
      </c>
      <c r="B48" t="s">
        <v>103</v>
      </c>
      <c r="C48">
        <v>2</v>
      </c>
      <c r="D48">
        <v>8</v>
      </c>
      <c r="E48">
        <v>19</v>
      </c>
      <c r="F48">
        <v>2.083022E-2</v>
      </c>
      <c r="G48">
        <v>1.54943E-4</v>
      </c>
      <c r="H48">
        <v>1.40648E-4</v>
      </c>
      <c r="I48">
        <v>0.1945382629614677</v>
      </c>
    </row>
    <row r="49" spans="1:9">
      <c r="A49">
        <v>167</v>
      </c>
      <c r="B49" t="s">
        <v>33</v>
      </c>
      <c r="C49">
        <v>3</v>
      </c>
      <c r="D49">
        <v>8</v>
      </c>
      <c r="E49">
        <v>17</v>
      </c>
      <c r="F49">
        <v>6.7331359999999998E-3</v>
      </c>
      <c r="G49">
        <v>1.3798799999999999E-4</v>
      </c>
      <c r="H49">
        <v>7.8527500000000003E-6</v>
      </c>
      <c r="I49">
        <v>0.66154024861025185</v>
      </c>
    </row>
    <row r="50" spans="1:9">
      <c r="A50">
        <v>6</v>
      </c>
      <c r="B50" t="s">
        <v>260</v>
      </c>
      <c r="C50">
        <v>4</v>
      </c>
      <c r="D50">
        <v>11</v>
      </c>
      <c r="E50">
        <v>22</v>
      </c>
      <c r="F50">
        <v>2.454288E-2</v>
      </c>
      <c r="G50">
        <v>1.5067100000000001E-4</v>
      </c>
      <c r="H50">
        <v>0.62778769999999995</v>
      </c>
      <c r="I50">
        <v>0.58294367068910746</v>
      </c>
    </row>
    <row r="51" spans="1:9">
      <c r="A51">
        <v>29</v>
      </c>
      <c r="B51" t="s">
        <v>141</v>
      </c>
      <c r="C51">
        <v>4</v>
      </c>
      <c r="D51">
        <v>11</v>
      </c>
      <c r="E51">
        <v>20</v>
      </c>
      <c r="F51">
        <v>2.6540790000000002E-2</v>
      </c>
      <c r="G51">
        <v>1.46413E-4</v>
      </c>
      <c r="H51">
        <v>7.2532899999999998E-5</v>
      </c>
      <c r="I51">
        <v>0.44350323366980987</v>
      </c>
    </row>
    <row r="52" spans="1:9">
      <c r="A52">
        <v>55</v>
      </c>
      <c r="B52" t="s">
        <v>226</v>
      </c>
      <c r="C52">
        <v>4</v>
      </c>
      <c r="D52">
        <v>13</v>
      </c>
      <c r="E52">
        <v>27</v>
      </c>
      <c r="F52">
        <v>1.7598309999999999E-2</v>
      </c>
      <c r="G52">
        <v>1.6149900000000001E-4</v>
      </c>
      <c r="H52">
        <v>0.19906850000000001</v>
      </c>
      <c r="I52">
        <v>1.0322696168993923</v>
      </c>
    </row>
    <row r="53" spans="1:9">
      <c r="A53">
        <v>71</v>
      </c>
      <c r="B53" t="s">
        <v>249</v>
      </c>
      <c r="C53">
        <v>5</v>
      </c>
      <c r="D53">
        <v>19</v>
      </c>
      <c r="E53">
        <v>30</v>
      </c>
      <c r="F53">
        <v>0.11827</v>
      </c>
      <c r="G53">
        <v>1.6025600000000001E-4</v>
      </c>
      <c r="H53">
        <v>0.777223</v>
      </c>
      <c r="I53">
        <v>0.6011634716733969</v>
      </c>
    </row>
    <row r="54" spans="1:9">
      <c r="A54">
        <v>323</v>
      </c>
      <c r="B54" t="s">
        <v>322</v>
      </c>
      <c r="C54">
        <v>2</v>
      </c>
      <c r="D54">
        <v>7</v>
      </c>
      <c r="E54">
        <v>16</v>
      </c>
      <c r="F54">
        <v>0</v>
      </c>
      <c r="G54">
        <v>1.4293899999999999E-4</v>
      </c>
      <c r="H54">
        <v>1.82827E-5</v>
      </c>
      <c r="I54">
        <v>0.26653840731605927</v>
      </c>
    </row>
    <row r="55" spans="1:9">
      <c r="A55">
        <v>49</v>
      </c>
      <c r="B55" t="s">
        <v>51</v>
      </c>
      <c r="C55">
        <v>5</v>
      </c>
      <c r="D55">
        <v>15</v>
      </c>
      <c r="E55">
        <v>33</v>
      </c>
      <c r="F55">
        <v>5.6288970000000001E-2</v>
      </c>
      <c r="G55">
        <v>1.47995E-4</v>
      </c>
      <c r="H55">
        <v>4.4808200000000002E-5</v>
      </c>
      <c r="I55">
        <v>1.3620832365959195</v>
      </c>
    </row>
    <row r="56" spans="1:9">
      <c r="A56">
        <v>85</v>
      </c>
      <c r="B56" t="s">
        <v>24</v>
      </c>
      <c r="C56">
        <v>2</v>
      </c>
      <c r="D56">
        <v>4</v>
      </c>
      <c r="E56">
        <v>8</v>
      </c>
      <c r="F56">
        <v>4.2465900000000003E-5</v>
      </c>
      <c r="G56">
        <v>1.3217E-4</v>
      </c>
      <c r="H56">
        <v>3.4637700000000002E-6</v>
      </c>
      <c r="I56">
        <v>3.0540187923522724</v>
      </c>
    </row>
    <row r="57" spans="1:9">
      <c r="A57">
        <v>27</v>
      </c>
      <c r="B57" t="s">
        <v>156</v>
      </c>
      <c r="C57">
        <v>3</v>
      </c>
      <c r="D57">
        <v>6</v>
      </c>
      <c r="E57">
        <v>13</v>
      </c>
      <c r="F57">
        <v>6.552586E-3</v>
      </c>
      <c r="G57">
        <v>1.43225E-4</v>
      </c>
      <c r="H57">
        <v>8.1574800000000004E-5</v>
      </c>
      <c r="I57">
        <v>1.5600478299391118</v>
      </c>
    </row>
    <row r="58" spans="1:9">
      <c r="A58">
        <v>83</v>
      </c>
      <c r="B58" t="s">
        <v>71</v>
      </c>
      <c r="C58">
        <v>3</v>
      </c>
      <c r="D58">
        <v>11</v>
      </c>
      <c r="E58">
        <v>21</v>
      </c>
      <c r="F58">
        <v>8.1381690000000007E-3</v>
      </c>
      <c r="G58">
        <v>1.5121700000000001E-4</v>
      </c>
      <c r="H58">
        <v>4.9059700000000001E-5</v>
      </c>
      <c r="I58">
        <v>0.73884177770434412</v>
      </c>
    </row>
    <row r="59" spans="1:9">
      <c r="A59">
        <v>154</v>
      </c>
      <c r="B59" t="s">
        <v>220</v>
      </c>
      <c r="C59">
        <v>2</v>
      </c>
      <c r="D59">
        <v>10</v>
      </c>
      <c r="E59">
        <v>18</v>
      </c>
      <c r="F59">
        <v>5.6244800000000001E-4</v>
      </c>
      <c r="G59">
        <v>1.5199899999999999E-4</v>
      </c>
      <c r="H59">
        <v>3.259513E-2</v>
      </c>
      <c r="I59">
        <v>6.4122798105368403E-2</v>
      </c>
    </row>
    <row r="60" spans="1:9">
      <c r="A60">
        <v>101</v>
      </c>
      <c r="B60" t="s">
        <v>266</v>
      </c>
      <c r="C60">
        <v>6</v>
      </c>
      <c r="D60">
        <v>15</v>
      </c>
      <c r="E60">
        <v>28</v>
      </c>
      <c r="F60">
        <v>6.1897380000000002E-2</v>
      </c>
      <c r="G60">
        <v>1.5477500000000001E-4</v>
      </c>
      <c r="H60">
        <v>0.87231510000000001</v>
      </c>
      <c r="I60">
        <v>0.51323902176060743</v>
      </c>
    </row>
    <row r="61" spans="1:9">
      <c r="A61">
        <v>163</v>
      </c>
      <c r="B61" t="s">
        <v>75</v>
      </c>
      <c r="C61">
        <v>4</v>
      </c>
      <c r="D61">
        <v>12</v>
      </c>
      <c r="E61">
        <v>26</v>
      </c>
      <c r="F61">
        <v>5.684293E-2</v>
      </c>
      <c r="G61">
        <v>1.47016E-4</v>
      </c>
      <c r="H61">
        <v>2.6581399999999999E-5</v>
      </c>
      <c r="I61">
        <v>0.68691415168588077</v>
      </c>
    </row>
    <row r="62" spans="1:9">
      <c r="A62">
        <v>227</v>
      </c>
      <c r="B62" t="s">
        <v>98</v>
      </c>
      <c r="C62">
        <v>2</v>
      </c>
      <c r="D62">
        <v>4</v>
      </c>
      <c r="E62">
        <v>13</v>
      </c>
      <c r="F62">
        <v>3.963973E-3</v>
      </c>
      <c r="G62">
        <v>1.47732E-4</v>
      </c>
      <c r="H62">
        <v>2.94571E-5</v>
      </c>
      <c r="I62">
        <v>0.27879234702035416</v>
      </c>
    </row>
    <row r="63" spans="1:9">
      <c r="A63">
        <v>188</v>
      </c>
      <c r="B63" t="s">
        <v>94</v>
      </c>
      <c r="C63">
        <v>4</v>
      </c>
      <c r="D63">
        <v>13</v>
      </c>
      <c r="E63">
        <v>27</v>
      </c>
      <c r="F63">
        <v>3.486686E-2</v>
      </c>
      <c r="G63">
        <v>1.62127E-4</v>
      </c>
      <c r="H63">
        <v>3.0037599999999999E-4</v>
      </c>
      <c r="I63">
        <v>0.83171643907697734</v>
      </c>
    </row>
    <row r="64" spans="1:9">
      <c r="A64">
        <v>37</v>
      </c>
      <c r="B64" t="s">
        <v>202</v>
      </c>
      <c r="C64">
        <v>4</v>
      </c>
      <c r="D64">
        <v>13</v>
      </c>
      <c r="E64">
        <v>32</v>
      </c>
      <c r="F64">
        <v>6.3077090000000002E-2</v>
      </c>
      <c r="G64">
        <v>1.6586500000000001E-4</v>
      </c>
      <c r="H64">
        <v>3.7210470000000002E-2</v>
      </c>
      <c r="I64">
        <v>2.4738090354296896</v>
      </c>
    </row>
    <row r="65" spans="1:9">
      <c r="A65">
        <v>328</v>
      </c>
      <c r="B65" t="s">
        <v>167</v>
      </c>
      <c r="C65">
        <v>2</v>
      </c>
      <c r="D65">
        <v>5</v>
      </c>
      <c r="E65">
        <v>11</v>
      </c>
      <c r="F65">
        <v>3.2577769999999999E-3</v>
      </c>
      <c r="G65">
        <v>1.4411299999999999E-4</v>
      </c>
      <c r="H65">
        <v>6.5917199999999997E-4</v>
      </c>
      <c r="I65">
        <v>0.99664849665763022</v>
      </c>
    </row>
    <row r="66" spans="1:9">
      <c r="A66">
        <v>56</v>
      </c>
      <c r="B66" t="s">
        <v>221</v>
      </c>
      <c r="C66">
        <v>5</v>
      </c>
      <c r="D66">
        <v>15</v>
      </c>
      <c r="E66">
        <v>30</v>
      </c>
      <c r="F66">
        <v>5.9945539999999999E-2</v>
      </c>
      <c r="G66">
        <v>1.6597500000000001E-4</v>
      </c>
      <c r="H66">
        <v>0.12410980000000001</v>
      </c>
      <c r="I66">
        <v>1.3971434913272323</v>
      </c>
    </row>
    <row r="67" spans="1:9">
      <c r="A67">
        <v>320</v>
      </c>
      <c r="B67" t="s">
        <v>59</v>
      </c>
      <c r="C67">
        <v>2</v>
      </c>
      <c r="D67">
        <v>4</v>
      </c>
      <c r="E67">
        <v>8</v>
      </c>
      <c r="F67">
        <v>6.6508799999999999E-4</v>
      </c>
      <c r="G67">
        <v>1.3107900000000001E-4</v>
      </c>
      <c r="H67">
        <v>7.6810199999999995E-7</v>
      </c>
      <c r="I67">
        <v>1.5921125696527192</v>
      </c>
    </row>
    <row r="68" spans="1:9">
      <c r="A68">
        <v>168</v>
      </c>
      <c r="B68" t="s">
        <v>230</v>
      </c>
      <c r="C68">
        <v>3</v>
      </c>
      <c r="D68">
        <v>9</v>
      </c>
      <c r="E68">
        <v>17</v>
      </c>
      <c r="F68">
        <v>9.2270040000000005E-3</v>
      </c>
      <c r="G68">
        <v>1.4947699999999999E-4</v>
      </c>
      <c r="H68">
        <v>2.9149660000000001E-2</v>
      </c>
      <c r="I68">
        <v>0.8728475141440265</v>
      </c>
    </row>
    <row r="69" spans="1:9">
      <c r="A69">
        <v>294</v>
      </c>
      <c r="B69" t="s">
        <v>114</v>
      </c>
      <c r="C69">
        <v>2</v>
      </c>
      <c r="D69">
        <v>8</v>
      </c>
      <c r="E69">
        <v>20</v>
      </c>
      <c r="F69">
        <v>8.4978600000000005E-4</v>
      </c>
      <c r="G69">
        <v>1.5867999999999999E-4</v>
      </c>
      <c r="H69">
        <v>7.6120699999999996E-4</v>
      </c>
      <c r="I69">
        <v>0.25143103297502123</v>
      </c>
    </row>
    <row r="70" spans="1:9">
      <c r="A70">
        <v>190</v>
      </c>
      <c r="B70" t="s">
        <v>74</v>
      </c>
      <c r="C70">
        <v>3</v>
      </c>
      <c r="D70">
        <v>11</v>
      </c>
      <c r="E70">
        <v>24</v>
      </c>
      <c r="F70">
        <v>2.5575029999999999E-2</v>
      </c>
      <c r="G70">
        <v>1.5845400000000001E-4</v>
      </c>
      <c r="H70">
        <v>1.7308499999999999E-4</v>
      </c>
      <c r="I70">
        <v>1.11768160228641</v>
      </c>
    </row>
    <row r="71" spans="1:9">
      <c r="A71">
        <v>45</v>
      </c>
      <c r="B71" t="s">
        <v>87</v>
      </c>
      <c r="C71">
        <v>3</v>
      </c>
      <c r="D71">
        <v>9</v>
      </c>
      <c r="E71">
        <v>22</v>
      </c>
      <c r="F71">
        <v>8.6803450000000008E-3</v>
      </c>
      <c r="G71">
        <v>1.5236899999999999E-4</v>
      </c>
      <c r="H71">
        <v>5.35373E-5</v>
      </c>
      <c r="I71">
        <v>1.3625414037513652</v>
      </c>
    </row>
    <row r="72" spans="1:9">
      <c r="A72">
        <v>30</v>
      </c>
      <c r="B72" t="s">
        <v>136</v>
      </c>
      <c r="C72">
        <v>4</v>
      </c>
      <c r="D72">
        <v>11</v>
      </c>
      <c r="E72">
        <v>22</v>
      </c>
      <c r="F72">
        <v>5.2113100000000002E-2</v>
      </c>
      <c r="G72">
        <v>1.4621999999999999E-4</v>
      </c>
      <c r="H72">
        <v>4.0376900000000003E-5</v>
      </c>
      <c r="I72">
        <v>2.5472168139997762</v>
      </c>
    </row>
    <row r="73" spans="1:9">
      <c r="A73">
        <v>314</v>
      </c>
      <c r="B73" t="s">
        <v>99</v>
      </c>
      <c r="C73">
        <v>2</v>
      </c>
      <c r="D73">
        <v>6</v>
      </c>
      <c r="E73">
        <v>19</v>
      </c>
      <c r="F73">
        <v>2.9369890000000001E-3</v>
      </c>
      <c r="G73">
        <v>1.55618E-4</v>
      </c>
      <c r="H73">
        <v>2.39187E-4</v>
      </c>
      <c r="I73">
        <v>1.3071400665319419</v>
      </c>
    </row>
    <row r="74" spans="1:9">
      <c r="A74">
        <v>192</v>
      </c>
      <c r="B74" t="s">
        <v>44</v>
      </c>
      <c r="C74">
        <v>4</v>
      </c>
      <c r="D74">
        <v>14</v>
      </c>
      <c r="E74">
        <v>29</v>
      </c>
      <c r="F74">
        <v>4.7622949999999997E-2</v>
      </c>
      <c r="G74">
        <v>1.5110300000000001E-4</v>
      </c>
      <c r="H74">
        <v>6.8969100000000003E-5</v>
      </c>
      <c r="I74">
        <v>0.31844530334313786</v>
      </c>
    </row>
    <row r="75" spans="1:9">
      <c r="A75">
        <v>65</v>
      </c>
      <c r="B75" t="s">
        <v>111</v>
      </c>
      <c r="C75">
        <v>3</v>
      </c>
      <c r="D75">
        <v>9</v>
      </c>
      <c r="E75">
        <v>20</v>
      </c>
      <c r="F75">
        <v>1.466315E-2</v>
      </c>
      <c r="G75">
        <v>1.5860399999999999E-4</v>
      </c>
      <c r="H75">
        <v>2.4943399999999998E-4</v>
      </c>
      <c r="I75">
        <v>0.23683100539093935</v>
      </c>
    </row>
    <row r="76" spans="1:9">
      <c r="A76">
        <v>54</v>
      </c>
      <c r="B76" t="s">
        <v>238</v>
      </c>
      <c r="C76">
        <v>3</v>
      </c>
      <c r="D76">
        <v>9</v>
      </c>
      <c r="E76">
        <v>20</v>
      </c>
      <c r="F76">
        <v>9.9626399999999996E-4</v>
      </c>
      <c r="G76">
        <v>1.5535200000000001E-4</v>
      </c>
      <c r="H76">
        <v>0.2076788</v>
      </c>
      <c r="I76">
        <v>0.14252803432003749</v>
      </c>
    </row>
    <row r="77" spans="1:9">
      <c r="A77">
        <v>48</v>
      </c>
      <c r="B77" t="s">
        <v>39</v>
      </c>
      <c r="C77">
        <v>3</v>
      </c>
      <c r="D77">
        <v>10</v>
      </c>
      <c r="E77">
        <v>25</v>
      </c>
      <c r="F77">
        <v>1.955867E-3</v>
      </c>
      <c r="G77">
        <v>1.4524300000000001E-4</v>
      </c>
      <c r="H77">
        <v>2.7569999999999999E-5</v>
      </c>
      <c r="I77">
        <v>0.38522165781743534</v>
      </c>
    </row>
    <row r="78" spans="1:9">
      <c r="A78">
        <v>21</v>
      </c>
      <c r="B78" t="s">
        <v>189</v>
      </c>
      <c r="C78">
        <v>6</v>
      </c>
      <c r="D78">
        <v>15</v>
      </c>
      <c r="E78">
        <v>27</v>
      </c>
      <c r="F78">
        <v>4.6236979999999997E-2</v>
      </c>
      <c r="G78">
        <v>1.57183E-4</v>
      </c>
      <c r="H78">
        <v>5.8925190000000002E-2</v>
      </c>
      <c r="I78">
        <v>3.1161901162404901</v>
      </c>
    </row>
    <row r="79" spans="1:9">
      <c r="A79">
        <v>329</v>
      </c>
      <c r="B79" t="s">
        <v>165</v>
      </c>
      <c r="C79">
        <v>2</v>
      </c>
      <c r="D79">
        <v>6</v>
      </c>
      <c r="E79">
        <v>12</v>
      </c>
      <c r="F79">
        <v>4.7090229999999997E-3</v>
      </c>
      <c r="G79">
        <v>1.4575100000000001E-4</v>
      </c>
      <c r="H79">
        <v>2.7238700000000002E-4</v>
      </c>
      <c r="I79">
        <v>0.44194171009010252</v>
      </c>
    </row>
    <row r="80" spans="1:9">
      <c r="A80">
        <v>26</v>
      </c>
      <c r="B80" t="s">
        <v>161</v>
      </c>
      <c r="C80">
        <v>2</v>
      </c>
      <c r="D80">
        <v>7</v>
      </c>
      <c r="E80">
        <v>13</v>
      </c>
      <c r="F80">
        <v>7.8061040000000003E-3</v>
      </c>
      <c r="G80">
        <v>1.4688599999999999E-4</v>
      </c>
      <c r="H80">
        <v>1.3817699999999999E-4</v>
      </c>
      <c r="I80">
        <v>1.0280671078441082</v>
      </c>
    </row>
    <row r="81" spans="1:9">
      <c r="A81">
        <v>38</v>
      </c>
      <c r="B81" t="s">
        <v>188</v>
      </c>
      <c r="C81">
        <v>4</v>
      </c>
      <c r="D81">
        <v>11</v>
      </c>
      <c r="E81">
        <v>26</v>
      </c>
      <c r="F81">
        <v>2.2056019999999999E-2</v>
      </c>
      <c r="G81">
        <v>1.6393399999999999E-4</v>
      </c>
      <c r="H81">
        <v>1.8745290000000001E-2</v>
      </c>
      <c r="I81">
        <v>1.7040833787443614</v>
      </c>
    </row>
    <row r="82" spans="1:9">
      <c r="A82">
        <v>57</v>
      </c>
      <c r="B82" t="s">
        <v>209</v>
      </c>
      <c r="C82">
        <v>2</v>
      </c>
      <c r="D82">
        <v>9</v>
      </c>
      <c r="E82">
        <v>25</v>
      </c>
      <c r="F82">
        <v>2.2120529999999999E-2</v>
      </c>
      <c r="G82">
        <v>1.6442E-4</v>
      </c>
      <c r="H82">
        <v>3.7484339999999998E-2</v>
      </c>
      <c r="I82">
        <v>0.3078898208805646</v>
      </c>
    </row>
    <row r="83" spans="1:9">
      <c r="A83">
        <v>333</v>
      </c>
      <c r="B83" t="s">
        <v>110</v>
      </c>
      <c r="C83">
        <v>1</v>
      </c>
      <c r="D83">
        <v>2</v>
      </c>
      <c r="E83">
        <v>4</v>
      </c>
      <c r="F83">
        <v>0</v>
      </c>
      <c r="G83">
        <v>1.21536E-4</v>
      </c>
      <c r="H83">
        <v>6.5187199999999998E-8</v>
      </c>
      <c r="I83">
        <v>0.56370577534826116</v>
      </c>
    </row>
    <row r="84" spans="1:9">
      <c r="A84">
        <v>58</v>
      </c>
      <c r="B84" t="s">
        <v>193</v>
      </c>
      <c r="C84">
        <v>4</v>
      </c>
      <c r="D84">
        <v>13</v>
      </c>
      <c r="E84">
        <v>29</v>
      </c>
      <c r="F84">
        <v>5.2234839999999998E-2</v>
      </c>
      <c r="G84">
        <v>1.66417E-4</v>
      </c>
      <c r="H84">
        <v>1.7323109999999999E-2</v>
      </c>
      <c r="I84">
        <v>0.52137006221171134</v>
      </c>
    </row>
    <row r="85" spans="1:9">
      <c r="A85">
        <v>327</v>
      </c>
      <c r="B85" t="s">
        <v>17</v>
      </c>
      <c r="C85">
        <v>2</v>
      </c>
      <c r="D85">
        <v>5</v>
      </c>
      <c r="E85">
        <v>13</v>
      </c>
      <c r="F85">
        <v>2.388341E-3</v>
      </c>
      <c r="G85">
        <v>1.3860000000000001E-4</v>
      </c>
      <c r="H85">
        <v>5.0083500000000001E-6</v>
      </c>
      <c r="I85">
        <v>0.17263702395025721</v>
      </c>
    </row>
    <row r="86" spans="1:9">
      <c r="A86">
        <v>73</v>
      </c>
      <c r="B86" t="s">
        <v>215</v>
      </c>
      <c r="C86">
        <v>2</v>
      </c>
      <c r="D86">
        <v>7</v>
      </c>
      <c r="E86">
        <v>17</v>
      </c>
      <c r="F86">
        <v>4.7438489999999996E-3</v>
      </c>
      <c r="G86">
        <v>1.59388E-4</v>
      </c>
      <c r="H86">
        <v>3.072368E-2</v>
      </c>
      <c r="I86">
        <v>1.0110477447758162</v>
      </c>
    </row>
    <row r="87" spans="1:9">
      <c r="A87">
        <v>298</v>
      </c>
      <c r="B87" t="s">
        <v>55</v>
      </c>
      <c r="C87">
        <v>2</v>
      </c>
      <c r="D87">
        <v>5</v>
      </c>
      <c r="E87">
        <v>10</v>
      </c>
      <c r="F87">
        <v>2.1017319999999998E-3</v>
      </c>
      <c r="G87">
        <v>1.3215300000000001E-4</v>
      </c>
      <c r="H87">
        <v>1.4914199999999999E-6</v>
      </c>
      <c r="I87">
        <v>1.7667161307289225</v>
      </c>
    </row>
    <row r="88" spans="1:9">
      <c r="A88">
        <v>102</v>
      </c>
      <c r="B88" t="s">
        <v>259</v>
      </c>
      <c r="C88">
        <v>3</v>
      </c>
      <c r="D88">
        <v>9</v>
      </c>
      <c r="E88">
        <v>19</v>
      </c>
      <c r="F88">
        <v>6.8035100000000005E-4</v>
      </c>
      <c r="G88">
        <v>1.52416E-4</v>
      </c>
      <c r="H88">
        <v>0.36689450000000001</v>
      </c>
      <c r="I88">
        <v>0.79715798313883546</v>
      </c>
    </row>
    <row r="89" spans="1:9">
      <c r="A89">
        <v>22</v>
      </c>
      <c r="B89" t="s">
        <v>175</v>
      </c>
      <c r="C89">
        <v>3</v>
      </c>
      <c r="D89">
        <v>13</v>
      </c>
      <c r="E89">
        <v>25</v>
      </c>
      <c r="F89">
        <v>2.5258920000000001E-2</v>
      </c>
      <c r="G89">
        <v>1.5890699999999999E-4</v>
      </c>
      <c r="H89">
        <v>1.9258959999999999E-2</v>
      </c>
      <c r="I89">
        <v>1.8580799157133077</v>
      </c>
    </row>
    <row r="90" spans="1:9">
      <c r="A90">
        <v>145</v>
      </c>
      <c r="B90" t="s">
        <v>223</v>
      </c>
      <c r="C90">
        <v>3</v>
      </c>
      <c r="D90">
        <v>7</v>
      </c>
      <c r="E90">
        <v>14</v>
      </c>
      <c r="F90">
        <v>1.16478E-2</v>
      </c>
      <c r="G90">
        <v>1.46284E-4</v>
      </c>
      <c r="H90">
        <v>1.5732019999999999E-2</v>
      </c>
      <c r="I90">
        <v>1.5880212364606481</v>
      </c>
    </row>
    <row r="91" spans="1:9">
      <c r="A91">
        <v>164</v>
      </c>
      <c r="B91" t="s">
        <v>69</v>
      </c>
      <c r="C91">
        <v>2</v>
      </c>
      <c r="D91">
        <v>8</v>
      </c>
      <c r="E91">
        <v>20</v>
      </c>
      <c r="F91">
        <v>3.5662480000000002E-3</v>
      </c>
      <c r="G91">
        <v>1.4259200000000001E-4</v>
      </c>
      <c r="H91">
        <v>1.10659E-5</v>
      </c>
      <c r="I91">
        <v>0.68192893494960549</v>
      </c>
    </row>
    <row r="92" spans="1:9">
      <c r="A92">
        <v>25</v>
      </c>
      <c r="B92" t="s">
        <v>157</v>
      </c>
      <c r="C92">
        <v>4</v>
      </c>
      <c r="D92">
        <v>9</v>
      </c>
      <c r="E92">
        <v>17</v>
      </c>
      <c r="F92">
        <v>2.5591329999999999E-2</v>
      </c>
      <c r="G92">
        <v>1.5227700000000001E-4</v>
      </c>
      <c r="H92">
        <v>5.1309299999999995E-4</v>
      </c>
      <c r="I92">
        <v>3.6858247794771155</v>
      </c>
    </row>
    <row r="93" spans="1:9">
      <c r="A93">
        <v>72</v>
      </c>
      <c r="B93" t="s">
        <v>241</v>
      </c>
      <c r="C93">
        <v>4</v>
      </c>
      <c r="D93">
        <v>12</v>
      </c>
      <c r="E93">
        <v>29</v>
      </c>
      <c r="F93">
        <v>1.508754E-2</v>
      </c>
      <c r="G93">
        <v>1.6020499999999999E-4</v>
      </c>
      <c r="H93">
        <v>0.29869129999999999</v>
      </c>
      <c r="I93">
        <v>0.66435990603059758</v>
      </c>
    </row>
    <row r="94" spans="1:9">
      <c r="A94">
        <v>7</v>
      </c>
      <c r="B94" t="s">
        <v>264</v>
      </c>
      <c r="C94">
        <v>2</v>
      </c>
      <c r="D94">
        <v>7</v>
      </c>
      <c r="E94">
        <v>15</v>
      </c>
      <c r="F94">
        <v>6.9765699999999996E-3</v>
      </c>
      <c r="G94">
        <v>1.4430000000000001E-4</v>
      </c>
      <c r="H94">
        <v>0.1782011</v>
      </c>
      <c r="I94">
        <v>6.1984320827948441E-2</v>
      </c>
    </row>
    <row r="95" spans="1:9">
      <c r="A95">
        <v>69</v>
      </c>
      <c r="B95" t="s">
        <v>60</v>
      </c>
      <c r="C95">
        <v>4</v>
      </c>
      <c r="D95">
        <v>12</v>
      </c>
      <c r="E95">
        <v>26</v>
      </c>
      <c r="F95">
        <v>9.0671020000000005E-3</v>
      </c>
      <c r="G95">
        <v>1.48412E-4</v>
      </c>
      <c r="H95">
        <v>4.5637299999999998E-5</v>
      </c>
      <c r="I95">
        <v>0.318897448985485</v>
      </c>
    </row>
    <row r="96" spans="1:9">
      <c r="A96">
        <v>31</v>
      </c>
      <c r="B96" t="s">
        <v>130</v>
      </c>
      <c r="C96">
        <v>3</v>
      </c>
      <c r="D96">
        <v>8</v>
      </c>
      <c r="E96">
        <v>15</v>
      </c>
      <c r="F96">
        <v>2.4233770000000002E-2</v>
      </c>
      <c r="G96">
        <v>1.3993799999999999E-4</v>
      </c>
      <c r="H96">
        <v>1.0623499999999999E-5</v>
      </c>
      <c r="I96">
        <v>0.93162610674041169</v>
      </c>
    </row>
    <row r="97" spans="1:9">
      <c r="A97">
        <v>156</v>
      </c>
      <c r="B97" t="s">
        <v>184</v>
      </c>
      <c r="C97">
        <v>2</v>
      </c>
      <c r="D97">
        <v>7</v>
      </c>
      <c r="E97">
        <v>15</v>
      </c>
      <c r="F97">
        <v>5.8421000000000002E-3</v>
      </c>
      <c r="G97">
        <v>1.4967800000000001E-4</v>
      </c>
      <c r="H97">
        <v>1.447327E-2</v>
      </c>
      <c r="I97">
        <v>0.92930168516518374</v>
      </c>
    </row>
    <row r="98" spans="1:9">
      <c r="A98">
        <v>155</v>
      </c>
      <c r="B98" t="s">
        <v>205</v>
      </c>
      <c r="C98">
        <v>6</v>
      </c>
      <c r="D98">
        <v>15</v>
      </c>
      <c r="E98">
        <v>25</v>
      </c>
      <c r="F98">
        <v>3.2265879999999997E-2</v>
      </c>
      <c r="G98">
        <v>1.5632299999999999E-4</v>
      </c>
      <c r="H98">
        <v>6.525185E-2</v>
      </c>
      <c r="I98">
        <v>2.2739962875371624</v>
      </c>
    </row>
    <row r="99" spans="1:9">
      <c r="A99">
        <v>222</v>
      </c>
      <c r="B99" t="s">
        <v>122</v>
      </c>
      <c r="C99">
        <v>4</v>
      </c>
      <c r="D99">
        <v>9</v>
      </c>
      <c r="E99">
        <v>20</v>
      </c>
      <c r="F99">
        <v>8.2439639999999995E-3</v>
      </c>
      <c r="G99">
        <v>1.61421E-4</v>
      </c>
      <c r="H99">
        <v>2.3727539999999999E-3</v>
      </c>
      <c r="I99">
        <v>1.0463023469255841</v>
      </c>
    </row>
    <row r="100" spans="1:9">
      <c r="A100">
        <v>39</v>
      </c>
      <c r="B100" t="s">
        <v>328</v>
      </c>
      <c r="C100">
        <v>3</v>
      </c>
      <c r="D100">
        <v>9</v>
      </c>
      <c r="E100">
        <v>22</v>
      </c>
      <c r="F100">
        <v>1.140381E-2</v>
      </c>
      <c r="G100">
        <v>1.6412299999999999E-4</v>
      </c>
      <c r="H100">
        <v>6.8810149999999999E-3</v>
      </c>
      <c r="I100">
        <v>0.61121679890840497</v>
      </c>
    </row>
    <row r="101" spans="1:9">
      <c r="A101">
        <v>23</v>
      </c>
      <c r="B101" t="s">
        <v>169</v>
      </c>
      <c r="C101">
        <v>3</v>
      </c>
      <c r="D101">
        <v>7</v>
      </c>
      <c r="E101">
        <v>19</v>
      </c>
      <c r="F101">
        <v>1.5668410000000001E-2</v>
      </c>
      <c r="G101">
        <v>1.5669100000000001E-4</v>
      </c>
      <c r="H101">
        <v>5.213713E-3</v>
      </c>
      <c r="I101">
        <v>1.2856028278734011</v>
      </c>
    </row>
    <row r="102" spans="1:9">
      <c r="A102">
        <v>160</v>
      </c>
      <c r="B102" t="s">
        <v>140</v>
      </c>
      <c r="C102">
        <v>3</v>
      </c>
      <c r="D102">
        <v>8</v>
      </c>
      <c r="E102">
        <v>15</v>
      </c>
      <c r="F102">
        <v>1.449947E-2</v>
      </c>
      <c r="G102">
        <v>1.46778E-4</v>
      </c>
      <c r="H102">
        <v>4.8696399999999997E-5</v>
      </c>
      <c r="I102">
        <v>1.1799433967995316</v>
      </c>
    </row>
    <row r="103" spans="1:9">
      <c r="A103">
        <v>44</v>
      </c>
      <c r="B103" t="s">
        <v>95</v>
      </c>
      <c r="C103">
        <v>4</v>
      </c>
      <c r="D103">
        <v>12</v>
      </c>
      <c r="E103">
        <v>28</v>
      </c>
      <c r="F103">
        <v>7.2616239999999999E-2</v>
      </c>
      <c r="G103">
        <v>1.5576300000000001E-4</v>
      </c>
      <c r="H103">
        <v>1.4030100000000001E-4</v>
      </c>
      <c r="I103">
        <v>0.75855558487813046</v>
      </c>
    </row>
    <row r="104" spans="1:9">
      <c r="A104">
        <v>193</v>
      </c>
      <c r="B104" t="s">
        <v>34</v>
      </c>
      <c r="C104">
        <v>6</v>
      </c>
      <c r="D104">
        <v>13</v>
      </c>
      <c r="E104">
        <v>25</v>
      </c>
      <c r="F104">
        <v>3.7406469999999997E-2</v>
      </c>
      <c r="G104">
        <v>1.4954399999999999E-4</v>
      </c>
      <c r="H104">
        <v>5.7997800000000002E-5</v>
      </c>
      <c r="I104">
        <v>0.19535392556361916</v>
      </c>
    </row>
    <row r="105" spans="1:9">
      <c r="A105">
        <v>62</v>
      </c>
      <c r="B105" t="s">
        <v>125</v>
      </c>
      <c r="C105">
        <v>5</v>
      </c>
      <c r="D105">
        <v>11</v>
      </c>
      <c r="E105">
        <v>22</v>
      </c>
      <c r="F105">
        <v>3.0457640000000001E-2</v>
      </c>
      <c r="G105">
        <v>1.6299899999999999E-4</v>
      </c>
      <c r="H105">
        <v>8.52131E-4</v>
      </c>
      <c r="I105">
        <v>3.4134697198832282</v>
      </c>
    </row>
    <row r="106" spans="1:9">
      <c r="A106">
        <v>148</v>
      </c>
      <c r="B106" t="s">
        <v>181</v>
      </c>
      <c r="C106">
        <v>2</v>
      </c>
      <c r="D106">
        <v>7</v>
      </c>
      <c r="E106">
        <v>17</v>
      </c>
      <c r="F106">
        <v>3.5814070000000003E-2</v>
      </c>
      <c r="G106">
        <v>1.4782E-4</v>
      </c>
      <c r="H106">
        <v>9.6969210000000007E-3</v>
      </c>
      <c r="I106">
        <v>0.12232473080276215</v>
      </c>
    </row>
    <row r="107" spans="1:9">
      <c r="A107">
        <v>74</v>
      </c>
      <c r="B107" t="s">
        <v>211</v>
      </c>
      <c r="C107">
        <v>2</v>
      </c>
      <c r="D107">
        <v>4</v>
      </c>
      <c r="E107">
        <v>12</v>
      </c>
      <c r="F107">
        <v>4.1684039999999997E-3</v>
      </c>
      <c r="G107">
        <v>1.5895699999999999E-4</v>
      </c>
      <c r="H107">
        <v>8.1148149999999992E-3</v>
      </c>
      <c r="I107">
        <v>1.1887211616066859</v>
      </c>
    </row>
    <row r="108" spans="1:9">
      <c r="A108">
        <v>313</v>
      </c>
      <c r="B108" t="s">
        <v>91</v>
      </c>
      <c r="C108">
        <v>2</v>
      </c>
      <c r="D108">
        <v>6</v>
      </c>
      <c r="E108">
        <v>14</v>
      </c>
      <c r="F108">
        <v>7.0698400000000002E-4</v>
      </c>
      <c r="G108">
        <v>1.5087499999999999E-4</v>
      </c>
      <c r="H108">
        <v>1.2615200000000001E-4</v>
      </c>
      <c r="I108">
        <v>0.9672210742751679</v>
      </c>
    </row>
    <row r="109" spans="1:9">
      <c r="A109">
        <v>76</v>
      </c>
      <c r="B109" t="s">
        <v>190</v>
      </c>
      <c r="C109">
        <v>5</v>
      </c>
      <c r="D109">
        <v>13</v>
      </c>
      <c r="E109">
        <v>26</v>
      </c>
      <c r="F109">
        <v>2.8880309999999999E-2</v>
      </c>
      <c r="G109">
        <v>1.6611299999999999E-4</v>
      </c>
      <c r="H109">
        <v>9.9597660000000001E-3</v>
      </c>
      <c r="I109">
        <v>3.5717505243377761</v>
      </c>
    </row>
    <row r="110" spans="1:9">
      <c r="A110">
        <v>169</v>
      </c>
      <c r="B110" t="s">
        <v>199</v>
      </c>
      <c r="C110">
        <v>2</v>
      </c>
      <c r="D110">
        <v>8</v>
      </c>
      <c r="E110">
        <v>18</v>
      </c>
      <c r="F110">
        <v>0</v>
      </c>
      <c r="G110">
        <v>1.49813E-4</v>
      </c>
      <c r="H110">
        <v>2.8853759999999999E-2</v>
      </c>
      <c r="I110">
        <v>0.33351174781931936</v>
      </c>
    </row>
    <row r="111" spans="1:9">
      <c r="A111">
        <v>322</v>
      </c>
      <c r="B111" t="s">
        <v>29</v>
      </c>
      <c r="C111">
        <v>2</v>
      </c>
      <c r="D111">
        <v>6</v>
      </c>
      <c r="E111">
        <v>14</v>
      </c>
      <c r="F111">
        <v>1.53662E-3</v>
      </c>
      <c r="G111">
        <v>1.35501E-4</v>
      </c>
      <c r="H111">
        <v>3.4368799999999999E-6</v>
      </c>
      <c r="I111">
        <v>0.39131374040911032</v>
      </c>
    </row>
    <row r="112" spans="1:9">
      <c r="A112">
        <v>299</v>
      </c>
      <c r="B112" t="s">
        <v>54</v>
      </c>
      <c r="C112">
        <v>3</v>
      </c>
      <c r="D112">
        <v>8</v>
      </c>
      <c r="E112">
        <v>15</v>
      </c>
      <c r="F112">
        <v>1.3140779999999999E-2</v>
      </c>
      <c r="G112">
        <v>1.3770300000000001E-4</v>
      </c>
      <c r="H112">
        <v>5.6504899999999997E-6</v>
      </c>
      <c r="I112">
        <v>0.69964708369019324</v>
      </c>
    </row>
    <row r="113" spans="1:9">
      <c r="A113">
        <v>94</v>
      </c>
      <c r="B113" t="s">
        <v>146</v>
      </c>
      <c r="C113">
        <v>4</v>
      </c>
      <c r="D113">
        <v>13</v>
      </c>
      <c r="E113">
        <v>22</v>
      </c>
      <c r="F113">
        <v>2.055533E-2</v>
      </c>
      <c r="G113">
        <v>1.65098E-4</v>
      </c>
      <c r="H113">
        <v>4.1610909999999996E-3</v>
      </c>
      <c r="I113">
        <v>0.13564780722183767</v>
      </c>
    </row>
    <row r="114" spans="1:9">
      <c r="A114">
        <v>158</v>
      </c>
      <c r="B114" t="s">
        <v>152</v>
      </c>
      <c r="C114">
        <v>2</v>
      </c>
      <c r="D114">
        <v>7</v>
      </c>
      <c r="E114">
        <v>14</v>
      </c>
      <c r="F114">
        <v>3.6382659999999998E-3</v>
      </c>
      <c r="G114">
        <v>1.4847800000000001E-4</v>
      </c>
      <c r="H114">
        <v>1.48436E-4</v>
      </c>
      <c r="I114">
        <v>0.2873342922716744</v>
      </c>
    </row>
    <row r="115" spans="1:9">
      <c r="A115">
        <v>98</v>
      </c>
      <c r="B115" t="s">
        <v>81</v>
      </c>
      <c r="C115">
        <v>2</v>
      </c>
      <c r="D115">
        <v>8</v>
      </c>
      <c r="E115">
        <v>17</v>
      </c>
      <c r="F115">
        <v>1.0411139999999999E-2</v>
      </c>
      <c r="G115">
        <v>1.5396499999999999E-4</v>
      </c>
      <c r="H115">
        <v>1.1178100000000001E-4</v>
      </c>
      <c r="I115">
        <v>0.38899596573537543</v>
      </c>
    </row>
    <row r="116" spans="1:9">
      <c r="A116">
        <v>191</v>
      </c>
      <c r="B116" t="s">
        <v>64</v>
      </c>
      <c r="C116">
        <v>4</v>
      </c>
      <c r="D116">
        <v>11</v>
      </c>
      <c r="E116">
        <v>25</v>
      </c>
      <c r="F116">
        <v>2.1991980000000001E-2</v>
      </c>
      <c r="G116">
        <v>1.5446399999999999E-4</v>
      </c>
      <c r="H116">
        <v>9.1756399999999994E-5</v>
      </c>
      <c r="I116">
        <v>0.71961456341218699</v>
      </c>
    </row>
    <row r="117" spans="1:9">
      <c r="A117">
        <v>115</v>
      </c>
      <c r="B117" t="s">
        <v>267</v>
      </c>
      <c r="C117">
        <v>4</v>
      </c>
      <c r="D117">
        <v>12</v>
      </c>
      <c r="E117">
        <v>23</v>
      </c>
      <c r="F117">
        <v>7.5468049999999995E-2</v>
      </c>
      <c r="G117">
        <v>1.5501499999999999E-4</v>
      </c>
      <c r="H117">
        <v>0.45397589999999999</v>
      </c>
      <c r="I117">
        <v>0.19094433605783101</v>
      </c>
    </row>
    <row r="118" spans="1:9">
      <c r="A118">
        <v>311</v>
      </c>
      <c r="B118" t="s">
        <v>53</v>
      </c>
      <c r="C118">
        <v>4</v>
      </c>
      <c r="D118">
        <v>15</v>
      </c>
      <c r="E118">
        <v>33</v>
      </c>
      <c r="F118">
        <v>6.5803219999999996E-2</v>
      </c>
      <c r="G118">
        <v>1.5501499999999999E-4</v>
      </c>
      <c r="H118">
        <v>1.03775E-4</v>
      </c>
      <c r="I118">
        <v>1.3888526546628992</v>
      </c>
    </row>
    <row r="119" spans="1:9">
      <c r="A119">
        <v>46</v>
      </c>
      <c r="B119" t="s">
        <v>76</v>
      </c>
      <c r="C119">
        <v>3</v>
      </c>
      <c r="D119">
        <v>11</v>
      </c>
      <c r="E119">
        <v>24</v>
      </c>
      <c r="F119">
        <v>5.9275079999999997E-3</v>
      </c>
      <c r="G119">
        <v>1.4936499999999999E-4</v>
      </c>
      <c r="H119">
        <v>3.6406799999999998E-5</v>
      </c>
      <c r="I119">
        <v>0.16076484551942427</v>
      </c>
    </row>
    <row r="120" spans="1:9">
      <c r="A120">
        <v>225</v>
      </c>
      <c r="B120" t="s">
        <v>139</v>
      </c>
      <c r="C120">
        <v>3</v>
      </c>
      <c r="D120">
        <v>10</v>
      </c>
      <c r="E120">
        <v>21</v>
      </c>
      <c r="F120">
        <v>4.2498029999999999E-2</v>
      </c>
      <c r="G120">
        <v>1.5984699999999999E-4</v>
      </c>
      <c r="H120">
        <v>3.2334900000000001E-4</v>
      </c>
      <c r="I120">
        <v>0.11071369695832786</v>
      </c>
    </row>
    <row r="121" spans="1:9">
      <c r="A121">
        <v>146</v>
      </c>
      <c r="B121" t="s">
        <v>213</v>
      </c>
      <c r="C121">
        <v>4</v>
      </c>
      <c r="D121">
        <v>11</v>
      </c>
      <c r="E121">
        <v>19</v>
      </c>
      <c r="F121">
        <v>1.2314729999999999E-2</v>
      </c>
      <c r="G121">
        <v>1.5024E-4</v>
      </c>
      <c r="H121">
        <v>3.4691649999999997E-2</v>
      </c>
      <c r="I121">
        <v>0.38988133351791288</v>
      </c>
    </row>
    <row r="122" spans="1:9">
      <c r="A122">
        <v>179</v>
      </c>
      <c r="B122" t="s">
        <v>214</v>
      </c>
      <c r="C122">
        <v>5</v>
      </c>
      <c r="D122">
        <v>15</v>
      </c>
      <c r="E122">
        <v>30</v>
      </c>
      <c r="F122">
        <v>5.5438380000000002E-2</v>
      </c>
      <c r="G122">
        <v>1.6891899999999999E-4</v>
      </c>
      <c r="H122">
        <v>0.14940290000000001</v>
      </c>
      <c r="I122">
        <v>0.26301022763074017</v>
      </c>
    </row>
    <row r="123" spans="1:9">
      <c r="A123">
        <v>103</v>
      </c>
      <c r="B123" t="s">
        <v>250</v>
      </c>
      <c r="C123">
        <v>3</v>
      </c>
      <c r="D123">
        <v>10</v>
      </c>
      <c r="E123">
        <v>21</v>
      </c>
      <c r="F123">
        <v>3.7002939999999998E-3</v>
      </c>
      <c r="G123">
        <v>1.57035E-4</v>
      </c>
      <c r="H123">
        <v>0.25270160000000003</v>
      </c>
      <c r="I123">
        <v>1.4652455023877065</v>
      </c>
    </row>
    <row r="124" spans="1:9">
      <c r="A124">
        <v>24</v>
      </c>
      <c r="B124" t="s">
        <v>159</v>
      </c>
      <c r="C124">
        <v>3</v>
      </c>
      <c r="D124">
        <v>9</v>
      </c>
      <c r="E124">
        <v>17</v>
      </c>
      <c r="F124">
        <v>3.1624909999999999E-2</v>
      </c>
      <c r="G124">
        <v>1.58655E-4</v>
      </c>
      <c r="H124">
        <v>1.649183E-3</v>
      </c>
      <c r="I124">
        <v>0.27710203319156818</v>
      </c>
    </row>
    <row r="125" spans="1:9">
      <c r="A125">
        <v>61</v>
      </c>
      <c r="B125" t="s">
        <v>504</v>
      </c>
      <c r="C125">
        <v>3</v>
      </c>
      <c r="D125">
        <v>15</v>
      </c>
      <c r="E125">
        <v>32</v>
      </c>
      <c r="F125">
        <v>8.7104920000000002E-2</v>
      </c>
      <c r="G125">
        <v>1.6846400000000001E-4</v>
      </c>
      <c r="H125">
        <v>2.0811660000000002E-3</v>
      </c>
      <c r="I125">
        <v>1.0493628167715812</v>
      </c>
    </row>
    <row r="126" spans="1:9">
      <c r="A126">
        <v>159</v>
      </c>
      <c r="B126" t="s">
        <v>143</v>
      </c>
      <c r="C126">
        <v>3</v>
      </c>
      <c r="D126">
        <v>7</v>
      </c>
      <c r="E126">
        <v>17</v>
      </c>
      <c r="F126">
        <v>2.029191E-2</v>
      </c>
      <c r="G126">
        <v>1.5158399999999999E-4</v>
      </c>
      <c r="H126">
        <v>1.2572500000000001E-4</v>
      </c>
      <c r="I126">
        <v>1.4240590155623198</v>
      </c>
    </row>
    <row r="127" spans="1:9">
      <c r="A127">
        <v>144</v>
      </c>
      <c r="B127" t="s">
        <v>244</v>
      </c>
      <c r="C127">
        <v>2</v>
      </c>
      <c r="D127">
        <v>4</v>
      </c>
      <c r="E127">
        <v>7</v>
      </c>
      <c r="F127">
        <v>5.8421000000000002E-3</v>
      </c>
      <c r="G127">
        <v>1.3976200000000001E-4</v>
      </c>
      <c r="H127">
        <v>3.8641180000000002E-3</v>
      </c>
      <c r="I127">
        <v>1.4633688309588417</v>
      </c>
    </row>
    <row r="128" spans="1:9">
      <c r="A128">
        <v>270</v>
      </c>
      <c r="B128" t="s">
        <v>237</v>
      </c>
      <c r="C128">
        <v>2</v>
      </c>
      <c r="D128">
        <v>8</v>
      </c>
      <c r="E128">
        <v>19</v>
      </c>
      <c r="F128">
        <v>4.9703270000000001E-3</v>
      </c>
      <c r="G128">
        <v>1.6239E-4</v>
      </c>
      <c r="H128">
        <v>0.10149859999999999</v>
      </c>
      <c r="I128">
        <v>0.6540607678912157</v>
      </c>
    </row>
    <row r="129" spans="1:9">
      <c r="A129">
        <v>170</v>
      </c>
      <c r="B129" t="s">
        <v>163</v>
      </c>
      <c r="C129">
        <v>2</v>
      </c>
      <c r="D129">
        <v>5</v>
      </c>
      <c r="E129">
        <v>11</v>
      </c>
      <c r="F129">
        <v>3.2820039999999998E-3</v>
      </c>
      <c r="G129">
        <v>1.5767900000000001E-4</v>
      </c>
      <c r="H129">
        <v>1.529961E-3</v>
      </c>
      <c r="I129">
        <v>0.26610896138774098</v>
      </c>
    </row>
    <row r="130" spans="1:9">
      <c r="A130">
        <v>289</v>
      </c>
      <c r="B130" t="s">
        <v>105</v>
      </c>
      <c r="C130">
        <v>3</v>
      </c>
      <c r="D130">
        <v>9</v>
      </c>
      <c r="E130">
        <v>18</v>
      </c>
      <c r="F130">
        <v>4.1246449999999997E-2</v>
      </c>
      <c r="G130">
        <v>1.5406E-4</v>
      </c>
      <c r="H130">
        <v>1.5483900000000001E-4</v>
      </c>
      <c r="I130">
        <v>1.6058397521133045E-2</v>
      </c>
    </row>
    <row r="131" spans="1:9">
      <c r="A131">
        <v>213</v>
      </c>
      <c r="B131" t="s">
        <v>100</v>
      </c>
      <c r="C131">
        <v>6</v>
      </c>
      <c r="D131">
        <v>17</v>
      </c>
      <c r="E131">
        <v>37</v>
      </c>
      <c r="F131">
        <v>0.1443546</v>
      </c>
      <c r="G131">
        <v>1.6860599999999999E-4</v>
      </c>
      <c r="H131">
        <v>2.4363380000000001E-3</v>
      </c>
      <c r="I131">
        <v>4.5407194300548319</v>
      </c>
    </row>
    <row r="132" spans="1:9">
      <c r="A132">
        <v>81</v>
      </c>
      <c r="B132" t="s">
        <v>131</v>
      </c>
      <c r="C132">
        <v>2</v>
      </c>
      <c r="D132">
        <v>8</v>
      </c>
      <c r="E132">
        <v>18</v>
      </c>
      <c r="F132">
        <v>1.650044E-3</v>
      </c>
      <c r="G132">
        <v>1.61812E-4</v>
      </c>
      <c r="H132">
        <v>8.6441000000000003E-4</v>
      </c>
      <c r="I132">
        <v>0.97291085794155152</v>
      </c>
    </row>
    <row r="133" spans="1:9">
      <c r="A133">
        <v>157</v>
      </c>
      <c r="B133" t="s">
        <v>183</v>
      </c>
      <c r="C133">
        <v>1</v>
      </c>
      <c r="D133">
        <v>2</v>
      </c>
      <c r="E133">
        <v>7</v>
      </c>
      <c r="F133">
        <v>0</v>
      </c>
      <c r="G133">
        <v>1.4281600000000001E-4</v>
      </c>
      <c r="H133">
        <v>3.3630079999999998E-3</v>
      </c>
      <c r="I133">
        <v>0.17414326103147326</v>
      </c>
    </row>
    <row r="134" spans="1:9">
      <c r="A134">
        <v>75</v>
      </c>
      <c r="B134" t="s">
        <v>200</v>
      </c>
      <c r="C134">
        <v>2</v>
      </c>
      <c r="D134">
        <v>7</v>
      </c>
      <c r="E134">
        <v>15</v>
      </c>
      <c r="F134">
        <v>5.6740860000000001E-3</v>
      </c>
      <c r="G134">
        <v>1.6071999999999999E-4</v>
      </c>
      <c r="H134">
        <v>4.1998069999999998E-3</v>
      </c>
      <c r="I134">
        <v>0.55028300088699778</v>
      </c>
    </row>
    <row r="135" spans="1:9">
      <c r="A135">
        <v>182</v>
      </c>
      <c r="B135" t="s">
        <v>185</v>
      </c>
      <c r="C135">
        <v>3</v>
      </c>
      <c r="D135">
        <v>11</v>
      </c>
      <c r="E135">
        <v>23</v>
      </c>
      <c r="F135">
        <v>1.1318999999999999E-2</v>
      </c>
      <c r="G135">
        <v>1.6806699999999999E-4</v>
      </c>
      <c r="H135">
        <v>8.8696769999999994E-3</v>
      </c>
      <c r="I135">
        <v>2.3346424640605119</v>
      </c>
    </row>
    <row r="136" spans="1:9">
      <c r="A136">
        <v>201</v>
      </c>
      <c r="B136" t="s">
        <v>77</v>
      </c>
      <c r="C136">
        <v>5</v>
      </c>
      <c r="D136">
        <v>16</v>
      </c>
      <c r="E136">
        <v>37</v>
      </c>
      <c r="F136">
        <v>0.13318250000000001</v>
      </c>
      <c r="G136">
        <v>1.63881E-4</v>
      </c>
      <c r="H136">
        <v>5.2599700000000005E-4</v>
      </c>
      <c r="I136">
        <v>1.1298085392339445</v>
      </c>
    </row>
    <row r="137" spans="1:9">
      <c r="A137">
        <v>187</v>
      </c>
      <c r="B137" t="s">
        <v>115</v>
      </c>
      <c r="C137">
        <v>4</v>
      </c>
      <c r="D137">
        <v>10</v>
      </c>
      <c r="E137">
        <v>21</v>
      </c>
      <c r="F137">
        <v>2.4526650000000001E-2</v>
      </c>
      <c r="G137">
        <v>1.6415000000000001E-4</v>
      </c>
      <c r="H137">
        <v>5.5074699999999998E-4</v>
      </c>
      <c r="I137">
        <v>2.0366333015591578</v>
      </c>
    </row>
    <row r="138" spans="1:9">
      <c r="A138">
        <v>212</v>
      </c>
      <c r="B138" t="s">
        <v>327</v>
      </c>
      <c r="C138">
        <v>3</v>
      </c>
      <c r="D138">
        <v>10</v>
      </c>
      <c r="E138">
        <v>23</v>
      </c>
      <c r="F138">
        <v>3.3676069999999999E-3</v>
      </c>
      <c r="G138">
        <v>1.63559E-4</v>
      </c>
      <c r="H138">
        <v>1.9040299999999999E-3</v>
      </c>
      <c r="I138">
        <v>1.4055077562733143</v>
      </c>
    </row>
    <row r="139" spans="1:9">
      <c r="A139">
        <v>63</v>
      </c>
      <c r="B139" t="s">
        <v>124</v>
      </c>
      <c r="C139">
        <v>2</v>
      </c>
      <c r="D139">
        <v>7</v>
      </c>
      <c r="E139">
        <v>15</v>
      </c>
      <c r="F139">
        <v>2.957571E-3</v>
      </c>
      <c r="G139">
        <v>1.57011E-4</v>
      </c>
      <c r="H139">
        <v>2.3154499999999999E-4</v>
      </c>
      <c r="I139">
        <v>0.83879743141572893</v>
      </c>
    </row>
    <row r="140" spans="1:9">
      <c r="A140">
        <v>64</v>
      </c>
      <c r="B140" t="s">
        <v>121</v>
      </c>
      <c r="C140">
        <v>3</v>
      </c>
      <c r="D140">
        <v>8</v>
      </c>
      <c r="E140">
        <v>18</v>
      </c>
      <c r="F140">
        <v>4.6319860000000003E-3</v>
      </c>
      <c r="G140">
        <v>1.53941E-4</v>
      </c>
      <c r="H140">
        <v>1.44361E-4</v>
      </c>
      <c r="I140">
        <v>0.83617620167172624</v>
      </c>
    </row>
    <row r="141" spans="1:9">
      <c r="A141">
        <v>59</v>
      </c>
      <c r="B141" t="s">
        <v>173</v>
      </c>
      <c r="C141">
        <v>4</v>
      </c>
      <c r="D141">
        <v>15</v>
      </c>
      <c r="E141">
        <v>28</v>
      </c>
      <c r="F141">
        <v>4.25694E-2</v>
      </c>
      <c r="G141">
        <v>1.6829400000000001E-4</v>
      </c>
      <c r="H141">
        <v>8.637423E-3</v>
      </c>
      <c r="I141">
        <v>0.36460102690016971</v>
      </c>
    </row>
    <row r="142" spans="1:9">
      <c r="A142">
        <v>88</v>
      </c>
      <c r="B142" t="s">
        <v>232</v>
      </c>
      <c r="C142">
        <v>4</v>
      </c>
      <c r="D142">
        <v>11</v>
      </c>
      <c r="E142">
        <v>25</v>
      </c>
      <c r="F142">
        <v>9.6435800000000006E-3</v>
      </c>
      <c r="G142">
        <v>1.67448E-4</v>
      </c>
      <c r="H142">
        <v>0.1381251</v>
      </c>
      <c r="I142">
        <v>2.0883408595557755</v>
      </c>
    </row>
    <row r="143" spans="1:9">
      <c r="A143">
        <v>47</v>
      </c>
      <c r="B143" t="s">
        <v>63</v>
      </c>
      <c r="C143">
        <v>6</v>
      </c>
      <c r="D143">
        <v>17</v>
      </c>
      <c r="E143">
        <v>33</v>
      </c>
      <c r="F143">
        <v>8.6284310000000003E-2</v>
      </c>
      <c r="G143">
        <v>1.4974500000000001E-4</v>
      </c>
      <c r="H143">
        <v>4.9446600000000002E-5</v>
      </c>
      <c r="I143">
        <v>0.34026878664967375</v>
      </c>
    </row>
    <row r="144" spans="1:9">
      <c r="A144">
        <v>77</v>
      </c>
      <c r="B144" t="s">
        <v>178</v>
      </c>
      <c r="C144">
        <v>4</v>
      </c>
      <c r="D144">
        <v>11</v>
      </c>
      <c r="E144">
        <v>23</v>
      </c>
      <c r="F144">
        <v>4.5620360000000002E-3</v>
      </c>
      <c r="G144">
        <v>1.6401499999999999E-4</v>
      </c>
      <c r="H144">
        <v>6.2184809999999997E-3</v>
      </c>
      <c r="I144">
        <v>1.2221174467413789</v>
      </c>
    </row>
    <row r="145" spans="1:9">
      <c r="A145">
        <v>194</v>
      </c>
      <c r="B145" t="s">
        <v>14</v>
      </c>
      <c r="C145">
        <v>3</v>
      </c>
      <c r="D145">
        <v>10</v>
      </c>
      <c r="E145">
        <v>17</v>
      </c>
      <c r="F145">
        <v>8.5197499999999995E-3</v>
      </c>
      <c r="G145">
        <v>1.43349E-4</v>
      </c>
      <c r="H145">
        <v>1.7430000000000001E-5</v>
      </c>
      <c r="I145">
        <v>0.99400292521320621</v>
      </c>
    </row>
    <row r="146" spans="1:9">
      <c r="A146">
        <v>176</v>
      </c>
      <c r="B146" t="s">
        <v>40</v>
      </c>
      <c r="C146">
        <v>3</v>
      </c>
      <c r="D146">
        <v>8</v>
      </c>
      <c r="E146">
        <v>15</v>
      </c>
      <c r="F146">
        <v>9.1142879999999999E-3</v>
      </c>
      <c r="G146">
        <v>1.3725E-4</v>
      </c>
      <c r="H146">
        <v>6.9384600000000003E-6</v>
      </c>
      <c r="I146">
        <v>1.6028101080541186</v>
      </c>
    </row>
    <row r="147" spans="1:9">
      <c r="A147">
        <v>175</v>
      </c>
      <c r="B147" t="s">
        <v>90</v>
      </c>
      <c r="C147">
        <v>4</v>
      </c>
      <c r="D147">
        <v>16</v>
      </c>
      <c r="E147">
        <v>29</v>
      </c>
      <c r="F147">
        <v>8.9931189999999994E-2</v>
      </c>
      <c r="G147">
        <v>1.5229999999999999E-4</v>
      </c>
      <c r="H147">
        <v>5.8577199999999999E-5</v>
      </c>
      <c r="I147">
        <v>0.66521339161492476</v>
      </c>
    </row>
    <row r="148" spans="1:9">
      <c r="A148">
        <v>104</v>
      </c>
      <c r="B148" t="s">
        <v>265</v>
      </c>
      <c r="C148">
        <v>5</v>
      </c>
      <c r="D148">
        <v>14</v>
      </c>
      <c r="E148">
        <v>26</v>
      </c>
      <c r="F148">
        <v>8.4249669999999999E-2</v>
      </c>
      <c r="G148">
        <v>1.59796E-4</v>
      </c>
      <c r="H148">
        <v>0.31441249999999998</v>
      </c>
      <c r="I148">
        <v>0.80992473707835555</v>
      </c>
    </row>
    <row r="149" spans="1:9">
      <c r="A149">
        <v>3</v>
      </c>
      <c r="B149" t="s">
        <v>274</v>
      </c>
      <c r="C149">
        <v>5</v>
      </c>
      <c r="D149">
        <v>14</v>
      </c>
      <c r="E149">
        <v>27</v>
      </c>
      <c r="F149">
        <v>4.064094E-2</v>
      </c>
      <c r="G149">
        <v>1.4463400000000001E-4</v>
      </c>
      <c r="H149">
        <v>0.35735729999999999</v>
      </c>
      <c r="I149">
        <v>0.77105234473529571</v>
      </c>
    </row>
    <row r="150" spans="1:9">
      <c r="A150">
        <v>181</v>
      </c>
      <c r="B150" t="s">
        <v>194</v>
      </c>
      <c r="C150">
        <v>2</v>
      </c>
      <c r="D150">
        <v>5</v>
      </c>
      <c r="E150">
        <v>16</v>
      </c>
      <c r="F150">
        <v>4.0153589999999996E-3</v>
      </c>
      <c r="G150">
        <v>1.6452799999999999E-4</v>
      </c>
      <c r="H150">
        <v>1.070538E-2</v>
      </c>
      <c r="I150">
        <v>0.65550138432906946</v>
      </c>
    </row>
    <row r="151" spans="1:9">
      <c r="A151">
        <v>147</v>
      </c>
      <c r="B151" t="s">
        <v>198</v>
      </c>
      <c r="C151">
        <v>4</v>
      </c>
      <c r="D151">
        <v>12</v>
      </c>
      <c r="E151">
        <v>22</v>
      </c>
      <c r="F151">
        <v>3.99891E-2</v>
      </c>
      <c r="G151">
        <v>1.5190599999999999E-4</v>
      </c>
      <c r="H151">
        <v>3.9167880000000002E-2</v>
      </c>
      <c r="I151">
        <v>0.4574848210118298</v>
      </c>
    </row>
    <row r="152" spans="1:9">
      <c r="A152">
        <v>87</v>
      </c>
      <c r="B152" t="s">
        <v>235</v>
      </c>
      <c r="C152">
        <v>4</v>
      </c>
      <c r="D152">
        <v>12</v>
      </c>
      <c r="E152">
        <v>28</v>
      </c>
      <c r="F152">
        <v>9.3404560000000005E-3</v>
      </c>
      <c r="G152">
        <v>1.63747E-4</v>
      </c>
      <c r="H152">
        <v>0.20697740000000001</v>
      </c>
      <c r="I152">
        <v>1.5540165208235817</v>
      </c>
    </row>
    <row r="153" spans="1:9">
      <c r="A153">
        <v>291</v>
      </c>
      <c r="B153" t="s">
        <v>120</v>
      </c>
      <c r="C153">
        <v>2</v>
      </c>
      <c r="D153">
        <v>7</v>
      </c>
      <c r="E153">
        <v>15</v>
      </c>
      <c r="F153">
        <v>5.0888629999999999E-3</v>
      </c>
      <c r="G153">
        <v>1.58655E-4</v>
      </c>
      <c r="H153">
        <v>2.4073399999999999E-4</v>
      </c>
      <c r="I153">
        <v>0.41879625138617699</v>
      </c>
    </row>
    <row r="154" spans="1:9">
      <c r="A154">
        <v>8</v>
      </c>
      <c r="B154" t="s">
        <v>270</v>
      </c>
      <c r="C154">
        <v>3</v>
      </c>
      <c r="D154">
        <v>9</v>
      </c>
      <c r="E154">
        <v>19</v>
      </c>
      <c r="F154">
        <v>6.6607710000000002E-3</v>
      </c>
      <c r="G154">
        <v>1.39684E-4</v>
      </c>
      <c r="H154">
        <v>0.13913120000000001</v>
      </c>
      <c r="I154">
        <v>1.3195518694186703</v>
      </c>
    </row>
    <row r="155" spans="1:9">
      <c r="A155">
        <v>183</v>
      </c>
      <c r="B155" t="s">
        <v>172</v>
      </c>
      <c r="C155">
        <v>3</v>
      </c>
      <c r="D155">
        <v>13</v>
      </c>
      <c r="E155">
        <v>28</v>
      </c>
      <c r="F155">
        <v>2.450623E-2</v>
      </c>
      <c r="G155">
        <v>1.69319E-4</v>
      </c>
      <c r="H155">
        <v>6.2524709999999999E-3</v>
      </c>
      <c r="I155">
        <v>0.79152826332195869</v>
      </c>
    </row>
    <row r="156" spans="1:9">
      <c r="A156">
        <v>40</v>
      </c>
      <c r="B156" t="s">
        <v>166</v>
      </c>
      <c r="C156">
        <v>2</v>
      </c>
      <c r="D156">
        <v>7</v>
      </c>
      <c r="E156">
        <v>20</v>
      </c>
      <c r="F156">
        <v>7.4626609999999998E-3</v>
      </c>
      <c r="G156">
        <v>1.6321200000000001E-4</v>
      </c>
      <c r="H156">
        <v>2.2308990000000002E-3</v>
      </c>
      <c r="I156">
        <v>0.33918445990696816</v>
      </c>
    </row>
    <row r="157" spans="1:9">
      <c r="A157">
        <v>119</v>
      </c>
      <c r="B157" t="s">
        <v>278</v>
      </c>
      <c r="C157">
        <v>4</v>
      </c>
      <c r="D157">
        <v>14</v>
      </c>
      <c r="E157">
        <v>31</v>
      </c>
      <c r="F157">
        <v>0.15188370000000001</v>
      </c>
      <c r="G157">
        <v>1.46649E-4</v>
      </c>
      <c r="H157">
        <v>0.39578099999999999</v>
      </c>
      <c r="I157">
        <v>0.52742637880103205</v>
      </c>
    </row>
    <row r="158" spans="1:9">
      <c r="A158">
        <v>330</v>
      </c>
      <c r="B158" t="s">
        <v>132</v>
      </c>
      <c r="C158">
        <v>2</v>
      </c>
      <c r="D158">
        <v>4</v>
      </c>
      <c r="E158">
        <v>8</v>
      </c>
      <c r="F158">
        <v>5.8421000000000002E-3</v>
      </c>
      <c r="G158">
        <v>1.3395900000000001E-4</v>
      </c>
      <c r="H158">
        <v>2.6093600000000001E-6</v>
      </c>
      <c r="I158">
        <v>1.308472338282469</v>
      </c>
    </row>
    <row r="159" spans="1:9">
      <c r="A159">
        <v>180</v>
      </c>
      <c r="B159" t="s">
        <v>203</v>
      </c>
      <c r="C159">
        <v>2</v>
      </c>
      <c r="D159">
        <v>7</v>
      </c>
      <c r="E159">
        <v>18</v>
      </c>
      <c r="F159">
        <v>3.676239E-3</v>
      </c>
      <c r="G159">
        <v>1.6377300000000001E-4</v>
      </c>
      <c r="H159">
        <v>3.7202730000000003E-2</v>
      </c>
      <c r="I159">
        <v>0.41182478544806073</v>
      </c>
    </row>
    <row r="160" spans="1:9">
      <c r="A160">
        <v>86</v>
      </c>
      <c r="B160" t="s">
        <v>243</v>
      </c>
      <c r="C160">
        <v>5</v>
      </c>
      <c r="D160">
        <v>17</v>
      </c>
      <c r="E160">
        <v>32</v>
      </c>
      <c r="F160">
        <v>0.14128070000000001</v>
      </c>
      <c r="G160">
        <v>1.6393399999999999E-4</v>
      </c>
      <c r="H160">
        <v>0.40623740000000003</v>
      </c>
      <c r="I160">
        <v>0.35866804425566556</v>
      </c>
    </row>
    <row r="161" spans="1:9">
      <c r="A161">
        <v>161</v>
      </c>
      <c r="B161" t="s">
        <v>117</v>
      </c>
      <c r="C161">
        <v>1</v>
      </c>
      <c r="D161">
        <v>3</v>
      </c>
      <c r="E161">
        <v>8</v>
      </c>
      <c r="F161">
        <v>0</v>
      </c>
      <c r="G161">
        <v>1.4017399999999999E-4</v>
      </c>
      <c r="H161">
        <v>1.1315099999999999E-5</v>
      </c>
      <c r="I161">
        <v>1.9364774078965641E-2</v>
      </c>
    </row>
    <row r="162" spans="1:9">
      <c r="A162">
        <v>324</v>
      </c>
      <c r="B162" t="s">
        <v>19</v>
      </c>
      <c r="C162">
        <v>2</v>
      </c>
      <c r="D162">
        <v>8</v>
      </c>
      <c r="E162">
        <v>18</v>
      </c>
      <c r="F162">
        <v>2.3272340000000001E-3</v>
      </c>
      <c r="G162">
        <v>1.4438400000000001E-4</v>
      </c>
      <c r="H162">
        <v>2.04612E-5</v>
      </c>
      <c r="I162">
        <v>1.1023437741737478</v>
      </c>
    </row>
    <row r="163" spans="1:9">
      <c r="A163">
        <v>78</v>
      </c>
      <c r="B163" t="s">
        <v>171</v>
      </c>
      <c r="C163">
        <v>2</v>
      </c>
      <c r="D163">
        <v>6</v>
      </c>
      <c r="E163">
        <v>14</v>
      </c>
      <c r="F163">
        <v>1.27398E-4</v>
      </c>
      <c r="G163">
        <v>1.5782799999999999E-4</v>
      </c>
      <c r="H163">
        <v>1.9126309999999999E-3</v>
      </c>
      <c r="I163">
        <v>0.6874861881390858</v>
      </c>
    </row>
    <row r="164" spans="1:9">
      <c r="A164">
        <v>165</v>
      </c>
      <c r="B164" t="s">
        <v>58</v>
      </c>
      <c r="C164">
        <v>4</v>
      </c>
      <c r="D164">
        <v>12</v>
      </c>
      <c r="E164">
        <v>24</v>
      </c>
      <c r="F164">
        <v>2.136731E-2</v>
      </c>
      <c r="G164">
        <v>1.43864E-4</v>
      </c>
      <c r="H164">
        <v>2.1042600000000001E-5</v>
      </c>
      <c r="I164">
        <v>0.47196341992396557</v>
      </c>
    </row>
    <row r="165" spans="1:9">
      <c r="A165">
        <v>80</v>
      </c>
      <c r="B165" t="s">
        <v>324</v>
      </c>
      <c r="C165">
        <v>3</v>
      </c>
      <c r="D165">
        <v>11</v>
      </c>
      <c r="E165">
        <v>27</v>
      </c>
      <c r="F165">
        <v>7.7792130000000001E-3</v>
      </c>
      <c r="G165">
        <v>1.67336E-4</v>
      </c>
      <c r="H165">
        <v>2.8680060000000002E-3</v>
      </c>
      <c r="I165">
        <v>0.7416522013105169</v>
      </c>
    </row>
    <row r="166" spans="1:9">
      <c r="A166">
        <v>211</v>
      </c>
      <c r="B166" t="s">
        <v>127</v>
      </c>
      <c r="C166">
        <v>4</v>
      </c>
      <c r="D166">
        <v>13</v>
      </c>
      <c r="E166">
        <v>27</v>
      </c>
      <c r="F166">
        <v>3.5194740000000002E-2</v>
      </c>
      <c r="G166">
        <v>1.6622300000000001E-4</v>
      </c>
      <c r="H166">
        <v>3.385224E-3</v>
      </c>
      <c r="I166">
        <v>0.32758577532500105</v>
      </c>
    </row>
    <row r="167" spans="1:9">
      <c r="A167">
        <v>177</v>
      </c>
      <c r="B167" t="s">
        <v>38</v>
      </c>
      <c r="C167">
        <v>2</v>
      </c>
      <c r="D167">
        <v>5</v>
      </c>
      <c r="E167">
        <v>10</v>
      </c>
      <c r="F167">
        <v>2.6541200000000003E-4</v>
      </c>
      <c r="G167">
        <v>1.31631E-4</v>
      </c>
      <c r="H167">
        <v>2.0267200000000001E-6</v>
      </c>
      <c r="I167">
        <v>1.3530029721243213</v>
      </c>
    </row>
    <row r="168" spans="1:9">
      <c r="A168">
        <v>171</v>
      </c>
      <c r="B168" t="s">
        <v>150</v>
      </c>
      <c r="C168">
        <v>3</v>
      </c>
      <c r="D168">
        <v>8</v>
      </c>
      <c r="E168">
        <v>21</v>
      </c>
      <c r="F168">
        <v>3.2292130000000002E-2</v>
      </c>
      <c r="G168">
        <v>1.6170799999999999E-4</v>
      </c>
      <c r="H168">
        <v>1.3707330000000001E-3</v>
      </c>
      <c r="I168">
        <v>1.3809233342779348</v>
      </c>
    </row>
    <row r="169" spans="1:9">
      <c r="A169">
        <v>186</v>
      </c>
      <c r="B169" t="s">
        <v>129</v>
      </c>
      <c r="C169">
        <v>2</v>
      </c>
      <c r="D169">
        <v>8</v>
      </c>
      <c r="E169">
        <v>19</v>
      </c>
      <c r="F169">
        <v>1.7469220000000001E-2</v>
      </c>
      <c r="G169">
        <v>1.65098E-4</v>
      </c>
      <c r="H169">
        <v>1.2266930000000001E-3</v>
      </c>
      <c r="I169">
        <v>0.66047130676938515</v>
      </c>
    </row>
    <row r="170" spans="1:9">
      <c r="A170">
        <v>174</v>
      </c>
      <c r="B170" t="s">
        <v>93</v>
      </c>
      <c r="C170">
        <v>2</v>
      </c>
      <c r="D170">
        <v>7</v>
      </c>
      <c r="E170">
        <v>19</v>
      </c>
      <c r="F170">
        <v>1.7349760000000001E-3</v>
      </c>
      <c r="G170">
        <v>1.50128E-4</v>
      </c>
      <c r="H170">
        <v>3.5767499999999999E-5</v>
      </c>
      <c r="I170">
        <v>1.5665594668454896</v>
      </c>
    </row>
    <row r="171" spans="1:9">
      <c r="A171">
        <v>166</v>
      </c>
      <c r="B171" t="s">
        <v>47</v>
      </c>
      <c r="C171">
        <v>4</v>
      </c>
      <c r="D171">
        <v>11</v>
      </c>
      <c r="E171">
        <v>22</v>
      </c>
      <c r="F171">
        <v>1.3333319999999999E-2</v>
      </c>
      <c r="G171">
        <v>1.43184E-4</v>
      </c>
      <c r="H171">
        <v>2.4397200000000001E-5</v>
      </c>
      <c r="I171">
        <v>0.42997160293432635</v>
      </c>
    </row>
    <row r="172" spans="1:9">
      <c r="A172">
        <v>290</v>
      </c>
      <c r="B172" t="s">
        <v>135</v>
      </c>
      <c r="C172">
        <v>2</v>
      </c>
      <c r="D172">
        <v>8</v>
      </c>
      <c r="E172">
        <v>17</v>
      </c>
      <c r="F172">
        <v>2.240938E-2</v>
      </c>
      <c r="G172">
        <v>1.5686300000000001E-4</v>
      </c>
      <c r="H172">
        <v>3.4394800000000001E-4</v>
      </c>
      <c r="I172">
        <v>0.59643485651323469</v>
      </c>
    </row>
    <row r="173" spans="1:9">
      <c r="A173">
        <v>60</v>
      </c>
      <c r="B173" t="s">
        <v>148</v>
      </c>
      <c r="C173">
        <v>6</v>
      </c>
      <c r="D173">
        <v>20</v>
      </c>
      <c r="E173">
        <v>38</v>
      </c>
      <c r="F173">
        <v>0.20740810000000001</v>
      </c>
      <c r="G173">
        <v>1.7364100000000001E-4</v>
      </c>
      <c r="H173">
        <v>6.750008E-3</v>
      </c>
      <c r="I173">
        <v>1.1850224611694054</v>
      </c>
    </row>
    <row r="174" spans="1:9">
      <c r="A174">
        <v>9</v>
      </c>
      <c r="B174" t="s">
        <v>272</v>
      </c>
      <c r="C174">
        <v>2</v>
      </c>
      <c r="D174">
        <v>10</v>
      </c>
      <c r="E174">
        <v>19</v>
      </c>
      <c r="F174">
        <v>1.755153E-3</v>
      </c>
      <c r="G174">
        <v>1.3488000000000001E-4</v>
      </c>
      <c r="H174">
        <v>6.3216419999999995E-2</v>
      </c>
      <c r="I174">
        <v>1.011328825982575</v>
      </c>
    </row>
    <row r="175" spans="1:9">
      <c r="A175">
        <v>43</v>
      </c>
      <c r="B175" t="s">
        <v>113</v>
      </c>
      <c r="C175">
        <v>2</v>
      </c>
      <c r="D175">
        <v>9</v>
      </c>
      <c r="E175">
        <v>22</v>
      </c>
      <c r="F175">
        <v>6.7078499999999999E-2</v>
      </c>
      <c r="G175">
        <v>1.5895699999999999E-4</v>
      </c>
      <c r="H175">
        <v>3.4733499999999999E-4</v>
      </c>
      <c r="I175">
        <v>0.2843575724911539</v>
      </c>
    </row>
    <row r="176" spans="1:9">
      <c r="A176">
        <v>293</v>
      </c>
      <c r="B176" t="s">
        <v>123</v>
      </c>
      <c r="C176">
        <v>2</v>
      </c>
      <c r="D176">
        <v>8</v>
      </c>
      <c r="E176">
        <v>19</v>
      </c>
      <c r="F176">
        <v>4.7591539999999998E-3</v>
      </c>
      <c r="G176">
        <v>1.6396100000000001E-4</v>
      </c>
      <c r="H176">
        <v>6.5925700000000001E-4</v>
      </c>
      <c r="I176">
        <v>0.44312555039854973</v>
      </c>
    </row>
    <row r="177" spans="1:9">
      <c r="A177">
        <v>331</v>
      </c>
      <c r="B177" t="s">
        <v>137</v>
      </c>
      <c r="C177">
        <v>1</v>
      </c>
      <c r="D177">
        <v>2</v>
      </c>
      <c r="E177">
        <v>4</v>
      </c>
      <c r="F177">
        <v>0</v>
      </c>
      <c r="G177">
        <v>1.28436E-4</v>
      </c>
      <c r="H177">
        <v>6.0630999999999998E-7</v>
      </c>
      <c r="I177">
        <v>0.95643563214099825</v>
      </c>
    </row>
    <row r="178" spans="1:9">
      <c r="A178">
        <v>162</v>
      </c>
      <c r="B178" t="s">
        <v>104</v>
      </c>
      <c r="C178">
        <v>3</v>
      </c>
      <c r="D178">
        <v>11</v>
      </c>
      <c r="E178">
        <v>22</v>
      </c>
      <c r="F178">
        <v>5.4272000000000001E-2</v>
      </c>
      <c r="G178">
        <v>1.5003799999999999E-4</v>
      </c>
      <c r="H178">
        <v>3.77149E-5</v>
      </c>
      <c r="I178">
        <v>0.23902895578790623</v>
      </c>
    </row>
    <row r="179" spans="1:9">
      <c r="A179">
        <v>321</v>
      </c>
      <c r="B179" t="s">
        <v>43</v>
      </c>
      <c r="C179">
        <v>2</v>
      </c>
      <c r="D179">
        <v>5</v>
      </c>
      <c r="E179">
        <v>10</v>
      </c>
      <c r="F179">
        <v>3.9757699999999998E-4</v>
      </c>
      <c r="G179">
        <v>1.3204800000000001E-4</v>
      </c>
      <c r="H179">
        <v>1.7838800000000001E-6</v>
      </c>
      <c r="I179">
        <v>0.21134128483881709</v>
      </c>
    </row>
    <row r="180" spans="1:9">
      <c r="A180">
        <v>195</v>
      </c>
      <c r="B180" t="s">
        <v>12</v>
      </c>
      <c r="C180">
        <v>2</v>
      </c>
      <c r="D180">
        <v>6</v>
      </c>
      <c r="E180">
        <v>18</v>
      </c>
      <c r="F180">
        <v>2.7425769999999999E-3</v>
      </c>
      <c r="G180">
        <v>1.4291799999999999E-4</v>
      </c>
      <c r="H180">
        <v>1.20069E-5</v>
      </c>
      <c r="I180">
        <v>1.3965321116682443</v>
      </c>
    </row>
    <row r="181" spans="1:9">
      <c r="A181">
        <v>200</v>
      </c>
      <c r="B181" t="s">
        <v>88</v>
      </c>
      <c r="C181">
        <v>3</v>
      </c>
      <c r="D181">
        <v>13</v>
      </c>
      <c r="E181">
        <v>31</v>
      </c>
      <c r="F181">
        <v>0.1204823</v>
      </c>
      <c r="G181">
        <v>1.6775700000000001E-4</v>
      </c>
      <c r="H181">
        <v>1.219613E-3</v>
      </c>
      <c r="I181">
        <v>0.32675003157955224</v>
      </c>
    </row>
    <row r="182" spans="1:9">
      <c r="A182">
        <v>93</v>
      </c>
      <c r="B182" t="s">
        <v>158</v>
      </c>
      <c r="C182">
        <v>5</v>
      </c>
      <c r="D182">
        <v>15</v>
      </c>
      <c r="E182">
        <v>29</v>
      </c>
      <c r="F182">
        <v>4.253204E-2</v>
      </c>
      <c r="G182">
        <v>1.6946299999999999E-4</v>
      </c>
      <c r="H182">
        <v>7.8557639999999995E-3</v>
      </c>
      <c r="I182">
        <v>1.3506467065120815</v>
      </c>
    </row>
    <row r="183" spans="1:9">
      <c r="A183">
        <v>202</v>
      </c>
      <c r="B183" t="s">
        <v>42</v>
      </c>
      <c r="C183">
        <v>5</v>
      </c>
      <c r="D183">
        <v>19</v>
      </c>
      <c r="E183">
        <v>35</v>
      </c>
      <c r="F183">
        <v>0.10572139999999999</v>
      </c>
      <c r="G183">
        <v>1.5943899999999999E-4</v>
      </c>
      <c r="H183">
        <v>2.27891E-4</v>
      </c>
      <c r="I183">
        <v>0.95371807031110933</v>
      </c>
    </row>
    <row r="184" spans="1:9">
      <c r="A184">
        <v>303</v>
      </c>
      <c r="B184" t="s">
        <v>79</v>
      </c>
      <c r="C184">
        <v>3</v>
      </c>
      <c r="D184">
        <v>11</v>
      </c>
      <c r="E184">
        <v>26</v>
      </c>
      <c r="F184">
        <v>1.028014E-2</v>
      </c>
      <c r="G184">
        <v>1.5860399999999999E-4</v>
      </c>
      <c r="H184">
        <v>3.4275100000000003E-4</v>
      </c>
      <c r="I184">
        <v>0.27537280296878708</v>
      </c>
    </row>
    <row r="185" spans="1:9">
      <c r="A185">
        <v>79</v>
      </c>
      <c r="B185" t="s">
        <v>164</v>
      </c>
      <c r="C185">
        <v>2</v>
      </c>
      <c r="D185">
        <v>8</v>
      </c>
      <c r="E185">
        <v>21</v>
      </c>
      <c r="F185">
        <v>2.814801E-3</v>
      </c>
      <c r="G185">
        <v>1.6466300000000001E-4</v>
      </c>
      <c r="H185">
        <v>2.0128490000000001E-3</v>
      </c>
      <c r="I185">
        <v>0.87661650516102718</v>
      </c>
    </row>
    <row r="186" spans="1:9">
      <c r="A186">
        <v>41</v>
      </c>
      <c r="B186" t="s">
        <v>147</v>
      </c>
      <c r="C186">
        <v>4</v>
      </c>
      <c r="D186">
        <v>15</v>
      </c>
      <c r="E186">
        <v>31</v>
      </c>
      <c r="F186">
        <v>0.1054982</v>
      </c>
      <c r="G186">
        <v>1.6860599999999999E-4</v>
      </c>
      <c r="H186">
        <v>2.72004E-3</v>
      </c>
      <c r="I186">
        <v>1.6951858654396079</v>
      </c>
    </row>
    <row r="187" spans="1:9">
      <c r="A187">
        <v>197</v>
      </c>
      <c r="B187" t="s">
        <v>186</v>
      </c>
      <c r="C187">
        <v>4</v>
      </c>
      <c r="D187">
        <v>13</v>
      </c>
      <c r="E187">
        <v>32</v>
      </c>
      <c r="F187">
        <v>0.15198</v>
      </c>
      <c r="G187">
        <v>1.75193E-4</v>
      </c>
      <c r="H187">
        <v>1.7507020000000002E-2</v>
      </c>
      <c r="I187">
        <v>0.90029668431075638</v>
      </c>
    </row>
    <row r="188" spans="1:9">
      <c r="A188">
        <v>173</v>
      </c>
      <c r="B188" t="s">
        <v>96</v>
      </c>
      <c r="C188">
        <v>3</v>
      </c>
      <c r="D188">
        <v>7</v>
      </c>
      <c r="E188">
        <v>18</v>
      </c>
      <c r="F188">
        <v>3.6679000000000003E-2</v>
      </c>
      <c r="G188">
        <v>1.5396499999999999E-4</v>
      </c>
      <c r="H188">
        <v>9.5354300000000003E-5</v>
      </c>
      <c r="I188">
        <v>2.2605547603182625</v>
      </c>
    </row>
    <row r="189" spans="1:9">
      <c r="A189">
        <v>42</v>
      </c>
      <c r="B189" t="s">
        <v>128</v>
      </c>
      <c r="C189">
        <v>5</v>
      </c>
      <c r="D189">
        <v>12</v>
      </c>
      <c r="E189">
        <v>30</v>
      </c>
      <c r="F189">
        <v>0.13847719999999999</v>
      </c>
      <c r="G189">
        <v>1.64069E-4</v>
      </c>
      <c r="H189">
        <v>1.354514E-3</v>
      </c>
      <c r="I189">
        <v>0.96353303854781425</v>
      </c>
    </row>
    <row r="190" spans="1:9">
      <c r="A190">
        <v>184</v>
      </c>
      <c r="B190" t="s">
        <v>160</v>
      </c>
      <c r="C190">
        <v>6</v>
      </c>
      <c r="D190">
        <v>20</v>
      </c>
      <c r="E190">
        <v>38</v>
      </c>
      <c r="F190">
        <v>0.27951120000000002</v>
      </c>
      <c r="G190">
        <v>1.7667799999999999E-4</v>
      </c>
      <c r="H190">
        <v>1.073032E-2</v>
      </c>
      <c r="I190">
        <v>1.2630571245771489</v>
      </c>
    </row>
    <row r="191" spans="1:9">
      <c r="A191">
        <v>325</v>
      </c>
      <c r="B191" t="s">
        <v>25</v>
      </c>
      <c r="C191">
        <v>2</v>
      </c>
      <c r="D191">
        <v>8</v>
      </c>
      <c r="E191">
        <v>21</v>
      </c>
      <c r="F191">
        <v>3.8352920000000001E-3</v>
      </c>
      <c r="G191">
        <v>1.47973E-4</v>
      </c>
      <c r="H191">
        <v>3.0060600000000002E-5</v>
      </c>
      <c r="I191">
        <v>1.1799537379366143</v>
      </c>
    </row>
    <row r="192" spans="1:9">
      <c r="A192">
        <v>271</v>
      </c>
      <c r="B192" t="s">
        <v>245</v>
      </c>
      <c r="C192">
        <v>1</v>
      </c>
      <c r="D192">
        <v>2</v>
      </c>
      <c r="E192">
        <v>4</v>
      </c>
      <c r="F192">
        <v>0</v>
      </c>
      <c r="G192">
        <v>1.3376100000000001E-4</v>
      </c>
      <c r="H192">
        <v>8.9786599999999999E-4</v>
      </c>
      <c r="I192">
        <v>9.3285677816401527E-2</v>
      </c>
    </row>
    <row r="193" spans="1:9">
      <c r="A193">
        <v>4</v>
      </c>
      <c r="B193" t="s">
        <v>279</v>
      </c>
      <c r="C193">
        <v>3</v>
      </c>
      <c r="D193">
        <v>14</v>
      </c>
      <c r="E193">
        <v>28</v>
      </c>
      <c r="F193">
        <v>9.9654159999999995E-3</v>
      </c>
      <c r="G193">
        <v>1.3945099999999999E-4</v>
      </c>
      <c r="H193">
        <v>0.1580463</v>
      </c>
      <c r="I193">
        <v>0.12471321574307558</v>
      </c>
    </row>
    <row r="194" spans="1:9">
      <c r="A194">
        <v>89</v>
      </c>
      <c r="B194" t="s">
        <v>210</v>
      </c>
      <c r="C194">
        <v>5</v>
      </c>
      <c r="D194">
        <v>15</v>
      </c>
      <c r="E194">
        <v>33</v>
      </c>
      <c r="F194">
        <v>0.20764779999999999</v>
      </c>
      <c r="G194">
        <v>1.73702E-4</v>
      </c>
      <c r="H194">
        <v>0.13656579999999999</v>
      </c>
      <c r="I194">
        <v>0.41303441974415606</v>
      </c>
    </row>
    <row r="195" spans="1:9">
      <c r="A195">
        <v>99</v>
      </c>
      <c r="B195" t="s">
        <v>67</v>
      </c>
      <c r="C195">
        <v>2</v>
      </c>
      <c r="D195">
        <v>5</v>
      </c>
      <c r="E195">
        <v>17</v>
      </c>
      <c r="F195">
        <v>6.4255550000000003E-3</v>
      </c>
      <c r="G195">
        <v>1.4861099999999999E-4</v>
      </c>
      <c r="H195">
        <v>3.0602599999999997E-5</v>
      </c>
      <c r="I195">
        <v>0.59180364516511763</v>
      </c>
    </row>
    <row r="196" spans="1:9">
      <c r="A196">
        <v>203</v>
      </c>
      <c r="B196" t="s">
        <v>326</v>
      </c>
      <c r="C196">
        <v>3</v>
      </c>
      <c r="D196">
        <v>10</v>
      </c>
      <c r="E196">
        <v>23</v>
      </c>
      <c r="F196">
        <v>6.6429699999999998E-3</v>
      </c>
      <c r="G196">
        <v>1.5234600000000001E-4</v>
      </c>
      <c r="H196">
        <v>7.9617199999999994E-5</v>
      </c>
      <c r="I196">
        <v>1.3139717527690471</v>
      </c>
    </row>
    <row r="197" spans="1:9">
      <c r="A197">
        <v>210</v>
      </c>
      <c r="B197" t="s">
        <v>153</v>
      </c>
      <c r="C197">
        <v>3</v>
      </c>
      <c r="D197">
        <v>12</v>
      </c>
      <c r="E197">
        <v>29</v>
      </c>
      <c r="F197">
        <v>1.2072670000000001E-2</v>
      </c>
      <c r="G197">
        <v>1.6995199999999999E-4</v>
      </c>
      <c r="H197">
        <v>6.0325680000000003E-3</v>
      </c>
      <c r="I197">
        <v>1.0729121522371965</v>
      </c>
    </row>
    <row r="198" spans="1:9">
      <c r="A198">
        <v>90</v>
      </c>
      <c r="B198" t="s">
        <v>192</v>
      </c>
      <c r="C198">
        <v>3</v>
      </c>
      <c r="D198">
        <v>10</v>
      </c>
      <c r="E198">
        <v>29</v>
      </c>
      <c r="F198">
        <v>0.15844459999999999</v>
      </c>
      <c r="G198">
        <v>1.7385299999999999E-4</v>
      </c>
      <c r="H198">
        <v>3.956076E-2</v>
      </c>
      <c r="I198">
        <v>1.2887721347577639</v>
      </c>
    </row>
    <row r="199" spans="1:9">
      <c r="A199">
        <v>185</v>
      </c>
      <c r="B199" t="s">
        <v>144</v>
      </c>
      <c r="C199">
        <v>4</v>
      </c>
      <c r="D199">
        <v>12</v>
      </c>
      <c r="E199">
        <v>29</v>
      </c>
      <c r="F199">
        <v>2.657853E-2</v>
      </c>
      <c r="G199">
        <v>1.7064900000000001E-4</v>
      </c>
      <c r="H199">
        <v>4.7285340000000004E-3</v>
      </c>
      <c r="I199">
        <v>0.83054600388038258</v>
      </c>
    </row>
    <row r="200" spans="1:9">
      <c r="A200">
        <v>105</v>
      </c>
      <c r="B200" t="s">
        <v>253</v>
      </c>
      <c r="C200">
        <v>4</v>
      </c>
      <c r="D200">
        <v>13</v>
      </c>
      <c r="E200">
        <v>23</v>
      </c>
      <c r="F200">
        <v>6.7950659999999996E-2</v>
      </c>
      <c r="G200">
        <v>1.5977E-4</v>
      </c>
      <c r="H200">
        <v>0.1301369</v>
      </c>
      <c r="I200">
        <v>0.4946571465042866</v>
      </c>
    </row>
    <row r="201" spans="1:9">
      <c r="A201">
        <v>116</v>
      </c>
      <c r="B201" t="s">
        <v>262</v>
      </c>
      <c r="C201">
        <v>3</v>
      </c>
      <c r="D201">
        <v>9</v>
      </c>
      <c r="E201">
        <v>18</v>
      </c>
      <c r="F201">
        <v>5.8875259999999997E-3</v>
      </c>
      <c r="G201">
        <v>1.5439300000000001E-4</v>
      </c>
      <c r="H201">
        <v>0.1100756</v>
      </c>
      <c r="I201">
        <v>0.31354330020397836</v>
      </c>
    </row>
    <row r="202" spans="1:9">
      <c r="A202">
        <v>196</v>
      </c>
      <c r="B202" t="s">
        <v>229</v>
      </c>
      <c r="C202">
        <v>4</v>
      </c>
      <c r="D202">
        <v>13</v>
      </c>
      <c r="E202">
        <v>31</v>
      </c>
      <c r="F202">
        <v>0.1414842</v>
      </c>
      <c r="G202">
        <v>1.6823700000000001E-4</v>
      </c>
      <c r="H202">
        <v>0.19699710000000001</v>
      </c>
      <c r="I202">
        <v>8.6293531476052079E-2</v>
      </c>
    </row>
    <row r="203" spans="1:9">
      <c r="A203">
        <v>199</v>
      </c>
      <c r="B203" t="s">
        <v>112</v>
      </c>
      <c r="C203">
        <v>4</v>
      </c>
      <c r="D203">
        <v>13</v>
      </c>
      <c r="E203">
        <v>32</v>
      </c>
      <c r="F203">
        <v>0.13909630000000001</v>
      </c>
      <c r="G203">
        <v>1.7102799999999999E-4</v>
      </c>
      <c r="H203">
        <v>2.2864750000000001E-3</v>
      </c>
      <c r="I203">
        <v>8.4601175791135352E-2</v>
      </c>
    </row>
    <row r="204" spans="1:9">
      <c r="A204">
        <v>228</v>
      </c>
      <c r="B204" t="s">
        <v>73</v>
      </c>
      <c r="C204">
        <v>2</v>
      </c>
      <c r="D204">
        <v>7</v>
      </c>
      <c r="E204">
        <v>14</v>
      </c>
      <c r="F204">
        <v>2.1266729999999999E-3</v>
      </c>
      <c r="G204">
        <v>1.4494900000000001E-4</v>
      </c>
      <c r="H204">
        <v>1.5259100000000001E-5</v>
      </c>
      <c r="I204">
        <v>3.7544399871983138E-2</v>
      </c>
    </row>
    <row r="205" spans="1:9">
      <c r="A205">
        <v>312</v>
      </c>
      <c r="B205" t="s">
        <v>72</v>
      </c>
      <c r="C205">
        <v>4</v>
      </c>
      <c r="D205">
        <v>11</v>
      </c>
      <c r="E205">
        <v>24</v>
      </c>
      <c r="F205">
        <v>2.9120239999999999E-2</v>
      </c>
      <c r="G205">
        <v>1.5673999999999999E-4</v>
      </c>
      <c r="H205">
        <v>3.0373100000000001E-4</v>
      </c>
      <c r="I205">
        <v>0.13934741230017386</v>
      </c>
    </row>
    <row r="206" spans="1:9">
      <c r="A206">
        <v>172</v>
      </c>
      <c r="B206" t="s">
        <v>106</v>
      </c>
      <c r="C206">
        <v>2</v>
      </c>
      <c r="D206">
        <v>8</v>
      </c>
      <c r="E206">
        <v>17</v>
      </c>
      <c r="F206">
        <v>3.9142089999999997E-2</v>
      </c>
      <c r="G206">
        <v>1.5777900000000001E-4</v>
      </c>
      <c r="H206">
        <v>3.3689100000000002E-4</v>
      </c>
      <c r="I206">
        <v>0.15317371700814783</v>
      </c>
    </row>
    <row r="207" spans="1:9">
      <c r="A207">
        <v>269</v>
      </c>
      <c r="B207" t="s">
        <v>273</v>
      </c>
      <c r="C207">
        <v>2</v>
      </c>
      <c r="D207">
        <v>8</v>
      </c>
      <c r="E207">
        <v>18</v>
      </c>
      <c r="F207">
        <v>1.649366E-2</v>
      </c>
      <c r="G207">
        <v>1.3838899999999999E-4</v>
      </c>
      <c r="H207">
        <v>8.9066870000000006E-2</v>
      </c>
      <c r="I207">
        <v>0.52622965990865089</v>
      </c>
    </row>
    <row r="208" spans="1:9">
      <c r="A208">
        <v>5</v>
      </c>
      <c r="B208" t="s">
        <v>280</v>
      </c>
      <c r="C208">
        <v>7</v>
      </c>
      <c r="D208">
        <v>15</v>
      </c>
      <c r="E208">
        <v>28</v>
      </c>
      <c r="F208">
        <v>3.4536789999999998E-2</v>
      </c>
      <c r="G208">
        <v>1.35814E-4</v>
      </c>
      <c r="H208">
        <v>0.13293140000000001</v>
      </c>
      <c r="I208">
        <v>5.7176584932708003</v>
      </c>
    </row>
    <row r="209" spans="1:9">
      <c r="A209">
        <v>273</v>
      </c>
      <c r="B209" t="s">
        <v>176</v>
      </c>
      <c r="C209">
        <v>4</v>
      </c>
      <c r="D209">
        <v>11</v>
      </c>
      <c r="E209">
        <v>24</v>
      </c>
      <c r="F209">
        <v>3.0305189999999999E-2</v>
      </c>
      <c r="G209">
        <v>1.6792599999999999E-4</v>
      </c>
      <c r="H209">
        <v>7.6483439999999996E-3</v>
      </c>
      <c r="I209">
        <v>1.4085182522729094</v>
      </c>
    </row>
    <row r="210" spans="1:9">
      <c r="A210">
        <v>120</v>
      </c>
      <c r="B210" t="s">
        <v>294</v>
      </c>
      <c r="C210">
        <v>5</v>
      </c>
      <c r="D210">
        <v>18</v>
      </c>
      <c r="E210">
        <v>33</v>
      </c>
      <c r="F210">
        <v>0.14780750000000001</v>
      </c>
      <c r="G210">
        <v>1.41383E-4</v>
      </c>
      <c r="H210">
        <v>0.18989049999999999</v>
      </c>
      <c r="I210">
        <v>0.55834880866261738</v>
      </c>
    </row>
    <row r="211" spans="1:9">
      <c r="A211">
        <v>205</v>
      </c>
      <c r="B211" t="s">
        <v>13</v>
      </c>
      <c r="C211">
        <v>3</v>
      </c>
      <c r="D211">
        <v>10</v>
      </c>
      <c r="E211">
        <v>19</v>
      </c>
      <c r="F211">
        <v>6.9681550000000002E-3</v>
      </c>
      <c r="G211">
        <v>1.46864E-4</v>
      </c>
      <c r="H211">
        <v>3.4243699999999999E-5</v>
      </c>
      <c r="I211">
        <v>0.45822177196342767</v>
      </c>
    </row>
    <row r="212" spans="1:9">
      <c r="A212">
        <v>304</v>
      </c>
      <c r="B212" t="s">
        <v>68</v>
      </c>
      <c r="C212">
        <v>3</v>
      </c>
      <c r="D212">
        <v>10</v>
      </c>
      <c r="E212">
        <v>24</v>
      </c>
      <c r="F212">
        <v>3.7505400000000001E-3</v>
      </c>
      <c r="G212">
        <v>1.54012E-4</v>
      </c>
      <c r="H212">
        <v>1.62468E-4</v>
      </c>
      <c r="I212">
        <v>0.59861159464680502</v>
      </c>
    </row>
    <row r="213" spans="1:9">
      <c r="A213">
        <v>221</v>
      </c>
      <c r="B213" t="s">
        <v>168</v>
      </c>
      <c r="C213">
        <v>4</v>
      </c>
      <c r="D213">
        <v>10</v>
      </c>
      <c r="E213">
        <v>24</v>
      </c>
      <c r="F213">
        <v>2.780173E-2</v>
      </c>
      <c r="G213">
        <v>1.6605799999999999E-4</v>
      </c>
      <c r="H213">
        <v>6.6316819999999999E-3</v>
      </c>
      <c r="I213">
        <v>0.38367696506244142</v>
      </c>
    </row>
    <row r="214" spans="1:9">
      <c r="A214">
        <v>141</v>
      </c>
      <c r="B214" t="s">
        <v>271</v>
      </c>
      <c r="C214">
        <v>3</v>
      </c>
      <c r="D214">
        <v>6</v>
      </c>
      <c r="E214">
        <v>12</v>
      </c>
      <c r="F214">
        <v>1.12508E-2</v>
      </c>
      <c r="G214">
        <v>1.32943E-4</v>
      </c>
      <c r="H214">
        <v>2.59571E-2</v>
      </c>
      <c r="I214">
        <v>1.6620921036950964</v>
      </c>
    </row>
    <row r="215" spans="1:9">
      <c r="A215">
        <v>178</v>
      </c>
      <c r="B215" t="s">
        <v>291</v>
      </c>
      <c r="C215">
        <v>3</v>
      </c>
      <c r="D215">
        <v>10</v>
      </c>
      <c r="E215">
        <v>24</v>
      </c>
      <c r="F215">
        <v>8.8781239999999997E-2</v>
      </c>
      <c r="G215">
        <v>1.5080700000000001E-4</v>
      </c>
      <c r="H215">
        <v>0.4001403</v>
      </c>
      <c r="I215">
        <v>4.4757183242060891E-3</v>
      </c>
    </row>
    <row r="216" spans="1:9">
      <c r="A216">
        <v>214</v>
      </c>
      <c r="B216" t="s">
        <v>78</v>
      </c>
      <c r="C216">
        <v>4</v>
      </c>
      <c r="D216">
        <v>15</v>
      </c>
      <c r="E216">
        <v>28</v>
      </c>
      <c r="F216">
        <v>5.1826579999999997E-2</v>
      </c>
      <c r="G216">
        <v>1.6284000000000001E-4</v>
      </c>
      <c r="H216">
        <v>7.8662299999999997E-4</v>
      </c>
      <c r="I216">
        <v>0.88496881835433683</v>
      </c>
    </row>
    <row r="217" spans="1:9">
      <c r="A217">
        <v>198</v>
      </c>
      <c r="B217" t="s">
        <v>154</v>
      </c>
      <c r="C217">
        <v>4</v>
      </c>
      <c r="D217">
        <v>15</v>
      </c>
      <c r="E217">
        <v>34</v>
      </c>
      <c r="F217">
        <v>0.1428613</v>
      </c>
      <c r="G217">
        <v>1.7391300000000001E-4</v>
      </c>
      <c r="H217">
        <v>5.5250289999999999E-3</v>
      </c>
      <c r="I217">
        <v>0.13392152985190212</v>
      </c>
    </row>
    <row r="218" spans="1:9">
      <c r="A218">
        <v>217</v>
      </c>
      <c r="B218" t="s">
        <v>46</v>
      </c>
      <c r="C218">
        <v>4</v>
      </c>
      <c r="D218">
        <v>13</v>
      </c>
      <c r="E218">
        <v>23</v>
      </c>
      <c r="F218">
        <v>2.0291850000000002E-3</v>
      </c>
      <c r="G218">
        <v>1.4889800000000001E-4</v>
      </c>
      <c r="H218">
        <v>8.8298400000000001E-5</v>
      </c>
      <c r="I218">
        <v>0.43408619715312208</v>
      </c>
    </row>
    <row r="219" spans="1:9">
      <c r="A219">
        <v>138</v>
      </c>
      <c r="B219" t="s">
        <v>283</v>
      </c>
      <c r="C219">
        <v>2</v>
      </c>
      <c r="D219">
        <v>11</v>
      </c>
      <c r="E219">
        <v>20</v>
      </c>
      <c r="F219">
        <v>4.2789519999999999E-3</v>
      </c>
      <c r="G219">
        <v>1.30514E-4</v>
      </c>
      <c r="H219">
        <v>3.7753839999999997E-2</v>
      </c>
      <c r="I219">
        <v>0.56323317629625447</v>
      </c>
    </row>
    <row r="220" spans="1:9">
      <c r="A220">
        <v>218</v>
      </c>
      <c r="B220" t="s">
        <v>20</v>
      </c>
      <c r="C220">
        <v>6</v>
      </c>
      <c r="D220">
        <v>16</v>
      </c>
      <c r="E220">
        <v>28</v>
      </c>
      <c r="F220">
        <v>4.7818569999999998E-2</v>
      </c>
      <c r="G220">
        <v>1.53728E-4</v>
      </c>
      <c r="H220">
        <v>1.0891E-4</v>
      </c>
      <c r="I220">
        <v>1.1945311084407786</v>
      </c>
    </row>
    <row r="221" spans="1:9">
      <c r="A221">
        <v>139</v>
      </c>
      <c r="B221" t="s">
        <v>276</v>
      </c>
      <c r="C221">
        <v>2</v>
      </c>
      <c r="D221">
        <v>9</v>
      </c>
      <c r="E221">
        <v>18</v>
      </c>
      <c r="F221">
        <v>1.0379180000000001E-3</v>
      </c>
      <c r="G221">
        <v>1.30242E-4</v>
      </c>
      <c r="H221">
        <v>3.413219E-2</v>
      </c>
      <c r="I221">
        <v>0.89701769324323744</v>
      </c>
    </row>
    <row r="222" spans="1:9">
      <c r="A222">
        <v>129</v>
      </c>
      <c r="B222" t="s">
        <v>277</v>
      </c>
      <c r="C222">
        <v>3</v>
      </c>
      <c r="D222">
        <v>13</v>
      </c>
      <c r="E222">
        <v>22</v>
      </c>
      <c r="F222">
        <v>9.8085039999999991E-3</v>
      </c>
      <c r="G222">
        <v>1.306E-4</v>
      </c>
      <c r="H222">
        <v>4.0404019999999999E-2</v>
      </c>
      <c r="I222">
        <v>0.41598509434361924</v>
      </c>
    </row>
    <row r="223" spans="1:9">
      <c r="A223">
        <v>10</v>
      </c>
      <c r="B223" t="s">
        <v>287</v>
      </c>
      <c r="C223">
        <v>2</v>
      </c>
      <c r="D223">
        <v>11</v>
      </c>
      <c r="E223">
        <v>22</v>
      </c>
      <c r="F223">
        <v>5.4825100000000003E-4</v>
      </c>
      <c r="G223">
        <v>1.3066799999999999E-4</v>
      </c>
      <c r="H223">
        <v>4.8649449999999997E-2</v>
      </c>
      <c r="I223">
        <v>0.53757954784292772</v>
      </c>
    </row>
    <row r="224" spans="1:9">
      <c r="A224">
        <v>204</v>
      </c>
      <c r="B224" t="s">
        <v>15</v>
      </c>
      <c r="C224">
        <v>2</v>
      </c>
      <c r="D224">
        <v>6</v>
      </c>
      <c r="E224">
        <v>14</v>
      </c>
      <c r="F224">
        <v>6.0665599999999997E-5</v>
      </c>
      <c r="G224">
        <v>1.45539E-4</v>
      </c>
      <c r="H224">
        <v>2.64567E-5</v>
      </c>
      <c r="I224">
        <v>0.33120944845700073</v>
      </c>
    </row>
    <row r="225" spans="1:9">
      <c r="A225">
        <v>11</v>
      </c>
      <c r="B225" t="s">
        <v>293</v>
      </c>
      <c r="C225">
        <v>5</v>
      </c>
      <c r="D225">
        <v>14</v>
      </c>
      <c r="E225">
        <v>27</v>
      </c>
      <c r="F225">
        <v>7.7242099999999994E-2</v>
      </c>
      <c r="G225">
        <v>1.3592500000000001E-4</v>
      </c>
      <c r="H225">
        <v>7.6439809999999997E-2</v>
      </c>
      <c r="I225">
        <v>1.5850724886954888</v>
      </c>
    </row>
    <row r="226" spans="1:9">
      <c r="A226">
        <v>100</v>
      </c>
      <c r="B226" t="s">
        <v>50</v>
      </c>
      <c r="C226">
        <v>3</v>
      </c>
      <c r="D226">
        <v>11</v>
      </c>
      <c r="E226">
        <v>19</v>
      </c>
      <c r="F226">
        <v>2.6406800000000001E-2</v>
      </c>
      <c r="G226">
        <v>1.46563E-4</v>
      </c>
      <c r="H226">
        <v>1.9923099999999999E-5</v>
      </c>
      <c r="I226">
        <v>0.76436394405159447</v>
      </c>
    </row>
    <row r="227" spans="1:9">
      <c r="A227">
        <v>140</v>
      </c>
      <c r="B227" t="s">
        <v>275</v>
      </c>
      <c r="C227">
        <v>2</v>
      </c>
      <c r="D227">
        <v>5</v>
      </c>
      <c r="E227">
        <v>13</v>
      </c>
      <c r="F227">
        <v>2.34429E-4</v>
      </c>
      <c r="G227">
        <v>1.28386E-4</v>
      </c>
      <c r="H227">
        <v>1.396234E-2</v>
      </c>
      <c r="I227">
        <v>1.1150951300086969</v>
      </c>
    </row>
    <row r="228" spans="1:9">
      <c r="A228">
        <v>91</v>
      </c>
      <c r="B228" t="s">
        <v>182</v>
      </c>
      <c r="C228">
        <v>3</v>
      </c>
      <c r="D228">
        <v>11</v>
      </c>
      <c r="E228">
        <v>28</v>
      </c>
      <c r="F228">
        <v>1.9175669999999999E-2</v>
      </c>
      <c r="G228">
        <v>1.7143799999999999E-4</v>
      </c>
      <c r="H228">
        <v>1.6183670000000001E-2</v>
      </c>
      <c r="I228">
        <v>0.52314225747991705</v>
      </c>
    </row>
    <row r="229" spans="1:9">
      <c r="A229">
        <v>207</v>
      </c>
      <c r="B229" t="s">
        <v>218</v>
      </c>
      <c r="C229">
        <v>4</v>
      </c>
      <c r="D229">
        <v>14</v>
      </c>
      <c r="E229">
        <v>33</v>
      </c>
      <c r="F229">
        <v>0.1075002</v>
      </c>
      <c r="G229">
        <v>1.70445E-4</v>
      </c>
      <c r="H229">
        <v>6.3648070000000001E-2</v>
      </c>
      <c r="I229">
        <v>0.23206226574061453</v>
      </c>
    </row>
    <row r="230" spans="1:9">
      <c r="A230">
        <v>224</v>
      </c>
      <c r="B230" t="s">
        <v>187</v>
      </c>
      <c r="C230">
        <v>2</v>
      </c>
      <c r="D230">
        <v>5</v>
      </c>
      <c r="E230">
        <v>16</v>
      </c>
      <c r="F230">
        <v>2.0594910000000001E-2</v>
      </c>
      <c r="G230">
        <v>1.58479E-4</v>
      </c>
      <c r="H230">
        <v>7.8628499999999996E-4</v>
      </c>
      <c r="I230">
        <v>0.82257122898370461</v>
      </c>
    </row>
    <row r="231" spans="1:9">
      <c r="A231">
        <v>92</v>
      </c>
      <c r="B231" t="s">
        <v>174</v>
      </c>
      <c r="C231">
        <v>6</v>
      </c>
      <c r="D231">
        <v>17</v>
      </c>
      <c r="E231">
        <v>31</v>
      </c>
      <c r="F231">
        <v>8.6846209999999993E-2</v>
      </c>
      <c r="G231">
        <v>1.7238400000000001E-4</v>
      </c>
      <c r="H231">
        <v>1.258139E-2</v>
      </c>
      <c r="I231">
        <v>4.623794511879626</v>
      </c>
    </row>
    <row r="232" spans="1:9">
      <c r="A232">
        <v>206</v>
      </c>
      <c r="B232" t="s">
        <v>239</v>
      </c>
      <c r="C232">
        <v>4</v>
      </c>
      <c r="D232">
        <v>15</v>
      </c>
      <c r="E232">
        <v>27</v>
      </c>
      <c r="F232">
        <v>8.4397669999999994E-2</v>
      </c>
      <c r="G232">
        <v>1.6517999999999999E-4</v>
      </c>
      <c r="H232">
        <v>9.8030119999999998E-2</v>
      </c>
      <c r="I232">
        <v>0.51379161229267956</v>
      </c>
    </row>
    <row r="233" spans="1:9">
      <c r="A233">
        <v>216</v>
      </c>
      <c r="B233" t="s">
        <v>62</v>
      </c>
      <c r="C233">
        <v>3</v>
      </c>
      <c r="D233">
        <v>11</v>
      </c>
      <c r="E233">
        <v>22</v>
      </c>
      <c r="F233">
        <v>4.3255389999999998E-3</v>
      </c>
      <c r="G233">
        <v>1.5274200000000001E-4</v>
      </c>
      <c r="H233">
        <v>1.2856799999999999E-4</v>
      </c>
      <c r="I233">
        <v>1.4795602068668192</v>
      </c>
    </row>
    <row r="234" spans="1:9">
      <c r="A234">
        <v>209</v>
      </c>
      <c r="B234" t="s">
        <v>177</v>
      </c>
      <c r="C234">
        <v>4</v>
      </c>
      <c r="D234">
        <v>12</v>
      </c>
      <c r="E234">
        <v>26</v>
      </c>
      <c r="F234">
        <v>3.7112140000000002E-2</v>
      </c>
      <c r="G234">
        <v>1.6957800000000001E-4</v>
      </c>
      <c r="H234">
        <v>1.1009089999999999E-2</v>
      </c>
      <c r="I234">
        <v>2.2931857253188648</v>
      </c>
    </row>
    <row r="235" spans="1:9">
      <c r="A235">
        <v>128</v>
      </c>
      <c r="B235" t="s">
        <v>286</v>
      </c>
      <c r="C235">
        <v>5</v>
      </c>
      <c r="D235">
        <v>10</v>
      </c>
      <c r="E235">
        <v>19</v>
      </c>
      <c r="F235">
        <v>7.3550569999999999E-3</v>
      </c>
      <c r="G235">
        <v>1.2595999999999999E-4</v>
      </c>
      <c r="H235">
        <v>2.9548700000000001E-2</v>
      </c>
      <c r="I235">
        <v>1.5807052851358998</v>
      </c>
    </row>
    <row r="236" spans="1:9">
      <c r="A236">
        <v>268</v>
      </c>
      <c r="B236" t="s">
        <v>292</v>
      </c>
      <c r="C236">
        <v>2</v>
      </c>
      <c r="D236">
        <v>10</v>
      </c>
      <c r="E236">
        <v>19</v>
      </c>
      <c r="F236">
        <v>2.869117E-3</v>
      </c>
      <c r="G236">
        <v>1.3049700000000001E-4</v>
      </c>
      <c r="H236">
        <v>2.4627469999999999E-2</v>
      </c>
      <c r="I236">
        <v>0.14195746081449218</v>
      </c>
    </row>
    <row r="237" spans="1:9">
      <c r="A237">
        <v>274</v>
      </c>
      <c r="B237" t="s">
        <v>179</v>
      </c>
      <c r="C237">
        <v>3</v>
      </c>
      <c r="D237">
        <v>8</v>
      </c>
      <c r="E237">
        <v>21</v>
      </c>
      <c r="F237">
        <v>1.312198E-2</v>
      </c>
      <c r="G237">
        <v>1.6558999999999999E-4</v>
      </c>
      <c r="H237">
        <v>5.8471139999999996E-3</v>
      </c>
      <c r="I237">
        <v>0.10212579671780696</v>
      </c>
    </row>
    <row r="238" spans="1:9">
      <c r="A238">
        <v>12</v>
      </c>
      <c r="B238" t="s">
        <v>298</v>
      </c>
      <c r="C238">
        <v>4</v>
      </c>
      <c r="D238">
        <v>14</v>
      </c>
      <c r="E238">
        <v>28</v>
      </c>
      <c r="F238">
        <v>5.466029E-2</v>
      </c>
      <c r="G238">
        <v>1.30856E-4</v>
      </c>
      <c r="H238">
        <v>3.2150600000000001E-2</v>
      </c>
      <c r="I238">
        <v>1.994459004197072</v>
      </c>
    </row>
    <row r="239" spans="1:9">
      <c r="A239">
        <v>276</v>
      </c>
      <c r="B239" t="s">
        <v>170</v>
      </c>
      <c r="C239">
        <v>2</v>
      </c>
      <c r="D239">
        <v>12</v>
      </c>
      <c r="E239">
        <v>30</v>
      </c>
      <c r="F239">
        <v>4.8076559999999997E-2</v>
      </c>
      <c r="G239">
        <v>1.7059E-4</v>
      </c>
      <c r="H239">
        <v>5.416705E-3</v>
      </c>
      <c r="I239">
        <v>2.9279108977249696E-2</v>
      </c>
    </row>
    <row r="240" spans="1:9">
      <c r="A240">
        <v>131</v>
      </c>
      <c r="B240" t="s">
        <v>257</v>
      </c>
      <c r="C240">
        <v>2</v>
      </c>
      <c r="D240">
        <v>5</v>
      </c>
      <c r="E240">
        <v>9</v>
      </c>
      <c r="F240">
        <v>1.2423779999999999E-3</v>
      </c>
      <c r="G240">
        <v>1.2827100000000001E-4</v>
      </c>
      <c r="H240">
        <v>8.6815720000000002E-3</v>
      </c>
      <c r="I240">
        <v>0.31262653323492456</v>
      </c>
    </row>
    <row r="241" spans="1:9">
      <c r="A241">
        <v>215</v>
      </c>
      <c r="B241" t="s">
        <v>66</v>
      </c>
      <c r="C241">
        <v>4</v>
      </c>
      <c r="D241">
        <v>11</v>
      </c>
      <c r="E241">
        <v>23</v>
      </c>
      <c r="F241">
        <v>1.311002E-2</v>
      </c>
      <c r="G241">
        <v>1.5683799999999999E-4</v>
      </c>
      <c r="H241">
        <v>3.0254799999999998E-4</v>
      </c>
      <c r="I241">
        <v>4.0133942580630713</v>
      </c>
    </row>
    <row r="242" spans="1:9">
      <c r="A242">
        <v>117</v>
      </c>
      <c r="B242" t="s">
        <v>263</v>
      </c>
      <c r="C242">
        <v>2</v>
      </c>
      <c r="D242">
        <v>5</v>
      </c>
      <c r="E242">
        <v>10</v>
      </c>
      <c r="F242">
        <v>7.5612499999999996E-4</v>
      </c>
      <c r="G242">
        <v>1.4718899999999999E-4</v>
      </c>
      <c r="H242">
        <v>2.917987E-2</v>
      </c>
      <c r="I242">
        <v>0.18673857742874173</v>
      </c>
    </row>
    <row r="243" spans="1:9">
      <c r="A243">
        <v>127</v>
      </c>
      <c r="B243" t="s">
        <v>289</v>
      </c>
      <c r="C243">
        <v>2</v>
      </c>
      <c r="D243">
        <v>7</v>
      </c>
      <c r="E243">
        <v>14</v>
      </c>
      <c r="F243">
        <v>4.5198100000000001E-4</v>
      </c>
      <c r="G243">
        <v>1.21345E-4</v>
      </c>
      <c r="H243">
        <v>8.4560079999999992E-3</v>
      </c>
      <c r="I243">
        <v>1.0097153986359637</v>
      </c>
    </row>
    <row r="244" spans="1:9">
      <c r="A244">
        <v>223</v>
      </c>
      <c r="B244" t="s">
        <v>197</v>
      </c>
      <c r="C244">
        <v>2</v>
      </c>
      <c r="D244">
        <v>8</v>
      </c>
      <c r="E244">
        <v>20</v>
      </c>
      <c r="F244">
        <v>2.1534609999999999E-2</v>
      </c>
      <c r="G244">
        <v>1.5966799999999999E-4</v>
      </c>
      <c r="H244">
        <v>3.0605599999999999E-3</v>
      </c>
      <c r="I244">
        <v>0.75443666626224304</v>
      </c>
    </row>
    <row r="245" spans="1:9">
      <c r="A245">
        <v>208</v>
      </c>
      <c r="B245" t="s">
        <v>191</v>
      </c>
      <c r="C245">
        <v>2</v>
      </c>
      <c r="D245">
        <v>8</v>
      </c>
      <c r="E245">
        <v>21</v>
      </c>
      <c r="F245">
        <v>4.9243309999999997E-3</v>
      </c>
      <c r="G245">
        <v>1.6739200000000001E-4</v>
      </c>
      <c r="H245">
        <v>1.7347330000000001E-2</v>
      </c>
      <c r="I245">
        <v>7.4481158242834522E-2</v>
      </c>
    </row>
    <row r="246" spans="1:9">
      <c r="A246">
        <v>236</v>
      </c>
      <c r="B246" t="s">
        <v>134</v>
      </c>
      <c r="C246">
        <v>5</v>
      </c>
      <c r="D246">
        <v>11</v>
      </c>
      <c r="E246">
        <v>22</v>
      </c>
      <c r="F246">
        <v>7.0897669999999996E-2</v>
      </c>
      <c r="G246">
        <v>1.5165299999999999E-4</v>
      </c>
      <c r="H246">
        <v>2.0238E-4</v>
      </c>
      <c r="I246">
        <v>2.5668016833416563E-2</v>
      </c>
    </row>
    <row r="247" spans="1:9">
      <c r="A247">
        <v>229</v>
      </c>
      <c r="B247" t="s">
        <v>48</v>
      </c>
      <c r="C247">
        <v>5</v>
      </c>
      <c r="D247">
        <v>12</v>
      </c>
      <c r="E247">
        <v>23</v>
      </c>
      <c r="F247">
        <v>3.8073000000000003E-2</v>
      </c>
      <c r="G247">
        <v>1.4839000000000001E-4</v>
      </c>
      <c r="H247">
        <v>3.6213200000000001E-5</v>
      </c>
      <c r="I247">
        <v>3.117576527808394</v>
      </c>
    </row>
    <row r="248" spans="1:9">
      <c r="A248">
        <v>130</v>
      </c>
      <c r="B248" t="s">
        <v>269</v>
      </c>
      <c r="C248">
        <v>2</v>
      </c>
      <c r="D248">
        <v>5</v>
      </c>
      <c r="E248">
        <v>16</v>
      </c>
      <c r="F248">
        <v>7.7430999999999995E-4</v>
      </c>
      <c r="G248">
        <v>1.2545500000000001E-4</v>
      </c>
      <c r="H248">
        <v>1.1405520000000001E-2</v>
      </c>
      <c r="I248">
        <v>8.2003032909157461E-2</v>
      </c>
    </row>
    <row r="249" spans="1:9">
      <c r="A249">
        <v>143</v>
      </c>
      <c r="B249" t="s">
        <v>301</v>
      </c>
      <c r="C249">
        <v>4</v>
      </c>
      <c r="D249">
        <v>12</v>
      </c>
      <c r="E249">
        <v>22</v>
      </c>
      <c r="F249">
        <v>3.4333419999999998E-3</v>
      </c>
      <c r="G249">
        <v>1.3068500000000001E-4</v>
      </c>
      <c r="H249">
        <v>3.365373E-2</v>
      </c>
      <c r="I249">
        <v>1.3607135884621673</v>
      </c>
    </row>
    <row r="250" spans="1:9">
      <c r="A250">
        <v>13</v>
      </c>
      <c r="B250" t="s">
        <v>307</v>
      </c>
      <c r="C250">
        <v>4</v>
      </c>
      <c r="D250">
        <v>16</v>
      </c>
      <c r="E250">
        <v>25</v>
      </c>
      <c r="F250">
        <v>3.9905200000000002E-2</v>
      </c>
      <c r="G250">
        <v>1.26024E-4</v>
      </c>
      <c r="H250">
        <v>1.2345500000000001E-2</v>
      </c>
      <c r="I250">
        <v>1.7830223170359052</v>
      </c>
    </row>
    <row r="251" spans="1:9">
      <c r="A251">
        <v>315</v>
      </c>
      <c r="B251" t="s">
        <v>323</v>
      </c>
      <c r="C251">
        <v>1</v>
      </c>
      <c r="D251">
        <v>6</v>
      </c>
      <c r="E251">
        <v>16</v>
      </c>
      <c r="F251">
        <v>0</v>
      </c>
      <c r="G251">
        <v>1.4649899999999999E-4</v>
      </c>
      <c r="H251">
        <v>2.5306299999999999E-5</v>
      </c>
      <c r="I251">
        <v>8.1751959652095599E-2</v>
      </c>
    </row>
    <row r="252" spans="1:9">
      <c r="A252">
        <v>108</v>
      </c>
      <c r="B252" t="s">
        <v>233</v>
      </c>
      <c r="C252">
        <v>4</v>
      </c>
      <c r="D252">
        <v>10</v>
      </c>
      <c r="E252">
        <v>24</v>
      </c>
      <c r="F252">
        <v>4.765374E-2</v>
      </c>
      <c r="G252">
        <v>1.65453E-4</v>
      </c>
      <c r="H252">
        <v>3.1107139999999998E-2</v>
      </c>
      <c r="I252">
        <v>1.3669830226693394</v>
      </c>
    </row>
    <row r="253" spans="1:9">
      <c r="A253">
        <v>238</v>
      </c>
      <c r="B253" t="s">
        <v>57</v>
      </c>
      <c r="C253">
        <v>4</v>
      </c>
      <c r="D253">
        <v>9</v>
      </c>
      <c r="E253">
        <v>19</v>
      </c>
      <c r="F253">
        <v>3.564399E-2</v>
      </c>
      <c r="G253">
        <v>1.4556000000000001E-4</v>
      </c>
      <c r="H253">
        <v>1.8926399999999999E-5</v>
      </c>
      <c r="I253">
        <v>0.83168442656326769</v>
      </c>
    </row>
    <row r="254" spans="1:9">
      <c r="A254">
        <v>137</v>
      </c>
      <c r="B254" t="s">
        <v>299</v>
      </c>
      <c r="C254">
        <v>3</v>
      </c>
      <c r="D254">
        <v>11</v>
      </c>
      <c r="E254">
        <v>21</v>
      </c>
      <c r="F254">
        <v>6.492327E-3</v>
      </c>
      <c r="G254">
        <v>1.2599200000000001E-4</v>
      </c>
      <c r="H254">
        <v>1.592652E-2</v>
      </c>
      <c r="I254">
        <v>0.75054558807959892</v>
      </c>
    </row>
    <row r="255" spans="1:9">
      <c r="A255">
        <v>305</v>
      </c>
      <c r="B255" t="s">
        <v>61</v>
      </c>
      <c r="C255">
        <v>2</v>
      </c>
      <c r="D255">
        <v>7</v>
      </c>
      <c r="E255">
        <v>15</v>
      </c>
      <c r="F255">
        <v>1.836011E-3</v>
      </c>
      <c r="G255">
        <v>1.5067100000000001E-4</v>
      </c>
      <c r="H255">
        <v>8.3143899999999995E-5</v>
      </c>
      <c r="I255">
        <v>0.75277698354423705</v>
      </c>
    </row>
    <row r="256" spans="1:9">
      <c r="A256">
        <v>316</v>
      </c>
      <c r="B256" t="s">
        <v>35</v>
      </c>
      <c r="C256">
        <v>4</v>
      </c>
      <c r="D256">
        <v>13</v>
      </c>
      <c r="E256">
        <v>23</v>
      </c>
      <c r="F256">
        <v>2.7489050000000001E-2</v>
      </c>
      <c r="G256">
        <v>1.49054E-4</v>
      </c>
      <c r="H256">
        <v>6.2911999999999997E-5</v>
      </c>
      <c r="I256">
        <v>0.28106110419855113</v>
      </c>
    </row>
    <row r="257" spans="1:9">
      <c r="A257">
        <v>106</v>
      </c>
      <c r="B257" t="s">
        <v>247</v>
      </c>
      <c r="C257">
        <v>3</v>
      </c>
      <c r="D257">
        <v>8</v>
      </c>
      <c r="E257">
        <v>15</v>
      </c>
      <c r="F257">
        <v>6.7276569999999997E-3</v>
      </c>
      <c r="G257">
        <v>1.54871E-4</v>
      </c>
      <c r="H257">
        <v>3.7548079999999998E-2</v>
      </c>
      <c r="I257">
        <v>1.2090847096646409</v>
      </c>
    </row>
    <row r="258" spans="1:9">
      <c r="A258">
        <v>142</v>
      </c>
      <c r="B258" t="s">
        <v>309</v>
      </c>
      <c r="C258">
        <v>3</v>
      </c>
      <c r="D258">
        <v>11</v>
      </c>
      <c r="E258">
        <v>17</v>
      </c>
      <c r="F258">
        <v>3.0939500000000002E-4</v>
      </c>
      <c r="G258">
        <v>1.25723E-4</v>
      </c>
      <c r="H258">
        <v>1.5870570000000001E-2</v>
      </c>
      <c r="I258">
        <v>2.7157307625972305</v>
      </c>
    </row>
    <row r="259" spans="1:9">
      <c r="A259">
        <v>107</v>
      </c>
      <c r="B259" t="s">
        <v>240</v>
      </c>
      <c r="C259">
        <v>2</v>
      </c>
      <c r="D259">
        <v>7</v>
      </c>
      <c r="E259">
        <v>14</v>
      </c>
      <c r="F259">
        <v>6.2580719999999999E-3</v>
      </c>
      <c r="G259">
        <v>1.58479E-4</v>
      </c>
      <c r="H259">
        <v>1.5952709999999998E-2</v>
      </c>
      <c r="I259">
        <v>2.1225517578635</v>
      </c>
    </row>
    <row r="260" spans="1:9">
      <c r="A260">
        <v>118</v>
      </c>
      <c r="B260" t="s">
        <v>251</v>
      </c>
      <c r="C260">
        <v>2</v>
      </c>
      <c r="D260">
        <v>5</v>
      </c>
      <c r="E260">
        <v>8</v>
      </c>
      <c r="F260">
        <v>6.7429800000000004E-4</v>
      </c>
      <c r="G260">
        <v>1.4760199999999999E-4</v>
      </c>
      <c r="H260">
        <v>1.550489E-2</v>
      </c>
      <c r="I260">
        <v>0.12196015494210836</v>
      </c>
    </row>
    <row r="261" spans="1:9">
      <c r="A261">
        <v>136</v>
      </c>
      <c r="B261" t="s">
        <v>310</v>
      </c>
      <c r="C261">
        <v>4</v>
      </c>
      <c r="D261">
        <v>11</v>
      </c>
      <c r="E261">
        <v>21</v>
      </c>
      <c r="F261">
        <v>6.7627E-3</v>
      </c>
      <c r="G261">
        <v>1.2581800000000001E-4</v>
      </c>
      <c r="H261">
        <v>1.2396010000000001E-2</v>
      </c>
      <c r="I261">
        <v>0.9898392080815005</v>
      </c>
    </row>
    <row r="262" spans="1:9">
      <c r="A262">
        <v>230</v>
      </c>
      <c r="B262" t="s">
        <v>41</v>
      </c>
      <c r="C262">
        <v>3</v>
      </c>
      <c r="D262">
        <v>9</v>
      </c>
      <c r="E262">
        <v>15</v>
      </c>
      <c r="F262">
        <v>8.7156300000000003E-3</v>
      </c>
      <c r="G262">
        <v>1.4300000000000001E-4</v>
      </c>
      <c r="H262">
        <v>1.31253E-5</v>
      </c>
      <c r="I262">
        <v>0.89108201309060864</v>
      </c>
    </row>
    <row r="263" spans="1:9">
      <c r="A263">
        <v>220</v>
      </c>
      <c r="B263" t="s">
        <v>196</v>
      </c>
      <c r="C263">
        <v>4</v>
      </c>
      <c r="D263">
        <v>12</v>
      </c>
      <c r="E263">
        <v>27</v>
      </c>
      <c r="F263">
        <v>4.273188E-2</v>
      </c>
      <c r="G263">
        <v>1.65673E-4</v>
      </c>
      <c r="H263">
        <v>1.0884019999999999E-2</v>
      </c>
      <c r="I263">
        <v>0.960050019041638</v>
      </c>
    </row>
    <row r="264" spans="1:9">
      <c r="A264">
        <v>307</v>
      </c>
      <c r="B264" t="s">
        <v>56</v>
      </c>
      <c r="C264">
        <v>3</v>
      </c>
      <c r="D264">
        <v>12</v>
      </c>
      <c r="E264">
        <v>23</v>
      </c>
      <c r="F264">
        <v>3.2006560000000003E-2</v>
      </c>
      <c r="G264">
        <v>1.52929E-4</v>
      </c>
      <c r="H264">
        <v>9.18332E-5</v>
      </c>
      <c r="I264">
        <v>0.92898565766060925</v>
      </c>
    </row>
    <row r="265" spans="1:9">
      <c r="A265">
        <v>110</v>
      </c>
      <c r="B265" t="s">
        <v>207</v>
      </c>
      <c r="C265">
        <v>6</v>
      </c>
      <c r="D265">
        <v>17</v>
      </c>
      <c r="E265">
        <v>30</v>
      </c>
      <c r="F265">
        <v>0.16036059999999999</v>
      </c>
      <c r="G265">
        <v>1.6347900000000001E-4</v>
      </c>
      <c r="H265">
        <v>1.238536E-2</v>
      </c>
      <c r="I265">
        <v>1.9453295826697212</v>
      </c>
    </row>
    <row r="266" spans="1:9">
      <c r="A266">
        <v>121</v>
      </c>
      <c r="B266" t="s">
        <v>305</v>
      </c>
      <c r="C266">
        <v>3</v>
      </c>
      <c r="D266">
        <v>12</v>
      </c>
      <c r="E266">
        <v>24</v>
      </c>
      <c r="F266">
        <v>3.5333509999999999E-2</v>
      </c>
      <c r="G266">
        <v>1.3566699999999999E-4</v>
      </c>
      <c r="H266">
        <v>5.4027369999999998E-2</v>
      </c>
      <c r="I266">
        <v>0.52834717503998863</v>
      </c>
    </row>
    <row r="267" spans="1:9">
      <c r="A267">
        <v>219</v>
      </c>
      <c r="B267" t="s">
        <v>201</v>
      </c>
      <c r="C267">
        <v>2</v>
      </c>
      <c r="D267">
        <v>8</v>
      </c>
      <c r="E267">
        <v>19</v>
      </c>
      <c r="F267">
        <v>1.413906E-2</v>
      </c>
      <c r="G267">
        <v>1.65563E-4</v>
      </c>
      <c r="H267">
        <v>9.7861200000000006E-3</v>
      </c>
      <c r="I267">
        <v>0.18211242963660973</v>
      </c>
    </row>
    <row r="268" spans="1:9">
      <c r="A268">
        <v>277</v>
      </c>
      <c r="B268" t="s">
        <v>195</v>
      </c>
      <c r="C268">
        <v>2</v>
      </c>
      <c r="D268">
        <v>8</v>
      </c>
      <c r="E268">
        <v>22</v>
      </c>
      <c r="F268">
        <v>1.161357E-2</v>
      </c>
      <c r="G268">
        <v>1.6616800000000001E-4</v>
      </c>
      <c r="H268">
        <v>7.664662E-3</v>
      </c>
      <c r="I268">
        <v>1.0654368451900533</v>
      </c>
    </row>
    <row r="269" spans="1:9">
      <c r="A269">
        <v>306</v>
      </c>
      <c r="B269" t="s">
        <v>49</v>
      </c>
      <c r="C269">
        <v>3</v>
      </c>
      <c r="D269">
        <v>9</v>
      </c>
      <c r="E269">
        <v>21</v>
      </c>
      <c r="F269">
        <v>1.01303E-2</v>
      </c>
      <c r="G269">
        <v>1.49054E-4</v>
      </c>
      <c r="H269">
        <v>5.5275899999999997E-5</v>
      </c>
      <c r="I269">
        <v>0.46750479962321184</v>
      </c>
    </row>
    <row r="270" spans="1:9">
      <c r="A270">
        <v>318</v>
      </c>
      <c r="B270" t="s">
        <v>26</v>
      </c>
      <c r="C270">
        <v>3</v>
      </c>
      <c r="D270">
        <v>8</v>
      </c>
      <c r="E270">
        <v>17</v>
      </c>
      <c r="F270">
        <v>1.335066E-2</v>
      </c>
      <c r="G270">
        <v>1.4475999999999999E-4</v>
      </c>
      <c r="H270">
        <v>1.5709099999999998E-5</v>
      </c>
      <c r="I270">
        <v>0.59689625709563954</v>
      </c>
    </row>
    <row r="271" spans="1:9">
      <c r="A271">
        <v>267</v>
      </c>
      <c r="B271" t="s">
        <v>302</v>
      </c>
      <c r="C271">
        <v>2</v>
      </c>
      <c r="D271">
        <v>7</v>
      </c>
      <c r="E271">
        <v>17</v>
      </c>
      <c r="F271">
        <v>4.2465900000000003E-5</v>
      </c>
      <c r="G271">
        <v>1.30378E-4</v>
      </c>
      <c r="H271">
        <v>2.0373559999999999E-2</v>
      </c>
      <c r="I271">
        <v>0.80032004593098727</v>
      </c>
    </row>
    <row r="272" spans="1:9">
      <c r="A272">
        <v>122</v>
      </c>
      <c r="B272" t="s">
        <v>313</v>
      </c>
      <c r="C272">
        <v>5</v>
      </c>
      <c r="D272">
        <v>10</v>
      </c>
      <c r="E272">
        <v>17</v>
      </c>
      <c r="F272">
        <v>2.532065E-2</v>
      </c>
      <c r="G272">
        <v>1.30548E-4</v>
      </c>
      <c r="H272">
        <v>2.2251940000000001E-2</v>
      </c>
      <c r="I272">
        <v>0.71538560938340112</v>
      </c>
    </row>
    <row r="273" spans="1:9">
      <c r="A273">
        <v>126</v>
      </c>
      <c r="B273" t="s">
        <v>297</v>
      </c>
      <c r="C273">
        <v>3</v>
      </c>
      <c r="D273">
        <v>8</v>
      </c>
      <c r="E273">
        <v>16</v>
      </c>
      <c r="F273">
        <v>9.6675000000000005E-4</v>
      </c>
      <c r="G273">
        <v>1.2137399999999999E-4</v>
      </c>
      <c r="H273">
        <v>6.8431639999999997E-3</v>
      </c>
      <c r="I273">
        <v>0.76022704551091169</v>
      </c>
    </row>
    <row r="274" spans="1:9">
      <c r="A274">
        <v>109</v>
      </c>
      <c r="B274" t="s">
        <v>216</v>
      </c>
      <c r="C274">
        <v>2</v>
      </c>
      <c r="D274">
        <v>10</v>
      </c>
      <c r="E274">
        <v>24</v>
      </c>
      <c r="F274">
        <v>3.308415E-2</v>
      </c>
      <c r="G274">
        <v>1.6071999999999999E-4</v>
      </c>
      <c r="H274">
        <v>1.0105909999999999E-2</v>
      </c>
      <c r="I274">
        <v>0.62753335393704845</v>
      </c>
    </row>
    <row r="275" spans="1:9">
      <c r="A275">
        <v>308</v>
      </c>
      <c r="B275" t="s">
        <v>52</v>
      </c>
      <c r="C275">
        <v>2</v>
      </c>
      <c r="D275">
        <v>5</v>
      </c>
      <c r="E275">
        <v>9</v>
      </c>
      <c r="F275">
        <v>5.8421000000000002E-3</v>
      </c>
      <c r="G275">
        <v>1.3910100000000001E-4</v>
      </c>
      <c r="H275">
        <v>4.6487199999999998E-6</v>
      </c>
      <c r="I275">
        <v>0.94936586529942601</v>
      </c>
    </row>
    <row r="276" spans="1:9">
      <c r="A276">
        <v>272</v>
      </c>
      <c r="B276" t="s">
        <v>206</v>
      </c>
      <c r="C276">
        <v>4</v>
      </c>
      <c r="D276">
        <v>14</v>
      </c>
      <c r="E276">
        <v>30</v>
      </c>
      <c r="F276">
        <v>0.10613590000000001</v>
      </c>
      <c r="G276">
        <v>1.66973E-4</v>
      </c>
      <c r="H276">
        <v>2.197708E-2</v>
      </c>
      <c r="I276">
        <v>0.99405971572091678</v>
      </c>
    </row>
    <row r="277" spans="1:9">
      <c r="A277">
        <v>254</v>
      </c>
      <c r="B277" t="s">
        <v>319</v>
      </c>
      <c r="C277">
        <v>1</v>
      </c>
      <c r="D277">
        <v>4</v>
      </c>
      <c r="E277">
        <v>11</v>
      </c>
      <c r="F277">
        <v>0</v>
      </c>
      <c r="G277">
        <v>1.20934E-4</v>
      </c>
      <c r="H277">
        <v>2.8803349999999999E-3</v>
      </c>
      <c r="I277">
        <v>1.4747359143181649E-2</v>
      </c>
    </row>
    <row r="278" spans="1:9">
      <c r="A278">
        <v>231</v>
      </c>
      <c r="B278" t="s">
        <v>21</v>
      </c>
      <c r="C278">
        <v>3</v>
      </c>
      <c r="D278">
        <v>6</v>
      </c>
      <c r="E278">
        <v>12</v>
      </c>
      <c r="F278">
        <v>8.2242610000000001E-3</v>
      </c>
      <c r="G278">
        <v>1.40865E-4</v>
      </c>
      <c r="H278">
        <v>4.5645299999999996E-6</v>
      </c>
      <c r="I278">
        <v>1.2187323335670506</v>
      </c>
    </row>
    <row r="279" spans="1:9">
      <c r="A279">
        <v>111</v>
      </c>
      <c r="B279" t="s">
        <v>217</v>
      </c>
      <c r="C279">
        <v>5</v>
      </c>
      <c r="D279">
        <v>15</v>
      </c>
      <c r="E279">
        <v>30</v>
      </c>
      <c r="F279">
        <v>0.1243411</v>
      </c>
      <c r="G279">
        <v>1.5765399999999999E-4</v>
      </c>
      <c r="H279">
        <v>4.1536560000000004E-3</v>
      </c>
      <c r="I279">
        <v>2.502539144312439</v>
      </c>
    </row>
    <row r="280" spans="1:9">
      <c r="A280">
        <v>237</v>
      </c>
      <c r="B280" t="s">
        <v>82</v>
      </c>
      <c r="C280">
        <v>2</v>
      </c>
      <c r="D280">
        <v>9</v>
      </c>
      <c r="E280">
        <v>18</v>
      </c>
      <c r="F280">
        <v>2.8894659999999999E-2</v>
      </c>
      <c r="G280">
        <v>1.4684299999999999E-4</v>
      </c>
      <c r="H280">
        <v>5.1422799999999998E-5</v>
      </c>
      <c r="I280">
        <v>2.6017213833162373E-2</v>
      </c>
    </row>
    <row r="281" spans="1:9">
      <c r="A281">
        <v>125</v>
      </c>
      <c r="B281" t="s">
        <v>304</v>
      </c>
      <c r="C281">
        <v>4</v>
      </c>
      <c r="D281">
        <v>10</v>
      </c>
      <c r="E281">
        <v>18</v>
      </c>
      <c r="F281">
        <v>1.2051879999999999E-2</v>
      </c>
      <c r="G281">
        <v>1.21359E-4</v>
      </c>
      <c r="H281">
        <v>5.068197E-3</v>
      </c>
      <c r="I281">
        <v>0.99188057422681009</v>
      </c>
    </row>
    <row r="282" spans="1:9">
      <c r="A282">
        <v>239</v>
      </c>
      <c r="B282" t="s">
        <v>36</v>
      </c>
      <c r="C282">
        <v>2</v>
      </c>
      <c r="D282">
        <v>7</v>
      </c>
      <c r="E282">
        <v>12</v>
      </c>
      <c r="F282">
        <v>5.2597319999999996E-3</v>
      </c>
      <c r="G282">
        <v>1.40371E-4</v>
      </c>
      <c r="H282">
        <v>5.45835E-6</v>
      </c>
      <c r="I282">
        <v>5.134159758220154E-2</v>
      </c>
    </row>
    <row r="283" spans="1:9">
      <c r="A283">
        <v>278</v>
      </c>
      <c r="B283" t="s">
        <v>231</v>
      </c>
      <c r="C283">
        <v>2</v>
      </c>
      <c r="D283">
        <v>8</v>
      </c>
      <c r="E283">
        <v>18</v>
      </c>
      <c r="F283">
        <v>4.9654809999999999E-3</v>
      </c>
      <c r="G283">
        <v>1.5547299999999999E-4</v>
      </c>
      <c r="H283">
        <v>3.121253E-3</v>
      </c>
      <c r="I283">
        <v>1.1563886473321312</v>
      </c>
    </row>
    <row r="284" spans="1:9">
      <c r="A284">
        <v>309</v>
      </c>
      <c r="B284" t="s">
        <v>45</v>
      </c>
      <c r="C284">
        <v>1</v>
      </c>
      <c r="D284">
        <v>2</v>
      </c>
      <c r="E284">
        <v>5</v>
      </c>
      <c r="F284">
        <v>0</v>
      </c>
      <c r="G284">
        <v>1.33156E-4</v>
      </c>
      <c r="H284">
        <v>1.0801799999999999E-6</v>
      </c>
      <c r="I284">
        <v>0.4854797114291331</v>
      </c>
    </row>
    <row r="285" spans="1:9">
      <c r="A285">
        <v>133</v>
      </c>
      <c r="B285" t="s">
        <v>315</v>
      </c>
      <c r="C285">
        <v>4</v>
      </c>
      <c r="D285">
        <v>8</v>
      </c>
      <c r="E285">
        <v>16</v>
      </c>
      <c r="F285">
        <v>1.730574E-2</v>
      </c>
      <c r="G285">
        <v>1.21227E-4</v>
      </c>
      <c r="H285">
        <v>3.5161709999999998E-3</v>
      </c>
      <c r="I285">
        <v>1.9471671577378142</v>
      </c>
    </row>
    <row r="286" spans="1:9">
      <c r="A286">
        <v>288</v>
      </c>
      <c r="B286" t="s">
        <v>225</v>
      </c>
      <c r="C286">
        <v>2</v>
      </c>
      <c r="D286">
        <v>8</v>
      </c>
      <c r="E286">
        <v>23</v>
      </c>
      <c r="F286">
        <v>0</v>
      </c>
      <c r="G286">
        <v>1.5128599999999999E-4</v>
      </c>
      <c r="H286">
        <v>1.36341E-3</v>
      </c>
      <c r="I286">
        <v>0.52583653520561313</v>
      </c>
    </row>
    <row r="287" spans="1:9">
      <c r="A287">
        <v>317</v>
      </c>
      <c r="B287" t="s">
        <v>27</v>
      </c>
      <c r="C287">
        <v>2</v>
      </c>
      <c r="D287">
        <v>7</v>
      </c>
      <c r="E287">
        <v>18</v>
      </c>
      <c r="F287">
        <v>1.369329E-2</v>
      </c>
      <c r="G287">
        <v>1.4473900000000001E-4</v>
      </c>
      <c r="H287">
        <v>1.8268399999999999E-5</v>
      </c>
      <c r="I287">
        <v>7.0626182631217768E-2</v>
      </c>
    </row>
    <row r="288" spans="1:9">
      <c r="A288">
        <v>123</v>
      </c>
      <c r="B288" t="s">
        <v>320</v>
      </c>
      <c r="C288">
        <v>2</v>
      </c>
      <c r="D288">
        <v>5</v>
      </c>
      <c r="E288">
        <v>10</v>
      </c>
      <c r="F288">
        <v>0</v>
      </c>
      <c r="G288">
        <v>1.25313E-4</v>
      </c>
      <c r="H288">
        <v>6.73552E-3</v>
      </c>
      <c r="I288">
        <v>0.3407872667153104</v>
      </c>
    </row>
    <row r="289" spans="1:9">
      <c r="A289">
        <v>279</v>
      </c>
      <c r="B289" t="s">
        <v>242</v>
      </c>
      <c r="C289">
        <v>2</v>
      </c>
      <c r="D289">
        <v>5</v>
      </c>
      <c r="E289">
        <v>13</v>
      </c>
      <c r="F289">
        <v>7.2798800000000005E-5</v>
      </c>
      <c r="G289">
        <v>1.49209E-4</v>
      </c>
      <c r="H289">
        <v>1.047486E-3</v>
      </c>
      <c r="I289">
        <v>0.77959539104725706</v>
      </c>
    </row>
    <row r="290" spans="1:9">
      <c r="A290">
        <v>232</v>
      </c>
      <c r="B290" t="s">
        <v>16</v>
      </c>
      <c r="C290">
        <v>1</v>
      </c>
      <c r="D290">
        <v>3</v>
      </c>
      <c r="E290">
        <v>6</v>
      </c>
      <c r="F290">
        <v>0</v>
      </c>
      <c r="G290">
        <v>1.34771E-4</v>
      </c>
      <c r="H290">
        <v>1.0606099999999999E-6</v>
      </c>
      <c r="I290">
        <v>0.77030948317472081</v>
      </c>
    </row>
    <row r="291" spans="1:9">
      <c r="A291">
        <v>132</v>
      </c>
      <c r="B291" t="s">
        <v>317</v>
      </c>
      <c r="C291">
        <v>1</v>
      </c>
      <c r="D291">
        <v>4</v>
      </c>
      <c r="E291">
        <v>8</v>
      </c>
      <c r="F291">
        <v>0</v>
      </c>
      <c r="G291">
        <v>1.16686E-4</v>
      </c>
      <c r="H291">
        <v>8.1701699999999996E-4</v>
      </c>
      <c r="I291">
        <v>0.25058817069216588</v>
      </c>
    </row>
    <row r="292" spans="1:9">
      <c r="A292">
        <v>233</v>
      </c>
      <c r="B292" t="s">
        <v>212</v>
      </c>
      <c r="C292">
        <v>2</v>
      </c>
      <c r="D292">
        <v>7</v>
      </c>
      <c r="E292">
        <v>17</v>
      </c>
      <c r="F292">
        <v>6.2578319999999996E-3</v>
      </c>
      <c r="G292">
        <v>1.5082999999999999E-4</v>
      </c>
      <c r="H292">
        <v>1.0264060000000001E-3</v>
      </c>
      <c r="I292">
        <v>0.29869368846172334</v>
      </c>
    </row>
    <row r="293" spans="1:9">
      <c r="A293">
        <v>253</v>
      </c>
      <c r="B293" t="s">
        <v>316</v>
      </c>
      <c r="C293">
        <v>1</v>
      </c>
      <c r="D293">
        <v>4</v>
      </c>
      <c r="E293">
        <v>8</v>
      </c>
      <c r="F293">
        <v>0</v>
      </c>
      <c r="G293">
        <v>1.16686E-4</v>
      </c>
      <c r="H293">
        <v>8.1701699999999996E-4</v>
      </c>
      <c r="I293">
        <v>0.780250026358417</v>
      </c>
    </row>
    <row r="294" spans="1:9">
      <c r="A294">
        <v>135</v>
      </c>
      <c r="B294" t="s">
        <v>308</v>
      </c>
      <c r="C294">
        <v>2</v>
      </c>
      <c r="D294">
        <v>6</v>
      </c>
      <c r="E294">
        <v>12</v>
      </c>
      <c r="F294">
        <v>1.4776399999999999E-4</v>
      </c>
      <c r="G294">
        <v>1.16877E-4</v>
      </c>
      <c r="H294">
        <v>1.4455329999999999E-3</v>
      </c>
      <c r="I294">
        <v>1.1636017632610178</v>
      </c>
    </row>
    <row r="295" spans="1:9">
      <c r="A295">
        <v>134</v>
      </c>
      <c r="B295" t="s">
        <v>311</v>
      </c>
      <c r="C295">
        <v>2</v>
      </c>
      <c r="D295">
        <v>6</v>
      </c>
      <c r="E295">
        <v>10</v>
      </c>
      <c r="F295">
        <v>5.4599099999999997E-5</v>
      </c>
      <c r="G295">
        <v>1.16768E-4</v>
      </c>
      <c r="H295">
        <v>1.152901E-3</v>
      </c>
      <c r="I295">
        <v>0.88690630233425505</v>
      </c>
    </row>
    <row r="296" spans="1:9">
      <c r="A296">
        <v>297</v>
      </c>
      <c r="B296" t="s">
        <v>109</v>
      </c>
      <c r="C296">
        <v>2</v>
      </c>
      <c r="D296">
        <v>7</v>
      </c>
      <c r="E296">
        <v>13</v>
      </c>
      <c r="F296">
        <v>4.2676340000000002E-3</v>
      </c>
      <c r="G296">
        <v>1.44802E-4</v>
      </c>
      <c r="H296">
        <v>7.9079900000000002E-5</v>
      </c>
      <c r="I296">
        <v>0</v>
      </c>
    </row>
    <row r="297" spans="1:9">
      <c r="A297">
        <v>265</v>
      </c>
      <c r="B297" t="s">
        <v>248</v>
      </c>
      <c r="C297">
        <v>3</v>
      </c>
      <c r="D297">
        <v>9</v>
      </c>
      <c r="E297">
        <v>17</v>
      </c>
      <c r="F297">
        <v>5.8781190000000002E-3</v>
      </c>
      <c r="G297">
        <v>1.5026300000000001E-4</v>
      </c>
      <c r="H297">
        <v>1.3867809999999999E-3</v>
      </c>
      <c r="I297">
        <v>0.21497813753891062</v>
      </c>
    </row>
    <row r="298" spans="1:9">
      <c r="A298">
        <v>124</v>
      </c>
      <c r="B298" t="s">
        <v>318</v>
      </c>
      <c r="C298">
        <v>2</v>
      </c>
      <c r="D298">
        <v>5</v>
      </c>
      <c r="E298">
        <v>10</v>
      </c>
      <c r="F298">
        <v>0</v>
      </c>
      <c r="G298">
        <v>1.25313E-4</v>
      </c>
      <c r="H298">
        <v>6.73552E-3</v>
      </c>
      <c r="I298">
        <v>0.18639641359394177</v>
      </c>
    </row>
    <row r="299" spans="1:9">
      <c r="A299">
        <v>113</v>
      </c>
      <c r="B299" t="s">
        <v>145</v>
      </c>
      <c r="C299">
        <v>3</v>
      </c>
      <c r="D299">
        <v>12</v>
      </c>
      <c r="E299">
        <v>26</v>
      </c>
      <c r="F299">
        <v>6.4769720000000003E-2</v>
      </c>
      <c r="G299">
        <v>1.5133200000000001E-4</v>
      </c>
      <c r="H299">
        <v>4.77348E-4</v>
      </c>
      <c r="I299">
        <v>1.9638228442512506E-2</v>
      </c>
    </row>
    <row r="300" spans="1:9">
      <c r="A300">
        <v>112</v>
      </c>
      <c r="B300" t="s">
        <v>228</v>
      </c>
      <c r="C300">
        <v>5</v>
      </c>
      <c r="D300">
        <v>16</v>
      </c>
      <c r="E300">
        <v>35</v>
      </c>
      <c r="F300">
        <v>0.13056180000000001</v>
      </c>
      <c r="G300">
        <v>1.5382300000000001E-4</v>
      </c>
      <c r="H300">
        <v>1.714012E-3</v>
      </c>
      <c r="I300">
        <v>2.8433164195143149E-2</v>
      </c>
    </row>
    <row r="301" spans="1:9">
      <c r="A301">
        <v>234</v>
      </c>
      <c r="B301" t="s">
        <v>180</v>
      </c>
      <c r="C301">
        <v>2</v>
      </c>
      <c r="D301">
        <v>4</v>
      </c>
      <c r="E301">
        <v>12</v>
      </c>
      <c r="F301">
        <v>3.2215289999999999E-3</v>
      </c>
      <c r="G301">
        <v>1.47863E-4</v>
      </c>
      <c r="H301">
        <v>2.63658E-4</v>
      </c>
      <c r="I301">
        <v>0.20560783173683181</v>
      </c>
    </row>
    <row r="302" spans="1:9">
      <c r="A302">
        <v>240</v>
      </c>
      <c r="B302" t="s">
        <v>254</v>
      </c>
      <c r="C302">
        <v>3</v>
      </c>
      <c r="D302">
        <v>9</v>
      </c>
      <c r="E302">
        <v>19</v>
      </c>
      <c r="F302">
        <v>9.7881370000000006E-3</v>
      </c>
      <c r="G302">
        <v>1.46778E-4</v>
      </c>
      <c r="H302">
        <v>7.6710400000000001E-4</v>
      </c>
      <c r="I302">
        <v>1.3196863435858508</v>
      </c>
    </row>
    <row r="303" spans="1:9">
      <c r="A303">
        <v>280</v>
      </c>
      <c r="B303" t="s">
        <v>255</v>
      </c>
      <c r="C303">
        <v>2</v>
      </c>
      <c r="D303">
        <v>5</v>
      </c>
      <c r="E303">
        <v>11</v>
      </c>
      <c r="F303">
        <v>3.4398839999999998E-3</v>
      </c>
      <c r="G303">
        <v>1.40331E-4</v>
      </c>
      <c r="H303">
        <v>2.0056800000000001E-4</v>
      </c>
      <c r="I303">
        <v>1.3246609010055093</v>
      </c>
    </row>
    <row r="304" spans="1:9">
      <c r="A304">
        <v>114</v>
      </c>
      <c r="B304" t="s">
        <v>118</v>
      </c>
      <c r="C304">
        <v>3</v>
      </c>
      <c r="D304">
        <v>6</v>
      </c>
      <c r="E304">
        <v>14</v>
      </c>
      <c r="F304">
        <v>1.20255E-2</v>
      </c>
      <c r="G304">
        <v>1.4450899999999999E-4</v>
      </c>
      <c r="H304">
        <v>1.37954E-4</v>
      </c>
      <c r="I304">
        <v>1.7976295307343346</v>
      </c>
    </row>
    <row r="305" spans="1:9">
      <c r="A305">
        <v>252</v>
      </c>
      <c r="B305" t="s">
        <v>119</v>
      </c>
      <c r="C305">
        <v>2</v>
      </c>
      <c r="D305">
        <v>5</v>
      </c>
      <c r="E305">
        <v>9</v>
      </c>
      <c r="F305">
        <v>5.2154819999999996E-3</v>
      </c>
      <c r="G305">
        <v>1.3835099999999999E-4</v>
      </c>
      <c r="H305">
        <v>3.7279300000000001E-5</v>
      </c>
      <c r="I305">
        <v>8.5122420781977445E-2</v>
      </c>
    </row>
    <row r="306" spans="1:9">
      <c r="A306">
        <v>281</v>
      </c>
      <c r="B306" t="s">
        <v>281</v>
      </c>
      <c r="C306">
        <v>2</v>
      </c>
      <c r="D306">
        <v>5</v>
      </c>
      <c r="E306">
        <v>11</v>
      </c>
      <c r="F306">
        <v>2.24463E-4</v>
      </c>
      <c r="G306">
        <v>1.3489799999999999E-4</v>
      </c>
      <c r="H306">
        <v>9.6074899999999997E-5</v>
      </c>
      <c r="I306">
        <v>1.3767405551430956E-2</v>
      </c>
    </row>
    <row r="307" spans="1:9">
      <c r="A307">
        <v>244</v>
      </c>
      <c r="B307" t="s">
        <v>282</v>
      </c>
      <c r="C307">
        <v>6</v>
      </c>
      <c r="D307">
        <v>17</v>
      </c>
      <c r="E307">
        <v>28</v>
      </c>
      <c r="F307">
        <v>8.6683689999999994E-2</v>
      </c>
      <c r="G307">
        <v>1.47319E-4</v>
      </c>
      <c r="H307">
        <v>6.1502599999999996E-4</v>
      </c>
      <c r="I307">
        <v>0.29137211680755409</v>
      </c>
    </row>
    <row r="308" spans="1:9">
      <c r="A308">
        <v>282</v>
      </c>
      <c r="B308" t="s">
        <v>290</v>
      </c>
      <c r="C308">
        <v>3</v>
      </c>
      <c r="D308">
        <v>9</v>
      </c>
      <c r="E308">
        <v>20</v>
      </c>
      <c r="F308">
        <v>2.590279E-3</v>
      </c>
      <c r="G308">
        <v>1.4082499999999999E-4</v>
      </c>
      <c r="H308">
        <v>2.12907E-4</v>
      </c>
      <c r="I308">
        <v>0.38600418588438901</v>
      </c>
    </row>
    <row r="309" spans="1:9">
      <c r="A309">
        <v>243</v>
      </c>
      <c r="B309" t="s">
        <v>295</v>
      </c>
      <c r="C309">
        <v>3</v>
      </c>
      <c r="D309">
        <v>10</v>
      </c>
      <c r="E309">
        <v>22</v>
      </c>
      <c r="F309">
        <v>1.7150169999999999E-2</v>
      </c>
      <c r="G309">
        <v>1.4088499999999999E-4</v>
      </c>
      <c r="H309">
        <v>2.05179E-4</v>
      </c>
      <c r="I309">
        <v>2.5682698911742041</v>
      </c>
    </row>
    <row r="310" spans="1:9">
      <c r="A310">
        <v>242</v>
      </c>
      <c r="B310" t="s">
        <v>296</v>
      </c>
      <c r="C310">
        <v>3</v>
      </c>
      <c r="D310">
        <v>7</v>
      </c>
      <c r="E310">
        <v>14</v>
      </c>
      <c r="F310">
        <v>1.161747E-2</v>
      </c>
      <c r="G310">
        <v>1.3497100000000001E-4</v>
      </c>
      <c r="H310">
        <v>5.5090100000000003E-5</v>
      </c>
      <c r="I310">
        <v>3.8874160980172197</v>
      </c>
    </row>
    <row r="311" spans="1:9">
      <c r="A311">
        <v>284</v>
      </c>
      <c r="B311" t="s">
        <v>312</v>
      </c>
      <c r="C311">
        <v>2</v>
      </c>
      <c r="D311">
        <v>4</v>
      </c>
      <c r="E311">
        <v>7</v>
      </c>
      <c r="F311">
        <v>8.1898599999999995E-5</v>
      </c>
      <c r="G311">
        <v>1.2934900000000001E-4</v>
      </c>
      <c r="H311">
        <v>1.2521099999999999E-5</v>
      </c>
      <c r="I311">
        <v>0.41142300446282581</v>
      </c>
    </row>
    <row r="312" spans="1:9">
      <c r="A312">
        <v>247</v>
      </c>
      <c r="B312" t="s">
        <v>288</v>
      </c>
      <c r="C312">
        <v>4</v>
      </c>
      <c r="D312">
        <v>11</v>
      </c>
      <c r="E312">
        <v>20</v>
      </c>
      <c r="F312">
        <v>2.00421E-2</v>
      </c>
      <c r="G312">
        <v>1.4090500000000001E-4</v>
      </c>
      <c r="H312">
        <v>1.8666399999999999E-4</v>
      </c>
      <c r="I312">
        <v>0.96616076835025966</v>
      </c>
    </row>
    <row r="313" spans="1:9">
      <c r="A313">
        <v>285</v>
      </c>
      <c r="B313" t="s">
        <v>303</v>
      </c>
      <c r="C313">
        <v>2</v>
      </c>
      <c r="D313">
        <v>4</v>
      </c>
      <c r="E313">
        <v>10</v>
      </c>
      <c r="F313">
        <v>5.7359350000000002E-3</v>
      </c>
      <c r="G313">
        <v>1.3478900000000001E-4</v>
      </c>
      <c r="H313">
        <v>3.8176500000000003E-5</v>
      </c>
      <c r="I313">
        <v>0.64034848858075621</v>
      </c>
    </row>
    <row r="314" spans="1:9">
      <c r="A314">
        <v>251</v>
      </c>
      <c r="B314" t="s">
        <v>204</v>
      </c>
      <c r="C314">
        <v>2</v>
      </c>
      <c r="D314">
        <v>5</v>
      </c>
      <c r="E314">
        <v>10</v>
      </c>
      <c r="F314">
        <v>1.463469E-3</v>
      </c>
      <c r="G314">
        <v>1.3306700000000001E-4</v>
      </c>
      <c r="H314">
        <v>2.2484300000000001E-5</v>
      </c>
      <c r="I314">
        <v>0</v>
      </c>
    </row>
    <row r="315" spans="1:9">
      <c r="A315">
        <v>241</v>
      </c>
      <c r="B315" t="s">
        <v>314</v>
      </c>
      <c r="C315">
        <v>2</v>
      </c>
      <c r="D315">
        <v>5</v>
      </c>
      <c r="E315">
        <v>9</v>
      </c>
      <c r="F315">
        <v>1.51664E-4</v>
      </c>
      <c r="G315">
        <v>1.2948300000000001E-4</v>
      </c>
      <c r="H315">
        <v>1.6200799999999999E-5</v>
      </c>
      <c r="I315">
        <v>4.6055829029007615E-2</v>
      </c>
    </row>
    <row r="316" spans="1:9">
      <c r="A316">
        <v>249</v>
      </c>
      <c r="B316" t="s">
        <v>258</v>
      </c>
      <c r="C316">
        <v>3</v>
      </c>
      <c r="D316">
        <v>10</v>
      </c>
      <c r="E316">
        <v>19</v>
      </c>
      <c r="F316">
        <v>9.2496290000000005E-3</v>
      </c>
      <c r="G316">
        <v>1.4084500000000001E-4</v>
      </c>
      <c r="H316">
        <v>1.7632800000000001E-4</v>
      </c>
      <c r="I316">
        <v>2.1384911672562949E-2</v>
      </c>
    </row>
    <row r="317" spans="1:9">
      <c r="A317">
        <v>287</v>
      </c>
      <c r="B317" t="s">
        <v>285</v>
      </c>
      <c r="C317">
        <v>2</v>
      </c>
      <c r="D317">
        <v>7</v>
      </c>
      <c r="E317">
        <v>13</v>
      </c>
      <c r="F317">
        <v>1.8806300000000001E-4</v>
      </c>
      <c r="G317">
        <v>1.3497100000000001E-4</v>
      </c>
      <c r="H317">
        <v>5.7195199999999997E-5</v>
      </c>
      <c r="I317">
        <v>1.0953646096602319</v>
      </c>
    </row>
    <row r="318" spans="1:9">
      <c r="A318">
        <v>250</v>
      </c>
      <c r="B318" t="s">
        <v>284</v>
      </c>
      <c r="C318">
        <v>3</v>
      </c>
      <c r="D318">
        <v>7</v>
      </c>
      <c r="E318">
        <v>13</v>
      </c>
      <c r="F318">
        <v>2.1331589999999999E-3</v>
      </c>
      <c r="G318">
        <v>1.3498899999999999E-4</v>
      </c>
      <c r="H318">
        <v>5.9485799999999999E-5</v>
      </c>
      <c r="I318">
        <v>1.1147608778326474</v>
      </c>
    </row>
    <row r="319" spans="1:9">
      <c r="A319">
        <v>286</v>
      </c>
      <c r="B319" t="s">
        <v>300</v>
      </c>
      <c r="C319">
        <v>2</v>
      </c>
      <c r="D319">
        <v>6</v>
      </c>
      <c r="E319">
        <v>13</v>
      </c>
      <c r="F319">
        <v>5.7965999999999998E-3</v>
      </c>
      <c r="G319">
        <v>1.3491600000000001E-4</v>
      </c>
      <c r="H319">
        <v>4.6773200000000001E-5</v>
      </c>
      <c r="I319">
        <v>1.0370347787823151</v>
      </c>
    </row>
    <row r="320" spans="1:9">
      <c r="A320">
        <v>245</v>
      </c>
      <c r="B320" t="s">
        <v>306</v>
      </c>
      <c r="C320">
        <v>2</v>
      </c>
      <c r="D320">
        <v>4</v>
      </c>
      <c r="E320">
        <v>9</v>
      </c>
      <c r="F320">
        <v>1.42564E-4</v>
      </c>
      <c r="G320">
        <v>1.29467E-4</v>
      </c>
      <c r="H320">
        <v>1.4632599999999999E-5</v>
      </c>
      <c r="I320">
        <v>1.0682732245651558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75"/>
  <sheetViews>
    <sheetView workbookViewId="0">
      <selection activeCell="B1" sqref="B1:B1048576"/>
    </sheetView>
  </sheetViews>
  <sheetFormatPr defaultRowHeight="13.5"/>
  <cols>
    <col min="1" max="1" width="4.875" style="44" customWidth="1"/>
    <col min="2" max="2" width="6.125" style="46" customWidth="1"/>
    <col min="3" max="3" width="10.125" style="44" customWidth="1"/>
    <col min="4" max="5" width="5.625" style="44" customWidth="1"/>
    <col min="6" max="6" width="5.5" style="46" customWidth="1"/>
    <col min="7" max="22" width="9" style="44"/>
    <col min="23" max="23" width="7.625" style="46" customWidth="1"/>
    <col min="24" max="24" width="3.5" style="44" customWidth="1"/>
    <col min="25" max="26" width="3.875" style="44" customWidth="1"/>
    <col min="27" max="31" width="9" style="44"/>
    <col min="32" max="32" width="9" style="45"/>
    <col min="33" max="34" width="9" style="44"/>
    <col min="40" max="16384" width="9" style="44"/>
  </cols>
  <sheetData>
    <row r="1" spans="1:34" s="54" customFormat="1">
      <c r="A1" s="54" t="s">
        <v>1147</v>
      </c>
      <c r="B1" s="57" t="s">
        <v>1148</v>
      </c>
      <c r="C1" s="54" t="s">
        <v>1143</v>
      </c>
      <c r="D1" s="54" t="s">
        <v>1144</v>
      </c>
      <c r="E1" s="54" t="s">
        <v>6</v>
      </c>
      <c r="F1" s="57" t="s">
        <v>505</v>
      </c>
      <c r="G1" s="54" t="s">
        <v>797</v>
      </c>
      <c r="H1" s="54" t="s">
        <v>1153</v>
      </c>
      <c r="I1" s="58" t="s">
        <v>1171</v>
      </c>
      <c r="J1" s="58" t="s">
        <v>1172</v>
      </c>
      <c r="K1" s="58" t="s">
        <v>1173</v>
      </c>
      <c r="L1" s="54" t="s">
        <v>1168</v>
      </c>
      <c r="M1" s="58" t="s">
        <v>1174</v>
      </c>
      <c r="N1" s="54" t="s">
        <v>1169</v>
      </c>
      <c r="O1" s="44" t="s">
        <v>1175</v>
      </c>
      <c r="P1" s="44" t="s">
        <v>1176</v>
      </c>
      <c r="Q1" s="44" t="s">
        <v>1177</v>
      </c>
      <c r="R1" s="54" t="s">
        <v>1248</v>
      </c>
      <c r="S1" s="54" t="s">
        <v>1247</v>
      </c>
      <c r="T1" s="54" t="s">
        <v>1246</v>
      </c>
      <c r="U1" s="54" t="s">
        <v>1146</v>
      </c>
      <c r="V1" s="54" t="s">
        <v>1149</v>
      </c>
      <c r="W1" s="57" t="s">
        <v>1150</v>
      </c>
      <c r="X1" s="54" t="s">
        <v>1159</v>
      </c>
      <c r="Y1" s="54" t="s">
        <v>330</v>
      </c>
      <c r="Z1" s="54" t="s">
        <v>331</v>
      </c>
      <c r="AA1" s="54" t="s">
        <v>1151</v>
      </c>
      <c r="AB1" s="54" t="s">
        <v>1161</v>
      </c>
      <c r="AC1" s="54" t="s">
        <v>1162</v>
      </c>
      <c r="AD1" s="56" t="s">
        <v>1165</v>
      </c>
      <c r="AE1" s="56" t="s">
        <v>1244</v>
      </c>
      <c r="AF1" s="55" t="s">
        <v>1245</v>
      </c>
      <c r="AG1" s="44" t="s">
        <v>8</v>
      </c>
      <c r="AH1" s="44" t="s">
        <v>9</v>
      </c>
    </row>
    <row r="2" spans="1:34" s="50" customFormat="1">
      <c r="B2" s="53"/>
      <c r="C2" s="50">
        <v>1</v>
      </c>
      <c r="D2" s="50">
        <v>2</v>
      </c>
      <c r="E2" s="50">
        <v>3</v>
      </c>
      <c r="F2" s="50">
        <v>4</v>
      </c>
      <c r="G2" s="50">
        <v>5</v>
      </c>
      <c r="H2" s="50">
        <v>6</v>
      </c>
      <c r="I2" s="50">
        <v>7</v>
      </c>
      <c r="J2" s="50">
        <v>8</v>
      </c>
      <c r="K2" s="50">
        <v>9</v>
      </c>
      <c r="L2" s="50">
        <v>10</v>
      </c>
      <c r="M2" s="50">
        <v>11</v>
      </c>
      <c r="N2" s="50">
        <v>12</v>
      </c>
      <c r="O2" s="44">
        <v>13</v>
      </c>
      <c r="P2" s="44">
        <v>14</v>
      </c>
      <c r="Q2" s="44">
        <v>15</v>
      </c>
      <c r="R2" s="50">
        <v>16</v>
      </c>
      <c r="S2" s="50">
        <v>17</v>
      </c>
      <c r="T2" s="50">
        <v>18</v>
      </c>
      <c r="U2" s="50">
        <v>19</v>
      </c>
      <c r="V2" s="50">
        <v>20</v>
      </c>
      <c r="W2" s="50">
        <v>21</v>
      </c>
      <c r="X2" s="50">
        <v>22</v>
      </c>
      <c r="Y2" s="50">
        <v>23</v>
      </c>
      <c r="Z2" s="50">
        <v>24</v>
      </c>
      <c r="AA2" s="50">
        <v>25</v>
      </c>
      <c r="AB2" s="50">
        <v>26</v>
      </c>
      <c r="AC2" s="50">
        <v>27</v>
      </c>
      <c r="AD2" s="50">
        <v>28</v>
      </c>
      <c r="AE2" s="50">
        <v>29</v>
      </c>
      <c r="AF2" s="52">
        <v>30</v>
      </c>
      <c r="AG2" s="51">
        <v>31</v>
      </c>
      <c r="AH2" s="51">
        <v>32</v>
      </c>
    </row>
    <row r="3" spans="1:34" s="44" customFormat="1">
      <c r="A3" s="44">
        <v>1</v>
      </c>
      <c r="B3" s="46" t="s">
        <v>261</v>
      </c>
      <c r="C3" s="44">
        <v>9.1747495630000007</v>
      </c>
      <c r="D3" s="44">
        <v>11540</v>
      </c>
      <c r="E3" s="44">
        <v>20</v>
      </c>
      <c r="F3" s="46">
        <v>23</v>
      </c>
      <c r="G3" s="44">
        <v>1235.6500000000001</v>
      </c>
      <c r="H3" s="44">
        <v>0.94242706267956133</v>
      </c>
      <c r="I3" s="44">
        <v>0.75294010115166654</v>
      </c>
      <c r="J3" s="44">
        <v>7.0452000000000004</v>
      </c>
      <c r="K3" s="44">
        <v>5.8139890000000003</v>
      </c>
      <c r="L3" s="44">
        <v>0.51632743899971667</v>
      </c>
      <c r="M3" s="44">
        <v>6.8705539594545373</v>
      </c>
      <c r="N3" s="44">
        <v>50.45765386638611</v>
      </c>
      <c r="O3" s="44">
        <v>88</v>
      </c>
      <c r="P3" s="44">
        <v>647</v>
      </c>
      <c r="Q3" s="44">
        <v>1160</v>
      </c>
      <c r="R3" s="44">
        <v>4.6708533969975319</v>
      </c>
      <c r="S3" s="44">
        <v>4.2277343908064573</v>
      </c>
      <c r="T3" s="44">
        <v>5.2369198397604491</v>
      </c>
      <c r="U3" s="44">
        <v>126129.81</v>
      </c>
      <c r="V3" s="44">
        <v>8160.5</v>
      </c>
      <c r="W3" s="46">
        <v>43392900</v>
      </c>
      <c r="X3" s="44">
        <f>VLOOKUP(B3,'3月14日之前使用和计算的所有数据'!B:I,8,0)</f>
        <v>6</v>
      </c>
      <c r="Y3" s="44">
        <f>VLOOKUP(B3,'3月14日之前使用和计算的所有数据'!B:J,9,0)</f>
        <v>15</v>
      </c>
      <c r="Z3" s="44">
        <f>VLOOKUP(B3,'3月14日之前使用和计算的所有数据'!B:K,10,0)</f>
        <v>27</v>
      </c>
      <c r="AA3" s="44">
        <f>VLOOKUP(B3,'3月14日之前使用和计算的所有数据'!B:L,11,0)</f>
        <v>6.8389439999999996E-2</v>
      </c>
      <c r="AB3" s="44">
        <f>VLOOKUP(B3,'3月14日之前使用和计算的所有数据'!B:M,12,0)</f>
        <v>1.5571500000000001E-4</v>
      </c>
      <c r="AC3" s="44">
        <f>VLOOKUP(B3,'3月14日之前使用和计算的所有数据'!B:N,13,0)</f>
        <v>1</v>
      </c>
      <c r="AD3" s="44">
        <f>VLOOKUP(B3,'3月14日之前使用和计算的所有数据'!B:O,14,0)</f>
        <v>7.1599273010467881</v>
      </c>
      <c r="AE3" s="44">
        <v>3.1746246246246246</v>
      </c>
      <c r="AF3" s="44">
        <v>0</v>
      </c>
      <c r="AG3" s="44">
        <v>116.334614</v>
      </c>
      <c r="AH3" s="44">
        <v>39.922984</v>
      </c>
    </row>
    <row r="4" spans="1:34" s="44" customFormat="1">
      <c r="A4" s="44">
        <v>2</v>
      </c>
      <c r="B4" s="46" t="s">
        <v>268</v>
      </c>
      <c r="C4" s="44">
        <v>1.257507508</v>
      </c>
      <c r="D4" s="44">
        <v>469</v>
      </c>
      <c r="E4" s="44">
        <v>37</v>
      </c>
      <c r="F4" s="46">
        <v>8</v>
      </c>
      <c r="G4" s="44">
        <v>342.44</v>
      </c>
      <c r="H4" s="44">
        <v>0.15360355098703424</v>
      </c>
      <c r="I4" s="44">
        <v>8.6588449479113996E-2</v>
      </c>
      <c r="J4" s="44">
        <v>2.2198000000000002</v>
      </c>
      <c r="K4" s="44">
        <v>2.6725119999999998</v>
      </c>
      <c r="L4" s="44">
        <v>0.72129424132694775</v>
      </c>
      <c r="M4" s="44">
        <v>3.488786356734026</v>
      </c>
      <c r="N4" s="44">
        <v>20.605069501226492</v>
      </c>
      <c r="O4" s="44">
        <v>4</v>
      </c>
      <c r="P4" s="44">
        <v>166</v>
      </c>
      <c r="Q4" s="44">
        <v>677</v>
      </c>
      <c r="R4" s="44">
        <v>1.0376124284546198</v>
      </c>
      <c r="S4" s="44">
        <v>5.4870926293657281</v>
      </c>
      <c r="T4" s="44">
        <v>6.6376591519682275</v>
      </c>
      <c r="U4" s="44">
        <v>4532</v>
      </c>
      <c r="V4" s="44">
        <v>493.4</v>
      </c>
      <c r="W4" s="46">
        <v>0</v>
      </c>
      <c r="X4" s="44">
        <f>VLOOKUP(B4,'3月14日之前使用和计算的所有数据'!B:I,8,0)</f>
        <v>5</v>
      </c>
      <c r="Y4" s="44">
        <f>VLOOKUP(B4,'3月14日之前使用和计算的所有数据'!B:J,9,0)</f>
        <v>16</v>
      </c>
      <c r="Z4" s="44">
        <f>VLOOKUP(B4,'3月14日之前使用和计算的所有数据'!B:K,10,0)</f>
        <v>26</v>
      </c>
      <c r="AA4" s="44">
        <f>VLOOKUP(B4,'3月14日之前使用和计算的所有数据'!B:L,11,0)</f>
        <v>0.10831159999999999</v>
      </c>
      <c r="AB4" s="44">
        <f>VLOOKUP(B4,'3月14日之前使用和计算的所有数据'!B:M,12,0)</f>
        <v>1.5039900000000001E-4</v>
      </c>
      <c r="AC4" s="44">
        <f>VLOOKUP(B4,'3月14日之前使用和计算的所有数据'!B:N,13,0)</f>
        <v>0.75592250000000005</v>
      </c>
      <c r="AD4" s="44">
        <f>VLOOKUP(B4,'3月14日之前使用和计算的所有数据'!B:O,14,0)</f>
        <v>0.12069282537073668</v>
      </c>
      <c r="AE4" s="44">
        <v>3.1353753753753755</v>
      </c>
      <c r="AF4" s="44">
        <v>1.4332800000000001</v>
      </c>
      <c r="AG4" s="44">
        <v>117.943202</v>
      </c>
      <c r="AH4" s="44">
        <v>40.974665000000002</v>
      </c>
    </row>
    <row r="5" spans="1:34" s="44" customFormat="1">
      <c r="A5" s="44">
        <v>3</v>
      </c>
      <c r="B5" s="46" t="s">
        <v>274</v>
      </c>
      <c r="C5" s="44">
        <v>0.29772432500000001</v>
      </c>
      <c r="D5" s="44">
        <v>101</v>
      </c>
      <c r="E5" s="44">
        <v>37</v>
      </c>
      <c r="F5" s="46">
        <v>7</v>
      </c>
      <c r="G5" s="44">
        <v>341.7</v>
      </c>
      <c r="H5" s="44">
        <v>0.17412935323383086</v>
      </c>
      <c r="I5" s="44">
        <v>0.17346938775510204</v>
      </c>
      <c r="J5" s="44">
        <v>1.5724</v>
      </c>
      <c r="K5" s="44">
        <v>2.6558419999999998</v>
      </c>
      <c r="L5" s="44">
        <v>0.47410008779631257</v>
      </c>
      <c r="M5" s="44">
        <v>2.7211003804506877</v>
      </c>
      <c r="N5" s="44">
        <v>10.541410594088381</v>
      </c>
      <c r="O5" s="44">
        <v>1</v>
      </c>
      <c r="P5" s="44">
        <v>190</v>
      </c>
      <c r="Q5" s="44">
        <v>748</v>
      </c>
      <c r="R5" s="44">
        <v>0.12294410301434007</v>
      </c>
      <c r="S5" s="44">
        <v>5.9174714661984193</v>
      </c>
      <c r="T5" s="44">
        <v>6.3505999414691248</v>
      </c>
      <c r="U5" s="44">
        <v>3597.22</v>
      </c>
      <c r="V5" s="44">
        <v>248.01</v>
      </c>
      <c r="W5" s="46">
        <v>21879</v>
      </c>
      <c r="X5" s="44">
        <f>VLOOKUP(B5,'3月14日之前使用和计算的所有数据'!B:I,8,0)</f>
        <v>5</v>
      </c>
      <c r="Y5" s="44">
        <f>VLOOKUP(B5,'3月14日之前使用和计算的所有数据'!B:J,9,0)</f>
        <v>14</v>
      </c>
      <c r="Z5" s="44">
        <f>VLOOKUP(B5,'3月14日之前使用和计算的所有数据'!B:K,10,0)</f>
        <v>27</v>
      </c>
      <c r="AA5" s="44">
        <f>VLOOKUP(B5,'3月14日之前使用和计算的所有数据'!B:L,11,0)</f>
        <v>4.064094E-2</v>
      </c>
      <c r="AB5" s="44">
        <f>VLOOKUP(B5,'3月14日之前使用和计算的所有数据'!B:M,12,0)</f>
        <v>1.4463400000000001E-4</v>
      </c>
      <c r="AC5" s="44">
        <f>VLOOKUP(B5,'3月14日之前使用和计算的所有数据'!B:N,13,0)</f>
        <v>0.35735729999999999</v>
      </c>
      <c r="AD5" s="44">
        <f>VLOOKUP(B5,'3月14日之前使用和计算的所有数据'!B:O,14,0)</f>
        <v>0.77105234473529571</v>
      </c>
      <c r="AE5" s="44">
        <v>1.5928528528528529</v>
      </c>
      <c r="AF5" s="44">
        <v>4.1320800000000002</v>
      </c>
      <c r="AG5" s="44">
        <v>119.85006300000001</v>
      </c>
      <c r="AH5" s="44">
        <v>41.250121</v>
      </c>
    </row>
    <row r="6" spans="1:34" s="44" customFormat="1">
      <c r="A6" s="44">
        <v>4</v>
      </c>
      <c r="B6" s="46" t="s">
        <v>279</v>
      </c>
      <c r="C6" s="44">
        <v>0.181931594</v>
      </c>
      <c r="D6" s="44">
        <v>35</v>
      </c>
      <c r="E6" s="44">
        <v>28</v>
      </c>
      <c r="F6" s="46">
        <v>17</v>
      </c>
      <c r="G6" s="44">
        <v>192.37</v>
      </c>
      <c r="H6" s="44">
        <v>0.40411706607059311</v>
      </c>
      <c r="I6" s="44">
        <v>0.18577498792853694</v>
      </c>
      <c r="J6" s="44">
        <v>1.4966999999999999</v>
      </c>
      <c r="K6" s="44">
        <v>2.3007310000000003</v>
      </c>
      <c r="L6" s="44">
        <v>0.53542652180693451</v>
      </c>
      <c r="M6" s="44">
        <v>3.5327753807766284</v>
      </c>
      <c r="N6" s="44">
        <v>17.622290377917555</v>
      </c>
      <c r="O6" s="44">
        <v>2</v>
      </c>
      <c r="P6" s="44">
        <v>117</v>
      </c>
      <c r="Q6" s="44">
        <v>257</v>
      </c>
      <c r="R6" s="44">
        <v>1.8823621146748453</v>
      </c>
      <c r="S6" s="44">
        <v>5.1411342724957114</v>
      </c>
      <c r="T6" s="44">
        <v>5.2243073244268849</v>
      </c>
      <c r="U6" s="44">
        <v>1018</v>
      </c>
      <c r="V6" s="44">
        <v>201.52</v>
      </c>
      <c r="W6" s="46">
        <v>0</v>
      </c>
      <c r="X6" s="44">
        <f>VLOOKUP(B6,'3月14日之前使用和计算的所有数据'!B:I,8,0)</f>
        <v>3</v>
      </c>
      <c r="Y6" s="44">
        <f>VLOOKUP(B6,'3月14日之前使用和计算的所有数据'!B:J,9,0)</f>
        <v>14</v>
      </c>
      <c r="Z6" s="44">
        <f>VLOOKUP(B6,'3月14日之前使用和计算的所有数据'!B:K,10,0)</f>
        <v>28</v>
      </c>
      <c r="AA6" s="44">
        <f>VLOOKUP(B6,'3月14日之前使用和计算的所有数据'!B:L,11,0)</f>
        <v>9.9654159999999995E-3</v>
      </c>
      <c r="AB6" s="44">
        <f>VLOOKUP(B6,'3月14日之前使用和计算的所有数据'!B:M,12,0)</f>
        <v>1.3945099999999999E-4</v>
      </c>
      <c r="AC6" s="44">
        <f>VLOOKUP(B6,'3月14日之前使用和计算的所有数据'!B:N,13,0)</f>
        <v>0.1580463</v>
      </c>
      <c r="AD6" s="44">
        <f>VLOOKUP(B6,'3月14日之前使用和计算的所有数据'!B:O,14,0)</f>
        <v>0.12471321574307558</v>
      </c>
      <c r="AE6" s="44">
        <v>2.1677177177177178</v>
      </c>
      <c r="AF6" s="44">
        <v>5.4140700000000006</v>
      </c>
      <c r="AG6" s="44">
        <v>121.67032399999999</v>
      </c>
      <c r="AH6" s="44">
        <v>42.021619000000001</v>
      </c>
    </row>
    <row r="7" spans="1:34" s="44" customFormat="1">
      <c r="A7" s="44">
        <v>5</v>
      </c>
      <c r="B7" s="46" t="s">
        <v>280</v>
      </c>
      <c r="C7" s="44">
        <v>0.83657587499999997</v>
      </c>
      <c r="D7" s="44">
        <v>602</v>
      </c>
      <c r="E7" s="44">
        <v>24</v>
      </c>
      <c r="F7" s="46">
        <v>13</v>
      </c>
      <c r="G7" s="44">
        <v>715.03</v>
      </c>
      <c r="H7" s="44">
        <v>0.71413786834118853</v>
      </c>
      <c r="I7" s="44">
        <v>0.55087057010785823</v>
      </c>
      <c r="J7" s="44">
        <v>5.4653999999999998</v>
      </c>
      <c r="K7" s="44">
        <v>3.8576860000000002</v>
      </c>
      <c r="L7" s="44">
        <v>0.42096135826468822</v>
      </c>
      <c r="M7" s="44">
        <v>5.095310686264912</v>
      </c>
      <c r="N7" s="44">
        <v>28.394612813448386</v>
      </c>
      <c r="O7" s="44">
        <v>40</v>
      </c>
      <c r="P7" s="44">
        <v>334</v>
      </c>
      <c r="Q7" s="44">
        <v>482</v>
      </c>
      <c r="R7" s="44">
        <v>4.7811000937023627</v>
      </c>
      <c r="S7" s="44">
        <v>4.423590618575445</v>
      </c>
      <c r="T7" s="44">
        <v>4.7928058962561018</v>
      </c>
      <c r="U7" s="44">
        <v>26285</v>
      </c>
      <c r="V7" s="44">
        <v>3982</v>
      </c>
      <c r="W7" s="46">
        <v>3698000</v>
      </c>
      <c r="X7" s="44">
        <f>VLOOKUP(B7,'3月14日之前使用和计算的所有数据'!B:I,8,0)</f>
        <v>7</v>
      </c>
      <c r="Y7" s="44">
        <f>VLOOKUP(B7,'3月14日之前使用和计算的所有数据'!B:J,9,0)</f>
        <v>15</v>
      </c>
      <c r="Z7" s="44">
        <f>VLOOKUP(B7,'3月14日之前使用和计算的所有数据'!B:K,10,0)</f>
        <v>28</v>
      </c>
      <c r="AA7" s="44">
        <f>VLOOKUP(B7,'3月14日之前使用和计算的所有数据'!B:L,11,0)</f>
        <v>3.4536789999999998E-2</v>
      </c>
      <c r="AB7" s="44">
        <f>VLOOKUP(B7,'3月14日之前使用和计算的所有数据'!B:M,12,0)</f>
        <v>1.35814E-4</v>
      </c>
      <c r="AC7" s="44">
        <f>VLOOKUP(B7,'3月14日之前使用和计算的所有数据'!B:N,13,0)</f>
        <v>0.13293140000000001</v>
      </c>
      <c r="AD7" s="44">
        <f>VLOOKUP(B7,'3月14日之前使用和计算的所有数据'!B:O,14,0)</f>
        <v>5.7176584932708003</v>
      </c>
      <c r="AE7" s="44">
        <v>1.8410210210210209</v>
      </c>
      <c r="AF7" s="44">
        <v>6.5140700000000002</v>
      </c>
      <c r="AG7" s="44">
        <v>123.442926</v>
      </c>
      <c r="AH7" s="44">
        <v>41.774310999999997</v>
      </c>
    </row>
    <row r="8" spans="1:34" s="44" customFormat="1">
      <c r="A8" s="44">
        <v>6</v>
      </c>
      <c r="B8" s="46" t="s">
        <v>260</v>
      </c>
      <c r="C8" s="44">
        <v>0.35374149700000002</v>
      </c>
      <c r="D8" s="44">
        <v>260</v>
      </c>
      <c r="E8" s="44">
        <v>27</v>
      </c>
      <c r="F8" s="46">
        <v>18</v>
      </c>
      <c r="G8" s="44">
        <v>745.02</v>
      </c>
      <c r="H8" s="44">
        <v>0.41788139915706962</v>
      </c>
      <c r="I8" s="44">
        <v>0.55301365795724466</v>
      </c>
      <c r="J8" s="44">
        <v>5.1178999999999997</v>
      </c>
      <c r="K8" s="44">
        <v>3.3330850000000001</v>
      </c>
      <c r="L8" s="44">
        <v>0.39327803280448848</v>
      </c>
      <c r="M8" s="44">
        <v>3.7290274086601705</v>
      </c>
      <c r="N8" s="44">
        <v>18.743120990040538</v>
      </c>
      <c r="O8" s="44">
        <v>8</v>
      </c>
      <c r="P8" s="44">
        <v>380</v>
      </c>
      <c r="Q8" s="44">
        <v>1281</v>
      </c>
      <c r="R8" s="44">
        <v>1.2232960188988216</v>
      </c>
      <c r="S8" s="44">
        <v>4.7408123271858473</v>
      </c>
      <c r="T8" s="44">
        <v>5.7877640868701512</v>
      </c>
      <c r="U8" s="44">
        <v>11348</v>
      </c>
      <c r="V8" s="44">
        <v>635.20000000000005</v>
      </c>
      <c r="W8" s="46">
        <v>0</v>
      </c>
      <c r="X8" s="44">
        <f>VLOOKUP(B8,'3月14日之前使用和计算的所有数据'!B:I,8,0)</f>
        <v>4</v>
      </c>
      <c r="Y8" s="44">
        <f>VLOOKUP(B8,'3月14日之前使用和计算的所有数据'!B:J,9,0)</f>
        <v>11</v>
      </c>
      <c r="Z8" s="44">
        <f>VLOOKUP(B8,'3月14日之前使用和计算的所有数据'!B:K,10,0)</f>
        <v>22</v>
      </c>
      <c r="AA8" s="44">
        <f>VLOOKUP(B8,'3月14日之前使用和计算的所有数据'!B:L,11,0)</f>
        <v>2.454288E-2</v>
      </c>
      <c r="AB8" s="44">
        <f>VLOOKUP(B8,'3月14日之前使用和计算的所有数据'!B:M,12,0)</f>
        <v>1.5067100000000001E-4</v>
      </c>
      <c r="AC8" s="44">
        <f>VLOOKUP(B8,'3月14日之前使用和计算的所有数据'!B:N,13,0)</f>
        <v>0.62778769999999995</v>
      </c>
      <c r="AD8" s="44">
        <f>VLOOKUP(B8,'3月14日之前使用和计算的所有数据'!B:O,14,0)</f>
        <v>0.58294367068910746</v>
      </c>
      <c r="AE8" s="44">
        <v>1.9736036036036038</v>
      </c>
      <c r="AF8" s="44">
        <v>1.5699000000000001</v>
      </c>
      <c r="AG8" s="44">
        <v>118.23770500000001</v>
      </c>
      <c r="AH8" s="44">
        <v>39.622996999999998</v>
      </c>
    </row>
    <row r="9" spans="1:34" s="44" customFormat="1">
      <c r="A9" s="44">
        <v>7</v>
      </c>
      <c r="B9" s="46" t="s">
        <v>264</v>
      </c>
      <c r="C9" s="44">
        <v>0.63475546299999996</v>
      </c>
      <c r="D9" s="44">
        <v>183</v>
      </c>
      <c r="E9" s="44">
        <v>26</v>
      </c>
      <c r="F9" s="46">
        <v>21</v>
      </c>
      <c r="G9" s="44">
        <v>296.77</v>
      </c>
      <c r="H9" s="44">
        <v>0.31863058934528427</v>
      </c>
      <c r="I9" s="44">
        <v>0.3944835836767247</v>
      </c>
      <c r="J9" s="44">
        <v>2.7109999999999999</v>
      </c>
      <c r="K9" s="44">
        <v>3.2228409999999998</v>
      </c>
      <c r="L9" s="44">
        <v>0.49196347339690671</v>
      </c>
      <c r="M9" s="44">
        <v>3.3699497927688116</v>
      </c>
      <c r="N9" s="44">
        <v>19.388752232368503</v>
      </c>
      <c r="O9" s="44">
        <v>6</v>
      </c>
      <c r="P9" s="44">
        <v>186</v>
      </c>
      <c r="Q9" s="44">
        <v>531</v>
      </c>
      <c r="R9" s="44">
        <v>2.9731778818613743</v>
      </c>
      <c r="S9" s="44">
        <v>4.7241971897428989</v>
      </c>
      <c r="T9" s="44">
        <v>5.5969269130976853</v>
      </c>
      <c r="U9" s="44">
        <v>2261</v>
      </c>
      <c r="V9" s="44">
        <v>706</v>
      </c>
      <c r="W9" s="46">
        <v>32054</v>
      </c>
      <c r="X9" s="44">
        <f>VLOOKUP(B9,'3月14日之前使用和计算的所有数据'!B:I,8,0)</f>
        <v>2</v>
      </c>
      <c r="Y9" s="44">
        <f>VLOOKUP(B9,'3月14日之前使用和计算的所有数据'!B:J,9,0)</f>
        <v>7</v>
      </c>
      <c r="Z9" s="44">
        <f>VLOOKUP(B9,'3月14日之前使用和计算的所有数据'!B:K,10,0)</f>
        <v>15</v>
      </c>
      <c r="AA9" s="44">
        <f>VLOOKUP(B9,'3月14日之前使用和计算的所有数据'!B:L,11,0)</f>
        <v>6.9765699999999996E-3</v>
      </c>
      <c r="AB9" s="44">
        <f>VLOOKUP(B9,'3月14日之前使用和计算的所有数据'!B:M,12,0)</f>
        <v>1.4430000000000001E-4</v>
      </c>
      <c r="AC9" s="44">
        <f>VLOOKUP(B9,'3月14日之前使用和计算的所有数据'!B:N,13,0)</f>
        <v>0.1782011</v>
      </c>
      <c r="AD9" s="44">
        <f>VLOOKUP(B9,'3月14日之前使用和计算的所有数据'!B:O,14,0)</f>
        <v>6.1984320827948441E-2</v>
      </c>
      <c r="AE9" s="44">
        <v>2.5423723723723723</v>
      </c>
      <c r="AF9" s="44">
        <v>2.8778100000000002</v>
      </c>
      <c r="AG9" s="44">
        <v>119.60041200000001</v>
      </c>
      <c r="AH9" s="44">
        <v>39.918981000000002</v>
      </c>
    </row>
    <row r="10" spans="1:34" s="44" customFormat="1">
      <c r="A10" s="44">
        <v>8</v>
      </c>
      <c r="B10" s="46" t="s">
        <v>270</v>
      </c>
      <c r="C10" s="44">
        <v>0.61756876699999996</v>
      </c>
      <c r="D10" s="44">
        <v>174</v>
      </c>
      <c r="E10" s="44">
        <v>26</v>
      </c>
      <c r="F10" s="46">
        <v>16</v>
      </c>
      <c r="G10" s="44">
        <v>281.33999999999997</v>
      </c>
      <c r="H10" s="44">
        <v>0.35099879149783186</v>
      </c>
      <c r="I10" s="44">
        <v>0.27012962073931829</v>
      </c>
      <c r="J10" s="44">
        <v>1.5855999999999999</v>
      </c>
      <c r="K10" s="44">
        <v>2.4237330000000004</v>
      </c>
      <c r="L10" s="44">
        <v>0.5580436482547807</v>
      </c>
      <c r="M10" s="44">
        <v>3.032629558541267</v>
      </c>
      <c r="N10" s="44">
        <v>16.478282505153906</v>
      </c>
      <c r="O10" s="44">
        <v>1</v>
      </c>
      <c r="P10" s="44">
        <v>142</v>
      </c>
      <c r="Q10" s="44">
        <v>688</v>
      </c>
      <c r="R10" s="44">
        <v>0.25371436695812899</v>
      </c>
      <c r="S10" s="44">
        <v>5.0259472524347775</v>
      </c>
      <c r="T10" s="44">
        <v>6.2344494206298426</v>
      </c>
      <c r="U10" s="44">
        <v>5404</v>
      </c>
      <c r="V10" s="44">
        <v>481.44</v>
      </c>
      <c r="W10" s="46">
        <v>0</v>
      </c>
      <c r="X10" s="44">
        <f>VLOOKUP(B10,'3月14日之前使用和计算的所有数据'!B:I,8,0)</f>
        <v>3</v>
      </c>
      <c r="Y10" s="44">
        <f>VLOOKUP(B10,'3月14日之前使用和计算的所有数据'!B:J,9,0)</f>
        <v>9</v>
      </c>
      <c r="Z10" s="44">
        <f>VLOOKUP(B10,'3月14日之前使用和计算的所有数据'!B:K,10,0)</f>
        <v>19</v>
      </c>
      <c r="AA10" s="44">
        <f>VLOOKUP(B10,'3月14日之前使用和计算的所有数据'!B:L,11,0)</f>
        <v>6.6607710000000002E-3</v>
      </c>
      <c r="AB10" s="44">
        <f>VLOOKUP(B10,'3月14日之前使用和计算的所有数据'!B:M,12,0)</f>
        <v>1.39684E-4</v>
      </c>
      <c r="AC10" s="44">
        <f>VLOOKUP(B10,'3月14日之前使用和计算的所有数据'!B:N,13,0)</f>
        <v>0.13913120000000001</v>
      </c>
      <c r="AD10" s="44">
        <f>VLOOKUP(B10,'3月14日之前使用和计算的所有数据'!B:O,14,0)</f>
        <v>1.3195518694186703</v>
      </c>
      <c r="AE10" s="44">
        <v>2.1015315315315313</v>
      </c>
      <c r="AF10" s="44">
        <v>4.2542900000000001</v>
      </c>
      <c r="AG10" s="44">
        <v>120.89378600000001</v>
      </c>
      <c r="AH10" s="44">
        <v>40.735518999999996</v>
      </c>
    </row>
    <row r="11" spans="1:34" s="44" customFormat="1">
      <c r="A11" s="44">
        <v>9</v>
      </c>
      <c r="B11" s="46" t="s">
        <v>272</v>
      </c>
      <c r="C11" s="44">
        <v>0.55780768599999997</v>
      </c>
      <c r="D11" s="44">
        <v>172</v>
      </c>
      <c r="E11" s="44">
        <v>28</v>
      </c>
      <c r="F11" s="46">
        <v>16</v>
      </c>
      <c r="G11" s="44">
        <v>310.19</v>
      </c>
      <c r="H11" s="44">
        <v>0.30020310132499439</v>
      </c>
      <c r="I11" s="44">
        <v>0.31360833080578304</v>
      </c>
      <c r="J11" s="44">
        <v>2.3447</v>
      </c>
      <c r="K11" s="44">
        <v>2.5895450000000002</v>
      </c>
      <c r="L11" s="44">
        <v>0.36751668332312454</v>
      </c>
      <c r="M11" s="44">
        <v>3.385022083239305</v>
      </c>
      <c r="N11" s="44">
        <v>17.115316418969019</v>
      </c>
      <c r="O11" s="44">
        <v>7</v>
      </c>
      <c r="P11" s="44">
        <v>159</v>
      </c>
      <c r="Q11" s="44">
        <v>468</v>
      </c>
      <c r="R11" s="44">
        <v>2.5753892775395726</v>
      </c>
      <c r="S11" s="44">
        <v>4.8035075276443466</v>
      </c>
      <c r="T11" s="44">
        <v>5.2903059415197138</v>
      </c>
      <c r="U11" s="44">
        <v>3785</v>
      </c>
      <c r="V11" s="44">
        <v>817.67</v>
      </c>
      <c r="W11" s="46">
        <v>57767</v>
      </c>
      <c r="X11" s="44">
        <f>VLOOKUP(B11,'3月14日之前使用和计算的所有数据'!B:I,8,0)</f>
        <v>2</v>
      </c>
      <c r="Y11" s="44">
        <f>VLOOKUP(B11,'3月14日之前使用和计算的所有数据'!B:J,9,0)</f>
        <v>10</v>
      </c>
      <c r="Z11" s="44">
        <f>VLOOKUP(B11,'3月14日之前使用和计算的所有数据'!B:K,10,0)</f>
        <v>19</v>
      </c>
      <c r="AA11" s="44">
        <f>VLOOKUP(B11,'3月14日之前使用和计算的所有数据'!B:L,11,0)</f>
        <v>1.755153E-3</v>
      </c>
      <c r="AB11" s="44">
        <f>VLOOKUP(B11,'3月14日之前使用和计算的所有数据'!B:M,12,0)</f>
        <v>1.3488000000000001E-4</v>
      </c>
      <c r="AC11" s="44">
        <f>VLOOKUP(B11,'3月14日之前使用和计算的所有数据'!B:N,13,0)</f>
        <v>6.3216419999999995E-2</v>
      </c>
      <c r="AD11" s="44">
        <f>VLOOKUP(B11,'3月14日之前使用和计算的所有数据'!B:O,14,0)</f>
        <v>1.011328825982575</v>
      </c>
      <c r="AE11" s="44">
        <v>1.227957957957958</v>
      </c>
      <c r="AF11" s="44">
        <v>4.7751700000000001</v>
      </c>
      <c r="AG11" s="44">
        <v>121.118329</v>
      </c>
      <c r="AH11" s="44">
        <v>41.137515999999998</v>
      </c>
    </row>
    <row r="12" spans="1:34" s="44" customFormat="1">
      <c r="A12" s="44">
        <v>10</v>
      </c>
      <c r="B12" s="46" t="s">
        <v>287</v>
      </c>
      <c r="C12" s="44">
        <v>0.154022612</v>
      </c>
      <c r="D12" s="44">
        <v>47</v>
      </c>
      <c r="E12" s="44">
        <v>30</v>
      </c>
      <c r="F12" s="46">
        <v>14</v>
      </c>
      <c r="G12" s="44">
        <v>306</v>
      </c>
      <c r="H12" s="44">
        <v>0.14588235294117646</v>
      </c>
      <c r="I12" s="44">
        <v>0.23574730354391371</v>
      </c>
      <c r="J12" s="44">
        <v>1.9795</v>
      </c>
      <c r="K12" s="44">
        <v>1.9686999999999999</v>
      </c>
      <c r="L12" s="44">
        <v>0.37908496732026142</v>
      </c>
      <c r="M12" s="44">
        <v>2.3990196078431372</v>
      </c>
      <c r="N12" s="44">
        <v>11.388888888888889</v>
      </c>
      <c r="O12" s="44">
        <v>2</v>
      </c>
      <c r="P12" s="44">
        <v>128</v>
      </c>
      <c r="Q12" s="44">
        <v>519</v>
      </c>
      <c r="R12" s="44">
        <v>0.28679738562091506</v>
      </c>
      <c r="S12" s="44">
        <v>4.594771241830065</v>
      </c>
      <c r="T12" s="44">
        <v>5.2352941176470589</v>
      </c>
      <c r="U12" s="44">
        <v>4970</v>
      </c>
      <c r="V12" s="44">
        <v>671.03</v>
      </c>
      <c r="W12" s="46">
        <v>0</v>
      </c>
      <c r="X12" s="44">
        <f>VLOOKUP(B12,'3月14日之前使用和计算的所有数据'!B:I,8,0)</f>
        <v>2</v>
      </c>
      <c r="Y12" s="44">
        <f>VLOOKUP(B12,'3月14日之前使用和计算的所有数据'!B:J,9,0)</f>
        <v>11</v>
      </c>
      <c r="Z12" s="44">
        <f>VLOOKUP(B12,'3月14日之前使用和计算的所有数据'!B:K,10,0)</f>
        <v>22</v>
      </c>
      <c r="AA12" s="44">
        <f>VLOOKUP(B12,'3月14日之前使用和计算的所有数据'!B:L,11,0)</f>
        <v>5.4825100000000003E-4</v>
      </c>
      <c r="AB12" s="44">
        <f>VLOOKUP(B12,'3月14日之前使用和计算的所有数据'!B:M,12,0)</f>
        <v>1.3066799999999999E-4</v>
      </c>
      <c r="AC12" s="44">
        <f>VLOOKUP(B12,'3月14日之前使用和计算的所有数据'!B:N,13,0)</f>
        <v>4.8649449999999997E-2</v>
      </c>
      <c r="AD12" s="44">
        <f>VLOOKUP(B12,'3月14日之前使用和计算的所有数据'!B:O,14,0)</f>
        <v>0.53757954784292772</v>
      </c>
      <c r="AE12" s="44">
        <v>1.8575675675675674</v>
      </c>
      <c r="AF12" s="44">
        <v>7.3021099999999999</v>
      </c>
      <c r="AG12" s="44">
        <v>123.842637</v>
      </c>
      <c r="AH12" s="44">
        <v>42.290604999999999</v>
      </c>
    </row>
    <row r="13" spans="1:34" s="44" customFormat="1">
      <c r="A13" s="44">
        <v>11</v>
      </c>
      <c r="B13" s="46" t="s">
        <v>293</v>
      </c>
      <c r="C13" s="44">
        <v>0.26427837300000001</v>
      </c>
      <c r="D13" s="44">
        <v>90</v>
      </c>
      <c r="E13" s="44">
        <v>28</v>
      </c>
      <c r="F13" s="46">
        <v>20</v>
      </c>
      <c r="G13" s="44">
        <v>338.34</v>
      </c>
      <c r="H13" s="44">
        <v>0.18005556540757819</v>
      </c>
      <c r="I13" s="44">
        <v>0.24029829545454545</v>
      </c>
      <c r="J13" s="44">
        <v>1.9468000000000001</v>
      </c>
      <c r="K13" s="44">
        <v>1.9966979999999999</v>
      </c>
      <c r="L13" s="44">
        <v>0.43447419755275762</v>
      </c>
      <c r="M13" s="44">
        <v>3.1619081397410893</v>
      </c>
      <c r="N13" s="44">
        <v>18.912927824082285</v>
      </c>
      <c r="O13" s="44">
        <v>3</v>
      </c>
      <c r="P13" s="44">
        <v>189</v>
      </c>
      <c r="Q13" s="44">
        <v>1002</v>
      </c>
      <c r="R13" s="44">
        <v>0.91898681799373416</v>
      </c>
      <c r="S13" s="44">
        <v>4.5575456641248451</v>
      </c>
      <c r="T13" s="44">
        <v>5.2521132588520425</v>
      </c>
      <c r="U13" s="44">
        <v>4460</v>
      </c>
      <c r="V13" s="44">
        <v>737.65</v>
      </c>
      <c r="W13" s="46">
        <v>0</v>
      </c>
      <c r="X13" s="44">
        <f>VLOOKUP(B13,'3月14日之前使用和计算的所有数据'!B:I,8,0)</f>
        <v>5</v>
      </c>
      <c r="Y13" s="44">
        <f>VLOOKUP(B13,'3月14日之前使用和计算的所有数据'!B:J,9,0)</f>
        <v>14</v>
      </c>
      <c r="Z13" s="44">
        <f>VLOOKUP(B13,'3月14日之前使用和计算的所有数据'!B:K,10,0)</f>
        <v>27</v>
      </c>
      <c r="AA13" s="44">
        <f>VLOOKUP(B13,'3月14日之前使用和计算的所有数据'!B:L,11,0)</f>
        <v>7.7242099999999994E-2</v>
      </c>
      <c r="AB13" s="44">
        <f>VLOOKUP(B13,'3月14日之前使用和计算的所有数据'!B:M,12,0)</f>
        <v>1.3592500000000001E-4</v>
      </c>
      <c r="AC13" s="44">
        <f>VLOOKUP(B13,'3月14日之前使用和计算的所有数据'!B:N,13,0)</f>
        <v>7.6439809999999997E-2</v>
      </c>
      <c r="AD13" s="44">
        <f>VLOOKUP(B13,'3月14日之前使用和计算的所有数据'!B:O,14,0)</f>
        <v>1.5850724886954888</v>
      </c>
      <c r="AE13" s="44">
        <v>1.6333333333333335</v>
      </c>
      <c r="AF13" s="44">
        <v>7.3110999999999997</v>
      </c>
      <c r="AG13" s="44">
        <v>124.762637</v>
      </c>
      <c r="AH13" s="44">
        <v>43.879770999999998</v>
      </c>
    </row>
    <row r="14" spans="1:34" s="44" customFormat="1">
      <c r="A14" s="44">
        <v>12</v>
      </c>
      <c r="B14" s="46" t="s">
        <v>298</v>
      </c>
      <c r="C14" s="44">
        <v>0.60614845399999995</v>
      </c>
      <c r="D14" s="44">
        <v>460</v>
      </c>
      <c r="E14" s="44">
        <v>26</v>
      </c>
      <c r="F14" s="46">
        <v>12</v>
      </c>
      <c r="G14" s="44">
        <v>754.51</v>
      </c>
      <c r="H14" s="44">
        <v>0.47925143470596815</v>
      </c>
      <c r="I14" s="44">
        <v>0.36619588429431177</v>
      </c>
      <c r="J14" s="44">
        <v>3.7753000000000001</v>
      </c>
      <c r="K14" s="44">
        <v>3.0448409999999999</v>
      </c>
      <c r="L14" s="44">
        <v>0.40953731560880574</v>
      </c>
      <c r="M14" s="44">
        <v>4.4067010377596052</v>
      </c>
      <c r="N14" s="44">
        <v>21.998383056553259</v>
      </c>
      <c r="O14" s="44">
        <v>26</v>
      </c>
      <c r="P14" s="44">
        <v>342</v>
      </c>
      <c r="Q14" s="44">
        <v>1540</v>
      </c>
      <c r="R14" s="44">
        <v>4.7636611840797336</v>
      </c>
      <c r="S14" s="44">
        <v>5.2577169288677421</v>
      </c>
      <c r="T14" s="44">
        <v>5.7189434202329998</v>
      </c>
      <c r="U14" s="44">
        <v>10169</v>
      </c>
      <c r="V14" s="44">
        <v>2268.77</v>
      </c>
      <c r="W14" s="46">
        <v>1975441</v>
      </c>
      <c r="X14" s="44">
        <f>VLOOKUP(B14,'3月14日之前使用和计算的所有数据'!B:I,8,0)</f>
        <v>4</v>
      </c>
      <c r="Y14" s="44">
        <f>VLOOKUP(B14,'3月14日之前使用和计算的所有数据'!B:J,9,0)</f>
        <v>14</v>
      </c>
      <c r="Z14" s="44">
        <f>VLOOKUP(B14,'3月14日之前使用和计算的所有数据'!B:K,10,0)</f>
        <v>28</v>
      </c>
      <c r="AA14" s="44">
        <f>VLOOKUP(B14,'3月14日之前使用和计算的所有数据'!B:L,11,0)</f>
        <v>5.466029E-2</v>
      </c>
      <c r="AB14" s="44">
        <f>VLOOKUP(B14,'3月14日之前使用和计算的所有数据'!B:M,12,0)</f>
        <v>1.30856E-4</v>
      </c>
      <c r="AC14" s="44">
        <f>VLOOKUP(B14,'3月14日之前使用和计算的所有数据'!B:N,13,0)</f>
        <v>3.2150600000000001E-2</v>
      </c>
      <c r="AD14" s="44">
        <f>VLOOKUP(B14,'3月14日之前使用和计算的所有数据'!B:O,14,0)</f>
        <v>1.994459004197072</v>
      </c>
      <c r="AE14" s="44">
        <v>2.4648348348348348</v>
      </c>
      <c r="AF14" s="44">
        <v>8.438369999999999</v>
      </c>
      <c r="AG14" s="44">
        <v>125.376473</v>
      </c>
      <c r="AH14" s="44">
        <v>43.882373999999999</v>
      </c>
    </row>
    <row r="15" spans="1:34" s="44" customFormat="1">
      <c r="A15" s="44">
        <v>13</v>
      </c>
      <c r="B15" s="46" t="s">
        <v>307</v>
      </c>
      <c r="C15" s="44">
        <v>1.064494667</v>
      </c>
      <c r="D15" s="44">
        <v>1056</v>
      </c>
      <c r="E15" s="44">
        <v>28</v>
      </c>
      <c r="F15" s="46">
        <v>10</v>
      </c>
      <c r="G15" s="44">
        <v>990.7</v>
      </c>
      <c r="H15" s="44">
        <v>0.47935802967598662</v>
      </c>
      <c r="I15" s="44">
        <v>0.18668500791437403</v>
      </c>
      <c r="J15" s="44">
        <v>3.2052999999999998</v>
      </c>
      <c r="K15" s="44">
        <v>2.925071</v>
      </c>
      <c r="L15" s="44">
        <v>0.46128999697183809</v>
      </c>
      <c r="M15" s="44">
        <v>4.4175835267992323</v>
      </c>
      <c r="N15" s="44">
        <v>19.18643383466236</v>
      </c>
      <c r="O15" s="44">
        <v>48</v>
      </c>
      <c r="P15" s="44">
        <v>577</v>
      </c>
      <c r="Q15" s="44">
        <v>1768</v>
      </c>
      <c r="R15" s="44">
        <v>4.7330473402644593</v>
      </c>
      <c r="S15" s="44">
        <v>4.5260926617543156</v>
      </c>
      <c r="T15" s="44">
        <v>4.6815383062481075</v>
      </c>
      <c r="U15" s="44">
        <v>8864</v>
      </c>
      <c r="V15" s="44">
        <v>3562</v>
      </c>
      <c r="W15" s="46">
        <v>3295200</v>
      </c>
      <c r="X15" s="44">
        <f>VLOOKUP(B15,'3月14日之前使用和计算的所有数据'!B:I,8,0)</f>
        <v>4</v>
      </c>
      <c r="Y15" s="44">
        <f>VLOOKUP(B15,'3月14日之前使用和计算的所有数据'!B:J,9,0)</f>
        <v>16</v>
      </c>
      <c r="Z15" s="44">
        <f>VLOOKUP(B15,'3月14日之前使用和计算的所有数据'!B:K,10,0)</f>
        <v>25</v>
      </c>
      <c r="AA15" s="44">
        <f>VLOOKUP(B15,'3月14日之前使用和计算的所有数据'!B:L,11,0)</f>
        <v>3.9905200000000002E-2</v>
      </c>
      <c r="AB15" s="44">
        <f>VLOOKUP(B15,'3月14日之前使用和计算的所有数据'!B:M,12,0)</f>
        <v>1.26024E-4</v>
      </c>
      <c r="AC15" s="44">
        <f>VLOOKUP(B15,'3月14日之前使用和计算的所有数据'!B:N,13,0)</f>
        <v>1.2345500000000001E-2</v>
      </c>
      <c r="AD15" s="44">
        <f>VLOOKUP(B15,'3月14日之前使用和计算的所有数据'!B:O,14,0)</f>
        <v>1.7830223170359052</v>
      </c>
      <c r="AE15" s="44">
        <v>1.3336336336336336</v>
      </c>
      <c r="AF15" s="44">
        <v>9.5158100000000001</v>
      </c>
      <c r="AG15" s="44">
        <v>126.66878800000001</v>
      </c>
      <c r="AH15" s="44">
        <v>45.759970000000003</v>
      </c>
    </row>
    <row r="16" spans="1:34" s="44" customFormat="1">
      <c r="A16" s="44">
        <v>14</v>
      </c>
      <c r="B16" s="46" t="s">
        <v>252</v>
      </c>
      <c r="C16" s="44">
        <v>1.0610752910000001</v>
      </c>
      <c r="D16" s="44">
        <v>1045</v>
      </c>
      <c r="E16" s="44">
        <v>24</v>
      </c>
      <c r="F16" s="46">
        <v>21</v>
      </c>
      <c r="G16" s="44">
        <v>974.36</v>
      </c>
      <c r="H16" s="44">
        <v>0.81938913748511844</v>
      </c>
      <c r="I16" s="44">
        <v>0.82853741496598654</v>
      </c>
      <c r="J16" s="44">
        <v>6.2573999999999996</v>
      </c>
      <c r="K16" s="44">
        <v>4.5075479999999999</v>
      </c>
      <c r="L16" s="44">
        <v>0.44849952789523378</v>
      </c>
      <c r="M16" s="44">
        <v>4.3024138921959025</v>
      </c>
      <c r="N16" s="44">
        <v>27.978365285931279</v>
      </c>
      <c r="O16" s="44">
        <v>55</v>
      </c>
      <c r="P16" s="44">
        <v>571</v>
      </c>
      <c r="Q16" s="44">
        <v>983</v>
      </c>
      <c r="R16" s="44">
        <v>4.166509298411265</v>
      </c>
      <c r="S16" s="44">
        <v>4.8708896095898844</v>
      </c>
      <c r="T16" s="44">
        <v>5.2075208341885961</v>
      </c>
      <c r="U16" s="44">
        <v>21822.19</v>
      </c>
      <c r="V16" s="44">
        <v>2384</v>
      </c>
      <c r="W16" s="46">
        <v>3340000</v>
      </c>
      <c r="X16" s="44">
        <f>VLOOKUP(B16,'3月14日之前使用和计算的所有数据'!B:I,8,0)</f>
        <v>5</v>
      </c>
      <c r="Y16" s="44">
        <f>VLOOKUP(B16,'3月14日之前使用和计算的所有数据'!B:J,9,0)</f>
        <v>12</v>
      </c>
      <c r="Z16" s="44">
        <f>VLOOKUP(B16,'3月14日之前使用和计算的所有数据'!B:K,10,0)</f>
        <v>27</v>
      </c>
      <c r="AA16" s="44">
        <f>VLOOKUP(B16,'3月14日之前使用和计算的所有数据'!B:L,11,0)</f>
        <v>4.1449560000000003E-2</v>
      </c>
      <c r="AB16" s="44">
        <f>VLOOKUP(B16,'3月14日之前使用和计算的所有数据'!B:M,12,0)</f>
        <v>1.5612800000000001E-4</v>
      </c>
      <c r="AC16" s="44">
        <f>VLOOKUP(B16,'3月14日之前使用和计算的所有数据'!B:N,13,0)</f>
        <v>0.76766719999999999</v>
      </c>
      <c r="AD16" s="44">
        <f>VLOOKUP(B16,'3月14日之前使用和计算的所有数据'!B:O,14,0)</f>
        <v>1.6844181581585733</v>
      </c>
      <c r="AE16" s="44">
        <v>1.2826426426426425</v>
      </c>
      <c r="AF16" s="44">
        <v>1.03976</v>
      </c>
      <c r="AG16" s="44">
        <v>117.20098299999999</v>
      </c>
      <c r="AH16" s="44">
        <v>39.084158000000002</v>
      </c>
    </row>
    <row r="17" spans="1:34" s="44" customFormat="1">
      <c r="A17" s="44">
        <v>15</v>
      </c>
      <c r="B17" s="46" t="s">
        <v>256</v>
      </c>
      <c r="C17" s="44">
        <v>0.689704549</v>
      </c>
      <c r="D17" s="44">
        <v>289</v>
      </c>
      <c r="E17" s="44">
        <v>27</v>
      </c>
      <c r="F17" s="46">
        <v>9</v>
      </c>
      <c r="G17" s="44">
        <v>411.23</v>
      </c>
      <c r="H17" s="44">
        <v>0.19818593001483353</v>
      </c>
      <c r="I17" s="44">
        <v>0.63964846787991914</v>
      </c>
      <c r="J17" s="44">
        <v>2.7904</v>
      </c>
      <c r="K17" s="44">
        <v>3.1474799999999998</v>
      </c>
      <c r="L17" s="44">
        <v>0.437711256474479</v>
      </c>
      <c r="M17" s="44">
        <v>2.9336381100600635</v>
      </c>
      <c r="N17" s="44">
        <v>17.96318361987209</v>
      </c>
      <c r="O17" s="44">
        <v>11</v>
      </c>
      <c r="P17" s="44">
        <v>192</v>
      </c>
      <c r="Q17" s="44">
        <v>856</v>
      </c>
      <c r="R17" s="44">
        <v>2.5717968047078279</v>
      </c>
      <c r="S17" s="44">
        <v>5.8094010650973908</v>
      </c>
      <c r="T17" s="44">
        <v>6.6678014736278977</v>
      </c>
      <c r="U17" s="44">
        <v>5913</v>
      </c>
      <c r="V17" s="44">
        <v>130</v>
      </c>
      <c r="W17" s="46">
        <v>0</v>
      </c>
      <c r="X17" s="44">
        <f>VLOOKUP(B17,'3月14日之前使用和计算的所有数据'!B:I,8,0)</f>
        <v>3</v>
      </c>
      <c r="Y17" s="44">
        <f>VLOOKUP(B17,'3月14日之前使用和计算的所有数据'!B:J,9,0)</f>
        <v>9</v>
      </c>
      <c r="Z17" s="44">
        <f>VLOOKUP(B17,'3月14日之前使用和计算的所有数据'!B:K,10,0)</f>
        <v>21</v>
      </c>
      <c r="AA17" s="44">
        <f>VLOOKUP(B17,'3月14日之前使用和计算的所有数据'!B:L,11,0)</f>
        <v>1.33045E-2</v>
      </c>
      <c r="AB17" s="44">
        <f>VLOOKUP(B17,'3月14日之前使用和计算的所有数据'!B:M,12,0)</f>
        <v>1.5227700000000001E-4</v>
      </c>
      <c r="AC17" s="44">
        <f>VLOOKUP(B17,'3月14日之前使用和计算的所有数据'!B:N,13,0)</f>
        <v>0.50275429999999999</v>
      </c>
      <c r="AD17" s="44">
        <f>VLOOKUP(B17,'3月14日之前使用和计算的所有数据'!B:O,14,0)</f>
        <v>1.0946332707450777</v>
      </c>
      <c r="AE17" s="44">
        <v>0.48051051051051052</v>
      </c>
      <c r="AF17" s="44">
        <v>0.459623</v>
      </c>
      <c r="AG17" s="44">
        <v>116.699949</v>
      </c>
      <c r="AH17" s="44">
        <v>39.535984999999997</v>
      </c>
    </row>
    <row r="18" spans="1:34" s="44" customFormat="1">
      <c r="A18" s="44">
        <v>16</v>
      </c>
      <c r="B18" s="46" t="s">
        <v>246</v>
      </c>
      <c r="C18" s="44">
        <v>0.67862469000000003</v>
      </c>
      <c r="D18" s="44">
        <v>496</v>
      </c>
      <c r="E18" s="44">
        <v>25</v>
      </c>
      <c r="F18" s="46">
        <v>22</v>
      </c>
      <c r="G18" s="44">
        <v>700.36</v>
      </c>
      <c r="H18" s="44">
        <v>7.1620309555085956E-2</v>
      </c>
      <c r="I18" s="44">
        <v>0.49837045470717994</v>
      </c>
      <c r="J18" s="44">
        <v>2.5718999999999999</v>
      </c>
      <c r="K18" s="44">
        <v>3.7133039999999999</v>
      </c>
      <c r="L18" s="44">
        <v>0.36409846364726711</v>
      </c>
      <c r="M18" s="44">
        <v>2.6997544120166772</v>
      </c>
      <c r="N18" s="44">
        <v>15.259295219601347</v>
      </c>
      <c r="O18" s="44">
        <v>7</v>
      </c>
      <c r="P18" s="44">
        <v>375</v>
      </c>
      <c r="Q18" s="44">
        <v>1491</v>
      </c>
      <c r="R18" s="44">
        <v>0.61362727740019418</v>
      </c>
      <c r="S18" s="44">
        <v>4.7447027243132105</v>
      </c>
      <c r="T18" s="44">
        <v>6.5209320920669374</v>
      </c>
      <c r="U18" s="44">
        <v>8980</v>
      </c>
      <c r="V18" s="44">
        <v>3597</v>
      </c>
      <c r="W18" s="46">
        <v>0</v>
      </c>
      <c r="X18" s="44">
        <f>VLOOKUP(B18,'3月14日之前使用和计算的所有数据'!B:I,8,0)</f>
        <v>4</v>
      </c>
      <c r="Y18" s="44">
        <f>VLOOKUP(B18,'3月14日之前使用和计算的所有数据'!B:J,9,0)</f>
        <v>12</v>
      </c>
      <c r="Z18" s="44">
        <f>VLOOKUP(B18,'3月14日之前使用和计算的所有数据'!B:K,10,0)</f>
        <v>21</v>
      </c>
      <c r="AA18" s="44">
        <f>VLOOKUP(B18,'3月14日之前使用和计算的所有数据'!B:L,11,0)</f>
        <v>5.0838550000000003E-2</v>
      </c>
      <c r="AB18" s="44">
        <f>VLOOKUP(B18,'3月14日之前使用和计算的所有数据'!B:M,12,0)</f>
        <v>1.5427299999999999E-4</v>
      </c>
      <c r="AC18" s="44">
        <f>VLOOKUP(B18,'3月14日之前使用和计算的所有数据'!B:N,13,0)</f>
        <v>0.39602140000000002</v>
      </c>
      <c r="AD18" s="44">
        <f>VLOOKUP(B18,'3月14日之前使用和计算的所有数据'!B:O,14,0)</f>
        <v>0.63615792689632489</v>
      </c>
      <c r="AE18" s="44">
        <v>1.860870870870871</v>
      </c>
      <c r="AF18" s="44">
        <v>1.4784800000000002</v>
      </c>
      <c r="AG18" s="44">
        <v>116.896182</v>
      </c>
      <c r="AH18" s="44">
        <v>38.298648</v>
      </c>
    </row>
    <row r="19" spans="1:34" s="44" customFormat="1">
      <c r="A19" s="44">
        <v>17</v>
      </c>
      <c r="B19" s="46" t="s">
        <v>234</v>
      </c>
      <c r="C19" s="44">
        <v>0.27885930799999997</v>
      </c>
      <c r="D19" s="44">
        <v>159</v>
      </c>
      <c r="E19" s="44">
        <v>33</v>
      </c>
      <c r="F19" s="46">
        <v>12</v>
      </c>
      <c r="G19" s="44">
        <v>566.6</v>
      </c>
      <c r="H19" s="44">
        <v>0.111418990469467</v>
      </c>
      <c r="I19" s="44">
        <v>0.54712244109694863</v>
      </c>
      <c r="J19" s="44">
        <v>2.8046000000000002</v>
      </c>
      <c r="K19" s="44">
        <v>2.1647430000000001</v>
      </c>
      <c r="L19" s="44">
        <v>0.32474408753971057</v>
      </c>
      <c r="M19" s="44">
        <v>2.452347334980586</v>
      </c>
      <c r="N19" s="44">
        <v>13.240381221320154</v>
      </c>
      <c r="O19" s="44">
        <v>4</v>
      </c>
      <c r="P19" s="44">
        <v>205</v>
      </c>
      <c r="Q19" s="44">
        <v>971</v>
      </c>
      <c r="R19" s="44">
        <v>0.70961877867984469</v>
      </c>
      <c r="S19" s="44">
        <v>4.4246381927285565</v>
      </c>
      <c r="T19" s="44">
        <v>7.4708789269325795</v>
      </c>
      <c r="U19" s="44">
        <v>10006</v>
      </c>
      <c r="V19" s="44">
        <v>357.96</v>
      </c>
      <c r="W19" s="46">
        <v>0</v>
      </c>
      <c r="X19" s="44">
        <f>VLOOKUP(B19,'3月14日之前使用和计算的所有数据'!B:I,8,0)</f>
        <v>5</v>
      </c>
      <c r="Y19" s="44">
        <f>VLOOKUP(B19,'3月14日之前使用和计算的所有数据'!B:J,9,0)</f>
        <v>13</v>
      </c>
      <c r="Z19" s="44">
        <f>VLOOKUP(B19,'3月14日之前使用和计算的所有数据'!B:K,10,0)</f>
        <v>25</v>
      </c>
      <c r="AA19" s="44">
        <f>VLOOKUP(B19,'3月14日之前使用和计算的所有数据'!B:L,11,0)</f>
        <v>5.7647799999999999E-2</v>
      </c>
      <c r="AB19" s="44">
        <f>VLOOKUP(B19,'3月14日之前使用和计算的所有数据'!B:M,12,0)</f>
        <v>1.58806E-4</v>
      </c>
      <c r="AC19" s="44">
        <f>VLOOKUP(B19,'3月14日之前使用和计算的所有数据'!B:N,13,0)</f>
        <v>0.226245</v>
      </c>
      <c r="AD19" s="44">
        <f>VLOOKUP(B19,'3月14日之前使用和计算的所有数据'!B:O,14,0)</f>
        <v>1.8203264642683137</v>
      </c>
      <c r="AE19" s="44">
        <v>2.2646846846846849</v>
      </c>
      <c r="AF19" s="44">
        <v>0.80044799999999994</v>
      </c>
      <c r="AG19" s="44">
        <v>117.23193499999999</v>
      </c>
      <c r="AH19" s="44">
        <v>37.729906999999997</v>
      </c>
    </row>
    <row r="20" spans="1:34" s="44" customFormat="1">
      <c r="A20" s="44">
        <v>18</v>
      </c>
      <c r="B20" s="46" t="s">
        <v>224</v>
      </c>
      <c r="C20" s="44">
        <v>0.85915772700000004</v>
      </c>
      <c r="D20" s="44">
        <v>519</v>
      </c>
      <c r="E20" s="44">
        <v>20</v>
      </c>
      <c r="F20" s="46">
        <v>28</v>
      </c>
      <c r="G20" s="44">
        <v>603.63</v>
      </c>
      <c r="H20" s="44">
        <v>0.57856634030780452</v>
      </c>
      <c r="I20" s="44">
        <v>0.73820472055766162</v>
      </c>
      <c r="J20" s="44">
        <v>5.0376000000000003</v>
      </c>
      <c r="K20" s="44">
        <v>3.5661309999999999</v>
      </c>
      <c r="L20" s="44">
        <v>0.46551695575103957</v>
      </c>
      <c r="M20" s="44">
        <v>5.1223431572320788</v>
      </c>
      <c r="N20" s="44">
        <v>27.279956264599175</v>
      </c>
      <c r="O20" s="44">
        <v>66</v>
      </c>
      <c r="P20" s="44">
        <v>218</v>
      </c>
      <c r="Q20" s="44">
        <v>672</v>
      </c>
      <c r="R20" s="44">
        <v>10.479465897983864</v>
      </c>
      <c r="S20" s="44">
        <v>4.8374003942812642</v>
      </c>
      <c r="T20" s="44">
        <v>6.470851349336515</v>
      </c>
      <c r="U20" s="44">
        <v>12758</v>
      </c>
      <c r="V20" s="44">
        <v>3072.4</v>
      </c>
      <c r="W20" s="46">
        <v>3220000</v>
      </c>
      <c r="X20" s="44">
        <f>VLOOKUP(B20,'3月14日之前使用和计算的所有数据'!B:I,8,0)</f>
        <v>6</v>
      </c>
      <c r="Y20" s="44">
        <f>VLOOKUP(B20,'3月14日之前使用和计算的所有数据'!B:J,9,0)</f>
        <v>14</v>
      </c>
      <c r="Z20" s="44">
        <f>VLOOKUP(B20,'3月14日之前使用和计算的所有数据'!B:K,10,0)</f>
        <v>29</v>
      </c>
      <c r="AA20" s="44">
        <f>VLOOKUP(B20,'3月14日之前使用和计算的所有数据'!B:L,11,0)</f>
        <v>7.5825790000000004E-2</v>
      </c>
      <c r="AB20" s="44">
        <f>VLOOKUP(B20,'3月14日之前使用和计算的所有数据'!B:M,12,0)</f>
        <v>1.61316E-4</v>
      </c>
      <c r="AC20" s="44">
        <f>VLOOKUP(B20,'3月14日之前使用和计算的所有数据'!B:N,13,0)</f>
        <v>0.15510280000000001</v>
      </c>
      <c r="AD20" s="44">
        <f>VLOOKUP(B20,'3月14日之前使用和计算的所有数据'!B:O,14,0)</f>
        <v>1.3365344553253773</v>
      </c>
      <c r="AE20" s="44">
        <v>2.6023123123123124</v>
      </c>
      <c r="AF20" s="44">
        <v>0</v>
      </c>
      <c r="AG20" s="44">
        <v>116.997868</v>
      </c>
      <c r="AH20" s="44">
        <v>36.651164000000001</v>
      </c>
    </row>
    <row r="21" spans="1:34" s="44" customFormat="1">
      <c r="A21" s="44">
        <v>19</v>
      </c>
      <c r="B21" s="46" t="s">
        <v>219</v>
      </c>
      <c r="C21" s="44">
        <v>0.62476436700000004</v>
      </c>
      <c r="D21" s="44">
        <v>348</v>
      </c>
      <c r="E21" s="44">
        <v>30</v>
      </c>
      <c r="F21" s="46">
        <v>17</v>
      </c>
      <c r="G21" s="44">
        <v>555.28</v>
      </c>
      <c r="H21" s="44">
        <v>0.28753061518513184</v>
      </c>
      <c r="I21" s="44">
        <v>0.7153826333419222</v>
      </c>
      <c r="J21" s="44">
        <v>3.1375000000000002</v>
      </c>
      <c r="K21" s="44">
        <v>2.5630120000000001</v>
      </c>
      <c r="L21" s="44">
        <v>0.27373577294337992</v>
      </c>
      <c r="M21" s="44">
        <v>3.0811482495317679</v>
      </c>
      <c r="N21" s="44">
        <v>17.013038467079671</v>
      </c>
      <c r="O21" s="44">
        <v>7</v>
      </c>
      <c r="P21" s="44">
        <v>178</v>
      </c>
      <c r="Q21" s="44">
        <v>675</v>
      </c>
      <c r="R21" s="44">
        <v>1.6765055467511885</v>
      </c>
      <c r="S21" s="44">
        <v>3.7674686644575712</v>
      </c>
      <c r="T21" s="44">
        <v>6.819982711424867</v>
      </c>
      <c r="U21" s="44">
        <v>4963</v>
      </c>
      <c r="V21" s="44">
        <v>301.99</v>
      </c>
      <c r="W21" s="46">
        <v>0</v>
      </c>
      <c r="X21" s="44">
        <f>VLOOKUP(B21,'3月14日之前使用和计算的所有数据'!B:I,8,0)</f>
        <v>2</v>
      </c>
      <c r="Y21" s="44">
        <f>VLOOKUP(B21,'3月14日之前使用和计算的所有数据'!B:J,9,0)</f>
        <v>9</v>
      </c>
      <c r="Z21" s="44">
        <f>VLOOKUP(B21,'3月14日之前使用和计算的所有数据'!B:K,10,0)</f>
        <v>22</v>
      </c>
      <c r="AA21" s="44">
        <f>VLOOKUP(B21,'3月14日之前使用和计算的所有数据'!B:L,11,0)</f>
        <v>0</v>
      </c>
      <c r="AB21" s="44">
        <f>VLOOKUP(B21,'3月14日之前使用和计算的所有数据'!B:M,12,0)</f>
        <v>1.57505E-4</v>
      </c>
      <c r="AC21" s="44">
        <f>VLOOKUP(B21,'3月14日之前使用和计算的所有数据'!B:N,13,0)</f>
        <v>5.6159430000000003E-2</v>
      </c>
      <c r="AD21" s="44">
        <f>VLOOKUP(B21,'3月14日之前使用和计算的所有数据'!B:O,14,0)</f>
        <v>0.82390150595091849</v>
      </c>
      <c r="AE21" s="44">
        <v>1.7478978978978978</v>
      </c>
      <c r="AF21" s="44">
        <v>0.38908799999999999</v>
      </c>
      <c r="AG21" s="44">
        <v>117.13535400000001</v>
      </c>
      <c r="AH21" s="44">
        <v>36.192084000000001</v>
      </c>
    </row>
    <row r="22" spans="1:34" s="44" customFormat="1">
      <c r="A22" s="44">
        <v>20</v>
      </c>
      <c r="B22" s="46" t="s">
        <v>208</v>
      </c>
      <c r="C22" s="44">
        <v>0.32501808999999998</v>
      </c>
      <c r="D22" s="44">
        <v>274</v>
      </c>
      <c r="E22" s="44">
        <v>24</v>
      </c>
      <c r="F22" s="46">
        <v>15</v>
      </c>
      <c r="G22" s="44">
        <v>827.03</v>
      </c>
      <c r="H22" s="44">
        <v>0.13873740976748122</v>
      </c>
      <c r="I22" s="44">
        <v>0.73881543684116491</v>
      </c>
      <c r="J22" s="44">
        <v>2.7978999999999998</v>
      </c>
      <c r="K22" s="44">
        <v>3.099596</v>
      </c>
      <c r="L22" s="44">
        <v>0.32767856063262518</v>
      </c>
      <c r="M22" s="44">
        <v>3.0956555384931623</v>
      </c>
      <c r="N22" s="44">
        <v>15.443212459040181</v>
      </c>
      <c r="O22" s="44">
        <v>6</v>
      </c>
      <c r="P22" s="44">
        <v>310</v>
      </c>
      <c r="Q22" s="44">
        <v>1306</v>
      </c>
      <c r="R22" s="44">
        <v>0.92644765002478746</v>
      </c>
      <c r="S22" s="44">
        <v>5.1171057881818074</v>
      </c>
      <c r="T22" s="44">
        <v>6.5342248769693967</v>
      </c>
      <c r="U22" s="44">
        <v>8778</v>
      </c>
      <c r="V22" s="44">
        <v>484.75</v>
      </c>
      <c r="W22" s="46">
        <v>0</v>
      </c>
      <c r="X22" s="44">
        <f>VLOOKUP(B22,'3月14日之前使用和计算的所有数据'!B:I,8,0)</f>
        <v>5</v>
      </c>
      <c r="Y22" s="44">
        <f>VLOOKUP(B22,'3月14日之前使用和计算的所有数据'!B:J,9,0)</f>
        <v>18</v>
      </c>
      <c r="Z22" s="44">
        <f>VLOOKUP(B22,'3月14日之前使用和计算的所有数据'!B:K,10,0)</f>
        <v>29</v>
      </c>
      <c r="AA22" s="44">
        <f>VLOOKUP(B22,'3月14日之前使用和计算的所有数据'!B:L,11,0)</f>
        <v>8.9954590000000001E-2</v>
      </c>
      <c r="AB22" s="44">
        <f>VLOOKUP(B22,'3月14日之前使用和计算的所有数据'!B:M,12,0)</f>
        <v>1.62206E-4</v>
      </c>
      <c r="AC22" s="44">
        <f>VLOOKUP(B22,'3月14日之前使用和计算的所有数据'!B:N,13,0)</f>
        <v>8.6588830000000006E-2</v>
      </c>
      <c r="AD22" s="44">
        <f>VLOOKUP(B22,'3月14日之前使用和计算的所有数据'!B:O,14,0)</f>
        <v>0.43265669223045661</v>
      </c>
      <c r="AE22" s="44">
        <v>1.9299099099099097</v>
      </c>
      <c r="AF22" s="44">
        <v>1.0134099999999999</v>
      </c>
      <c r="AG22" s="44">
        <v>116.986532</v>
      </c>
      <c r="AH22" s="44">
        <v>35.581136999999998</v>
      </c>
    </row>
    <row r="23" spans="1:34" s="44" customFormat="1">
      <c r="A23" s="44">
        <v>21</v>
      </c>
      <c r="B23" s="46" t="s">
        <v>189</v>
      </c>
      <c r="C23" s="44">
        <v>0.50468192700000003</v>
      </c>
      <c r="D23" s="44">
        <v>491</v>
      </c>
      <c r="E23" s="44">
        <v>28</v>
      </c>
      <c r="F23" s="46">
        <v>20</v>
      </c>
      <c r="G23" s="44">
        <v>952.24</v>
      </c>
      <c r="H23" s="44">
        <v>0.19460430143661261</v>
      </c>
      <c r="I23" s="44">
        <v>0.84583407354769957</v>
      </c>
      <c r="J23" s="44">
        <v>2.5099999999999998</v>
      </c>
      <c r="K23" s="44">
        <v>3.1175860000000002</v>
      </c>
      <c r="L23" s="44">
        <v>0.28144165336469795</v>
      </c>
      <c r="M23" s="44">
        <v>2.6338948164328322</v>
      </c>
      <c r="N23" s="44">
        <v>12.195454927329244</v>
      </c>
      <c r="O23" s="44">
        <v>7</v>
      </c>
      <c r="P23" s="44">
        <v>350</v>
      </c>
      <c r="Q23" s="44">
        <v>879</v>
      </c>
      <c r="R23" s="44">
        <v>1.3197933294127531</v>
      </c>
      <c r="S23" s="44">
        <v>6.2368730572124669</v>
      </c>
      <c r="T23" s="44">
        <v>5.438754935730489</v>
      </c>
      <c r="U23" s="44">
        <v>18926.060000000001</v>
      </c>
      <c r="V23" s="44">
        <v>1262.53</v>
      </c>
      <c r="W23" s="46">
        <v>511469</v>
      </c>
      <c r="X23" s="44">
        <f>VLOOKUP(B23,'3月14日之前使用和计算的所有数据'!B:I,8,0)</f>
        <v>6</v>
      </c>
      <c r="Y23" s="44">
        <f>VLOOKUP(B23,'3月14日之前使用和计算的所有数据'!B:J,9,0)</f>
        <v>15</v>
      </c>
      <c r="Z23" s="44">
        <f>VLOOKUP(B23,'3月14日之前使用和计算的所有数据'!B:K,10,0)</f>
        <v>27</v>
      </c>
      <c r="AA23" s="44">
        <f>VLOOKUP(B23,'3月14日之前使用和计算的所有数据'!B:L,11,0)</f>
        <v>4.6236979999999997E-2</v>
      </c>
      <c r="AB23" s="44">
        <f>VLOOKUP(B23,'3月14日之前使用和计算的所有数据'!B:M,12,0)</f>
        <v>1.57183E-4</v>
      </c>
      <c r="AC23" s="44">
        <f>VLOOKUP(B23,'3月14日之前使用和计算的所有数据'!B:N,13,0)</f>
        <v>5.8925190000000002E-2</v>
      </c>
      <c r="AD23" s="44">
        <f>VLOOKUP(B23,'3月14日之前使用和计算的所有数据'!B:O,14,0)</f>
        <v>3.1161901162404901</v>
      </c>
      <c r="AE23" s="44">
        <v>1.0246546546546547</v>
      </c>
      <c r="AF23" s="44">
        <v>2.4275000000000002</v>
      </c>
      <c r="AG23" s="44">
        <v>117.25154499999999</v>
      </c>
      <c r="AH23" s="44">
        <v>34.253008000000001</v>
      </c>
    </row>
    <row r="24" spans="1:34" s="44" customFormat="1">
      <c r="A24" s="44">
        <v>22</v>
      </c>
      <c r="B24" s="46" t="s">
        <v>175</v>
      </c>
      <c r="C24" s="44">
        <v>0.16197610900000001</v>
      </c>
      <c r="D24" s="44">
        <v>104</v>
      </c>
      <c r="E24" s="44">
        <v>36</v>
      </c>
      <c r="F24" s="46">
        <v>2</v>
      </c>
      <c r="G24" s="44">
        <v>630.63</v>
      </c>
      <c r="H24" s="44">
        <v>0.28899671756814616</v>
      </c>
      <c r="I24" s="44">
        <v>0.64435475630938999</v>
      </c>
      <c r="J24" s="44">
        <v>0.85260000000000002</v>
      </c>
      <c r="K24" s="44">
        <v>2.4684339999999998</v>
      </c>
      <c r="L24" s="44">
        <v>0.20297163154306011</v>
      </c>
      <c r="M24" s="44">
        <v>1.4388785817357246</v>
      </c>
      <c r="N24" s="44">
        <v>7.987250844393702</v>
      </c>
      <c r="O24" s="44">
        <v>3</v>
      </c>
      <c r="P24" s="44">
        <v>310</v>
      </c>
      <c r="Q24" s="44">
        <v>1240</v>
      </c>
      <c r="R24" s="44">
        <v>0.31707974565117419</v>
      </c>
      <c r="S24" s="44">
        <v>6.5759637188208613</v>
      </c>
      <c r="T24" s="44">
        <v>7.4893360607646313</v>
      </c>
      <c r="U24" s="44">
        <v>5990</v>
      </c>
      <c r="V24" s="44">
        <v>0</v>
      </c>
      <c r="W24" s="46">
        <v>0</v>
      </c>
      <c r="X24" s="44">
        <f>VLOOKUP(B24,'3月14日之前使用和计算的所有数据'!B:I,8,0)</f>
        <v>3</v>
      </c>
      <c r="Y24" s="44">
        <f>VLOOKUP(B24,'3月14日之前使用和计算的所有数据'!B:J,9,0)</f>
        <v>13</v>
      </c>
      <c r="Z24" s="44">
        <f>VLOOKUP(B24,'3月14日之前使用和计算的所有数据'!B:K,10,0)</f>
        <v>25</v>
      </c>
      <c r="AA24" s="44">
        <f>VLOOKUP(B24,'3月14日之前使用和计算的所有数据'!B:L,11,0)</f>
        <v>2.5258920000000001E-2</v>
      </c>
      <c r="AB24" s="44">
        <f>VLOOKUP(B24,'3月14日之前使用和计算的所有数据'!B:M,12,0)</f>
        <v>1.5890699999999999E-4</v>
      </c>
      <c r="AC24" s="44">
        <f>VLOOKUP(B24,'3月14日之前使用和计算的所有数据'!B:N,13,0)</f>
        <v>1.9258959999999999E-2</v>
      </c>
      <c r="AD24" s="44">
        <f>VLOOKUP(B24,'3月14日之前使用和计算的所有数据'!B:O,14,0)</f>
        <v>1.8580799157133077</v>
      </c>
      <c r="AE24" s="44">
        <v>0.59930930930930937</v>
      </c>
      <c r="AF24" s="44">
        <v>2.6974999999999998</v>
      </c>
      <c r="AG24" s="44">
        <v>116.99261199999999</v>
      </c>
      <c r="AH24" s="44">
        <v>33.635826000000002</v>
      </c>
    </row>
    <row r="25" spans="1:34" s="44" customFormat="1">
      <c r="A25" s="44">
        <v>23</v>
      </c>
      <c r="B25" s="46" t="s">
        <v>169</v>
      </c>
      <c r="C25" s="44">
        <v>0.35336664600000001</v>
      </c>
      <c r="D25" s="44">
        <v>128</v>
      </c>
      <c r="E25" s="44">
        <v>36</v>
      </c>
      <c r="F25" s="46">
        <v>0</v>
      </c>
      <c r="G25" s="44">
        <v>359.48</v>
      </c>
      <c r="H25" s="44">
        <v>0.25734394124846999</v>
      </c>
      <c r="I25" s="44">
        <v>0.6039650537634409</v>
      </c>
      <c r="J25" s="44">
        <v>1.4802999999999999</v>
      </c>
      <c r="K25" s="44">
        <v>2.5512229999999998</v>
      </c>
      <c r="L25" s="44">
        <v>0.3727606542784021</v>
      </c>
      <c r="M25" s="44">
        <v>3.1295204183821075</v>
      </c>
      <c r="N25" s="44">
        <v>13.61967286079893</v>
      </c>
      <c r="O25" s="44">
        <v>5</v>
      </c>
      <c r="P25" s="44">
        <v>188</v>
      </c>
      <c r="Q25" s="44">
        <v>893</v>
      </c>
      <c r="R25" s="44">
        <v>1.4478691443195726</v>
      </c>
      <c r="S25" s="44">
        <v>6.2506954489818618</v>
      </c>
      <c r="T25" s="44">
        <v>7.6721931679092021</v>
      </c>
      <c r="U25" s="44">
        <v>11781</v>
      </c>
      <c r="V25" s="44">
        <v>567.79999999999995</v>
      </c>
      <c r="W25" s="46">
        <v>0</v>
      </c>
      <c r="X25" s="44">
        <f>VLOOKUP(B25,'3月14日之前使用和计算的所有数据'!B:I,8,0)</f>
        <v>3</v>
      </c>
      <c r="Y25" s="44">
        <f>VLOOKUP(B25,'3月14日之前使用和计算的所有数据'!B:J,9,0)</f>
        <v>7</v>
      </c>
      <c r="Z25" s="44">
        <f>VLOOKUP(B25,'3月14日之前使用和计算的所有数据'!B:K,10,0)</f>
        <v>19</v>
      </c>
      <c r="AA25" s="44">
        <f>VLOOKUP(B25,'3月14日之前使用和计算的所有数据'!B:L,11,0)</f>
        <v>1.5668410000000001E-2</v>
      </c>
      <c r="AB25" s="44">
        <f>VLOOKUP(B25,'3月14日之前使用和计算的所有数据'!B:M,12,0)</f>
        <v>1.5669100000000001E-4</v>
      </c>
      <c r="AC25" s="44">
        <f>VLOOKUP(B25,'3月14日之前使用和计算的所有数据'!B:N,13,0)</f>
        <v>5.213713E-3</v>
      </c>
      <c r="AD25" s="44">
        <f>VLOOKUP(B25,'3月14日之前使用和计算的所有数据'!B:O,14,0)</f>
        <v>1.2856028278734011</v>
      </c>
      <c r="AE25" s="44">
        <v>0.71066066066066069</v>
      </c>
      <c r="AF25" s="44">
        <v>3.0589299999999997</v>
      </c>
      <c r="AG25" s="44">
        <v>117.367614</v>
      </c>
      <c r="AH25" s="44">
        <v>32.944198</v>
      </c>
    </row>
    <row r="26" spans="1:34" s="44" customFormat="1">
      <c r="A26" s="44">
        <v>24</v>
      </c>
      <c r="B26" s="46" t="s">
        <v>159</v>
      </c>
      <c r="C26" s="44">
        <v>0.36157941399999999</v>
      </c>
      <c r="D26" s="44">
        <v>163</v>
      </c>
      <c r="E26" s="44">
        <v>36</v>
      </c>
      <c r="F26" s="46">
        <v>3</v>
      </c>
      <c r="G26" s="44">
        <v>448.83</v>
      </c>
      <c r="H26" s="44">
        <v>0.11817391885569146</v>
      </c>
      <c r="I26" s="44">
        <v>0.3319012053538416</v>
      </c>
      <c r="J26" s="44">
        <v>1.4001999999999999</v>
      </c>
      <c r="K26" s="44">
        <v>2.4276689999999999</v>
      </c>
      <c r="L26" s="44">
        <v>0.42777889178530848</v>
      </c>
      <c r="M26" s="44">
        <v>2.1524853508009718</v>
      </c>
      <c r="N26" s="44">
        <v>10.95069402669162</v>
      </c>
      <c r="O26" s="44">
        <v>3</v>
      </c>
      <c r="P26" s="44">
        <v>287</v>
      </c>
      <c r="Q26" s="44">
        <v>721</v>
      </c>
      <c r="R26" s="44">
        <v>0.83370095581846126</v>
      </c>
      <c r="S26" s="44">
        <v>6.0624289820199193</v>
      </c>
      <c r="T26" s="44">
        <v>6.857830358933227</v>
      </c>
      <c r="U26" s="44">
        <v>7872</v>
      </c>
      <c r="V26" s="44">
        <v>216.6</v>
      </c>
      <c r="W26" s="46">
        <v>0</v>
      </c>
      <c r="X26" s="44">
        <f>VLOOKUP(B26,'3月14日之前使用和计算的所有数据'!B:I,8,0)</f>
        <v>3</v>
      </c>
      <c r="Y26" s="44">
        <f>VLOOKUP(B26,'3月14日之前使用和计算的所有数据'!B:J,9,0)</f>
        <v>9</v>
      </c>
      <c r="Z26" s="44">
        <f>VLOOKUP(B26,'3月14日之前使用和计算的所有数据'!B:K,10,0)</f>
        <v>17</v>
      </c>
      <c r="AA26" s="44">
        <f>VLOOKUP(B26,'3月14日之前使用和计算的所有数据'!B:L,11,0)</f>
        <v>3.1624909999999999E-2</v>
      </c>
      <c r="AB26" s="44">
        <f>VLOOKUP(B26,'3月14日之前使用和计算的所有数据'!B:M,12,0)</f>
        <v>1.58655E-4</v>
      </c>
      <c r="AC26" s="44">
        <f>VLOOKUP(B26,'3月14日之前使用和计算的所有数据'!B:N,13,0)</f>
        <v>1.649183E-3</v>
      </c>
      <c r="AD26" s="44">
        <f>VLOOKUP(B26,'3月14日之前使用和计算的所有数据'!B:O,14,0)</f>
        <v>0.27710203319156818</v>
      </c>
      <c r="AE26" s="44">
        <v>1.4425825825825824</v>
      </c>
      <c r="AF26" s="44">
        <v>3.5577999999999999</v>
      </c>
      <c r="AG26" s="44">
        <v>118.305843</v>
      </c>
      <c r="AH26" s="44">
        <v>32.294530000000002</v>
      </c>
    </row>
    <row r="27" spans="1:34" s="44" customFormat="1">
      <c r="A27" s="44">
        <v>25</v>
      </c>
      <c r="B27" s="46" t="s">
        <v>157</v>
      </c>
      <c r="C27" s="44">
        <v>2.0113215900000001</v>
      </c>
      <c r="D27" s="44">
        <v>1272</v>
      </c>
      <c r="E27" s="44">
        <v>24</v>
      </c>
      <c r="F27" s="46">
        <v>26</v>
      </c>
      <c r="G27" s="44">
        <v>627.12</v>
      </c>
      <c r="H27" s="44">
        <v>0.86683569332823063</v>
      </c>
      <c r="I27" s="44">
        <v>0.95278030993618956</v>
      </c>
      <c r="J27" s="44">
        <v>6.7454999999999998</v>
      </c>
      <c r="K27" s="44">
        <v>4.3623209999999997</v>
      </c>
      <c r="L27" s="44">
        <v>0.33167495854063017</v>
      </c>
      <c r="M27" s="44">
        <v>4.1500829187396349</v>
      </c>
      <c r="N27" s="44">
        <v>26.459050899349407</v>
      </c>
      <c r="O27" s="44">
        <v>42</v>
      </c>
      <c r="P27" s="44">
        <v>218</v>
      </c>
      <c r="Q27" s="44">
        <v>347</v>
      </c>
      <c r="R27" s="44">
        <v>12.332472254114045</v>
      </c>
      <c r="S27" s="44">
        <v>4.1634774843730069</v>
      </c>
      <c r="T27" s="44">
        <v>4.5158821278224259</v>
      </c>
      <c r="U27" s="44">
        <v>36004</v>
      </c>
      <c r="V27" s="44">
        <v>2092</v>
      </c>
      <c r="W27" s="46">
        <v>10837200</v>
      </c>
      <c r="X27" s="44">
        <f>VLOOKUP(B27,'3月14日之前使用和计算的所有数据'!B:I,8,0)</f>
        <v>4</v>
      </c>
      <c r="Y27" s="44">
        <f>VLOOKUP(B27,'3月14日之前使用和计算的所有数据'!B:J,9,0)</f>
        <v>9</v>
      </c>
      <c r="Z27" s="44">
        <f>VLOOKUP(B27,'3月14日之前使用和计算的所有数据'!B:K,10,0)</f>
        <v>17</v>
      </c>
      <c r="AA27" s="44">
        <f>VLOOKUP(B27,'3月14日之前使用和计算的所有数据'!B:L,11,0)</f>
        <v>2.5591329999999999E-2</v>
      </c>
      <c r="AB27" s="44">
        <f>VLOOKUP(B27,'3月14日之前使用和计算的所有数据'!B:M,12,0)</f>
        <v>1.5227700000000001E-4</v>
      </c>
      <c r="AC27" s="44">
        <f>VLOOKUP(B27,'3月14日之前使用和计算的所有数据'!B:N,13,0)</f>
        <v>5.1309299999999995E-4</v>
      </c>
      <c r="AD27" s="44">
        <f>VLOOKUP(B27,'3月14日之前使用和计算的所有数据'!B:O,14,0)</f>
        <v>3.6858247794771155</v>
      </c>
      <c r="AE27" s="44">
        <v>2.0451351351351352</v>
      </c>
      <c r="AF27" s="44">
        <v>2.8277999999999999</v>
      </c>
      <c r="AG27" s="44">
        <v>118.781794</v>
      </c>
      <c r="AH27" s="44">
        <v>32.012582999999999</v>
      </c>
    </row>
    <row r="28" spans="1:34" s="44" customFormat="1">
      <c r="A28" s="44">
        <v>26</v>
      </c>
      <c r="B28" s="46" t="s">
        <v>161</v>
      </c>
      <c r="C28" s="44">
        <v>1.6401315059999999</v>
      </c>
      <c r="D28" s="44">
        <v>444</v>
      </c>
      <c r="E28" s="44">
        <v>26</v>
      </c>
      <c r="F28" s="46">
        <v>24</v>
      </c>
      <c r="G28" s="44">
        <v>269.33</v>
      </c>
      <c r="H28" s="44">
        <v>0.38291315486577804</v>
      </c>
      <c r="I28" s="44">
        <v>0.70010397712503247</v>
      </c>
      <c r="J28" s="44">
        <v>6.2084000000000001</v>
      </c>
      <c r="K28" s="44">
        <v>3.4205480000000001</v>
      </c>
      <c r="L28" s="44">
        <v>0.37500464114654886</v>
      </c>
      <c r="M28" s="44">
        <v>3.1117959380685405</v>
      </c>
      <c r="N28" s="44">
        <v>18.85790665726061</v>
      </c>
      <c r="O28" s="44">
        <v>5</v>
      </c>
      <c r="P28" s="44">
        <v>114</v>
      </c>
      <c r="Q28" s="44">
        <v>138</v>
      </c>
      <c r="R28" s="44">
        <v>3.216760108417184</v>
      </c>
      <c r="S28" s="44">
        <v>4.9901607693164518</v>
      </c>
      <c r="T28" s="44">
        <v>4.7896632384064164</v>
      </c>
      <c r="U28" s="44">
        <v>8939</v>
      </c>
      <c r="V28" s="44">
        <v>562.25</v>
      </c>
      <c r="W28" s="46">
        <v>0</v>
      </c>
      <c r="X28" s="44">
        <f>VLOOKUP(B28,'3月14日之前使用和计算的所有数据'!B:I,8,0)</f>
        <v>2</v>
      </c>
      <c r="Y28" s="44">
        <f>VLOOKUP(B28,'3月14日之前使用和计算的所有数据'!B:J,9,0)</f>
        <v>7</v>
      </c>
      <c r="Z28" s="44">
        <f>VLOOKUP(B28,'3月14日之前使用和计算的所有数据'!B:K,10,0)</f>
        <v>13</v>
      </c>
      <c r="AA28" s="44">
        <f>VLOOKUP(B28,'3月14日之前使用和计算的所有数据'!B:L,11,0)</f>
        <v>7.8061040000000003E-3</v>
      </c>
      <c r="AB28" s="44">
        <f>VLOOKUP(B28,'3月14日之前使用和计算的所有数据'!B:M,12,0)</f>
        <v>1.4688599999999999E-4</v>
      </c>
      <c r="AC28" s="44">
        <f>VLOOKUP(B28,'3月14日之前使用和计算的所有数据'!B:N,13,0)</f>
        <v>1.3817699999999999E-4</v>
      </c>
      <c r="AD28" s="44">
        <f>VLOOKUP(B28,'3月14日之前使用和计算的所有数据'!B:O,14,0)</f>
        <v>1.0280671078441082</v>
      </c>
      <c r="AE28" s="44">
        <v>2.0116216216216216</v>
      </c>
      <c r="AF28" s="44">
        <v>2.46305</v>
      </c>
      <c r="AG28" s="44">
        <v>119.583324</v>
      </c>
      <c r="AH28" s="44">
        <v>31.986286</v>
      </c>
    </row>
    <row r="29" spans="1:34" s="44" customFormat="1">
      <c r="A29" s="44">
        <v>27</v>
      </c>
      <c r="B29" s="46" t="s">
        <v>156</v>
      </c>
      <c r="C29" s="44">
        <v>0.83980044300000001</v>
      </c>
      <c r="D29" s="44">
        <v>303</v>
      </c>
      <c r="E29" s="44">
        <v>26</v>
      </c>
      <c r="F29" s="46">
        <v>11</v>
      </c>
      <c r="G29" s="44">
        <v>359.28</v>
      </c>
      <c r="H29" s="44">
        <v>0.62978735248274331</v>
      </c>
      <c r="I29" s="44">
        <v>0.81933865450399079</v>
      </c>
      <c r="J29" s="44">
        <v>7.0137999999999998</v>
      </c>
      <c r="K29" s="44">
        <v>3.922183</v>
      </c>
      <c r="L29" s="44">
        <v>0.27555110220440882</v>
      </c>
      <c r="M29" s="44">
        <v>4.0993097305722559</v>
      </c>
      <c r="N29" s="44">
        <v>21.14506791360499</v>
      </c>
      <c r="O29" s="44">
        <v>9</v>
      </c>
      <c r="P29" s="44">
        <v>166</v>
      </c>
      <c r="Q29" s="44">
        <v>206</v>
      </c>
      <c r="R29" s="44">
        <v>3.4922066354932086</v>
      </c>
      <c r="S29" s="44">
        <v>5.594522378089513</v>
      </c>
      <c r="T29" s="44">
        <v>6.0342908038298821</v>
      </c>
      <c r="U29" s="44">
        <v>28380</v>
      </c>
      <c r="V29" s="44">
        <v>840.15</v>
      </c>
      <c r="W29" s="46">
        <v>225664</v>
      </c>
      <c r="X29" s="44">
        <f>VLOOKUP(B29,'3月14日之前使用和计算的所有数据'!B:I,8,0)</f>
        <v>3</v>
      </c>
      <c r="Y29" s="44">
        <f>VLOOKUP(B29,'3月14日之前使用和计算的所有数据'!B:J,9,0)</f>
        <v>6</v>
      </c>
      <c r="Z29" s="44">
        <f>VLOOKUP(B29,'3月14日之前使用和计算的所有数据'!B:K,10,0)</f>
        <v>13</v>
      </c>
      <c r="AA29" s="44">
        <f>VLOOKUP(B29,'3月14日之前使用和计算的所有数据'!B:L,11,0)</f>
        <v>6.552586E-3</v>
      </c>
      <c r="AB29" s="44">
        <f>VLOOKUP(B29,'3月14日之前使用和计算的所有数据'!B:M,12,0)</f>
        <v>1.43225E-4</v>
      </c>
      <c r="AC29" s="44">
        <f>VLOOKUP(B29,'3月14日之前使用和计算的所有数据'!B:N,13,0)</f>
        <v>8.1574800000000004E-5</v>
      </c>
      <c r="AD29" s="44">
        <f>VLOOKUP(B29,'3月14日之前使用和计算的所有数据'!B:O,14,0)</f>
        <v>1.5600478299391118</v>
      </c>
      <c r="AE29" s="44">
        <v>2.788618618618619</v>
      </c>
      <c r="AF29" s="44">
        <v>1.71305</v>
      </c>
      <c r="AG29" s="44">
        <v>119.974677</v>
      </c>
      <c r="AH29" s="44">
        <v>31.779235</v>
      </c>
    </row>
    <row r="30" spans="1:34" s="44" customFormat="1">
      <c r="A30" s="44">
        <v>29</v>
      </c>
      <c r="B30" s="46" t="s">
        <v>141</v>
      </c>
      <c r="C30" s="44">
        <v>2.0155396570000002</v>
      </c>
      <c r="D30" s="44">
        <v>524</v>
      </c>
      <c r="E30" s="44">
        <v>25</v>
      </c>
      <c r="F30" s="46">
        <v>24</v>
      </c>
      <c r="G30" s="44">
        <v>258.83</v>
      </c>
      <c r="H30" s="44">
        <v>0.41934860719391109</v>
      </c>
      <c r="I30" s="44">
        <v>0.44487796493640425</v>
      </c>
      <c r="J30" s="44">
        <v>3.8864999999999998</v>
      </c>
      <c r="K30" s="44">
        <v>3.3841709999999998</v>
      </c>
      <c r="L30" s="44">
        <v>0.4983966309933161</v>
      </c>
      <c r="M30" s="44">
        <v>3.5946374067921036</v>
      </c>
      <c r="N30" s="44">
        <v>21.983541320557897</v>
      </c>
      <c r="O30" s="44">
        <v>3</v>
      </c>
      <c r="P30" s="44">
        <v>130</v>
      </c>
      <c r="Q30" s="44">
        <v>150</v>
      </c>
      <c r="R30" s="44">
        <v>0.9430514237144072</v>
      </c>
      <c r="S30" s="44">
        <v>5.7682648842869844</v>
      </c>
      <c r="T30" s="44">
        <v>6.301433373256577</v>
      </c>
      <c r="U30" s="44">
        <v>9938</v>
      </c>
      <c r="V30" s="44">
        <v>0</v>
      </c>
      <c r="W30" s="46">
        <v>0</v>
      </c>
      <c r="X30" s="44">
        <f>VLOOKUP(B30,'3月14日之前使用和计算的所有数据'!B:I,8,0)</f>
        <v>4</v>
      </c>
      <c r="Y30" s="44">
        <f>VLOOKUP(B30,'3月14日之前使用和计算的所有数据'!B:J,9,0)</f>
        <v>11</v>
      </c>
      <c r="Z30" s="44">
        <f>VLOOKUP(B30,'3月14日之前使用和计算的所有数据'!B:K,10,0)</f>
        <v>20</v>
      </c>
      <c r="AA30" s="44">
        <f>VLOOKUP(B30,'3月14日之前使用和计算的所有数据'!B:L,11,0)</f>
        <v>2.6540790000000002E-2</v>
      </c>
      <c r="AB30" s="44">
        <f>VLOOKUP(B30,'3月14日之前使用和计算的所有数据'!B:M,12,0)</f>
        <v>1.46413E-4</v>
      </c>
      <c r="AC30" s="44">
        <f>VLOOKUP(B30,'3月14日之前使用和计算的所有数据'!B:N,13,0)</f>
        <v>7.2532899999999998E-5</v>
      </c>
      <c r="AD30" s="44">
        <f>VLOOKUP(B30,'3月14日之前使用和计算的所有数据'!B:O,14,0)</f>
        <v>0.44350323366980987</v>
      </c>
      <c r="AE30" s="44">
        <v>1.1499099099099099</v>
      </c>
      <c r="AF30" s="44">
        <v>1.58</v>
      </c>
      <c r="AG30" s="44">
        <v>119.564798</v>
      </c>
      <c r="AH30" s="44">
        <v>30.588625</v>
      </c>
    </row>
    <row r="31" spans="1:34" s="44" customFormat="1">
      <c r="A31" s="44">
        <v>30</v>
      </c>
      <c r="B31" s="46" t="s">
        <v>136</v>
      </c>
      <c r="C31" s="44">
        <v>3.0372068730000001</v>
      </c>
      <c r="D31" s="44">
        <v>2093</v>
      </c>
      <c r="E31" s="44">
        <v>22</v>
      </c>
      <c r="F31" s="46">
        <v>15</v>
      </c>
      <c r="G31" s="44">
        <v>680.51</v>
      </c>
      <c r="H31" s="44">
        <v>0.62727954034474143</v>
      </c>
      <c r="I31" s="44">
        <v>0.41004458905760421</v>
      </c>
      <c r="J31" s="44">
        <v>6.3333000000000004</v>
      </c>
      <c r="K31" s="44">
        <v>4.3946589999999999</v>
      </c>
      <c r="L31" s="44">
        <v>0.47611350310796313</v>
      </c>
      <c r="M31" s="44">
        <v>5.118514055634745</v>
      </c>
      <c r="N31" s="44">
        <v>33.435217704368782</v>
      </c>
      <c r="O31" s="44">
        <v>36</v>
      </c>
      <c r="P31" s="44">
        <v>327</v>
      </c>
      <c r="Q31" s="44">
        <v>417</v>
      </c>
      <c r="R31" s="44">
        <v>5.7910537684971564</v>
      </c>
      <c r="S31" s="44">
        <v>5.2901500345329238</v>
      </c>
      <c r="T31" s="44">
        <v>6.5406827232516784</v>
      </c>
      <c r="U31" s="44">
        <v>29671</v>
      </c>
      <c r="V31" s="44">
        <v>2494.38</v>
      </c>
      <c r="W31" s="46">
        <v>7955888</v>
      </c>
      <c r="X31" s="44">
        <f>VLOOKUP(B31,'3月14日之前使用和计算的所有数据'!B:I,8,0)</f>
        <v>4</v>
      </c>
      <c r="Y31" s="44">
        <f>VLOOKUP(B31,'3月14日之前使用和计算的所有数据'!B:J,9,0)</f>
        <v>11</v>
      </c>
      <c r="Z31" s="44">
        <f>VLOOKUP(B31,'3月14日之前使用和计算的所有数据'!B:K,10,0)</f>
        <v>22</v>
      </c>
      <c r="AA31" s="44">
        <f>VLOOKUP(B31,'3月14日之前使用和计算的所有数据'!B:L,11,0)</f>
        <v>5.2113100000000002E-2</v>
      </c>
      <c r="AB31" s="44">
        <f>VLOOKUP(B31,'3月14日之前使用和计算的所有数据'!B:M,12,0)</f>
        <v>1.4621999999999999E-4</v>
      </c>
      <c r="AC31" s="44">
        <f>VLOOKUP(B31,'3月14日之前使用和计算的所有数据'!B:N,13,0)</f>
        <v>4.0376900000000003E-5</v>
      </c>
      <c r="AD31" s="44">
        <f>VLOOKUP(B31,'3月14日之前使用和计算的所有数据'!B:O,14,0)</f>
        <v>2.5472168139997762</v>
      </c>
      <c r="AE31" s="44">
        <v>2.1931831831831832</v>
      </c>
      <c r="AF31" s="44">
        <v>2.1800000000000002</v>
      </c>
      <c r="AG31" s="44">
        <v>120.13021999999999</v>
      </c>
      <c r="AH31" s="44">
        <v>30.259599000000001</v>
      </c>
    </row>
    <row r="32" spans="1:34" s="44" customFormat="1">
      <c r="A32" s="44">
        <v>31</v>
      </c>
      <c r="B32" s="46" t="s">
        <v>130</v>
      </c>
      <c r="C32" s="44">
        <v>0.88172974000000004</v>
      </c>
      <c r="D32" s="44">
        <v>387</v>
      </c>
      <c r="E32" s="44">
        <v>27</v>
      </c>
      <c r="F32" s="46">
        <v>21</v>
      </c>
      <c r="G32" s="44">
        <v>437.4</v>
      </c>
      <c r="H32" s="44">
        <v>0.14837677183356199</v>
      </c>
      <c r="I32" s="44">
        <v>0.52979651162790697</v>
      </c>
      <c r="J32" s="44">
        <v>5.4316000000000004</v>
      </c>
      <c r="K32" s="44">
        <v>3.2503639999999998</v>
      </c>
      <c r="L32" s="44">
        <v>0.55784179240969367</v>
      </c>
      <c r="M32" s="44">
        <v>3.3269318701417467</v>
      </c>
      <c r="N32" s="44">
        <v>21.257430269775949</v>
      </c>
      <c r="O32" s="44">
        <v>7</v>
      </c>
      <c r="P32" s="44">
        <v>188</v>
      </c>
      <c r="Q32" s="44">
        <v>471</v>
      </c>
      <c r="R32" s="44">
        <v>1.2093735711019662</v>
      </c>
      <c r="S32" s="44">
        <v>6.3465935070873352</v>
      </c>
      <c r="T32" s="44">
        <v>6.8632830361225432</v>
      </c>
      <c r="U32" s="44">
        <v>17314</v>
      </c>
      <c r="V32" s="44">
        <v>473.07</v>
      </c>
      <c r="W32" s="46">
        <v>0</v>
      </c>
      <c r="X32" s="44">
        <f>VLOOKUP(B32,'3月14日之前使用和计算的所有数据'!B:I,8,0)</f>
        <v>3</v>
      </c>
      <c r="Y32" s="44">
        <f>VLOOKUP(B32,'3月14日之前使用和计算的所有数据'!B:J,9,0)</f>
        <v>8</v>
      </c>
      <c r="Z32" s="44">
        <f>VLOOKUP(B32,'3月14日之前使用和计算的所有数据'!B:K,10,0)</f>
        <v>15</v>
      </c>
      <c r="AA32" s="44">
        <f>VLOOKUP(B32,'3月14日之前使用和计算的所有数据'!B:L,11,0)</f>
        <v>2.4233770000000002E-2</v>
      </c>
      <c r="AB32" s="44">
        <f>VLOOKUP(B32,'3月14日之前使用和计算的所有数据'!B:M,12,0)</f>
        <v>1.3993799999999999E-4</v>
      </c>
      <c r="AC32" s="44">
        <f>VLOOKUP(B32,'3月14日之前使用和计算的所有数据'!B:N,13,0)</f>
        <v>1.0623499999999999E-5</v>
      </c>
      <c r="AD32" s="44">
        <f>VLOOKUP(B32,'3月14日之前使用和计算的所有数据'!B:O,14,0)</f>
        <v>0.93162610674041169</v>
      </c>
      <c r="AE32" s="44">
        <v>1.7999399399399401</v>
      </c>
      <c r="AF32" s="44">
        <v>2.93</v>
      </c>
      <c r="AG32" s="44">
        <v>120.87363499999999</v>
      </c>
      <c r="AH32" s="44">
        <v>30.024571999999999</v>
      </c>
    </row>
    <row r="33" spans="1:34" s="44" customFormat="1">
      <c r="A33" s="44">
        <v>32</v>
      </c>
      <c r="B33" s="46" t="s">
        <v>108</v>
      </c>
      <c r="C33" s="44">
        <v>3.0798779019999998</v>
      </c>
      <c r="D33" s="44">
        <v>1796</v>
      </c>
      <c r="E33" s="44">
        <v>24</v>
      </c>
      <c r="F33" s="46">
        <v>24</v>
      </c>
      <c r="G33" s="44">
        <v>576.26</v>
      </c>
      <c r="H33" s="44">
        <v>0.26595633915246591</v>
      </c>
      <c r="I33" s="44">
        <v>0.61232600148762084</v>
      </c>
      <c r="J33" s="44">
        <v>3.5489000000000002</v>
      </c>
      <c r="K33" s="44">
        <v>3.6821040000000003</v>
      </c>
      <c r="L33" s="44">
        <v>0.41474334501787391</v>
      </c>
      <c r="M33" s="44">
        <v>2.6307569499878527</v>
      </c>
      <c r="N33" s="44">
        <v>19.49987852705376</v>
      </c>
      <c r="O33" s="44">
        <v>4</v>
      </c>
      <c r="P33" s="44">
        <v>259</v>
      </c>
      <c r="Q33" s="44">
        <v>575</v>
      </c>
      <c r="R33" s="44">
        <v>0.50609100059001144</v>
      </c>
      <c r="S33" s="44">
        <v>5.0168326796931941</v>
      </c>
      <c r="T33" s="44">
        <v>7.1287266164578487</v>
      </c>
      <c r="U33" s="44">
        <v>29623</v>
      </c>
      <c r="V33" s="44">
        <v>39.85</v>
      </c>
      <c r="W33" s="46">
        <v>272367</v>
      </c>
      <c r="X33" s="44">
        <f>VLOOKUP(B33,'3月14日之前使用和计算的所有数据'!B:I,8,0)</f>
        <v>2</v>
      </c>
      <c r="Y33" s="44">
        <f>VLOOKUP(B33,'3月14日之前使用和计算的所有数据'!B:J,9,0)</f>
        <v>6</v>
      </c>
      <c r="Z33" s="44">
        <f>VLOOKUP(B33,'3月14日之前使用和计算的所有数据'!B:K,10,0)</f>
        <v>12</v>
      </c>
      <c r="AA33" s="44">
        <f>VLOOKUP(B33,'3月14日之前使用和计算的所有数据'!B:L,11,0)</f>
        <v>7.9296639999999995E-3</v>
      </c>
      <c r="AB33" s="44">
        <f>VLOOKUP(B33,'3月14日之前使用和计算的所有数据'!B:M,12,0)</f>
        <v>1.3421E-4</v>
      </c>
      <c r="AC33" s="44">
        <f>VLOOKUP(B33,'3月14日之前使用和计算的所有数据'!B:N,13,0)</f>
        <v>2.7338699999999998E-6</v>
      </c>
      <c r="AD33" s="44">
        <f>VLOOKUP(B33,'3月14日之前使用和计算的所有数据'!B:O,14,0)</f>
        <v>0.74195369046655646</v>
      </c>
      <c r="AE33" s="44">
        <v>1.9318018018018017</v>
      </c>
      <c r="AF33" s="44">
        <v>1.4501200000000001</v>
      </c>
      <c r="AG33" s="44">
        <v>121.45885199999999</v>
      </c>
      <c r="AH33" s="44">
        <v>28.584309999999999</v>
      </c>
    </row>
    <row r="34" spans="1:34" s="44" customFormat="1">
      <c r="A34" s="44">
        <v>33</v>
      </c>
      <c r="B34" s="46" t="s">
        <v>97</v>
      </c>
      <c r="C34" s="44">
        <v>5.476614133</v>
      </c>
      <c r="D34" s="44">
        <v>4309</v>
      </c>
      <c r="E34" s="44">
        <v>21</v>
      </c>
      <c r="F34" s="46">
        <v>26</v>
      </c>
      <c r="G34" s="44">
        <v>775.55</v>
      </c>
      <c r="H34" s="44">
        <v>0.18606150473857266</v>
      </c>
      <c r="I34" s="44">
        <v>0.65791482863929407</v>
      </c>
      <c r="J34" s="44">
        <v>3.2587999999999999</v>
      </c>
      <c r="K34" s="44">
        <v>3.3891879999999999</v>
      </c>
      <c r="L34" s="44">
        <v>0.55057700986396751</v>
      </c>
      <c r="M34" s="44">
        <v>2.6278125201469926</v>
      </c>
      <c r="N34" s="44">
        <v>20.83166784862356</v>
      </c>
      <c r="O34" s="44">
        <v>6</v>
      </c>
      <c r="P34" s="44">
        <v>487</v>
      </c>
      <c r="Q34" s="44">
        <v>749</v>
      </c>
      <c r="R34" s="44">
        <v>0.95724324672812844</v>
      </c>
      <c r="S34" s="44">
        <v>5.7455998968473985</v>
      </c>
      <c r="T34" s="44">
        <v>7.2941783250596357</v>
      </c>
      <c r="U34" s="44">
        <v>33487</v>
      </c>
      <c r="V34" s="44">
        <v>450.13</v>
      </c>
      <c r="W34" s="46">
        <v>2548701</v>
      </c>
      <c r="X34" s="44">
        <f>VLOOKUP(B34,'3月14日之前使用和计算的所有数据'!B:I,8,0)</f>
        <v>3</v>
      </c>
      <c r="Y34" s="44">
        <f>VLOOKUP(B34,'3月14日之前使用和计算的所有数据'!B:J,9,0)</f>
        <v>6</v>
      </c>
      <c r="Z34" s="44">
        <f>VLOOKUP(B34,'3月14日之前使用和计算的所有数据'!B:K,10,0)</f>
        <v>10</v>
      </c>
      <c r="AA34" s="44">
        <f>VLOOKUP(B34,'3月14日之前使用和计算的所有数据'!B:L,11,0)</f>
        <v>1.291787E-2</v>
      </c>
      <c r="AB34" s="44">
        <f>VLOOKUP(B34,'3月14日之前使用和计算的所有数据'!B:M,12,0)</f>
        <v>1.3178699999999999E-4</v>
      </c>
      <c r="AC34" s="44">
        <f>VLOOKUP(B34,'3月14日之前使用和计算的所有数据'!B:N,13,0)</f>
        <v>1.1421799999999999E-6</v>
      </c>
      <c r="AD34" s="44">
        <f>VLOOKUP(B34,'3月14日之前使用和计算的所有数据'!B:O,14,0)</f>
        <v>1.7757799540896424</v>
      </c>
      <c r="AE34" s="44">
        <v>2.2851651651651652</v>
      </c>
      <c r="AF34" s="44">
        <v>0</v>
      </c>
      <c r="AG34" s="44">
        <v>120.66829300000001</v>
      </c>
      <c r="AH34" s="44">
        <v>28.005763000000002</v>
      </c>
    </row>
    <row r="35" spans="1:34" s="44" customFormat="1">
      <c r="A35" s="44">
        <v>34</v>
      </c>
      <c r="B35" s="46" t="s">
        <v>80</v>
      </c>
      <c r="C35" s="44">
        <v>1.1904411109999999</v>
      </c>
      <c r="D35" s="44">
        <v>404</v>
      </c>
      <c r="E35" s="44">
        <v>29</v>
      </c>
      <c r="F35" s="46">
        <v>20</v>
      </c>
      <c r="G35" s="44">
        <v>335.49</v>
      </c>
      <c r="H35" s="44">
        <v>0.12975051417329875</v>
      </c>
      <c r="I35" s="44">
        <v>0.25323822463768114</v>
      </c>
      <c r="J35" s="44">
        <v>2.0173999999999999</v>
      </c>
      <c r="K35" s="44">
        <v>2.7127460000000001</v>
      </c>
      <c r="L35" s="44">
        <v>0.399415779904021</v>
      </c>
      <c r="M35" s="44">
        <v>2.2066231482309457</v>
      </c>
      <c r="N35" s="44">
        <v>8.4175385257384718</v>
      </c>
      <c r="O35" s="44">
        <v>2</v>
      </c>
      <c r="P35" s="44">
        <v>195</v>
      </c>
      <c r="Q35" s="44">
        <v>901</v>
      </c>
      <c r="R35" s="44">
        <v>0.22376225818951384</v>
      </c>
      <c r="S35" s="44">
        <v>6.0061402724373298</v>
      </c>
      <c r="T35" s="44">
        <v>5.3444215922978335</v>
      </c>
      <c r="U35" s="44">
        <v>6497.97</v>
      </c>
      <c r="V35" s="44">
        <v>32.04</v>
      </c>
      <c r="W35" s="46">
        <v>0</v>
      </c>
      <c r="X35" s="44">
        <f>VLOOKUP(B35,'3月14日之前使用和计算的所有数据'!B:I,8,0)</f>
        <v>2</v>
      </c>
      <c r="Y35" s="44">
        <f>VLOOKUP(B35,'3月14日之前使用和计算的所有数据'!B:J,9,0)</f>
        <v>6</v>
      </c>
      <c r="Z35" s="44">
        <f>VLOOKUP(B35,'3月14日之前使用和计算的所有数据'!B:K,10,0)</f>
        <v>12</v>
      </c>
      <c r="AA35" s="44">
        <f>VLOOKUP(B35,'3月14日之前使用和计算的所有数据'!B:L,11,0)</f>
        <v>1.0784810000000001E-2</v>
      </c>
      <c r="AB35" s="44">
        <f>VLOOKUP(B35,'3月14日之前使用和计算的所有数据'!B:M,12,0)</f>
        <v>1.3488000000000001E-4</v>
      </c>
      <c r="AC35" s="44">
        <f>VLOOKUP(B35,'3月14日之前使用和计算的所有数据'!B:N,13,0)</f>
        <v>1.9011600000000001E-6</v>
      </c>
      <c r="AD35" s="44">
        <f>VLOOKUP(B35,'3月14日之前使用和计算的所有数据'!B:O,14,0)</f>
        <v>0.28549058571321068</v>
      </c>
      <c r="AE35" s="44">
        <v>1.9816516516516518</v>
      </c>
      <c r="AF35" s="44">
        <v>1.27234</v>
      </c>
      <c r="AG35" s="44">
        <v>119.64776999999999</v>
      </c>
      <c r="AH35" s="44">
        <v>27.088049000000002</v>
      </c>
    </row>
    <row r="36" spans="1:34" s="44" customFormat="1">
      <c r="A36" s="44">
        <v>35</v>
      </c>
      <c r="B36" s="46" t="s">
        <v>70</v>
      </c>
      <c r="C36" s="44">
        <v>3.175414151</v>
      </c>
      <c r="D36" s="44">
        <v>2051</v>
      </c>
      <c r="E36" s="44">
        <v>21</v>
      </c>
      <c r="F36" s="46">
        <v>29</v>
      </c>
      <c r="G36" s="44">
        <v>636.92999999999995</v>
      </c>
      <c r="H36" s="44">
        <v>0.29361154286970309</v>
      </c>
      <c r="I36" s="44">
        <v>0.48747129955609975</v>
      </c>
      <c r="J36" s="44">
        <v>3.8014999999999999</v>
      </c>
      <c r="K36" s="44">
        <v>3.0704439999999997</v>
      </c>
      <c r="L36" s="44">
        <v>0.33912674862229764</v>
      </c>
      <c r="M36" s="44">
        <v>3.4141899423798536</v>
      </c>
      <c r="N36" s="44">
        <v>21.058829070698508</v>
      </c>
      <c r="O36" s="44">
        <v>34</v>
      </c>
      <c r="P36" s="44">
        <v>367</v>
      </c>
      <c r="Q36" s="44">
        <v>1350</v>
      </c>
      <c r="R36" s="44">
        <v>4.1712904086791331</v>
      </c>
      <c r="S36" s="44">
        <v>5.9645486945190216</v>
      </c>
      <c r="T36" s="44">
        <v>7.0070494402838621</v>
      </c>
      <c r="U36" s="44">
        <v>16898.599999999999</v>
      </c>
      <c r="V36" s="44">
        <v>669</v>
      </c>
      <c r="W36" s="46">
        <v>5451196</v>
      </c>
      <c r="X36" s="44">
        <f>VLOOKUP(B36,'3月14日之前使用和计算的所有数据'!B:I,8,0)</f>
        <v>3</v>
      </c>
      <c r="Y36" s="44">
        <f>VLOOKUP(B36,'3月14日之前使用和计算的所有数据'!B:J,9,0)</f>
        <v>8</v>
      </c>
      <c r="Z36" s="44">
        <f>VLOOKUP(B36,'3月14日之前使用和计算的所有数据'!B:K,10,0)</f>
        <v>17</v>
      </c>
      <c r="AA36" s="44">
        <f>VLOOKUP(B36,'3月14日之前使用和计算的所有数据'!B:L,11,0)</f>
        <v>2.576494E-2</v>
      </c>
      <c r="AB36" s="44">
        <f>VLOOKUP(B36,'3月14日之前使用和计算的所有数据'!B:M,12,0)</f>
        <v>1.4070599999999999E-4</v>
      </c>
      <c r="AC36" s="44">
        <f>VLOOKUP(B36,'3月14日之前使用和计算的所有数据'!B:N,13,0)</f>
        <v>7.0397700000000004E-6</v>
      </c>
      <c r="AD36" s="44">
        <f>VLOOKUP(B36,'3月14日之前使用和计算的所有数据'!B:O,14,0)</f>
        <v>1.5174735993348862</v>
      </c>
      <c r="AE36" s="44">
        <v>2.3725825825825826</v>
      </c>
      <c r="AF36" s="44">
        <v>0</v>
      </c>
      <c r="AG36" s="44">
        <v>119.352919</v>
      </c>
      <c r="AH36" s="44">
        <v>26.072105000000001</v>
      </c>
    </row>
    <row r="37" spans="1:34" s="44" customFormat="1">
      <c r="A37" s="44">
        <v>36</v>
      </c>
      <c r="B37" s="46" t="s">
        <v>222</v>
      </c>
      <c r="C37" s="44">
        <v>0.29287232400000002</v>
      </c>
      <c r="D37" s="44">
        <v>175</v>
      </c>
      <c r="E37" s="44">
        <v>39</v>
      </c>
      <c r="F37" s="46">
        <v>9</v>
      </c>
      <c r="G37" s="44">
        <v>587.9</v>
      </c>
      <c r="H37" s="44">
        <v>0.1781595509440381</v>
      </c>
      <c r="I37" s="44">
        <v>0.67551419050901984</v>
      </c>
      <c r="J37" s="44">
        <v>2.4657</v>
      </c>
      <c r="K37" s="44">
        <v>2.1382020000000002</v>
      </c>
      <c r="L37" s="44">
        <v>0.33339003231842151</v>
      </c>
      <c r="M37" s="44">
        <v>2.8229290695696547</v>
      </c>
      <c r="N37" s="44">
        <v>10.675284912400068</v>
      </c>
      <c r="O37" s="44">
        <v>3</v>
      </c>
      <c r="P37" s="44">
        <v>205</v>
      </c>
      <c r="Q37" s="44">
        <v>786</v>
      </c>
      <c r="R37" s="44">
        <v>0.64371491750297682</v>
      </c>
      <c r="S37" s="44">
        <v>5.4771219595169249</v>
      </c>
      <c r="T37" s="44">
        <v>6.776662697737712</v>
      </c>
      <c r="U37" s="44">
        <v>8439</v>
      </c>
      <c r="V37" s="44">
        <v>167.61</v>
      </c>
      <c r="W37" s="46">
        <v>0</v>
      </c>
      <c r="X37" s="44">
        <f>VLOOKUP(B37,'3月14日之前使用和计算的所有数据'!B:I,8,0)</f>
        <v>3</v>
      </c>
      <c r="Y37" s="44">
        <f>VLOOKUP(B37,'3月14日之前使用和计算的所有数据'!B:J,9,0)</f>
        <v>12</v>
      </c>
      <c r="Z37" s="44">
        <f>VLOOKUP(B37,'3月14日之前使用和计算的所有数据'!B:K,10,0)</f>
        <v>26</v>
      </c>
      <c r="AA37" s="44">
        <f>VLOOKUP(B37,'3月14日之前使用和计算的所有数据'!B:L,11,0)</f>
        <v>2.136776E-2</v>
      </c>
      <c r="AB37" s="44">
        <f>VLOOKUP(B37,'3月14日之前使用和计算的所有数据'!B:M,12,0)</f>
        <v>1.6103100000000001E-4</v>
      </c>
      <c r="AC37" s="44">
        <f>VLOOKUP(B37,'3月14日之前使用和计算的所有数据'!B:N,13,0)</f>
        <v>0.117448</v>
      </c>
      <c r="AD37" s="44">
        <f>VLOOKUP(B37,'3月14日之前使用和计算的所有数据'!B:O,14,0)</f>
        <v>1.5062178177997889</v>
      </c>
      <c r="AE37" s="44">
        <v>1.8065465465465465</v>
      </c>
      <c r="AF37" s="44">
        <v>0.54044800000000004</v>
      </c>
      <c r="AG37" s="44">
        <v>115.52411499999999</v>
      </c>
      <c r="AH37" s="44">
        <v>36.339055000000002</v>
      </c>
    </row>
    <row r="38" spans="1:34" s="44" customFormat="1">
      <c r="A38" s="44">
        <v>37</v>
      </c>
      <c r="B38" s="46" t="s">
        <v>202</v>
      </c>
      <c r="C38" s="44">
        <v>0.22736754300000001</v>
      </c>
      <c r="D38" s="44">
        <v>218</v>
      </c>
      <c r="E38" s="44">
        <v>38</v>
      </c>
      <c r="F38" s="46">
        <v>9</v>
      </c>
      <c r="G38" s="44">
        <v>821.81</v>
      </c>
      <c r="H38" s="44">
        <v>0.18103941300300558</v>
      </c>
      <c r="I38" s="44">
        <v>0.67146825721055647</v>
      </c>
      <c r="J38" s="44">
        <v>1.1649</v>
      </c>
      <c r="K38" s="44">
        <v>1.9252359999999999</v>
      </c>
      <c r="L38" s="44">
        <v>0.34436183546075128</v>
      </c>
      <c r="M38" s="44">
        <v>2.653289689830983</v>
      </c>
      <c r="N38" s="44">
        <v>11.823900901668269</v>
      </c>
      <c r="O38" s="44">
        <v>3</v>
      </c>
      <c r="P38" s="44">
        <v>374</v>
      </c>
      <c r="Q38" s="44">
        <v>1709</v>
      </c>
      <c r="R38" s="44">
        <v>0.36554678088609294</v>
      </c>
      <c r="S38" s="44">
        <v>6.5720787043233839</v>
      </c>
      <c r="T38" s="44">
        <v>10.41968338180358</v>
      </c>
      <c r="U38" s="44">
        <v>15736</v>
      </c>
      <c r="V38" s="44">
        <v>389.07</v>
      </c>
      <c r="W38" s="46">
        <v>0</v>
      </c>
      <c r="X38" s="44">
        <f>VLOOKUP(B38,'3月14日之前使用和计算的所有数据'!B:I,8,0)</f>
        <v>4</v>
      </c>
      <c r="Y38" s="44">
        <f>VLOOKUP(B38,'3月14日之前使用和计算的所有数据'!B:J,9,0)</f>
        <v>13</v>
      </c>
      <c r="Z38" s="44">
        <f>VLOOKUP(B38,'3月14日之前使用和计算的所有数据'!B:K,10,0)</f>
        <v>32</v>
      </c>
      <c r="AA38" s="44">
        <f>VLOOKUP(B38,'3月14日之前使用和计算的所有数据'!B:L,11,0)</f>
        <v>6.3077090000000002E-2</v>
      </c>
      <c r="AB38" s="44">
        <f>VLOOKUP(B38,'3月14日之前使用和计算的所有数据'!B:M,12,0)</f>
        <v>1.6586500000000001E-4</v>
      </c>
      <c r="AC38" s="44">
        <f>VLOOKUP(B38,'3月14日之前使用和计算的所有数据'!B:N,13,0)</f>
        <v>3.7210470000000002E-2</v>
      </c>
      <c r="AD38" s="44">
        <f>VLOOKUP(B38,'3月14日之前使用和计算的所有数据'!B:O,14,0)</f>
        <v>2.4738090354296896</v>
      </c>
      <c r="AE38" s="44">
        <v>2.6939039039039039</v>
      </c>
      <c r="AF38" s="44">
        <v>1.91185</v>
      </c>
      <c r="AG38" s="44">
        <v>115.93501999999999</v>
      </c>
      <c r="AH38" s="44">
        <v>35.591985999999999</v>
      </c>
    </row>
    <row r="39" spans="1:34" s="44" customFormat="1">
      <c r="A39" s="44">
        <v>38</v>
      </c>
      <c r="B39" s="46" t="s">
        <v>188</v>
      </c>
      <c r="C39" s="44">
        <v>0.15359309800000001</v>
      </c>
      <c r="D39" s="44">
        <v>141</v>
      </c>
      <c r="E39" s="44">
        <v>35</v>
      </c>
      <c r="F39" s="46">
        <v>10</v>
      </c>
      <c r="G39" s="44">
        <v>905.99</v>
      </c>
      <c r="H39" s="44">
        <v>0.18952747822823651</v>
      </c>
      <c r="I39" s="44">
        <v>0.84640321375186844</v>
      </c>
      <c r="J39" s="44">
        <v>1.2779</v>
      </c>
      <c r="K39" s="44">
        <v>2.1653279999999997</v>
      </c>
      <c r="L39" s="44">
        <v>0.25165840682568241</v>
      </c>
      <c r="M39" s="44">
        <v>1.9676817624918599</v>
      </c>
      <c r="N39" s="44">
        <v>19.437300632457312</v>
      </c>
      <c r="O39" s="44">
        <v>5</v>
      </c>
      <c r="P39" s="44">
        <v>476</v>
      </c>
      <c r="Q39" s="44">
        <v>2680</v>
      </c>
      <c r="R39" s="44">
        <v>0.82646607578450082</v>
      </c>
      <c r="S39" s="44">
        <v>7.9691828828132758</v>
      </c>
      <c r="T39" s="44">
        <v>12.42949701431583</v>
      </c>
      <c r="U39" s="44">
        <v>12065</v>
      </c>
      <c r="V39" s="44">
        <v>688.9</v>
      </c>
      <c r="W39" s="46">
        <v>0</v>
      </c>
      <c r="X39" s="44">
        <f>VLOOKUP(B39,'3月14日之前使用和计算的所有数据'!B:I,8,0)</f>
        <v>4</v>
      </c>
      <c r="Y39" s="44">
        <f>VLOOKUP(B39,'3月14日之前使用和计算的所有数据'!B:J,9,0)</f>
        <v>11</v>
      </c>
      <c r="Z39" s="44">
        <f>VLOOKUP(B39,'3月14日之前使用和计算的所有数据'!B:K,10,0)</f>
        <v>26</v>
      </c>
      <c r="AA39" s="44">
        <f>VLOOKUP(B39,'3月14日之前使用和计算的所有数据'!B:L,11,0)</f>
        <v>2.2056019999999999E-2</v>
      </c>
      <c r="AB39" s="44">
        <f>VLOOKUP(B39,'3月14日之前使用和计算的所有数据'!B:M,12,0)</f>
        <v>1.6393399999999999E-4</v>
      </c>
      <c r="AC39" s="44">
        <f>VLOOKUP(B39,'3月14日之前使用和计算的所有数据'!B:N,13,0)</f>
        <v>1.8745290000000001E-2</v>
      </c>
      <c r="AD39" s="44">
        <f>VLOOKUP(B39,'3月14日之前使用和计算的所有数据'!B:O,14,0)</f>
        <v>1.7040833787443614</v>
      </c>
      <c r="AE39" s="44">
        <v>1.6272972972972974</v>
      </c>
      <c r="AF39" s="44">
        <v>2.4756800000000001</v>
      </c>
      <c r="AG39" s="44">
        <v>116.463199</v>
      </c>
      <c r="AH39" s="44">
        <v>33.962679000000001</v>
      </c>
    </row>
    <row r="40" spans="1:34" s="44" customFormat="1">
      <c r="A40" s="44">
        <v>39</v>
      </c>
      <c r="B40" s="46" t="s">
        <v>328</v>
      </c>
      <c r="C40" s="44">
        <v>0.18143684700000001</v>
      </c>
      <c r="D40" s="44">
        <v>109</v>
      </c>
      <c r="E40" s="44">
        <v>36</v>
      </c>
      <c r="F40" s="46">
        <v>0</v>
      </c>
      <c r="G40" s="44">
        <v>592.85</v>
      </c>
      <c r="H40" s="44">
        <v>0.26571645441511343</v>
      </c>
      <c r="I40" s="44">
        <v>0.70796513016479579</v>
      </c>
      <c r="J40" s="44">
        <v>0.84770000000000001</v>
      </c>
      <c r="K40" s="44">
        <v>2.2950720000000002</v>
      </c>
      <c r="L40" s="44">
        <v>0.19903854263304377</v>
      </c>
      <c r="M40" s="44">
        <v>1.3750527114784514</v>
      </c>
      <c r="N40" s="44">
        <v>5.3166905625368974</v>
      </c>
      <c r="O40" s="44">
        <v>2</v>
      </c>
      <c r="P40" s="44">
        <v>323</v>
      </c>
      <c r="Q40" s="44">
        <v>1487</v>
      </c>
      <c r="R40" s="44">
        <v>0.14860420005060301</v>
      </c>
      <c r="S40" s="44">
        <v>5.7535632959433247</v>
      </c>
      <c r="T40" s="44">
        <v>8.5401028928059368</v>
      </c>
      <c r="U40" s="44">
        <v>5448</v>
      </c>
      <c r="V40" s="44">
        <v>70</v>
      </c>
      <c r="W40" s="46">
        <v>0</v>
      </c>
      <c r="X40" s="44">
        <f>VLOOKUP(B40,'3月14日之前使用和计算的所有数据'!B:I,8,0)</f>
        <v>3</v>
      </c>
      <c r="Y40" s="44">
        <f>VLOOKUP(B40,'3月14日之前使用和计算的所有数据'!B:J,9,0)</f>
        <v>9</v>
      </c>
      <c r="Z40" s="44">
        <f>VLOOKUP(B40,'3月14日之前使用和计算的所有数据'!B:K,10,0)</f>
        <v>22</v>
      </c>
      <c r="AA40" s="44">
        <f>VLOOKUP(B40,'3月14日之前使用和计算的所有数据'!B:L,11,0)</f>
        <v>1.140381E-2</v>
      </c>
      <c r="AB40" s="44">
        <f>VLOOKUP(B40,'3月14日之前使用和计算的所有数据'!B:M,12,0)</f>
        <v>1.6412299999999999E-4</v>
      </c>
      <c r="AC40" s="44">
        <f>VLOOKUP(B40,'3月14日之前使用和计算的所有数据'!B:N,13,0)</f>
        <v>6.8810149999999999E-3</v>
      </c>
      <c r="AD40" s="44">
        <f>VLOOKUP(B40,'3月14日之前使用和计算的所有数据'!B:O,14,0)</f>
        <v>0.61121679890840497</v>
      </c>
      <c r="AE40" s="44">
        <v>1.8035135135135136</v>
      </c>
      <c r="AF40" s="44">
        <v>3.0556799999999997</v>
      </c>
      <c r="AG40" s="44">
        <v>116.119823</v>
      </c>
      <c r="AH40" s="44">
        <v>33.020195999999999</v>
      </c>
    </row>
    <row r="41" spans="1:34" s="44" customFormat="1">
      <c r="A41" s="44">
        <v>40</v>
      </c>
      <c r="B41" s="46" t="s">
        <v>166</v>
      </c>
      <c r="C41" s="44">
        <v>0.160104364</v>
      </c>
      <c r="D41" s="44">
        <v>162</v>
      </c>
      <c r="E41" s="44">
        <v>26</v>
      </c>
      <c r="F41" s="46">
        <v>24</v>
      </c>
      <c r="G41" s="44">
        <v>994.14</v>
      </c>
      <c r="H41" s="44">
        <v>0.20385458788500613</v>
      </c>
      <c r="I41" s="44">
        <v>1.0170230179028132</v>
      </c>
      <c r="J41" s="44">
        <v>0.7288</v>
      </c>
      <c r="K41" s="44">
        <v>2.2158630000000001</v>
      </c>
      <c r="L41" s="44">
        <v>0.2202909047015511</v>
      </c>
      <c r="M41" s="44">
        <v>1.6086265515923313</v>
      </c>
      <c r="N41" s="44">
        <v>6.9175367654455107</v>
      </c>
      <c r="O41" s="44">
        <v>4</v>
      </c>
      <c r="P41" s="44">
        <v>506</v>
      </c>
      <c r="Q41" s="44">
        <v>2420</v>
      </c>
      <c r="R41" s="44">
        <v>0.2974631339650351</v>
      </c>
      <c r="S41" s="44">
        <v>6.02229062305108</v>
      </c>
      <c r="T41" s="44">
        <v>9.1174281288349732</v>
      </c>
      <c r="U41" s="44">
        <v>19289</v>
      </c>
      <c r="V41" s="44">
        <v>915</v>
      </c>
      <c r="W41" s="46">
        <v>17666</v>
      </c>
      <c r="X41" s="44">
        <f>VLOOKUP(B41,'3月14日之前使用和计算的所有数据'!B:I,8,0)</f>
        <v>2</v>
      </c>
      <c r="Y41" s="44">
        <f>VLOOKUP(B41,'3月14日之前使用和计算的所有数据'!B:J,9,0)</f>
        <v>7</v>
      </c>
      <c r="Z41" s="44">
        <f>VLOOKUP(B41,'3月14日之前使用和计算的所有数据'!B:K,10,0)</f>
        <v>20</v>
      </c>
      <c r="AA41" s="44">
        <f>VLOOKUP(B41,'3月14日之前使用和计算的所有数据'!B:L,11,0)</f>
        <v>7.4626609999999998E-3</v>
      </c>
      <c r="AB41" s="44">
        <f>VLOOKUP(B41,'3月14日之前使用和计算的所有数据'!B:M,12,0)</f>
        <v>1.6321200000000001E-4</v>
      </c>
      <c r="AC41" s="44">
        <f>VLOOKUP(B41,'3月14日之前使用和计算的所有数据'!B:N,13,0)</f>
        <v>2.2308990000000002E-3</v>
      </c>
      <c r="AD41" s="44">
        <f>VLOOKUP(B41,'3月14日之前使用和计算的所有数据'!B:O,14,0)</f>
        <v>0.33918445990696816</v>
      </c>
      <c r="AE41" s="44">
        <v>1.8519219219219218</v>
      </c>
      <c r="AF41" s="44">
        <v>4.3228</v>
      </c>
      <c r="AG41" s="44">
        <v>115.80694200000001</v>
      </c>
      <c r="AH41" s="44">
        <v>32.883468000000001</v>
      </c>
    </row>
    <row r="42" spans="1:34" s="44" customFormat="1">
      <c r="A42" s="44">
        <v>41</v>
      </c>
      <c r="B42" s="46" t="s">
        <v>147</v>
      </c>
      <c r="C42" s="44">
        <v>0.16458102799999999</v>
      </c>
      <c r="D42" s="44">
        <v>116</v>
      </c>
      <c r="E42" s="44">
        <v>35</v>
      </c>
      <c r="F42" s="46">
        <v>2</v>
      </c>
      <c r="G42" s="44">
        <v>703.77</v>
      </c>
      <c r="H42" s="44">
        <v>0.26235844096792987</v>
      </c>
      <c r="I42" s="44">
        <v>0.39150534045393859</v>
      </c>
      <c r="J42" s="44">
        <v>0.9637</v>
      </c>
      <c r="K42" s="44">
        <v>2.40001</v>
      </c>
      <c r="L42" s="44">
        <v>0.28418375321482869</v>
      </c>
      <c r="M42" s="44">
        <v>1.9153984966679456</v>
      </c>
      <c r="N42" s="44">
        <v>9.6224618838541005</v>
      </c>
      <c r="O42" s="44">
        <v>4</v>
      </c>
      <c r="P42" s="44">
        <v>422</v>
      </c>
      <c r="Q42" s="44">
        <v>1918</v>
      </c>
      <c r="R42" s="44">
        <v>0.4363073163107265</v>
      </c>
      <c r="S42" s="44">
        <v>6.0587976185401473</v>
      </c>
      <c r="T42" s="44">
        <v>6.438182929081945</v>
      </c>
      <c r="U42" s="44">
        <v>21344</v>
      </c>
      <c r="V42" s="44">
        <v>3132</v>
      </c>
      <c r="W42" s="46">
        <v>0</v>
      </c>
      <c r="X42" s="44">
        <f>VLOOKUP(B42,'3月14日之前使用和计算的所有数据'!B:I,8,0)</f>
        <v>4</v>
      </c>
      <c r="Y42" s="44">
        <f>VLOOKUP(B42,'3月14日之前使用和计算的所有数据'!B:J,9,0)</f>
        <v>15</v>
      </c>
      <c r="Z42" s="44">
        <f>VLOOKUP(B42,'3月14日之前使用和计算的所有数据'!B:K,10,0)</f>
        <v>31</v>
      </c>
      <c r="AA42" s="44">
        <f>VLOOKUP(B42,'3月14日之前使用和计算的所有数据'!B:L,11,0)</f>
        <v>0.1054982</v>
      </c>
      <c r="AB42" s="44">
        <f>VLOOKUP(B42,'3月14日之前使用和计算的所有数据'!B:M,12,0)</f>
        <v>1.6860599999999999E-4</v>
      </c>
      <c r="AC42" s="44">
        <f>VLOOKUP(B42,'3月14日之前使用和计算的所有数据'!B:N,13,0)</f>
        <v>2.72004E-3</v>
      </c>
      <c r="AD42" s="44">
        <f>VLOOKUP(B42,'3月14日之前使用和计算的所有数据'!B:O,14,0)</f>
        <v>1.6951858654396079</v>
      </c>
      <c r="AE42" s="44">
        <v>2.0234234234234232</v>
      </c>
      <c r="AF42" s="44">
        <v>5.1634500000000001</v>
      </c>
      <c r="AG42" s="44">
        <v>116.73223900000001</v>
      </c>
      <c r="AH42" s="44">
        <v>32.170856000000001</v>
      </c>
    </row>
    <row r="43" spans="1:34" s="44" customFormat="1">
      <c r="A43" s="44">
        <v>42</v>
      </c>
      <c r="B43" s="46" t="s">
        <v>128</v>
      </c>
      <c r="C43" s="44">
        <v>0.402845911</v>
      </c>
      <c r="D43" s="44">
        <v>248</v>
      </c>
      <c r="E43" s="44">
        <v>27</v>
      </c>
      <c r="F43" s="46">
        <v>21</v>
      </c>
      <c r="G43" s="44">
        <v>614.89</v>
      </c>
      <c r="H43" s="44">
        <v>0.12052562246905951</v>
      </c>
      <c r="I43" s="44">
        <v>0.40141663402532962</v>
      </c>
      <c r="J43" s="44">
        <v>1.3811</v>
      </c>
      <c r="K43" s="44">
        <v>2.4024269999999999</v>
      </c>
      <c r="L43" s="44">
        <v>0.40982940038055587</v>
      </c>
      <c r="M43" s="44">
        <v>2.1233066076859277</v>
      </c>
      <c r="N43" s="44">
        <v>10.066841223633496</v>
      </c>
      <c r="O43" s="44">
        <v>3</v>
      </c>
      <c r="P43" s="44">
        <v>408</v>
      </c>
      <c r="Q43" s="44">
        <v>1824</v>
      </c>
      <c r="R43" s="44">
        <v>0.45793556571094013</v>
      </c>
      <c r="S43" s="44">
        <v>8.0339572931743888</v>
      </c>
      <c r="T43" s="44">
        <v>6.7085169705150518</v>
      </c>
      <c r="U43" s="44">
        <v>6411</v>
      </c>
      <c r="V43" s="44">
        <v>170</v>
      </c>
      <c r="W43" s="46">
        <v>30187</v>
      </c>
      <c r="X43" s="44">
        <f>VLOOKUP(B43,'3月14日之前使用和计算的所有数据'!B:I,8,0)</f>
        <v>5</v>
      </c>
      <c r="Y43" s="44">
        <f>VLOOKUP(B43,'3月14日之前使用和计算的所有数据'!B:J,9,0)</f>
        <v>12</v>
      </c>
      <c r="Z43" s="44">
        <f>VLOOKUP(B43,'3月14日之前使用和计算的所有数据'!B:K,10,0)</f>
        <v>30</v>
      </c>
      <c r="AA43" s="44">
        <f>VLOOKUP(B43,'3月14日之前使用和计算的所有数据'!B:L,11,0)</f>
        <v>0.13847719999999999</v>
      </c>
      <c r="AB43" s="44">
        <f>VLOOKUP(B43,'3月14日之前使用和计算的所有数据'!B:M,12,0)</f>
        <v>1.64069E-4</v>
      </c>
      <c r="AC43" s="44">
        <f>VLOOKUP(B43,'3月14日之前使用和计算的所有数据'!B:N,13,0)</f>
        <v>1.354514E-3</v>
      </c>
      <c r="AD43" s="44">
        <f>VLOOKUP(B43,'3月14日之前使用和计算的所有数据'!B:O,14,0)</f>
        <v>0.96353303854781425</v>
      </c>
      <c r="AE43" s="44">
        <v>2.2384984984984984</v>
      </c>
      <c r="AF43" s="44">
        <v>5.34</v>
      </c>
      <c r="AG43" s="44">
        <v>117.067359</v>
      </c>
      <c r="AH43" s="44">
        <v>30.542026</v>
      </c>
    </row>
    <row r="44" spans="1:34" s="44" customFormat="1">
      <c r="A44" s="44">
        <v>43</v>
      </c>
      <c r="B44" s="46" t="s">
        <v>113</v>
      </c>
      <c r="C44" s="44">
        <v>0.18276395300000001</v>
      </c>
      <c r="D44" s="44">
        <v>91</v>
      </c>
      <c r="E44" s="44">
        <v>35</v>
      </c>
      <c r="F44" s="46">
        <v>4</v>
      </c>
      <c r="G44" s="44">
        <v>487.85</v>
      </c>
      <c r="H44" s="44">
        <v>0.12733422158450342</v>
      </c>
      <c r="I44" s="44">
        <v>0.25917760187005262</v>
      </c>
      <c r="J44" s="44">
        <v>1.742</v>
      </c>
      <c r="K44" s="44">
        <v>2.1053299999999999</v>
      </c>
      <c r="L44" s="44">
        <v>0.55754842677052374</v>
      </c>
      <c r="M44" s="44">
        <v>2.2873834170339244</v>
      </c>
      <c r="N44" s="44">
        <v>13.92641180690786</v>
      </c>
      <c r="O44" s="44">
        <v>7</v>
      </c>
      <c r="P44" s="44">
        <v>310</v>
      </c>
      <c r="Q44" s="44">
        <v>1430</v>
      </c>
      <c r="R44" s="44">
        <v>1.6726247822076457</v>
      </c>
      <c r="S44" s="44">
        <v>6.0612893307369067</v>
      </c>
      <c r="T44" s="44">
        <v>8.7178435994670505</v>
      </c>
      <c r="U44" s="44">
        <v>9920</v>
      </c>
      <c r="V44" s="44">
        <v>558</v>
      </c>
      <c r="W44" s="46">
        <v>63038</v>
      </c>
      <c r="X44" s="44">
        <f>VLOOKUP(B44,'3月14日之前使用和计算的所有数据'!B:I,8,0)</f>
        <v>2</v>
      </c>
      <c r="Y44" s="44">
        <f>VLOOKUP(B44,'3月14日之前使用和计算的所有数据'!B:J,9,0)</f>
        <v>9</v>
      </c>
      <c r="Z44" s="44">
        <f>VLOOKUP(B44,'3月14日之前使用和计算的所有数据'!B:K,10,0)</f>
        <v>22</v>
      </c>
      <c r="AA44" s="44">
        <f>VLOOKUP(B44,'3月14日之前使用和计算的所有数据'!B:L,11,0)</f>
        <v>6.7078499999999999E-2</v>
      </c>
      <c r="AB44" s="44">
        <f>VLOOKUP(B44,'3月14日之前使用和计算的所有数据'!B:M,12,0)</f>
        <v>1.5895699999999999E-4</v>
      </c>
      <c r="AC44" s="44">
        <f>VLOOKUP(B44,'3月14日之前使用和计算的所有数据'!B:N,13,0)</f>
        <v>3.4733499999999999E-4</v>
      </c>
      <c r="AD44" s="44">
        <f>VLOOKUP(B44,'3月14日之前使用和计算的所有数据'!B:O,14,0)</f>
        <v>0.2843575724911539</v>
      </c>
      <c r="AE44" s="44">
        <v>1.2836036036036038</v>
      </c>
      <c r="AF44" s="44">
        <v>4.7950599999999994</v>
      </c>
      <c r="AG44" s="44">
        <v>115.596215</v>
      </c>
      <c r="AH44" s="44">
        <v>29.171015000000001</v>
      </c>
    </row>
    <row r="45" spans="1:34" s="44" customFormat="1">
      <c r="A45" s="44">
        <v>44</v>
      </c>
      <c r="B45" s="46" t="s">
        <v>95</v>
      </c>
      <c r="C45" s="44">
        <v>1.744151319</v>
      </c>
      <c r="D45" s="44">
        <v>876</v>
      </c>
      <c r="E45" s="44">
        <v>24</v>
      </c>
      <c r="F45" s="46">
        <v>21</v>
      </c>
      <c r="G45" s="44">
        <v>496.03</v>
      </c>
      <c r="H45" s="44">
        <v>0.44914622099469792</v>
      </c>
      <c r="I45" s="44">
        <v>0.67012969467711436</v>
      </c>
      <c r="J45" s="44">
        <v>3.9668999999999999</v>
      </c>
      <c r="K45" s="44">
        <v>3.0449860000000002</v>
      </c>
      <c r="L45" s="44">
        <v>0.37497731992016614</v>
      </c>
      <c r="M45" s="44">
        <v>3.2449650222768787</v>
      </c>
      <c r="N45" s="44">
        <v>14.144305787956375</v>
      </c>
      <c r="O45" s="44">
        <v>44</v>
      </c>
      <c r="P45" s="44">
        <v>263</v>
      </c>
      <c r="Q45" s="44">
        <v>1064</v>
      </c>
      <c r="R45" s="44">
        <v>9.7754168094671687</v>
      </c>
      <c r="S45" s="44">
        <v>5.9794770477592092</v>
      </c>
      <c r="T45" s="44">
        <v>8.9873596355059178</v>
      </c>
      <c r="U45" s="44">
        <v>8519</v>
      </c>
      <c r="V45" s="44">
        <v>1486.44</v>
      </c>
      <c r="W45" s="46">
        <v>1784232</v>
      </c>
      <c r="X45" s="44">
        <f>VLOOKUP(B45,'3月14日之前使用和计算的所有数据'!B:I,8,0)</f>
        <v>4</v>
      </c>
      <c r="Y45" s="44">
        <f>VLOOKUP(B45,'3月14日之前使用和计算的所有数据'!B:J,9,0)</f>
        <v>12</v>
      </c>
      <c r="Z45" s="44">
        <f>VLOOKUP(B45,'3月14日之前使用和计算的所有数据'!B:K,10,0)</f>
        <v>28</v>
      </c>
      <c r="AA45" s="44">
        <f>VLOOKUP(B45,'3月14日之前使用和计算的所有数据'!B:L,11,0)</f>
        <v>7.2616239999999999E-2</v>
      </c>
      <c r="AB45" s="44">
        <f>VLOOKUP(B45,'3月14日之前使用和计算的所有数据'!B:M,12,0)</f>
        <v>1.5576300000000001E-4</v>
      </c>
      <c r="AC45" s="44">
        <f>VLOOKUP(B45,'3月14日之前使用和计算的所有数据'!B:N,13,0)</f>
        <v>1.4030100000000001E-4</v>
      </c>
      <c r="AD45" s="44">
        <f>VLOOKUP(B45,'3月14日之前使用和计算的所有数据'!B:O,14,0)</f>
        <v>0.75855558487813046</v>
      </c>
      <c r="AE45" s="44">
        <v>2.6366366366366365</v>
      </c>
      <c r="AF45" s="44">
        <v>3.0896300000000001</v>
      </c>
      <c r="AG45" s="44">
        <v>115.893224</v>
      </c>
      <c r="AH45" s="44">
        <v>28.660609000000001</v>
      </c>
    </row>
    <row r="46" spans="1:34" s="44" customFormat="1">
      <c r="A46" s="44">
        <v>45</v>
      </c>
      <c r="B46" s="46" t="s">
        <v>87</v>
      </c>
      <c r="C46" s="44">
        <v>0.36563726600000002</v>
      </c>
      <c r="D46" s="44">
        <v>204</v>
      </c>
      <c r="E46" s="44">
        <v>36</v>
      </c>
      <c r="F46" s="46">
        <v>11</v>
      </c>
      <c r="G46" s="44">
        <v>545.73</v>
      </c>
      <c r="H46" s="44">
        <v>0.19007567844904991</v>
      </c>
      <c r="I46" s="44">
        <v>0.29231881729069581</v>
      </c>
      <c r="J46" s="44">
        <v>1.2768999999999999</v>
      </c>
      <c r="K46" s="44">
        <v>2.3949159999999998</v>
      </c>
      <c r="L46" s="44">
        <v>0.40496216077547503</v>
      </c>
      <c r="M46" s="44">
        <v>2.1930258552764186</v>
      </c>
      <c r="N46" s="44">
        <v>12.081065728473787</v>
      </c>
      <c r="O46" s="44">
        <v>2</v>
      </c>
      <c r="P46" s="44">
        <v>245</v>
      </c>
      <c r="Q46" s="44">
        <v>1640</v>
      </c>
      <c r="R46" s="44">
        <v>0.56396020009895009</v>
      </c>
      <c r="S46" s="44">
        <v>5.5155479816026238</v>
      </c>
      <c r="T46" s="44">
        <v>8.7277591482967765</v>
      </c>
      <c r="U46" s="44">
        <v>6052</v>
      </c>
      <c r="V46" s="44">
        <v>169</v>
      </c>
      <c r="W46" s="46">
        <v>0</v>
      </c>
      <c r="X46" s="44">
        <f>VLOOKUP(B46,'3月14日之前使用和计算的所有数据'!B:I,8,0)</f>
        <v>3</v>
      </c>
      <c r="Y46" s="44">
        <f>VLOOKUP(B46,'3月14日之前使用和计算的所有数据'!B:J,9,0)</f>
        <v>9</v>
      </c>
      <c r="Z46" s="44">
        <f>VLOOKUP(B46,'3月14日之前使用和计算的所有数据'!B:K,10,0)</f>
        <v>22</v>
      </c>
      <c r="AA46" s="44">
        <f>VLOOKUP(B46,'3月14日之前使用和计算的所有数据'!B:L,11,0)</f>
        <v>8.6803450000000008E-3</v>
      </c>
      <c r="AB46" s="44">
        <f>VLOOKUP(B46,'3月14日之前使用和计算的所有数据'!B:M,12,0)</f>
        <v>1.5236899999999999E-4</v>
      </c>
      <c r="AC46" s="44">
        <f>VLOOKUP(B46,'3月14日之前使用和计算的所有数据'!B:N,13,0)</f>
        <v>5.35373E-5</v>
      </c>
      <c r="AD46" s="44">
        <f>VLOOKUP(B46,'3月14日之前使用和计算的所有数据'!B:O,14,0)</f>
        <v>1.3625414037513652</v>
      </c>
      <c r="AE46" s="44">
        <v>1.1422222222222222</v>
      </c>
      <c r="AF46" s="44">
        <v>2.17</v>
      </c>
      <c r="AG46" s="44">
        <v>114.627826</v>
      </c>
      <c r="AH46" s="44">
        <v>28.670525000000001</v>
      </c>
    </row>
    <row r="47" spans="1:34" s="44" customFormat="1">
      <c r="A47" s="44">
        <v>46</v>
      </c>
      <c r="B47" s="46" t="s">
        <v>76</v>
      </c>
      <c r="C47" s="44">
        <v>0.246444732</v>
      </c>
      <c r="D47" s="44">
        <v>122</v>
      </c>
      <c r="E47" s="44">
        <v>32</v>
      </c>
      <c r="F47" s="46">
        <v>15</v>
      </c>
      <c r="G47" s="44">
        <v>487.18</v>
      </c>
      <c r="H47" s="44">
        <v>0.10981567387823803</v>
      </c>
      <c r="I47" s="44">
        <v>0.19278224051284082</v>
      </c>
      <c r="J47" s="44">
        <v>1.2137</v>
      </c>
      <c r="K47" s="44">
        <v>2.0610840000000001</v>
      </c>
      <c r="L47" s="44">
        <v>0.55626257235518695</v>
      </c>
      <c r="M47" s="44">
        <v>2.145613530933125</v>
      </c>
      <c r="N47" s="44">
        <v>11.330514388932222</v>
      </c>
      <c r="O47" s="44">
        <v>1</v>
      </c>
      <c r="P47" s="44">
        <v>307</v>
      </c>
      <c r="Q47" s="44">
        <v>1211</v>
      </c>
      <c r="R47" s="44">
        <v>0.38271275503920521</v>
      </c>
      <c r="S47" s="44">
        <v>5.7822570713083463</v>
      </c>
      <c r="T47" s="44">
        <v>7.6275709183464002</v>
      </c>
      <c r="U47" s="44">
        <v>3487</v>
      </c>
      <c r="V47" s="44">
        <v>435.61</v>
      </c>
      <c r="W47" s="46">
        <v>105766</v>
      </c>
      <c r="X47" s="44">
        <f>VLOOKUP(B47,'3月14日之前使用和计算的所有数据'!B:I,8,0)</f>
        <v>3</v>
      </c>
      <c r="Y47" s="44">
        <f>VLOOKUP(B47,'3月14日之前使用和计算的所有数据'!B:J,9,0)</f>
        <v>11</v>
      </c>
      <c r="Z47" s="44">
        <f>VLOOKUP(B47,'3月14日之前使用和计算的所有数据'!B:K,10,0)</f>
        <v>24</v>
      </c>
      <c r="AA47" s="44">
        <f>VLOOKUP(B47,'3月14日之前使用和计算的所有数据'!B:L,11,0)</f>
        <v>5.9275079999999997E-3</v>
      </c>
      <c r="AB47" s="44">
        <f>VLOOKUP(B47,'3月14日之前使用和计算的所有数据'!B:M,12,0)</f>
        <v>1.4936499999999999E-4</v>
      </c>
      <c r="AC47" s="44">
        <f>VLOOKUP(B47,'3月14日之前使用和计算的所有数据'!B:N,13,0)</f>
        <v>3.6406799999999998E-5</v>
      </c>
      <c r="AD47" s="44">
        <f>VLOOKUP(B47,'3月14日之前使用和计算的所有数据'!B:O,14,0)</f>
        <v>0.16076484551942427</v>
      </c>
      <c r="AE47" s="44">
        <v>1.9421321321321321</v>
      </c>
      <c r="AF47" s="44">
        <v>3.4690600000000003</v>
      </c>
      <c r="AG47" s="44">
        <v>114.28922799999999</v>
      </c>
      <c r="AH47" s="44">
        <v>26.748080999999999</v>
      </c>
    </row>
    <row r="48" spans="1:34" s="44" customFormat="1">
      <c r="A48" s="44">
        <v>47</v>
      </c>
      <c r="B48" s="46" t="s">
        <v>63</v>
      </c>
      <c r="C48" s="44">
        <v>0.47835815100000001</v>
      </c>
      <c r="D48" s="44">
        <v>434</v>
      </c>
      <c r="E48" s="44">
        <v>34</v>
      </c>
      <c r="F48" s="46">
        <v>14</v>
      </c>
      <c r="G48" s="44">
        <v>892.97</v>
      </c>
      <c r="H48" s="44">
        <v>7.1861316729565389E-2</v>
      </c>
      <c r="I48" s="44">
        <v>0.2267629955052185</v>
      </c>
      <c r="J48" s="44">
        <v>1.1201000000000001</v>
      </c>
      <c r="K48" s="44">
        <v>2.0561979999999997</v>
      </c>
      <c r="L48" s="44">
        <v>0.41994691870947509</v>
      </c>
      <c r="M48" s="44">
        <v>1.9021915629864385</v>
      </c>
      <c r="N48" s="44">
        <v>9.0854116039732578</v>
      </c>
      <c r="O48" s="44">
        <v>8</v>
      </c>
      <c r="P48" s="44">
        <v>447</v>
      </c>
      <c r="Q48" s="44">
        <v>2628</v>
      </c>
      <c r="R48" s="44">
        <v>0.86290692856422946</v>
      </c>
      <c r="S48" s="44">
        <v>5.4581900847732845</v>
      </c>
      <c r="T48" s="44">
        <v>10.339653067852224</v>
      </c>
      <c r="U48" s="44">
        <v>8940</v>
      </c>
      <c r="V48" s="44">
        <v>1155.5999999999999</v>
      </c>
      <c r="W48" s="46">
        <v>189199</v>
      </c>
      <c r="X48" s="44">
        <f>VLOOKUP(B48,'3月14日之前使用和计算的所有数据'!B:I,8,0)</f>
        <v>6</v>
      </c>
      <c r="Y48" s="44">
        <f>VLOOKUP(B48,'3月14日之前使用和计算的所有数据'!B:J,9,0)</f>
        <v>17</v>
      </c>
      <c r="Z48" s="44">
        <f>VLOOKUP(B48,'3月14日之前使用和计算的所有数据'!B:K,10,0)</f>
        <v>33</v>
      </c>
      <c r="AA48" s="44">
        <f>VLOOKUP(B48,'3月14日之前使用和计算的所有数据'!B:L,11,0)</f>
        <v>8.6284310000000003E-2</v>
      </c>
      <c r="AB48" s="44">
        <f>VLOOKUP(B48,'3月14日之前使用和计算的所有数据'!B:M,12,0)</f>
        <v>1.4974500000000001E-4</v>
      </c>
      <c r="AC48" s="44">
        <f>VLOOKUP(B48,'3月14日之前使用和计算的所有数据'!B:N,13,0)</f>
        <v>4.9446600000000002E-5</v>
      </c>
      <c r="AD48" s="44">
        <f>VLOOKUP(B48,'3月14日之前使用和计算的所有数据'!B:O,14,0)</f>
        <v>0.34026878664967375</v>
      </c>
      <c r="AE48" s="44">
        <v>1.7214414414414414</v>
      </c>
      <c r="AF48" s="44">
        <v>3.9420899999999999</v>
      </c>
      <c r="AG48" s="44">
        <v>114.921171</v>
      </c>
      <c r="AH48" s="44">
        <v>25.817816000000001</v>
      </c>
    </row>
    <row r="49" spans="1:34" s="44" customFormat="1">
      <c r="A49" s="44">
        <v>48</v>
      </c>
      <c r="B49" s="46" t="s">
        <v>39</v>
      </c>
      <c r="C49" s="44">
        <v>0.49666564400000002</v>
      </c>
      <c r="D49" s="44">
        <v>178</v>
      </c>
      <c r="E49" s="44">
        <v>29</v>
      </c>
      <c r="F49" s="46">
        <v>19</v>
      </c>
      <c r="G49" s="44">
        <v>347.81</v>
      </c>
      <c r="H49" s="44">
        <v>8.5650211322273656E-2</v>
      </c>
      <c r="I49" s="44">
        <v>0.22235647615394452</v>
      </c>
      <c r="J49" s="44">
        <v>1.3928</v>
      </c>
      <c r="K49" s="44">
        <v>2.380595</v>
      </c>
      <c r="L49" s="44">
        <v>0.35364135591271095</v>
      </c>
      <c r="M49" s="44">
        <v>1.5456714873062878</v>
      </c>
      <c r="N49" s="44">
        <v>9.922083896380208</v>
      </c>
      <c r="O49" s="44">
        <v>1</v>
      </c>
      <c r="P49" s="44">
        <v>190</v>
      </c>
      <c r="Q49" s="44">
        <v>1271</v>
      </c>
      <c r="R49" s="44">
        <v>0.29173974296311206</v>
      </c>
      <c r="S49" s="44">
        <v>6.9405710014088156</v>
      </c>
      <c r="T49" s="44">
        <v>7.7197320376067395</v>
      </c>
      <c r="U49" s="44">
        <v>3257</v>
      </c>
      <c r="V49" s="44">
        <v>0</v>
      </c>
      <c r="W49" s="46">
        <v>0</v>
      </c>
      <c r="X49" s="44">
        <f>VLOOKUP(B49,'3月14日之前使用和计算的所有数据'!B:I,8,0)</f>
        <v>3</v>
      </c>
      <c r="Y49" s="44">
        <f>VLOOKUP(B49,'3月14日之前使用和计算的所有数据'!B:J,9,0)</f>
        <v>10</v>
      </c>
      <c r="Z49" s="44">
        <f>VLOOKUP(B49,'3月14日之前使用和计算的所有数据'!B:K,10,0)</f>
        <v>25</v>
      </c>
      <c r="AA49" s="44">
        <f>VLOOKUP(B49,'3月14日之前使用和计算的所有数据'!B:L,11,0)</f>
        <v>1.955867E-3</v>
      </c>
      <c r="AB49" s="44">
        <f>VLOOKUP(B49,'3月14日之前使用和计算的所有数据'!B:M,12,0)</f>
        <v>1.4524300000000001E-4</v>
      </c>
      <c r="AC49" s="44">
        <f>VLOOKUP(B49,'3月14日之前使用和计算的所有数据'!B:N,13,0)</f>
        <v>2.7569999999999999E-5</v>
      </c>
      <c r="AD49" s="44">
        <f>VLOOKUP(B49,'3月14日之前使用和计算的所有数据'!B:O,14,0)</f>
        <v>0.38522165781743534</v>
      </c>
      <c r="AE49" s="44">
        <v>2.066936936936937</v>
      </c>
      <c r="AF49" s="44">
        <v>2.3869099999999999</v>
      </c>
      <c r="AG49" s="44">
        <v>114.702517</v>
      </c>
      <c r="AH49" s="44">
        <v>23.733968999999998</v>
      </c>
    </row>
    <row r="50" spans="1:34" s="44" customFormat="1">
      <c r="A50" s="44">
        <v>49</v>
      </c>
      <c r="B50" s="46" t="s">
        <v>51</v>
      </c>
      <c r="C50" s="44">
        <v>1.1703748860000001</v>
      </c>
      <c r="D50" s="44">
        <v>384</v>
      </c>
      <c r="E50" s="44">
        <v>31</v>
      </c>
      <c r="F50" s="46">
        <v>16</v>
      </c>
      <c r="G50" s="44">
        <v>325.54000000000002</v>
      </c>
      <c r="H50" s="44">
        <v>0.28288382380045463</v>
      </c>
      <c r="I50" s="44">
        <v>0.17632020798353465</v>
      </c>
      <c r="J50" s="44">
        <v>1.9549000000000001</v>
      </c>
      <c r="K50" s="44">
        <v>2.827312</v>
      </c>
      <c r="L50" s="44">
        <v>0.53449652884438159</v>
      </c>
      <c r="M50" s="44">
        <v>3.2714873748233702</v>
      </c>
      <c r="N50" s="44">
        <v>15.607913006082201</v>
      </c>
      <c r="O50" s="44">
        <v>2</v>
      </c>
      <c r="P50" s="44">
        <v>168</v>
      </c>
      <c r="Q50" s="44">
        <v>846</v>
      </c>
      <c r="R50" s="44">
        <v>0.89297782146587212</v>
      </c>
      <c r="S50" s="44">
        <v>6.3678810591632358</v>
      </c>
      <c r="T50" s="44">
        <v>6.696565706211218</v>
      </c>
      <c r="U50" s="44">
        <v>10200</v>
      </c>
      <c r="V50" s="44">
        <v>528.38</v>
      </c>
      <c r="W50" s="46">
        <v>0</v>
      </c>
      <c r="X50" s="44">
        <f>VLOOKUP(B50,'3月14日之前使用和计算的所有数据'!B:I,8,0)</f>
        <v>5</v>
      </c>
      <c r="Y50" s="44">
        <f>VLOOKUP(B50,'3月14日之前使用和计算的所有数据'!B:J,9,0)</f>
        <v>15</v>
      </c>
      <c r="Z50" s="44">
        <f>VLOOKUP(B50,'3月14日之前使用和计算的所有数据'!B:K,10,0)</f>
        <v>33</v>
      </c>
      <c r="AA50" s="44">
        <f>VLOOKUP(B50,'3月14日之前使用和计算的所有数据'!B:L,11,0)</f>
        <v>5.6288970000000001E-2</v>
      </c>
      <c r="AB50" s="44">
        <f>VLOOKUP(B50,'3月14日之前使用和计算的所有数据'!B:M,12,0)</f>
        <v>1.47995E-4</v>
      </c>
      <c r="AC50" s="44">
        <f>VLOOKUP(B50,'3月14日之前使用和计算的所有数据'!B:N,13,0)</f>
        <v>4.4808200000000002E-5</v>
      </c>
      <c r="AD50" s="44">
        <f>VLOOKUP(B50,'3月14日之前使用和计算的所有数据'!B:O,14,0)</f>
        <v>1.3620832365959195</v>
      </c>
      <c r="AE50" s="44">
        <v>2.4305105105105103</v>
      </c>
      <c r="AF50" s="44">
        <v>1.6820900000000001</v>
      </c>
      <c r="AG50" s="44">
        <v>113.611098</v>
      </c>
      <c r="AH50" s="44">
        <v>24.804380999999999</v>
      </c>
    </row>
    <row r="51" spans="1:34" s="44" customFormat="1">
      <c r="A51" s="44">
        <v>50</v>
      </c>
      <c r="B51" s="46" t="s">
        <v>32</v>
      </c>
      <c r="C51" s="44">
        <v>3.7586523430000001</v>
      </c>
      <c r="D51" s="44">
        <v>3030</v>
      </c>
      <c r="E51" s="44">
        <v>22</v>
      </c>
      <c r="F51" s="46">
        <v>25</v>
      </c>
      <c r="G51" s="44">
        <v>789.39</v>
      </c>
      <c r="H51" s="44">
        <v>0.82373731615551249</v>
      </c>
      <c r="I51" s="44">
        <v>1.0618644067796608</v>
      </c>
      <c r="J51" s="44">
        <v>8.9082000000000008</v>
      </c>
      <c r="K51" s="44">
        <v>4.9518110000000002</v>
      </c>
      <c r="L51" s="44">
        <v>0.32050063973447851</v>
      </c>
      <c r="M51" s="44">
        <v>6.5480940979743849</v>
      </c>
      <c r="N51" s="44">
        <v>41.710687999594626</v>
      </c>
      <c r="O51" s="44">
        <v>74</v>
      </c>
      <c r="P51" s="44">
        <v>471</v>
      </c>
      <c r="Q51" s="44">
        <v>1022</v>
      </c>
      <c r="R51" s="44">
        <v>10.08381155069104</v>
      </c>
      <c r="S51" s="44">
        <v>7.2866390504060101</v>
      </c>
      <c r="T51" s="44">
        <v>10.500513054383765</v>
      </c>
      <c r="U51" s="44">
        <v>47296</v>
      </c>
      <c r="V51" s="44">
        <v>7953.19</v>
      </c>
      <c r="W51" s="46">
        <v>49420000</v>
      </c>
      <c r="X51" s="44">
        <f>VLOOKUP(B51,'3月14日之前使用和计算的所有数据'!B:I,8,0)</f>
        <v>5</v>
      </c>
      <c r="Y51" s="44">
        <f>VLOOKUP(B51,'3月14日之前使用和计算的所有数据'!B:J,9,0)</f>
        <v>14</v>
      </c>
      <c r="Z51" s="44">
        <f>VLOOKUP(B51,'3月14日之前使用和计算的所有数据'!B:K,10,0)</f>
        <v>27</v>
      </c>
      <c r="AA51" s="44">
        <f>VLOOKUP(B51,'3月14日之前使用和计算的所有数据'!B:L,11,0)</f>
        <v>3.1538429999999999E-2</v>
      </c>
      <c r="AB51" s="44">
        <f>VLOOKUP(B51,'3月14日之前使用和计算的所有数据'!B:M,12,0)</f>
        <v>1.44155E-4</v>
      </c>
      <c r="AC51" s="44">
        <f>VLOOKUP(B51,'3月14日之前使用和计算的所有数据'!B:N,13,0)</f>
        <v>2.6894999999999999E-5</v>
      </c>
      <c r="AD51" s="44">
        <f>VLOOKUP(B51,'3月14日之前使用和计算的所有数据'!B:O,14,0)</f>
        <v>4.1062597670836638</v>
      </c>
      <c r="AE51" s="44">
        <v>1.8602102102102103</v>
      </c>
      <c r="AF51" s="44">
        <v>0</v>
      </c>
      <c r="AG51" s="44">
        <v>113.268377</v>
      </c>
      <c r="AH51" s="44">
        <v>23.086950999999999</v>
      </c>
    </row>
    <row r="52" spans="1:34" s="44" customFormat="1">
      <c r="A52" s="44">
        <v>51</v>
      </c>
      <c r="B52" s="46" t="s">
        <v>30</v>
      </c>
      <c r="C52" s="44">
        <v>1.304969128</v>
      </c>
      <c r="D52" s="44">
        <v>484</v>
      </c>
      <c r="E52" s="44">
        <v>20</v>
      </c>
      <c r="F52" s="46">
        <v>27</v>
      </c>
      <c r="G52" s="44">
        <v>365.98</v>
      </c>
      <c r="H52" s="44">
        <v>1</v>
      </c>
      <c r="I52" s="44">
        <v>0.95109147609147615</v>
      </c>
      <c r="J52" s="44">
        <v>8.0686</v>
      </c>
      <c r="K52" s="44">
        <v>3.4106000000000001</v>
      </c>
      <c r="L52" s="44">
        <v>0.26504180556314549</v>
      </c>
      <c r="M52" s="44">
        <v>5.432810536094868</v>
      </c>
      <c r="N52" s="44">
        <v>31.12465162030712</v>
      </c>
      <c r="O52" s="44">
        <v>3</v>
      </c>
      <c r="P52" s="44">
        <v>179</v>
      </c>
      <c r="Q52" s="44">
        <v>429</v>
      </c>
      <c r="R52" s="44">
        <v>1.0122957538663315</v>
      </c>
      <c r="S52" s="44">
        <v>8.8283512760260123</v>
      </c>
      <c r="T52" s="44">
        <v>11.864036286135853</v>
      </c>
      <c r="U52" s="44">
        <v>25084</v>
      </c>
      <c r="V52" s="44">
        <v>161.6</v>
      </c>
      <c r="W52" s="46">
        <v>5734</v>
      </c>
      <c r="X52" s="44">
        <f>VLOOKUP(B52,'3月14日之前使用和计算的所有数据'!B:I,8,0)</f>
        <v>4</v>
      </c>
      <c r="Y52" s="44">
        <f>VLOOKUP(B52,'3月14日之前使用和计算的所有数据'!B:J,9,0)</f>
        <v>12</v>
      </c>
      <c r="Z52" s="44">
        <f>VLOOKUP(B52,'3月14日之前使用和计算的所有数据'!B:K,10,0)</f>
        <v>21</v>
      </c>
      <c r="AA52" s="44">
        <f>VLOOKUP(B52,'3月14日之前使用和计算的所有数据'!B:L,11,0)</f>
        <v>1.9061959999999999E-2</v>
      </c>
      <c r="AB52" s="44">
        <f>VLOOKUP(B52,'3月14日之前使用和计算的所有数据'!B:M,12,0)</f>
        <v>1.4198499999999999E-4</v>
      </c>
      <c r="AC52" s="44">
        <f>VLOOKUP(B52,'3月14日之前使用和计算的所有数据'!B:N,13,0)</f>
        <v>1.2741199999999999E-5</v>
      </c>
      <c r="AD52" s="44">
        <f>VLOOKUP(B52,'3月14日之前使用和计算的所有数据'!B:O,14,0)</f>
        <v>2.9357546434285018</v>
      </c>
      <c r="AE52" s="44">
        <v>1.5642942942942943</v>
      </c>
      <c r="AF52" s="44">
        <v>0.4</v>
      </c>
      <c r="AG52" s="44">
        <v>113.11057599999999</v>
      </c>
      <c r="AH52" s="44">
        <v>23.108711</v>
      </c>
    </row>
    <row r="53" spans="1:34" s="44" customFormat="1">
      <c r="A53" s="44">
        <v>52</v>
      </c>
      <c r="B53" s="46" t="s">
        <v>22</v>
      </c>
      <c r="C53" s="44">
        <v>2.9762702779999999</v>
      </c>
      <c r="D53" s="44">
        <v>444</v>
      </c>
      <c r="E53" s="44">
        <v>26</v>
      </c>
      <c r="F53" s="46">
        <v>22</v>
      </c>
      <c r="G53" s="44">
        <v>147.15</v>
      </c>
      <c r="H53" s="44">
        <v>1</v>
      </c>
      <c r="I53" s="44">
        <v>0.8175</v>
      </c>
      <c r="J53" s="44">
        <v>6.2304000000000004</v>
      </c>
      <c r="K53" s="44">
        <v>3.6159440000000003</v>
      </c>
      <c r="L53" s="44">
        <v>0.2854230377166157</v>
      </c>
      <c r="M53" s="44">
        <v>5.9170914033299358</v>
      </c>
      <c r="N53" s="44">
        <v>33.401291199456338</v>
      </c>
      <c r="O53" s="44">
        <v>5</v>
      </c>
      <c r="P53" s="44">
        <v>99</v>
      </c>
      <c r="Q53" s="44">
        <v>212</v>
      </c>
      <c r="R53" s="44">
        <v>2.3512062521236832</v>
      </c>
      <c r="S53" s="44">
        <v>10.037376826367652</v>
      </c>
      <c r="T53" s="44">
        <v>16.092422697927283</v>
      </c>
      <c r="U53" s="44">
        <v>14119</v>
      </c>
      <c r="V53" s="44">
        <v>0</v>
      </c>
      <c r="W53" s="46">
        <v>0</v>
      </c>
      <c r="X53" s="44">
        <f>VLOOKUP(B53,'3月14日之前使用和计算的所有数据'!B:I,8,0)</f>
        <v>2</v>
      </c>
      <c r="Y53" s="44">
        <f>VLOOKUP(B53,'3月14日之前使用和计算的所有数据'!B:J,9,0)</f>
        <v>5</v>
      </c>
      <c r="Z53" s="44">
        <f>VLOOKUP(B53,'3月14日之前使用和计算的所有数据'!B:K,10,0)</f>
        <v>12</v>
      </c>
      <c r="AA53" s="44">
        <f>VLOOKUP(B53,'3月14日之前使用和计算的所有数据'!B:L,11,0)</f>
        <v>5.8421000000000002E-3</v>
      </c>
      <c r="AB53" s="44">
        <f>VLOOKUP(B53,'3月14日之前使用和计算的所有数据'!B:M,12,0)</f>
        <v>1.35833E-4</v>
      </c>
      <c r="AC53" s="44">
        <f>VLOOKUP(B53,'3月14日之前使用和计算的所有数据'!B:N,13,0)</f>
        <v>3.1294999999999999E-6</v>
      </c>
      <c r="AD53" s="44">
        <f>VLOOKUP(B53,'3月14日之前使用和计算的所有数据'!B:O,14,0)</f>
        <v>1.210092091365611</v>
      </c>
      <c r="AE53" s="44">
        <v>1.3581681681681681</v>
      </c>
      <c r="AF53" s="44">
        <v>0.83916399999999991</v>
      </c>
      <c r="AG53" s="44">
        <v>113.51943300000001</v>
      </c>
      <c r="AH53" s="44">
        <v>22.456365000000002</v>
      </c>
    </row>
    <row r="54" spans="1:34" s="44" customFormat="1">
      <c r="A54" s="44">
        <v>53</v>
      </c>
      <c r="B54" s="46" t="s">
        <v>18</v>
      </c>
      <c r="C54" s="44">
        <v>2.7114760360000001</v>
      </c>
      <c r="D54" s="44">
        <v>284</v>
      </c>
      <c r="E54" s="44">
        <v>22</v>
      </c>
      <c r="F54" s="46">
        <v>18</v>
      </c>
      <c r="G54" s="44">
        <v>101.07</v>
      </c>
      <c r="H54" s="44">
        <v>1</v>
      </c>
      <c r="I54" s="44">
        <v>0.59417989417989403</v>
      </c>
      <c r="J54" s="44">
        <v>6.9889999999999999</v>
      </c>
      <c r="K54" s="44">
        <v>3.1760660000000001</v>
      </c>
      <c r="L54" s="44">
        <v>0.4749183734045711</v>
      </c>
      <c r="M54" s="44">
        <v>5.8048877015929552</v>
      </c>
      <c r="N54" s="44">
        <v>42.149005639655684</v>
      </c>
      <c r="O54" s="44">
        <v>10</v>
      </c>
      <c r="P54" s="44">
        <v>58</v>
      </c>
      <c r="Q54" s="44">
        <v>130</v>
      </c>
      <c r="R54" s="44">
        <v>10.048877015929554</v>
      </c>
      <c r="S54" s="44">
        <v>9.2905906797269235</v>
      </c>
      <c r="T54" s="44">
        <v>12.427030770752944</v>
      </c>
      <c r="U54" s="44">
        <v>18603</v>
      </c>
      <c r="V54" s="44">
        <v>0</v>
      </c>
      <c r="W54" s="46">
        <v>864700</v>
      </c>
      <c r="X54" s="44">
        <f>VLOOKUP(B54,'3月14日之前使用和计算的所有数据'!B:I,8,0)</f>
        <v>1</v>
      </c>
      <c r="Y54" s="44">
        <f>VLOOKUP(B54,'3月14日之前使用和计算的所有数据'!B:J,9,0)</f>
        <v>2</v>
      </c>
      <c r="Z54" s="44">
        <f>VLOOKUP(B54,'3月14日之前使用和计算的所有数据'!B:K,10,0)</f>
        <v>5</v>
      </c>
      <c r="AA54" s="44">
        <f>VLOOKUP(B54,'3月14日之前使用和计算的所有数据'!B:L,11,0)</f>
        <v>0</v>
      </c>
      <c r="AB54" s="44">
        <f>VLOOKUP(B54,'3月14日之前使用和计算的所有数据'!B:M,12,0)</f>
        <v>1.3015800000000001E-4</v>
      </c>
      <c r="AC54" s="44">
        <f>VLOOKUP(B54,'3月14日之前使用和计算的所有数据'!B:N,13,0)</f>
        <v>7.2717100000000005E-7</v>
      </c>
      <c r="AD54" s="44">
        <f>VLOOKUP(B54,'3月14日之前使用和计算的所有数据'!B:O,14,0)</f>
        <v>0.51510445293742113</v>
      </c>
      <c r="AE54" s="44">
        <v>1.6520120120120121</v>
      </c>
      <c r="AF54" s="44">
        <v>1.369</v>
      </c>
      <c r="AG54" s="44">
        <v>113.543785</v>
      </c>
      <c r="AH54" s="44">
        <v>22.265810999999999</v>
      </c>
    </row>
    <row r="55" spans="1:34" s="44" customFormat="1">
      <c r="A55" s="44">
        <v>54</v>
      </c>
      <c r="B55" s="46" t="s">
        <v>238</v>
      </c>
      <c r="C55" s="44">
        <v>0.579282144</v>
      </c>
      <c r="D55" s="44">
        <v>255</v>
      </c>
      <c r="E55" s="44">
        <v>38</v>
      </c>
      <c r="F55" s="46">
        <v>9</v>
      </c>
      <c r="G55" s="44">
        <v>429.24</v>
      </c>
      <c r="H55" s="44">
        <v>7.312925170068027E-2</v>
      </c>
      <c r="I55" s="44">
        <v>0.48694271128757799</v>
      </c>
      <c r="J55" s="44">
        <v>1.5192000000000001</v>
      </c>
      <c r="K55" s="44">
        <v>2.27603</v>
      </c>
      <c r="L55" s="44">
        <v>0.47525859658932063</v>
      </c>
      <c r="M55" s="44">
        <v>2.6258037461559964</v>
      </c>
      <c r="N55" s="44">
        <v>15.289814555959369</v>
      </c>
      <c r="O55" s="44">
        <v>2</v>
      </c>
      <c r="P55" s="44">
        <v>219</v>
      </c>
      <c r="Q55" s="44">
        <v>1024</v>
      </c>
      <c r="R55" s="44">
        <v>0.39255428198676734</v>
      </c>
      <c r="S55" s="44">
        <v>5.89646817631162</v>
      </c>
      <c r="T55" s="44">
        <v>6.59071847917249</v>
      </c>
      <c r="U55" s="44">
        <v>2359</v>
      </c>
      <c r="V55" s="44">
        <v>353.28</v>
      </c>
      <c r="W55" s="46">
        <v>0</v>
      </c>
      <c r="X55" s="44">
        <f>VLOOKUP(B55,'3月14日之前使用和计算的所有数据'!B:I,8,0)</f>
        <v>3</v>
      </c>
      <c r="Y55" s="44">
        <f>VLOOKUP(B55,'3月14日之前使用和计算的所有数据'!B:J,9,0)</f>
        <v>9</v>
      </c>
      <c r="Z55" s="44">
        <f>VLOOKUP(B55,'3月14日之前使用和计算的所有数据'!B:K,10,0)</f>
        <v>20</v>
      </c>
      <c r="AA55" s="44">
        <f>VLOOKUP(B55,'3月14日之前使用和计算的所有数据'!B:L,11,0)</f>
        <v>9.9626399999999996E-4</v>
      </c>
      <c r="AB55" s="44">
        <f>VLOOKUP(B55,'3月14日之前使用和计算的所有数据'!B:M,12,0)</f>
        <v>1.5535200000000001E-4</v>
      </c>
      <c r="AC55" s="44">
        <f>VLOOKUP(B55,'3月14日之前使用和计算的所有数据'!B:N,13,0)</f>
        <v>0.2076788</v>
      </c>
      <c r="AD55" s="44">
        <f>VLOOKUP(B55,'3月14日之前使用和计算的所有数据'!B:O,14,0)</f>
        <v>0.14252803432003749</v>
      </c>
      <c r="AE55" s="44">
        <v>1.5823423423423424</v>
      </c>
      <c r="AF55" s="44">
        <v>2.3555999999999999</v>
      </c>
      <c r="AG55" s="44">
        <v>115.677297</v>
      </c>
      <c r="AH55" s="44">
        <v>37.689006999999997</v>
      </c>
    </row>
    <row r="56" spans="1:34" s="44" customFormat="1">
      <c r="A56" s="44">
        <v>55</v>
      </c>
      <c r="B56" s="46" t="s">
        <v>226</v>
      </c>
      <c r="C56" s="44">
        <v>0.29643593800000001</v>
      </c>
      <c r="D56" s="44">
        <v>217</v>
      </c>
      <c r="E56" s="44">
        <v>36</v>
      </c>
      <c r="F56" s="46">
        <v>14</v>
      </c>
      <c r="G56" s="44">
        <v>696.11</v>
      </c>
      <c r="H56" s="44">
        <v>8.7055206792029993E-2</v>
      </c>
      <c r="I56" s="44">
        <v>0.55751241390357198</v>
      </c>
      <c r="J56" s="44">
        <v>1.5174000000000001</v>
      </c>
      <c r="K56" s="44">
        <v>2.5904940000000001</v>
      </c>
      <c r="L56" s="44">
        <v>0.429529815690049</v>
      </c>
      <c r="M56" s="44">
        <v>2.8300124980247374</v>
      </c>
      <c r="N56" s="44">
        <v>13.868497794888739</v>
      </c>
      <c r="O56" s="44">
        <v>4</v>
      </c>
      <c r="P56" s="44">
        <v>382</v>
      </c>
      <c r="Q56" s="44">
        <v>1644</v>
      </c>
      <c r="R56" s="44">
        <v>0.65828676502276939</v>
      </c>
      <c r="S56" s="44">
        <v>5.5623392854577567</v>
      </c>
      <c r="T56" s="44">
        <v>7.905359785091437</v>
      </c>
      <c r="U56" s="44">
        <v>6837</v>
      </c>
      <c r="V56" s="44">
        <v>346.98</v>
      </c>
      <c r="W56" s="46">
        <v>0</v>
      </c>
      <c r="X56" s="44">
        <f>VLOOKUP(B56,'3月14日之前使用和计算的所有数据'!B:I,8,0)</f>
        <v>4</v>
      </c>
      <c r="Y56" s="44">
        <f>VLOOKUP(B56,'3月14日之前使用和计算的所有数据'!B:J,9,0)</f>
        <v>13</v>
      </c>
      <c r="Z56" s="44">
        <f>VLOOKUP(B56,'3月14日之前使用和计算的所有数据'!B:K,10,0)</f>
        <v>27</v>
      </c>
      <c r="AA56" s="44">
        <f>VLOOKUP(B56,'3月14日之前使用和计算的所有数据'!B:L,11,0)</f>
        <v>1.7598309999999999E-2</v>
      </c>
      <c r="AB56" s="44">
        <f>VLOOKUP(B56,'3月14日之前使用和计算的所有数据'!B:M,12,0)</f>
        <v>1.6149900000000001E-4</v>
      </c>
      <c r="AC56" s="44">
        <f>VLOOKUP(B56,'3月14日之前使用和计算的所有数据'!B:N,13,0)</f>
        <v>0.19906850000000001</v>
      </c>
      <c r="AD56" s="44">
        <f>VLOOKUP(B56,'3月14日之前使用和计算的所有数据'!B:O,14,0)</f>
        <v>1.0322696168993923</v>
      </c>
      <c r="AE56" s="44">
        <v>1.2369969969969969</v>
      </c>
      <c r="AF56" s="44">
        <v>1.6204499999999999</v>
      </c>
      <c r="AG56" s="44">
        <v>114.46844299999999</v>
      </c>
      <c r="AH56" s="44">
        <v>37.059896000000002</v>
      </c>
    </row>
    <row r="57" spans="1:34" s="44" customFormat="1">
      <c r="A57" s="44">
        <v>56</v>
      </c>
      <c r="B57" s="46" t="s">
        <v>221</v>
      </c>
      <c r="C57" s="44">
        <v>0.33212247</v>
      </c>
      <c r="D57" s="44">
        <v>320</v>
      </c>
      <c r="E57" s="44">
        <v>37</v>
      </c>
      <c r="F57" s="46">
        <v>12</v>
      </c>
      <c r="G57" s="44">
        <v>884.72</v>
      </c>
      <c r="H57" s="44">
        <v>0.15438782891762365</v>
      </c>
      <c r="I57" s="44">
        <v>0.73347703531752606</v>
      </c>
      <c r="J57" s="44">
        <v>2.2778999999999998</v>
      </c>
      <c r="K57" s="44">
        <v>2.7617859999999999</v>
      </c>
      <c r="L57" s="44">
        <v>0.40577809928564967</v>
      </c>
      <c r="M57" s="44">
        <v>2.9650058775657833</v>
      </c>
      <c r="N57" s="44">
        <v>13.633692015552944</v>
      </c>
      <c r="O57" s="44">
        <v>4</v>
      </c>
      <c r="P57" s="44">
        <v>453</v>
      </c>
      <c r="Q57" s="44">
        <v>2134</v>
      </c>
      <c r="R57" s="44">
        <v>0.66965819694366568</v>
      </c>
      <c r="S57" s="44">
        <v>5.5452572565331399</v>
      </c>
      <c r="T57" s="44">
        <v>8.9508545076408339</v>
      </c>
      <c r="U57" s="44">
        <v>12484</v>
      </c>
      <c r="V57" s="44">
        <v>701</v>
      </c>
      <c r="W57" s="46">
        <v>82107</v>
      </c>
      <c r="X57" s="44">
        <f>VLOOKUP(B57,'3月14日之前使用和计算的所有数据'!B:I,8,0)</f>
        <v>5</v>
      </c>
      <c r="Y57" s="44">
        <f>VLOOKUP(B57,'3月14日之前使用和计算的所有数据'!B:J,9,0)</f>
        <v>15</v>
      </c>
      <c r="Z57" s="44">
        <f>VLOOKUP(B57,'3月14日之前使用和计算的所有数据'!B:K,10,0)</f>
        <v>30</v>
      </c>
      <c r="AA57" s="44">
        <f>VLOOKUP(B57,'3月14日之前使用和计算的所有数据'!B:L,11,0)</f>
        <v>5.9945539999999999E-2</v>
      </c>
      <c r="AB57" s="44">
        <f>VLOOKUP(B57,'3月14日之前使用和计算的所有数据'!B:M,12,0)</f>
        <v>1.6597500000000001E-4</v>
      </c>
      <c r="AC57" s="44">
        <f>VLOOKUP(B57,'3月14日之前使用和计算的所有数据'!B:N,13,0)</f>
        <v>0.12410980000000001</v>
      </c>
      <c r="AD57" s="44">
        <f>VLOOKUP(B57,'3月14日之前使用和计算的所有数据'!B:O,14,0)</f>
        <v>1.3971434913272323</v>
      </c>
      <c r="AE57" s="44">
        <v>1.3448348348348349</v>
      </c>
      <c r="AF57" s="44">
        <v>1.9504499999999998</v>
      </c>
      <c r="AG57" s="44">
        <v>114.483755</v>
      </c>
      <c r="AH57" s="44">
        <v>36.600067000000003</v>
      </c>
    </row>
    <row r="58" spans="1:34" s="44" customFormat="1">
      <c r="A58" s="44">
        <v>57</v>
      </c>
      <c r="B58" s="46" t="s">
        <v>209</v>
      </c>
      <c r="C58" s="44">
        <v>0.51240758399999997</v>
      </c>
      <c r="D58" s="44">
        <v>210</v>
      </c>
      <c r="E58" s="44">
        <v>36</v>
      </c>
      <c r="F58" s="46">
        <v>10</v>
      </c>
      <c r="G58" s="44">
        <v>400.23</v>
      </c>
      <c r="H58" s="44">
        <v>0.1662793893511231</v>
      </c>
      <c r="I58" s="44">
        <v>0.93818565400843901</v>
      </c>
      <c r="J58" s="44">
        <v>1.8855</v>
      </c>
      <c r="K58" s="44">
        <v>2.40462</v>
      </c>
      <c r="L58" s="44">
        <v>0.32981035904354994</v>
      </c>
      <c r="M58" s="44">
        <v>2.6282387627114407</v>
      </c>
      <c r="N58" s="44">
        <v>12.582764910176648</v>
      </c>
      <c r="O58" s="44">
        <v>1</v>
      </c>
      <c r="P58" s="44">
        <v>208</v>
      </c>
      <c r="Q58" s="44">
        <v>1271</v>
      </c>
      <c r="R58" s="44">
        <v>0.29085775678984582</v>
      </c>
      <c r="S58" s="44">
        <v>7.3757589386102982</v>
      </c>
      <c r="T58" s="44">
        <v>11.528371186567725</v>
      </c>
      <c r="U58" s="44">
        <v>4242</v>
      </c>
      <c r="V58" s="44">
        <v>0</v>
      </c>
      <c r="W58" s="46">
        <v>0</v>
      </c>
      <c r="X58" s="44">
        <f>VLOOKUP(B58,'3月14日之前使用和计算的所有数据'!B:I,8,0)</f>
        <v>2</v>
      </c>
      <c r="Y58" s="44">
        <f>VLOOKUP(B58,'3月14日之前使用和计算的所有数据'!B:J,9,0)</f>
        <v>9</v>
      </c>
      <c r="Z58" s="44">
        <f>VLOOKUP(B58,'3月14日之前使用和计算的所有数据'!B:K,10,0)</f>
        <v>25</v>
      </c>
      <c r="AA58" s="44">
        <f>VLOOKUP(B58,'3月14日之前使用和计算的所有数据'!B:L,11,0)</f>
        <v>2.2120529999999999E-2</v>
      </c>
      <c r="AB58" s="44">
        <f>VLOOKUP(B58,'3月14日之前使用和计算的所有数据'!B:M,12,0)</f>
        <v>1.6442E-4</v>
      </c>
      <c r="AC58" s="44">
        <f>VLOOKUP(B58,'3月14日之前使用和计算的所有数据'!B:N,13,0)</f>
        <v>3.7484339999999998E-2</v>
      </c>
      <c r="AD58" s="44">
        <f>VLOOKUP(B58,'3月14日之前使用和计算的所有数据'!B:O,14,0)</f>
        <v>0.3078898208805646</v>
      </c>
      <c r="AE58" s="44">
        <v>1.7024024024024025</v>
      </c>
      <c r="AF58" s="44">
        <v>2.4940700000000002</v>
      </c>
      <c r="AG58" s="44">
        <v>115.02933</v>
      </c>
      <c r="AH58" s="44">
        <v>35.762141</v>
      </c>
    </row>
    <row r="59" spans="1:34" s="44" customFormat="1">
      <c r="A59" s="44">
        <v>58</v>
      </c>
      <c r="B59" s="46" t="s">
        <v>193</v>
      </c>
      <c r="C59" s="44">
        <v>0.38713297200000002</v>
      </c>
      <c r="D59" s="44">
        <v>207</v>
      </c>
      <c r="E59" s="44">
        <v>31</v>
      </c>
      <c r="F59" s="46">
        <v>13</v>
      </c>
      <c r="G59" s="44">
        <v>522.80999999999995</v>
      </c>
      <c r="H59" s="44">
        <v>0.16275511179969782</v>
      </c>
      <c r="I59" s="44">
        <v>0.81131284916201118</v>
      </c>
      <c r="J59" s="44">
        <v>1.6571</v>
      </c>
      <c r="K59" s="44">
        <v>2.1232349999999998</v>
      </c>
      <c r="L59" s="44">
        <v>0.3003003003003003</v>
      </c>
      <c r="M59" s="44">
        <v>2.6745854134389169</v>
      </c>
      <c r="N59" s="44">
        <v>11.8895966029724</v>
      </c>
      <c r="O59" s="44">
        <v>3</v>
      </c>
      <c r="P59" s="44">
        <v>288</v>
      </c>
      <c r="Q59" s="44">
        <v>1422</v>
      </c>
      <c r="R59" s="44">
        <v>1.3632294715097266</v>
      </c>
      <c r="S59" s="44">
        <v>5.8185574109140994</v>
      </c>
      <c r="T59" s="44">
        <v>9.4910196821024844</v>
      </c>
      <c r="U59" s="44">
        <v>6299</v>
      </c>
      <c r="V59" s="44">
        <v>473.92</v>
      </c>
      <c r="W59" s="46">
        <v>0</v>
      </c>
      <c r="X59" s="44">
        <f>VLOOKUP(B59,'3月14日之前使用和计算的所有数据'!B:I,8,0)</f>
        <v>4</v>
      </c>
      <c r="Y59" s="44">
        <f>VLOOKUP(B59,'3月14日之前使用和计算的所有数据'!B:J,9,0)</f>
        <v>13</v>
      </c>
      <c r="Z59" s="44">
        <f>VLOOKUP(B59,'3月14日之前使用和计算的所有数据'!B:K,10,0)</f>
        <v>29</v>
      </c>
      <c r="AA59" s="44">
        <f>VLOOKUP(B59,'3月14日之前使用和计算的所有数据'!B:L,11,0)</f>
        <v>5.2234839999999998E-2</v>
      </c>
      <c r="AB59" s="44">
        <f>VLOOKUP(B59,'3月14日之前使用和计算的所有数据'!B:M,12,0)</f>
        <v>1.66417E-4</v>
      </c>
      <c r="AC59" s="44">
        <f>VLOOKUP(B59,'3月14日之前使用和计算的所有数据'!B:N,13,0)</f>
        <v>1.7323109999999999E-2</v>
      </c>
      <c r="AD59" s="44">
        <f>VLOOKUP(B59,'3月14日之前使用和计算的所有数据'!B:O,14,0)</f>
        <v>0.52137006221171134</v>
      </c>
      <c r="AE59" s="44">
        <v>0.95321321321321317</v>
      </c>
      <c r="AF59" s="44">
        <v>2.5453000000000001</v>
      </c>
      <c r="AG59" s="44">
        <v>114.36531600000001</v>
      </c>
      <c r="AH59" s="44">
        <v>34.796559000000002</v>
      </c>
    </row>
    <row r="60" spans="1:34" s="44" customFormat="1">
      <c r="A60" s="44">
        <v>59</v>
      </c>
      <c r="B60" s="46" t="s">
        <v>173</v>
      </c>
      <c r="C60" s="44">
        <v>0.11843018700000001</v>
      </c>
      <c r="D60" s="44">
        <v>145</v>
      </c>
      <c r="E60" s="44">
        <v>38</v>
      </c>
      <c r="F60" s="46">
        <v>11</v>
      </c>
      <c r="G60" s="44">
        <v>1197.42</v>
      </c>
      <c r="H60" s="44">
        <v>4.3677239398039115E-2</v>
      </c>
      <c r="I60" s="44">
        <v>1.0012710092817125</v>
      </c>
      <c r="J60" s="44">
        <v>1.0649</v>
      </c>
      <c r="K60" s="44">
        <v>2.0548900000000003</v>
      </c>
      <c r="L60" s="44">
        <v>0.22130914800153662</v>
      </c>
      <c r="M60" s="44">
        <v>1.6885470428087053</v>
      </c>
      <c r="N60" s="44">
        <v>8.9099898114279021</v>
      </c>
      <c r="O60" s="44">
        <v>3</v>
      </c>
      <c r="P60" s="44">
        <v>613</v>
      </c>
      <c r="Q60" s="44">
        <v>4065</v>
      </c>
      <c r="R60" s="44">
        <v>0.25944948305523541</v>
      </c>
      <c r="S60" s="44">
        <v>7.4167794090628183</v>
      </c>
      <c r="T60" s="44">
        <v>12.182859815269493</v>
      </c>
      <c r="U60" s="44">
        <v>9397</v>
      </c>
      <c r="V60" s="44">
        <v>50</v>
      </c>
      <c r="W60" s="46">
        <v>0</v>
      </c>
      <c r="X60" s="44">
        <f>VLOOKUP(B60,'3月14日之前使用和计算的所有数据'!B:I,8,0)</f>
        <v>4</v>
      </c>
      <c r="Y60" s="44">
        <f>VLOOKUP(B60,'3月14日之前使用和计算的所有数据'!B:J,9,0)</f>
        <v>15</v>
      </c>
      <c r="Z60" s="44">
        <f>VLOOKUP(B60,'3月14日之前使用和计算的所有数据'!B:K,10,0)</f>
        <v>28</v>
      </c>
      <c r="AA60" s="44">
        <f>VLOOKUP(B60,'3月14日之前使用和计算的所有数据'!B:L,11,0)</f>
        <v>4.25694E-2</v>
      </c>
      <c r="AB60" s="44">
        <f>VLOOKUP(B60,'3月14日之前使用和计算的所有数据'!B:M,12,0)</f>
        <v>1.6829400000000001E-4</v>
      </c>
      <c r="AC60" s="44">
        <f>VLOOKUP(B60,'3月14日之前使用和计算的所有数据'!B:N,13,0)</f>
        <v>8.637423E-3</v>
      </c>
      <c r="AD60" s="44">
        <f>VLOOKUP(B60,'3月14日之前使用和计算的所有数据'!B:O,14,0)</f>
        <v>0.36460102690016971</v>
      </c>
      <c r="AE60" s="44">
        <v>1.9433333333333334</v>
      </c>
      <c r="AF60" s="44">
        <v>3.88144</v>
      </c>
      <c r="AG60" s="44">
        <v>115.09858800000001</v>
      </c>
      <c r="AH60" s="44">
        <v>33.409350000000003</v>
      </c>
    </row>
    <row r="61" spans="1:34" s="44" customFormat="1">
      <c r="A61" s="44">
        <v>60</v>
      </c>
      <c r="B61" s="46" t="s">
        <v>148</v>
      </c>
      <c r="C61" s="44">
        <v>0.17696674400000001</v>
      </c>
      <c r="D61" s="44">
        <v>154</v>
      </c>
      <c r="E61" s="44">
        <v>33</v>
      </c>
      <c r="F61" s="46">
        <v>3</v>
      </c>
      <c r="G61" s="44">
        <v>853.1</v>
      </c>
      <c r="H61" s="44">
        <v>0.16956980424334778</v>
      </c>
      <c r="I61" s="44">
        <v>0.43656926462310014</v>
      </c>
      <c r="J61" s="44">
        <v>1.3779999999999999</v>
      </c>
      <c r="K61" s="44">
        <v>2.1408270000000003</v>
      </c>
      <c r="L61" s="44">
        <v>0.31063181338647283</v>
      </c>
      <c r="M61" s="44">
        <v>1.5376860860391512</v>
      </c>
      <c r="N61" s="44">
        <v>7.7740007033173129</v>
      </c>
      <c r="O61" s="44">
        <v>3</v>
      </c>
      <c r="P61" s="44">
        <v>387</v>
      </c>
      <c r="Q61" s="44">
        <v>2464</v>
      </c>
      <c r="R61" s="44">
        <v>0.56436525612472155</v>
      </c>
      <c r="S61" s="44">
        <v>6.976907748212402</v>
      </c>
      <c r="T61" s="44">
        <v>10.161762982065408</v>
      </c>
      <c r="U61" s="44">
        <v>9904</v>
      </c>
      <c r="V61" s="44">
        <v>559.27</v>
      </c>
      <c r="W61" s="46">
        <v>0</v>
      </c>
      <c r="X61" s="44">
        <f>VLOOKUP(B61,'3月14日之前使用和计算的所有数据'!B:I,8,0)</f>
        <v>6</v>
      </c>
      <c r="Y61" s="44">
        <f>VLOOKUP(B61,'3月14日之前使用和计算的所有数据'!B:J,9,0)</f>
        <v>20</v>
      </c>
      <c r="Z61" s="44">
        <f>VLOOKUP(B61,'3月14日之前使用和计算的所有数据'!B:K,10,0)</f>
        <v>38</v>
      </c>
      <c r="AA61" s="44">
        <f>VLOOKUP(B61,'3月14日之前使用和计算的所有数据'!B:L,11,0)</f>
        <v>0.20740810000000001</v>
      </c>
      <c r="AB61" s="44">
        <f>VLOOKUP(B61,'3月14日之前使用和计算的所有数据'!B:M,12,0)</f>
        <v>1.7364100000000001E-4</v>
      </c>
      <c r="AC61" s="44">
        <f>VLOOKUP(B61,'3月14日之前使用和计算的所有数据'!B:N,13,0)</f>
        <v>6.750008E-3</v>
      </c>
      <c r="AD61" s="44">
        <f>VLOOKUP(B61,'3月14日之前使用和计算的所有数据'!B:O,14,0)</f>
        <v>1.1850224611694054</v>
      </c>
      <c r="AE61" s="44">
        <v>1.3376876876876878</v>
      </c>
      <c r="AF61" s="44">
        <v>4.7241</v>
      </c>
      <c r="AG61" s="44">
        <v>114.03178200000001</v>
      </c>
      <c r="AH61" s="44">
        <v>32.281374999999997</v>
      </c>
    </row>
    <row r="62" spans="1:34" s="44" customFormat="1">
      <c r="A62" s="44">
        <v>61</v>
      </c>
      <c r="B62" s="46" t="s">
        <v>138</v>
      </c>
      <c r="C62" s="44">
        <v>0.90381325700000004</v>
      </c>
      <c r="D62" s="44">
        <v>671</v>
      </c>
      <c r="E62" s="44">
        <v>26</v>
      </c>
      <c r="F62" s="46">
        <v>22</v>
      </c>
      <c r="G62" s="44">
        <v>737.38</v>
      </c>
      <c r="H62" s="44">
        <v>4.9825056280343921E-2</v>
      </c>
      <c r="I62" s="44">
        <v>0.42266422102487677</v>
      </c>
      <c r="J62" s="44">
        <v>1.0928</v>
      </c>
      <c r="K62" s="44">
        <v>1.748629</v>
      </c>
      <c r="L62" s="44">
        <v>0.27665518457240501</v>
      </c>
      <c r="M62" s="44">
        <v>1.8038189264693916</v>
      </c>
      <c r="N62" s="44">
        <v>12.205375789959044</v>
      </c>
      <c r="O62" s="44">
        <v>4</v>
      </c>
      <c r="P62" s="44">
        <v>369</v>
      </c>
      <c r="Q62" s="44">
        <v>1422</v>
      </c>
      <c r="R62" s="44">
        <v>0.51940654750603488</v>
      </c>
      <c r="S62" s="44">
        <v>7.6798936776153415</v>
      </c>
      <c r="T62" s="44">
        <v>7.321869321109876</v>
      </c>
      <c r="U62" s="44">
        <v>9096</v>
      </c>
      <c r="V62" s="44">
        <v>732</v>
      </c>
      <c r="W62" s="46">
        <v>0</v>
      </c>
      <c r="X62" s="44">
        <f>VLOOKUP(B62,'3月14日之前使用和计算的所有数据'!B:I,8,0)</f>
        <v>3</v>
      </c>
      <c r="Y62" s="44">
        <f>VLOOKUP(B62,'3月14日之前使用和计算的所有数据'!B:J,9,0)</f>
        <v>15</v>
      </c>
      <c r="Z62" s="44">
        <f>VLOOKUP(B62,'3月14日之前使用和计算的所有数据'!B:K,10,0)</f>
        <v>32</v>
      </c>
      <c r="AA62" s="44">
        <f>VLOOKUP(B62,'3月14日之前使用和计算的所有数据'!B:L,11,0)</f>
        <v>8.7104920000000002E-2</v>
      </c>
      <c r="AB62" s="44">
        <f>VLOOKUP(B62,'3月14日之前使用和计算的所有数据'!B:M,12,0)</f>
        <v>1.6846400000000001E-4</v>
      </c>
      <c r="AC62" s="44">
        <f>VLOOKUP(B62,'3月14日之前使用和计算的所有数据'!B:N,13,0)</f>
        <v>2.0811660000000002E-3</v>
      </c>
      <c r="AD62" s="44">
        <f>VLOOKUP(B62,'3月14日之前使用和计算的所有数据'!B:O,14,0)</f>
        <v>1.0493628167715812</v>
      </c>
      <c r="AE62" s="44">
        <v>1.9622522522522521</v>
      </c>
      <c r="AF62" s="44">
        <v>3.8770699999999998</v>
      </c>
      <c r="AG62" s="44">
        <v>115.638403</v>
      </c>
      <c r="AH62" s="44">
        <v>29.968820000000001</v>
      </c>
    </row>
    <row r="63" spans="1:34" s="44" customFormat="1">
      <c r="A63" s="44">
        <v>62</v>
      </c>
      <c r="B63" s="46" t="s">
        <v>125</v>
      </c>
      <c r="C63" s="44">
        <v>0.58202765499999998</v>
      </c>
      <c r="D63" s="44">
        <v>487</v>
      </c>
      <c r="E63" s="44">
        <v>22</v>
      </c>
      <c r="F63" s="46">
        <v>26</v>
      </c>
      <c r="G63" s="44">
        <v>834.39</v>
      </c>
      <c r="H63" s="44">
        <v>0.61673797624611992</v>
      </c>
      <c r="I63" s="44">
        <v>0.98232870261360961</v>
      </c>
      <c r="J63" s="44">
        <v>5.1143999999999998</v>
      </c>
      <c r="K63" s="44">
        <v>3.2429000000000001</v>
      </c>
      <c r="L63" s="44">
        <v>0.27205503421661331</v>
      </c>
      <c r="M63" s="44">
        <v>5.1372859214515998</v>
      </c>
      <c r="N63" s="44">
        <v>28.759932405709559</v>
      </c>
      <c r="O63" s="44">
        <v>78</v>
      </c>
      <c r="P63" s="44">
        <v>408</v>
      </c>
      <c r="Q63" s="44">
        <v>681</v>
      </c>
      <c r="R63" s="44">
        <v>10.142918778988243</v>
      </c>
      <c r="S63" s="44">
        <v>4.9569146322463125</v>
      </c>
      <c r="T63" s="44">
        <v>4.9521207109385301</v>
      </c>
      <c r="U63" s="44">
        <v>14730</v>
      </c>
      <c r="V63" s="44">
        <v>6440</v>
      </c>
      <c r="W63" s="46">
        <v>7638191</v>
      </c>
      <c r="X63" s="44">
        <f>VLOOKUP(B63,'3月14日之前使用和计算的所有数据'!B:I,8,0)</f>
        <v>5</v>
      </c>
      <c r="Y63" s="44">
        <f>VLOOKUP(B63,'3月14日之前使用和计算的所有数据'!B:J,9,0)</f>
        <v>11</v>
      </c>
      <c r="Z63" s="44">
        <f>VLOOKUP(B63,'3月14日之前使用和计算的所有数据'!B:K,10,0)</f>
        <v>22</v>
      </c>
      <c r="AA63" s="44">
        <f>VLOOKUP(B63,'3月14日之前使用和计算的所有数据'!B:L,11,0)</f>
        <v>3.0457640000000001E-2</v>
      </c>
      <c r="AB63" s="44">
        <f>VLOOKUP(B63,'3月14日之前使用和计算的所有数据'!B:M,12,0)</f>
        <v>1.6299899999999999E-4</v>
      </c>
      <c r="AC63" s="44">
        <f>VLOOKUP(B63,'3月14日之前使用和计算的所有数据'!B:N,13,0)</f>
        <v>8.52131E-4</v>
      </c>
      <c r="AD63" s="44">
        <f>VLOOKUP(B63,'3月14日之前使用和计算的所有数据'!B:O,14,0)</f>
        <v>3.4134697198832282</v>
      </c>
      <c r="AE63" s="44">
        <v>1.2687387387387388</v>
      </c>
      <c r="AF63" s="44">
        <v>3.1432199999999999</v>
      </c>
      <c r="AG63" s="44">
        <v>114.084661</v>
      </c>
      <c r="AH63" s="44">
        <v>30.308783999999999</v>
      </c>
    </row>
    <row r="64" spans="1:34" s="44" customFormat="1">
      <c r="A64" s="44">
        <v>63</v>
      </c>
      <c r="B64" s="46" t="s">
        <v>124</v>
      </c>
      <c r="C64" s="44">
        <v>1.2170385399999999</v>
      </c>
      <c r="D64" s="44">
        <v>132</v>
      </c>
      <c r="E64" s="44">
        <v>38</v>
      </c>
      <c r="F64" s="46">
        <v>5</v>
      </c>
      <c r="G64" s="44">
        <v>103.4</v>
      </c>
      <c r="H64" s="44">
        <v>1</v>
      </c>
      <c r="I64" s="44">
        <v>0.6875</v>
      </c>
      <c r="J64" s="44">
        <v>3.1309999999999998</v>
      </c>
      <c r="K64" s="44">
        <v>1.272122</v>
      </c>
      <c r="L64" s="44">
        <v>0.41586073500967113</v>
      </c>
      <c r="M64" s="44">
        <v>3.4613152804642162</v>
      </c>
      <c r="N64" s="44">
        <v>24.806576402321081</v>
      </c>
      <c r="O64" s="44">
        <v>1</v>
      </c>
      <c r="P64" s="44">
        <v>60</v>
      </c>
      <c r="Q64" s="44">
        <v>263</v>
      </c>
      <c r="R64" s="44">
        <v>0.90251450676982581</v>
      </c>
      <c r="S64" s="44">
        <v>7.0116054158607346</v>
      </c>
      <c r="T64" s="44">
        <v>7.2147001934235968</v>
      </c>
      <c r="U64" s="44">
        <v>1653</v>
      </c>
      <c r="V64" s="44">
        <v>28.22</v>
      </c>
      <c r="W64" s="46">
        <v>0</v>
      </c>
      <c r="X64" s="44">
        <f>VLOOKUP(B64,'3月14日之前使用和计算的所有数据'!B:I,8,0)</f>
        <v>2</v>
      </c>
      <c r="Y64" s="44">
        <f>VLOOKUP(B64,'3月14日之前使用和计算的所有数据'!B:J,9,0)</f>
        <v>7</v>
      </c>
      <c r="Z64" s="44">
        <f>VLOOKUP(B64,'3月14日之前使用和计算的所有数据'!B:K,10,0)</f>
        <v>15</v>
      </c>
      <c r="AA64" s="44">
        <f>VLOOKUP(B64,'3月14日之前使用和计算的所有数据'!B:L,11,0)</f>
        <v>2.957571E-3</v>
      </c>
      <c r="AB64" s="44">
        <f>VLOOKUP(B64,'3月14日之前使用和计算的所有数据'!B:M,12,0)</f>
        <v>1.57011E-4</v>
      </c>
      <c r="AC64" s="44">
        <f>VLOOKUP(B64,'3月14日之前使用和计算的所有数据'!B:N,13,0)</f>
        <v>2.3154499999999999E-4</v>
      </c>
      <c r="AD64" s="44">
        <f>VLOOKUP(B64,'3月14日之前使用和计算的所有数据'!B:O,14,0)</f>
        <v>0.83879743141572893</v>
      </c>
      <c r="AE64" s="44">
        <v>0.88702702702702707</v>
      </c>
      <c r="AF64" s="44">
        <v>3.8432200000000001</v>
      </c>
      <c r="AG64" s="44">
        <v>115.008562</v>
      </c>
      <c r="AH64" s="44">
        <v>30.274386</v>
      </c>
    </row>
    <row r="65" spans="1:34" s="44" customFormat="1">
      <c r="A65" s="44">
        <v>64</v>
      </c>
      <c r="B65" s="46" t="s">
        <v>121</v>
      </c>
      <c r="C65" s="44">
        <v>0.69577919600000004</v>
      </c>
      <c r="D65" s="44">
        <v>181</v>
      </c>
      <c r="E65" s="44">
        <v>32</v>
      </c>
      <c r="F65" s="46">
        <v>15</v>
      </c>
      <c r="G65" s="44">
        <v>257.94</v>
      </c>
      <c r="H65" s="44">
        <v>0.27781654648367837</v>
      </c>
      <c r="I65" s="44">
        <v>0.56281911411739027</v>
      </c>
      <c r="J65" s="44">
        <v>2.3559999999999999</v>
      </c>
      <c r="K65" s="44">
        <v>1.7272110000000001</v>
      </c>
      <c r="L65" s="44">
        <v>0.29076529425447778</v>
      </c>
      <c r="M65" s="44">
        <v>3.6229355664107934</v>
      </c>
      <c r="N65" s="44">
        <v>15.856400713344188</v>
      </c>
      <c r="O65" s="44">
        <v>3</v>
      </c>
      <c r="P65" s="44">
        <v>149</v>
      </c>
      <c r="Q65" s="44">
        <v>625</v>
      </c>
      <c r="R65" s="44">
        <v>1.2499806156470497</v>
      </c>
      <c r="S65" s="44">
        <v>7.9398309684422737</v>
      </c>
      <c r="T65" s="44">
        <v>9.0602465689695286</v>
      </c>
      <c r="U65" s="44">
        <v>3753</v>
      </c>
      <c r="V65" s="44">
        <v>146</v>
      </c>
      <c r="W65" s="46">
        <v>0</v>
      </c>
      <c r="X65" s="44">
        <f>VLOOKUP(B65,'3月14日之前使用和计算的所有数据'!B:I,8,0)</f>
        <v>3</v>
      </c>
      <c r="Y65" s="44">
        <f>VLOOKUP(B65,'3月14日之前使用和计算的所有数据'!B:J,9,0)</f>
        <v>8</v>
      </c>
      <c r="Z65" s="44">
        <f>VLOOKUP(B65,'3月14日之前使用和计算的所有数据'!B:K,10,0)</f>
        <v>18</v>
      </c>
      <c r="AA65" s="44">
        <f>VLOOKUP(B65,'3月14日之前使用和计算的所有数据'!B:L,11,0)</f>
        <v>4.6319860000000003E-3</v>
      </c>
      <c r="AB65" s="44">
        <f>VLOOKUP(B65,'3月14日之前使用和计算的所有数据'!B:M,12,0)</f>
        <v>1.53941E-4</v>
      </c>
      <c r="AC65" s="44">
        <f>VLOOKUP(B65,'3月14日之前使用和计算的所有数据'!B:N,13,0)</f>
        <v>1.44361E-4</v>
      </c>
      <c r="AD65" s="44">
        <f>VLOOKUP(B65,'3月14日之前使用和计算的所有数据'!B:O,14,0)</f>
        <v>0.83617620167172624</v>
      </c>
      <c r="AE65" s="44">
        <v>1.74</v>
      </c>
      <c r="AF65" s="44">
        <v>3.8770699999999998</v>
      </c>
      <c r="AG65" s="44">
        <v>115.065994</v>
      </c>
      <c r="AH65" s="44">
        <v>30.223009999999999</v>
      </c>
    </row>
    <row r="66" spans="1:34" s="44" customFormat="1">
      <c r="A66" s="44">
        <v>65</v>
      </c>
      <c r="B66" s="46" t="s">
        <v>111</v>
      </c>
      <c r="C66" s="44">
        <v>0.14091284000000001</v>
      </c>
      <c r="D66" s="44">
        <v>41</v>
      </c>
      <c r="E66" s="44">
        <v>37</v>
      </c>
      <c r="F66" s="46">
        <v>10</v>
      </c>
      <c r="G66" s="44">
        <v>289.42</v>
      </c>
      <c r="H66" s="44">
        <v>0.20610185889019417</v>
      </c>
      <c r="I66" s="44">
        <v>0.29349964506642334</v>
      </c>
      <c r="J66" s="44">
        <v>1.6101000000000001</v>
      </c>
      <c r="K66" s="44">
        <v>1.761482</v>
      </c>
      <c r="L66" s="44">
        <v>0.28332527123211937</v>
      </c>
      <c r="M66" s="44">
        <v>2.2434524220855505</v>
      </c>
      <c r="N66" s="44">
        <v>12.259000760140971</v>
      </c>
      <c r="O66" s="44">
        <v>2</v>
      </c>
      <c r="P66" s="44">
        <v>161</v>
      </c>
      <c r="Q66" s="44">
        <v>506</v>
      </c>
      <c r="R66" s="44">
        <v>0.8783083408195701</v>
      </c>
      <c r="S66" s="44">
        <v>6.8032616958054044</v>
      </c>
      <c r="T66" s="44">
        <v>7.3595466795660283</v>
      </c>
      <c r="U66" s="44">
        <v>4948</v>
      </c>
      <c r="V66" s="44">
        <v>154.12</v>
      </c>
      <c r="W66" s="46">
        <v>0</v>
      </c>
      <c r="X66" s="44">
        <f>VLOOKUP(B66,'3月14日之前使用和计算的所有数据'!B:I,8,0)</f>
        <v>3</v>
      </c>
      <c r="Y66" s="44">
        <f>VLOOKUP(B66,'3月14日之前使用和计算的所有数据'!B:J,9,0)</f>
        <v>9</v>
      </c>
      <c r="Z66" s="44">
        <f>VLOOKUP(B66,'3月14日之前使用和计算的所有数据'!B:K,10,0)</f>
        <v>20</v>
      </c>
      <c r="AA66" s="44">
        <f>VLOOKUP(B66,'3月14日之前使用和计算的所有数据'!B:L,11,0)</f>
        <v>1.466315E-2</v>
      </c>
      <c r="AB66" s="44">
        <f>VLOOKUP(B66,'3月14日之前使用和计算的所有数据'!B:M,12,0)</f>
        <v>1.5860399999999999E-4</v>
      </c>
      <c r="AC66" s="44">
        <f>VLOOKUP(B66,'3月14日之前使用和计算的所有数据'!B:N,13,0)</f>
        <v>2.4943399999999998E-4</v>
      </c>
      <c r="AD66" s="44">
        <f>VLOOKUP(B66,'3月14日之前使用和计算的所有数据'!B:O,14,0)</f>
        <v>0.23683100539093935</v>
      </c>
      <c r="AE66" s="44">
        <v>2.3576576576576578</v>
      </c>
      <c r="AF66" s="44">
        <v>2.2053099999999999</v>
      </c>
      <c r="AG66" s="44">
        <v>114.298726</v>
      </c>
      <c r="AH66" s="44">
        <v>29.852899000000001</v>
      </c>
    </row>
    <row r="67" spans="1:34" s="44" customFormat="1">
      <c r="A67" s="44">
        <v>66</v>
      </c>
      <c r="B67" s="46" t="s">
        <v>102</v>
      </c>
      <c r="C67" s="44">
        <v>0.459672572</v>
      </c>
      <c r="D67" s="44">
        <v>260</v>
      </c>
      <c r="E67" s="44">
        <v>36</v>
      </c>
      <c r="F67" s="46">
        <v>8</v>
      </c>
      <c r="G67" s="44">
        <v>555.11</v>
      </c>
      <c r="H67" s="44">
        <v>0.15205995208156942</v>
      </c>
      <c r="I67" s="44">
        <v>0.36793928547756349</v>
      </c>
      <c r="J67" s="44">
        <v>2.4542000000000002</v>
      </c>
      <c r="K67" s="44">
        <v>2.1800869999999999</v>
      </c>
      <c r="L67" s="44">
        <v>0.53142620381546002</v>
      </c>
      <c r="M67" s="44">
        <v>2.4337518689989368</v>
      </c>
      <c r="N67" s="44">
        <v>14.06748212066077</v>
      </c>
      <c r="O67" s="44">
        <v>5</v>
      </c>
      <c r="P67" s="44">
        <v>338</v>
      </c>
      <c r="Q67" s="44">
        <v>1022</v>
      </c>
      <c r="R67" s="44">
        <v>0.64824989641692643</v>
      </c>
      <c r="S67" s="44">
        <v>4.824269063789159</v>
      </c>
      <c r="T67" s="44">
        <v>6.2510133126767675</v>
      </c>
      <c r="U67" s="44">
        <v>9206</v>
      </c>
      <c r="V67" s="44">
        <v>928.59</v>
      </c>
      <c r="W67" s="46">
        <v>0</v>
      </c>
      <c r="X67" s="44">
        <f>VLOOKUP(B67,'3月14日之前使用和计算的所有数据'!B:I,8,0)</f>
        <v>2</v>
      </c>
      <c r="Y67" s="44">
        <f>VLOOKUP(B67,'3月14日之前使用和计算的所有数据'!B:J,9,0)</f>
        <v>8</v>
      </c>
      <c r="Z67" s="44">
        <f>VLOOKUP(B67,'3月14日之前使用和计算的所有数据'!B:K,10,0)</f>
        <v>19</v>
      </c>
      <c r="AA67" s="44">
        <f>VLOOKUP(B67,'3月14日之前使用和计算的所有数据'!B:L,11,0)</f>
        <v>9.1512520000000003E-3</v>
      </c>
      <c r="AB67" s="44">
        <f>VLOOKUP(B67,'3月14日之前使用和计算的所有数据'!B:M,12,0)</f>
        <v>1.5549699999999999E-4</v>
      </c>
      <c r="AC67" s="44">
        <f>VLOOKUP(B67,'3月14日之前使用和计算的所有数据'!B:N,13,0)</f>
        <v>7.6990900000000002E-5</v>
      </c>
      <c r="AD67" s="44">
        <f>VLOOKUP(B67,'3月14日之前使用和计算的所有数据'!B:O,14,0)</f>
        <v>0.41837228921738517</v>
      </c>
      <c r="AE67" s="44">
        <v>1.0271171171171172</v>
      </c>
      <c r="AF67" s="44">
        <v>1.0804900000000002</v>
      </c>
      <c r="AG67" s="44">
        <v>113.12970199999999</v>
      </c>
      <c r="AH67" s="44">
        <v>29.371903</v>
      </c>
    </row>
    <row r="68" spans="1:34" s="44" customFormat="1">
      <c r="A68" s="44">
        <v>67</v>
      </c>
      <c r="B68" s="46" t="s">
        <v>89</v>
      </c>
      <c r="C68" s="44">
        <v>10.40465972</v>
      </c>
      <c r="D68" s="44">
        <v>6788</v>
      </c>
      <c r="E68" s="44">
        <v>21</v>
      </c>
      <c r="F68" s="46">
        <v>26</v>
      </c>
      <c r="G68" s="44">
        <v>648.37</v>
      </c>
      <c r="H68" s="44">
        <v>0.36960377562194424</v>
      </c>
      <c r="I68" s="44">
        <v>0.54858279042220159</v>
      </c>
      <c r="J68" s="44">
        <v>5.6619999999999999</v>
      </c>
      <c r="K68" s="44">
        <v>3.4887870000000003</v>
      </c>
      <c r="L68" s="44">
        <v>0.40871724478307137</v>
      </c>
      <c r="M68" s="44">
        <v>5.5383500161944568</v>
      </c>
      <c r="N68" s="44">
        <v>26.455573206656691</v>
      </c>
      <c r="O68" s="44">
        <v>48</v>
      </c>
      <c r="P68" s="44">
        <v>291</v>
      </c>
      <c r="Q68" s="44">
        <v>1055</v>
      </c>
      <c r="R68" s="44">
        <v>7.7574841525672067</v>
      </c>
      <c r="S68" s="44">
        <v>4.5544982031864523</v>
      </c>
      <c r="T68" s="44">
        <v>6.2248407545074569</v>
      </c>
      <c r="U68" s="44">
        <v>31257.33</v>
      </c>
      <c r="V68" s="44">
        <v>1478.52</v>
      </c>
      <c r="W68" s="46">
        <v>9421000</v>
      </c>
      <c r="X68" s="44">
        <f>VLOOKUP(B68,'3月14日之前使用和计算的所有数据'!B:I,8,0)</f>
        <v>5</v>
      </c>
      <c r="Y68" s="44">
        <f>VLOOKUP(B68,'3月14日之前使用和计算的所有数据'!B:J,9,0)</f>
        <v>12</v>
      </c>
      <c r="Z68" s="44">
        <f>VLOOKUP(B68,'3月14日之前使用和计算的所有数据'!B:K,10,0)</f>
        <v>22</v>
      </c>
      <c r="AA68" s="44">
        <f>VLOOKUP(B68,'3月14日之前使用和计算的所有数据'!B:L,11,0)</f>
        <v>2.299145E-2</v>
      </c>
      <c r="AB68" s="44">
        <f>VLOOKUP(B68,'3月14日之前使用和计算的所有数据'!B:M,12,0)</f>
        <v>1.5501499999999999E-4</v>
      </c>
      <c r="AC68" s="44">
        <f>VLOOKUP(B68,'3月14日之前使用和计算的所有数据'!B:N,13,0)</f>
        <v>8.1909099999999998E-5</v>
      </c>
      <c r="AD68" s="44">
        <f>VLOOKUP(B68,'3月14日之前使用和计算的所有数据'!B:O,14,0)</f>
        <v>3.4040331722615655</v>
      </c>
      <c r="AE68" s="44">
        <v>1.9687087087087087</v>
      </c>
      <c r="AF68" s="44">
        <v>0</v>
      </c>
      <c r="AG68" s="44">
        <v>113.023269</v>
      </c>
      <c r="AH68" s="44">
        <v>28.197634999999998</v>
      </c>
    </row>
    <row r="69" spans="1:34" s="44" customFormat="1">
      <c r="A69" s="44">
        <v>68</v>
      </c>
      <c r="B69" s="46" t="s">
        <v>86</v>
      </c>
      <c r="C69" s="44">
        <v>1.4272170550000001</v>
      </c>
      <c r="D69" s="44">
        <v>557</v>
      </c>
      <c r="E69" s="44">
        <v>29</v>
      </c>
      <c r="F69" s="46">
        <v>18</v>
      </c>
      <c r="G69" s="44">
        <v>381.98</v>
      </c>
      <c r="H69" s="44">
        <v>0.25917587308236034</v>
      </c>
      <c r="I69" s="44">
        <v>0.33875487761617595</v>
      </c>
      <c r="J69" s="44">
        <v>2.7536</v>
      </c>
      <c r="K69" s="44">
        <v>2.9228480000000001</v>
      </c>
      <c r="L69" s="44">
        <v>0.46337504581391692</v>
      </c>
      <c r="M69" s="44">
        <v>3.7156395622807472</v>
      </c>
      <c r="N69" s="44">
        <v>18.925074611236191</v>
      </c>
      <c r="O69" s="44">
        <v>9</v>
      </c>
      <c r="P69" s="44">
        <v>195</v>
      </c>
      <c r="Q69" s="44">
        <v>513</v>
      </c>
      <c r="R69" s="44">
        <v>1.9349965966804543</v>
      </c>
      <c r="S69" s="44">
        <v>3.8090999528771139</v>
      </c>
      <c r="T69" s="44">
        <v>5.5395570448714588</v>
      </c>
      <c r="U69" s="44">
        <v>12331</v>
      </c>
      <c r="V69" s="44">
        <v>692.61</v>
      </c>
      <c r="W69" s="46">
        <v>0</v>
      </c>
      <c r="X69" s="44">
        <f>VLOOKUP(B69,'3月14日之前使用和计算的所有数据'!B:I,8,0)</f>
        <v>4</v>
      </c>
      <c r="Y69" s="44">
        <f>VLOOKUP(B69,'3月14日之前使用和计算的所有数据'!B:J,9,0)</f>
        <v>12</v>
      </c>
      <c r="Z69" s="44">
        <f>VLOOKUP(B69,'3月14日之前使用和计算的所有数据'!B:K,10,0)</f>
        <v>21</v>
      </c>
      <c r="AA69" s="44">
        <f>VLOOKUP(B69,'3月14日之前使用和计算的所有数据'!B:L,11,0)</f>
        <v>5.2910220000000003E-3</v>
      </c>
      <c r="AB69" s="44">
        <f>VLOOKUP(B69,'3月14日之前使用和计算的所有数据'!B:M,12,0)</f>
        <v>1.5001500000000001E-4</v>
      </c>
      <c r="AC69" s="44">
        <f>VLOOKUP(B69,'3月14日之前使用和计算的所有数据'!B:N,13,0)</f>
        <v>5.9249100000000002E-5</v>
      </c>
      <c r="AD69" s="44">
        <f>VLOOKUP(B69,'3月14日之前使用和计算的所有数据'!B:O,14,0)</f>
        <v>1.6849654831428995</v>
      </c>
      <c r="AE69" s="44">
        <v>1.6034534534534535</v>
      </c>
      <c r="AF69" s="44">
        <v>0.72645399999999993</v>
      </c>
      <c r="AG69" s="44">
        <v>113.130381</v>
      </c>
      <c r="AH69" s="44">
        <v>27.834516000000001</v>
      </c>
    </row>
    <row r="70" spans="1:34" s="44" customFormat="1">
      <c r="A70" s="44">
        <v>69</v>
      </c>
      <c r="B70" s="46" t="s">
        <v>60</v>
      </c>
      <c r="C70" s="44">
        <v>2.3522616369999998</v>
      </c>
      <c r="D70" s="44">
        <v>1181</v>
      </c>
      <c r="E70" s="44">
        <v>32</v>
      </c>
      <c r="F70" s="46">
        <v>16</v>
      </c>
      <c r="G70" s="44">
        <v>472.43</v>
      </c>
      <c r="H70" s="44">
        <v>0.14069809283915077</v>
      </c>
      <c r="I70" s="44">
        <v>0.24219727263406129</v>
      </c>
      <c r="J70" s="44">
        <v>1.9058999999999999</v>
      </c>
      <c r="K70" s="44">
        <v>2.6419090000000001</v>
      </c>
      <c r="L70" s="44">
        <v>0.69428275088372882</v>
      </c>
      <c r="M70" s="44">
        <v>3.4138390872721884</v>
      </c>
      <c r="N70" s="44">
        <v>16.760154943589527</v>
      </c>
      <c r="O70" s="44">
        <v>2</v>
      </c>
      <c r="P70" s="44">
        <v>292</v>
      </c>
      <c r="Q70" s="44">
        <v>1516</v>
      </c>
      <c r="R70" s="44">
        <v>0.42596786825561461</v>
      </c>
      <c r="S70" s="44">
        <v>4.2926994475372018</v>
      </c>
      <c r="T70" s="44">
        <v>8.7674364456109899</v>
      </c>
      <c r="U70" s="44">
        <v>7408</v>
      </c>
      <c r="V70" s="44">
        <v>348</v>
      </c>
      <c r="W70" s="46">
        <v>0</v>
      </c>
      <c r="X70" s="44">
        <f>VLOOKUP(B70,'3月14日之前使用和计算的所有数据'!B:I,8,0)</f>
        <v>4</v>
      </c>
      <c r="Y70" s="44">
        <f>VLOOKUP(B70,'3月14日之前使用和计算的所有数据'!B:J,9,0)</f>
        <v>12</v>
      </c>
      <c r="Z70" s="44">
        <f>VLOOKUP(B70,'3月14日之前使用和计算的所有数据'!B:K,10,0)</f>
        <v>26</v>
      </c>
      <c r="AA70" s="44">
        <f>VLOOKUP(B70,'3月14日之前使用和计算的所有数据'!B:L,11,0)</f>
        <v>9.0671020000000005E-3</v>
      </c>
      <c r="AB70" s="44">
        <f>VLOOKUP(B70,'3月14日之前使用和计算的所有数据'!B:M,12,0)</f>
        <v>1.48412E-4</v>
      </c>
      <c r="AC70" s="44">
        <f>VLOOKUP(B70,'3月14日之前使用和计算的所有数据'!B:N,13,0)</f>
        <v>4.5637299999999998E-5</v>
      </c>
      <c r="AD70" s="44">
        <f>VLOOKUP(B70,'3月14日之前使用和计算的所有数据'!B:O,14,0)</f>
        <v>0.318897448985485</v>
      </c>
      <c r="AE70" s="44">
        <v>1.2366066066066066</v>
      </c>
      <c r="AF70" s="44">
        <v>2.9020199999999998</v>
      </c>
      <c r="AG70" s="44">
        <v>112.945207</v>
      </c>
      <c r="AH70" s="44">
        <v>25.398631000000002</v>
      </c>
    </row>
    <row r="71" spans="1:34" s="44" customFormat="1">
      <c r="A71" s="44">
        <v>70</v>
      </c>
      <c r="B71" s="46" t="s">
        <v>37</v>
      </c>
      <c r="C71" s="44">
        <v>0.39664304500000003</v>
      </c>
      <c r="D71" s="44">
        <v>164</v>
      </c>
      <c r="E71" s="44">
        <v>26</v>
      </c>
      <c r="F71" s="46">
        <v>22</v>
      </c>
      <c r="G71" s="44">
        <v>407.31</v>
      </c>
      <c r="H71" s="44">
        <v>0.14733249858829883</v>
      </c>
      <c r="I71" s="44">
        <v>0.21396827064509349</v>
      </c>
      <c r="J71" s="44">
        <v>2.2797000000000001</v>
      </c>
      <c r="K71" s="44">
        <v>2.8375529999999998</v>
      </c>
      <c r="L71" s="44">
        <v>0.39527632515774225</v>
      </c>
      <c r="M71" s="44">
        <v>2.1641992585499987</v>
      </c>
      <c r="N71" s="44">
        <v>10.232992069922172</v>
      </c>
      <c r="O71" s="44">
        <v>1</v>
      </c>
      <c r="P71" s="44">
        <v>177</v>
      </c>
      <c r="Q71" s="44">
        <v>819</v>
      </c>
      <c r="R71" s="44">
        <v>0.20713952517738332</v>
      </c>
      <c r="S71" s="44">
        <v>7.0437750116618796</v>
      </c>
      <c r="T71" s="44">
        <v>7.2966536544646576</v>
      </c>
      <c r="U71" s="44">
        <v>9758</v>
      </c>
      <c r="V71" s="44">
        <v>87.62</v>
      </c>
      <c r="W71" s="46">
        <v>0</v>
      </c>
      <c r="X71" s="44">
        <f>VLOOKUP(B71,'3月14日之前使用和计算的所有数据'!B:I,8,0)</f>
        <v>4</v>
      </c>
      <c r="Y71" s="44">
        <f>VLOOKUP(B71,'3月14日之前使用和计算的所有数据'!B:J,9,0)</f>
        <v>14</v>
      </c>
      <c r="Z71" s="44">
        <f>VLOOKUP(B71,'3月14日之前使用和计算的所有数据'!B:K,10,0)</f>
        <v>31</v>
      </c>
      <c r="AA71" s="44">
        <f>VLOOKUP(B71,'3月14日之前使用和计算的所有数据'!B:L,11,0)</f>
        <v>4.5902800000000001E-2</v>
      </c>
      <c r="AB71" s="44">
        <f>VLOOKUP(B71,'3月14日之前使用和计算的所有数据'!B:M,12,0)</f>
        <v>1.4847800000000001E-4</v>
      </c>
      <c r="AC71" s="44">
        <f>VLOOKUP(B71,'3月14日之前使用和计算的所有数据'!B:N,13,0)</f>
        <v>4.3290900000000003E-5</v>
      </c>
      <c r="AD71" s="44">
        <f>VLOOKUP(B71,'3月14日之前使用和计算的所有数据'!B:O,14,0)</f>
        <v>0.91691000943863199</v>
      </c>
      <c r="AE71" s="44">
        <v>1.0356756756756758</v>
      </c>
      <c r="AF71" s="44">
        <v>0.72402699999999998</v>
      </c>
      <c r="AG71" s="44">
        <v>113.764185</v>
      </c>
      <c r="AH71" s="44">
        <v>24.090125</v>
      </c>
    </row>
    <row r="72" spans="1:34" s="44" customFormat="1">
      <c r="A72" s="44">
        <v>71</v>
      </c>
      <c r="B72" s="46" t="s">
        <v>249</v>
      </c>
      <c r="C72" s="44">
        <v>0.30921353000000001</v>
      </c>
      <c r="D72" s="44">
        <v>359</v>
      </c>
      <c r="E72" s="44">
        <v>35</v>
      </c>
      <c r="F72" s="46">
        <v>10</v>
      </c>
      <c r="G72" s="44">
        <v>1097.01</v>
      </c>
      <c r="H72" s="44">
        <v>9.5541517397289E-2</v>
      </c>
      <c r="I72" s="44">
        <v>0.53294306257287216</v>
      </c>
      <c r="J72" s="44">
        <v>1.577</v>
      </c>
      <c r="K72" s="44">
        <v>2.496769</v>
      </c>
      <c r="L72" s="44">
        <v>0.39197454900137646</v>
      </c>
      <c r="M72" s="44">
        <v>2.5885816902307179</v>
      </c>
      <c r="N72" s="44">
        <v>13.410998988158722</v>
      </c>
      <c r="O72" s="44">
        <v>12</v>
      </c>
      <c r="P72" s="44">
        <v>508</v>
      </c>
      <c r="Q72" s="44">
        <v>2289</v>
      </c>
      <c r="R72" s="44">
        <v>1.4733138257627549</v>
      </c>
      <c r="S72" s="44">
        <v>4.8623075450542839</v>
      </c>
      <c r="T72" s="44">
        <v>6.9953783465966577</v>
      </c>
      <c r="U72" s="44">
        <v>14047</v>
      </c>
      <c r="V72" s="44">
        <v>824</v>
      </c>
      <c r="W72" s="46">
        <v>0</v>
      </c>
      <c r="X72" s="44">
        <f>VLOOKUP(B72,'3月14日之前使用和计算的所有数据'!B:I,8,0)</f>
        <v>5</v>
      </c>
      <c r="Y72" s="44">
        <f>VLOOKUP(B72,'3月14日之前使用和计算的所有数据'!B:J,9,0)</f>
        <v>19</v>
      </c>
      <c r="Z72" s="44">
        <f>VLOOKUP(B72,'3月14日之前使用和计算的所有数据'!B:K,10,0)</f>
        <v>30</v>
      </c>
      <c r="AA72" s="44">
        <f>VLOOKUP(B72,'3月14日之前使用和计算的所有数据'!B:L,11,0)</f>
        <v>0.11827</v>
      </c>
      <c r="AB72" s="44">
        <f>VLOOKUP(B72,'3月14日之前使用和计算的所有数据'!B:M,12,0)</f>
        <v>1.6025600000000001E-4</v>
      </c>
      <c r="AC72" s="44">
        <f>VLOOKUP(B72,'3月14日之前使用和计算的所有数据'!B:N,13,0)</f>
        <v>0.777223</v>
      </c>
      <c r="AD72" s="44">
        <f>VLOOKUP(B72,'3月14日之前使用和计算的所有数据'!B:O,14,0)</f>
        <v>0.6011634716733969</v>
      </c>
      <c r="AE72" s="44">
        <v>1.7871471471471472</v>
      </c>
      <c r="AF72" s="44">
        <v>1.6210300000000002</v>
      </c>
      <c r="AG72" s="44">
        <v>115.458676</v>
      </c>
      <c r="AH72" s="44">
        <v>38.877557000000003</v>
      </c>
    </row>
    <row r="73" spans="1:34" s="44" customFormat="1">
      <c r="A73" s="44">
        <v>72</v>
      </c>
      <c r="B73" s="46" t="s">
        <v>241</v>
      </c>
      <c r="C73" s="44">
        <v>0.85324922199999997</v>
      </c>
      <c r="D73" s="44">
        <v>844</v>
      </c>
      <c r="E73" s="44">
        <v>31</v>
      </c>
      <c r="F73" s="46">
        <v>14</v>
      </c>
      <c r="G73" s="44">
        <v>986.36</v>
      </c>
      <c r="H73" s="44">
        <v>0.24873271422198792</v>
      </c>
      <c r="I73" s="44">
        <v>0.62238768298838976</v>
      </c>
      <c r="J73" s="44">
        <v>3.0428000000000002</v>
      </c>
      <c r="K73" s="44">
        <v>2.7369840000000001</v>
      </c>
      <c r="L73" s="44">
        <v>0.40248996309663815</v>
      </c>
      <c r="M73" s="44">
        <v>3.4351555213106777</v>
      </c>
      <c r="N73" s="44">
        <v>20.397218054260108</v>
      </c>
      <c r="O73" s="44">
        <v>40</v>
      </c>
      <c r="P73" s="44">
        <v>487</v>
      </c>
      <c r="Q73" s="44">
        <v>1825</v>
      </c>
      <c r="R73" s="44">
        <v>3.7159961880043797</v>
      </c>
      <c r="S73" s="44">
        <v>5.8325560647228194</v>
      </c>
      <c r="T73" s="44">
        <v>6.5685956445922384</v>
      </c>
      <c r="U73" s="44">
        <v>11029</v>
      </c>
      <c r="V73" s="44">
        <v>1100</v>
      </c>
      <c r="W73" s="46">
        <v>1320241</v>
      </c>
      <c r="X73" s="44">
        <f>VLOOKUP(B73,'3月14日之前使用和计算的所有数据'!B:I,8,0)</f>
        <v>4</v>
      </c>
      <c r="Y73" s="44">
        <f>VLOOKUP(B73,'3月14日之前使用和计算的所有数据'!B:J,9,0)</f>
        <v>12</v>
      </c>
      <c r="Z73" s="44">
        <f>VLOOKUP(B73,'3月14日之前使用和计算的所有数据'!B:K,10,0)</f>
        <v>29</v>
      </c>
      <c r="AA73" s="44">
        <f>VLOOKUP(B73,'3月14日之前使用和计算的所有数据'!B:L,11,0)</f>
        <v>1.508754E-2</v>
      </c>
      <c r="AB73" s="44">
        <f>VLOOKUP(B73,'3月14日之前使用和计算的所有数据'!B:M,12,0)</f>
        <v>1.6020499999999999E-4</v>
      </c>
      <c r="AC73" s="44">
        <f>VLOOKUP(B73,'3月14日之前使用和计算的所有数据'!B:N,13,0)</f>
        <v>0.29869129999999999</v>
      </c>
      <c r="AD73" s="44">
        <f>VLOOKUP(B73,'3月14日之前使用和计算的所有数据'!B:O,14,0)</f>
        <v>0.66435990603059758</v>
      </c>
      <c r="AE73" s="44">
        <v>1.7840540540540542</v>
      </c>
      <c r="AF73" s="44">
        <v>2.8304500000000004</v>
      </c>
      <c r="AG73" s="44">
        <v>114.461072</v>
      </c>
      <c r="AH73" s="44">
        <v>38.004041000000001</v>
      </c>
    </row>
    <row r="74" spans="1:34" s="44" customFormat="1">
      <c r="A74" s="44">
        <v>73</v>
      </c>
      <c r="B74" s="46" t="s">
        <v>215</v>
      </c>
      <c r="C74" s="44">
        <v>0.26659786699999999</v>
      </c>
      <c r="D74" s="44">
        <v>155</v>
      </c>
      <c r="E74" s="44">
        <v>38</v>
      </c>
      <c r="F74" s="46">
        <v>4</v>
      </c>
      <c r="G74" s="44">
        <v>570.26</v>
      </c>
      <c r="H74" s="44">
        <v>0.1878792129905657</v>
      </c>
      <c r="I74" s="44">
        <v>0.76927020099824628</v>
      </c>
      <c r="J74" s="44">
        <v>2.1577999999999999</v>
      </c>
      <c r="K74" s="44">
        <v>2.4092740000000004</v>
      </c>
      <c r="L74" s="44">
        <v>0.30161680636902466</v>
      </c>
      <c r="M74" s="44">
        <v>2.8643075088556098</v>
      </c>
      <c r="N74" s="44">
        <v>11.005506260302319</v>
      </c>
      <c r="O74" s="44">
        <v>3</v>
      </c>
      <c r="P74" s="44">
        <v>326</v>
      </c>
      <c r="Q74" s="44">
        <v>1534</v>
      </c>
      <c r="R74" s="44">
        <v>0.71043033002490086</v>
      </c>
      <c r="S74" s="44">
        <v>5.1765861186125628</v>
      </c>
      <c r="T74" s="44">
        <v>8.5873110510994977</v>
      </c>
      <c r="U74" s="44">
        <v>7064</v>
      </c>
      <c r="V74" s="44">
        <v>688.6</v>
      </c>
      <c r="W74" s="46">
        <v>0</v>
      </c>
      <c r="X74" s="44">
        <f>VLOOKUP(B74,'3月14日之前使用和计算的所有数据'!B:I,8,0)</f>
        <v>2</v>
      </c>
      <c r="Y74" s="44">
        <f>VLOOKUP(B74,'3月14日之前使用和计算的所有数据'!B:J,9,0)</f>
        <v>7</v>
      </c>
      <c r="Z74" s="44">
        <f>VLOOKUP(B74,'3月14日之前使用和计算的所有数据'!B:K,10,0)</f>
        <v>17</v>
      </c>
      <c r="AA74" s="44">
        <f>VLOOKUP(B74,'3月14日之前使用和计算的所有数据'!B:L,11,0)</f>
        <v>4.7438489999999996E-3</v>
      </c>
      <c r="AB74" s="44">
        <f>VLOOKUP(B74,'3月14日之前使用和计算的所有数据'!B:M,12,0)</f>
        <v>1.59388E-4</v>
      </c>
      <c r="AC74" s="44">
        <f>VLOOKUP(B74,'3月14日之前使用和计算的所有数据'!B:N,13,0)</f>
        <v>3.072368E-2</v>
      </c>
      <c r="AD74" s="44">
        <f>VLOOKUP(B74,'3月14日之前使用和计算的所有数据'!B:O,14,0)</f>
        <v>1.0110477447758162</v>
      </c>
      <c r="AE74" s="44">
        <v>1.8146546546546545</v>
      </c>
      <c r="AF74" s="44">
        <v>2.6118000000000001</v>
      </c>
      <c r="AG74" s="44">
        <v>114.35412100000001</v>
      </c>
      <c r="AH74" s="44">
        <v>36.110689999999998</v>
      </c>
    </row>
    <row r="75" spans="1:34" s="44" customFormat="1">
      <c r="A75" s="44">
        <v>74</v>
      </c>
      <c r="B75" s="46" t="s">
        <v>211</v>
      </c>
      <c r="C75" s="44">
        <v>0.51835853099999996</v>
      </c>
      <c r="D75" s="44">
        <v>84</v>
      </c>
      <c r="E75" s="44">
        <v>39</v>
      </c>
      <c r="F75" s="46">
        <v>7</v>
      </c>
      <c r="G75" s="44">
        <v>158.77000000000001</v>
      </c>
      <c r="H75" s="44">
        <v>0.36751275429867103</v>
      </c>
      <c r="I75" s="44">
        <v>0.72763519706691104</v>
      </c>
      <c r="J75" s="44">
        <v>2.5369999999999999</v>
      </c>
      <c r="K75" s="44">
        <v>2.113</v>
      </c>
      <c r="L75" s="44">
        <v>0.34641305032436859</v>
      </c>
      <c r="M75" s="44">
        <v>3.3841405807142406</v>
      </c>
      <c r="N75" s="44">
        <v>16.986836304087674</v>
      </c>
      <c r="O75" s="44">
        <v>1</v>
      </c>
      <c r="P75" s="44">
        <v>101</v>
      </c>
      <c r="Q75" s="44">
        <v>466</v>
      </c>
      <c r="R75" s="44">
        <v>0.55111167097058633</v>
      </c>
      <c r="S75" s="44">
        <v>6.670025823518297</v>
      </c>
      <c r="T75" s="44">
        <v>11.582792719027523</v>
      </c>
      <c r="U75" s="44">
        <v>6337</v>
      </c>
      <c r="V75" s="44">
        <v>23.17</v>
      </c>
      <c r="W75" s="46">
        <v>0</v>
      </c>
      <c r="X75" s="44">
        <f>VLOOKUP(B75,'3月14日之前使用和计算的所有数据'!B:I,8,0)</f>
        <v>2</v>
      </c>
      <c r="Y75" s="44">
        <f>VLOOKUP(B75,'3月14日之前使用和计算的所有数据'!B:J,9,0)</f>
        <v>4</v>
      </c>
      <c r="Z75" s="44">
        <f>VLOOKUP(B75,'3月14日之前使用和计算的所有数据'!B:K,10,0)</f>
        <v>12</v>
      </c>
      <c r="AA75" s="44">
        <f>VLOOKUP(B75,'3月14日之前使用和计算的所有数据'!B:L,11,0)</f>
        <v>4.1684039999999997E-3</v>
      </c>
      <c r="AB75" s="44">
        <f>VLOOKUP(B75,'3月14日之前使用和计算的所有数据'!B:M,12,0)</f>
        <v>1.5895699999999999E-4</v>
      </c>
      <c r="AC75" s="44">
        <f>VLOOKUP(B75,'3月14日之前使用和计算的所有数据'!B:N,13,0)</f>
        <v>8.1148149999999992E-3</v>
      </c>
      <c r="AD75" s="44">
        <f>VLOOKUP(B75,'3月14日之前使用和计算的所有数据'!B:O,14,0)</f>
        <v>1.1887211616066859</v>
      </c>
      <c r="AE75" s="44">
        <v>2.8431231231231231</v>
      </c>
      <c r="AF75" s="44">
        <v>3.1555800000000001</v>
      </c>
      <c r="AG75" s="44">
        <v>114.200423</v>
      </c>
      <c r="AH75" s="44">
        <v>35.601840000000003</v>
      </c>
    </row>
    <row r="76" spans="1:34" s="44" customFormat="1">
      <c r="A76" s="44">
        <v>75</v>
      </c>
      <c r="B76" s="46" t="s">
        <v>200</v>
      </c>
      <c r="C76" s="44">
        <v>0.15897724599999999</v>
      </c>
      <c r="D76" s="44">
        <v>96</v>
      </c>
      <c r="E76" s="44">
        <v>36</v>
      </c>
      <c r="F76" s="46">
        <v>13</v>
      </c>
      <c r="G76" s="44">
        <v>593.41</v>
      </c>
      <c r="H76" s="44">
        <v>0.17027013363441804</v>
      </c>
      <c r="I76" s="44">
        <v>0.72641694209817609</v>
      </c>
      <c r="J76" s="44">
        <v>1.7991999999999999</v>
      </c>
      <c r="K76" s="44">
        <v>1.9969139999999999</v>
      </c>
      <c r="L76" s="44">
        <v>0.40444212264707369</v>
      </c>
      <c r="M76" s="44">
        <v>3.4370839722957149</v>
      </c>
      <c r="N76" s="44">
        <v>13.365126977974757</v>
      </c>
      <c r="O76" s="44">
        <v>6</v>
      </c>
      <c r="P76" s="44">
        <v>409</v>
      </c>
      <c r="Q76" s="44">
        <v>1690</v>
      </c>
      <c r="R76" s="44">
        <v>1.768254663723227</v>
      </c>
      <c r="S76" s="44">
        <v>5.8711514804266871</v>
      </c>
      <c r="T76" s="44">
        <v>9.5869634822466772</v>
      </c>
      <c r="U76" s="44">
        <v>5479</v>
      </c>
      <c r="V76" s="44">
        <v>425.79</v>
      </c>
      <c r="W76" s="46">
        <v>0</v>
      </c>
      <c r="X76" s="44">
        <f>VLOOKUP(B76,'3月14日之前使用和计算的所有数据'!B:I,8,0)</f>
        <v>2</v>
      </c>
      <c r="Y76" s="44">
        <f>VLOOKUP(B76,'3月14日之前使用和计算的所有数据'!B:J,9,0)</f>
        <v>7</v>
      </c>
      <c r="Z76" s="44">
        <f>VLOOKUP(B76,'3月14日之前使用和计算的所有数据'!B:K,10,0)</f>
        <v>15</v>
      </c>
      <c r="AA76" s="44">
        <f>VLOOKUP(B76,'3月14日之前使用和计算的所有数据'!B:L,11,0)</f>
        <v>5.6740860000000001E-3</v>
      </c>
      <c r="AB76" s="44">
        <f>VLOOKUP(B76,'3月14日之前使用和计算的所有数据'!B:M,12,0)</f>
        <v>1.6071999999999999E-4</v>
      </c>
      <c r="AC76" s="44">
        <f>VLOOKUP(B76,'3月14日之前使用和计算的所有数据'!B:N,13,0)</f>
        <v>4.1998069999999998E-3</v>
      </c>
      <c r="AD76" s="44">
        <f>VLOOKUP(B76,'3月14日之前使用和计算的所有数据'!B:O,14,0)</f>
        <v>0.55028300088699778</v>
      </c>
      <c r="AE76" s="44">
        <v>1.0516816816816816</v>
      </c>
      <c r="AF76" s="44">
        <v>3.7059800000000003</v>
      </c>
      <c r="AG76" s="44">
        <v>113.86595699999999</v>
      </c>
      <c r="AH76" s="44">
        <v>35.299576999999999</v>
      </c>
    </row>
    <row r="77" spans="1:34" s="44" customFormat="1">
      <c r="A77" s="44">
        <v>76</v>
      </c>
      <c r="B77" s="46" t="s">
        <v>190</v>
      </c>
      <c r="C77" s="44">
        <v>1.4735202489999999</v>
      </c>
      <c r="D77" s="44">
        <v>1419</v>
      </c>
      <c r="E77" s="44">
        <v>26</v>
      </c>
      <c r="F77" s="46">
        <v>22</v>
      </c>
      <c r="G77" s="44">
        <v>725.54</v>
      </c>
      <c r="H77" s="44">
        <v>0.38713234280673708</v>
      </c>
      <c r="I77" s="44">
        <v>0.97440236368520006</v>
      </c>
      <c r="J77" s="44">
        <v>4.4230999999999998</v>
      </c>
      <c r="K77" s="44">
        <v>2.9836720000000003</v>
      </c>
      <c r="L77" s="44">
        <v>0.37213661548639637</v>
      </c>
      <c r="M77" s="44">
        <v>5.5927998456322197</v>
      </c>
      <c r="N77" s="44">
        <v>25.385230311216475</v>
      </c>
      <c r="O77" s="44">
        <v>41</v>
      </c>
      <c r="P77" s="44">
        <v>379</v>
      </c>
      <c r="Q77" s="44">
        <v>1030</v>
      </c>
      <c r="R77" s="44">
        <v>8.5094412437632663</v>
      </c>
      <c r="S77" s="44">
        <v>6.2367340187997913</v>
      </c>
      <c r="T77" s="44">
        <v>8.0767428398158625</v>
      </c>
      <c r="U77" s="44">
        <v>26769</v>
      </c>
      <c r="V77" s="44">
        <v>2720</v>
      </c>
      <c r="W77" s="46">
        <v>3940000</v>
      </c>
      <c r="X77" s="44">
        <f>VLOOKUP(B77,'3月14日之前使用和计算的所有数据'!B:I,8,0)</f>
        <v>5</v>
      </c>
      <c r="Y77" s="44">
        <f>VLOOKUP(B77,'3月14日之前使用和计算的所有数据'!B:J,9,0)</f>
        <v>13</v>
      </c>
      <c r="Z77" s="44">
        <f>VLOOKUP(B77,'3月14日之前使用和计算的所有数据'!B:K,10,0)</f>
        <v>26</v>
      </c>
      <c r="AA77" s="44">
        <f>VLOOKUP(B77,'3月14日之前使用和计算的所有数据'!B:L,11,0)</f>
        <v>2.8880309999999999E-2</v>
      </c>
      <c r="AB77" s="44">
        <f>VLOOKUP(B77,'3月14日之前使用和计算的所有数据'!B:M,12,0)</f>
        <v>1.6611299999999999E-4</v>
      </c>
      <c r="AC77" s="44">
        <f>VLOOKUP(B77,'3月14日之前使用和计算的所有数据'!B:N,13,0)</f>
        <v>9.9597660000000001E-3</v>
      </c>
      <c r="AD77" s="44">
        <f>VLOOKUP(B77,'3月14日之前使用和计算的所有数据'!B:O,14,0)</f>
        <v>3.5717505243377761</v>
      </c>
      <c r="AE77" s="44">
        <v>1.3764264264264263</v>
      </c>
      <c r="AF77" s="44">
        <v>3.2452999999999999</v>
      </c>
      <c r="AG77" s="44">
        <v>113.677548</v>
      </c>
      <c r="AH77" s="44">
        <v>34.7545</v>
      </c>
    </row>
    <row r="78" spans="1:34" s="44" customFormat="1">
      <c r="A78" s="44">
        <v>77</v>
      </c>
      <c r="B78" s="46" t="s">
        <v>178</v>
      </c>
      <c r="C78" s="44">
        <v>0.51466383500000001</v>
      </c>
      <c r="D78" s="44">
        <v>252</v>
      </c>
      <c r="E78" s="44">
        <v>38</v>
      </c>
      <c r="F78" s="46">
        <v>7</v>
      </c>
      <c r="G78" s="44">
        <v>482.08</v>
      </c>
      <c r="H78" s="44">
        <v>8.5027381347494199E-2</v>
      </c>
      <c r="I78" s="44">
        <v>0.96493194555644501</v>
      </c>
      <c r="J78" s="44">
        <v>2.6227</v>
      </c>
      <c r="K78" s="44">
        <v>2.281307</v>
      </c>
      <c r="L78" s="44">
        <v>0.34226684367739796</v>
      </c>
      <c r="M78" s="44">
        <v>2.5616080318619319</v>
      </c>
      <c r="N78" s="44">
        <v>14.443660803186194</v>
      </c>
      <c r="O78" s="44">
        <v>2</v>
      </c>
      <c r="P78" s="44">
        <v>249</v>
      </c>
      <c r="Q78" s="44">
        <v>1117</v>
      </c>
      <c r="R78" s="44">
        <v>0.67119565217391308</v>
      </c>
      <c r="S78" s="44">
        <v>6.372386325921009</v>
      </c>
      <c r="T78" s="44">
        <v>8.4135413209425831</v>
      </c>
      <c r="U78" s="44">
        <v>5506</v>
      </c>
      <c r="V78" s="44">
        <v>190.9</v>
      </c>
      <c r="W78" s="46">
        <v>0</v>
      </c>
      <c r="X78" s="44">
        <f>VLOOKUP(B78,'3月14日之前使用和计算的所有数据'!B:I,8,0)</f>
        <v>4</v>
      </c>
      <c r="Y78" s="44">
        <f>VLOOKUP(B78,'3月14日之前使用和计算的所有数据'!B:J,9,0)</f>
        <v>11</v>
      </c>
      <c r="Z78" s="44">
        <f>VLOOKUP(B78,'3月14日之前使用和计算的所有数据'!B:K,10,0)</f>
        <v>23</v>
      </c>
      <c r="AA78" s="44">
        <f>VLOOKUP(B78,'3月14日之前使用和计算的所有数据'!B:L,11,0)</f>
        <v>4.5620360000000002E-3</v>
      </c>
      <c r="AB78" s="44">
        <f>VLOOKUP(B78,'3月14日之前使用和计算的所有数据'!B:M,12,0)</f>
        <v>1.6401499999999999E-4</v>
      </c>
      <c r="AC78" s="44">
        <f>VLOOKUP(B78,'3月14日之前使用和计算的所有数据'!B:N,13,0)</f>
        <v>6.2184809999999997E-3</v>
      </c>
      <c r="AD78" s="44">
        <f>VLOOKUP(B78,'3月14日之前使用和计算的所有数据'!B:O,14,0)</f>
        <v>1.2221174467413789</v>
      </c>
      <c r="AE78" s="44">
        <v>1.4117717717717719</v>
      </c>
      <c r="AF78" s="44">
        <v>3.9599400000000005</v>
      </c>
      <c r="AG78" s="44">
        <v>114.19641300000001</v>
      </c>
      <c r="AH78" s="44">
        <v>34.102442000000003</v>
      </c>
    </row>
    <row r="79" spans="1:34" s="44" customFormat="1">
      <c r="A79" s="44">
        <v>78</v>
      </c>
      <c r="B79" s="46" t="s">
        <v>171</v>
      </c>
      <c r="C79" s="44">
        <v>0.30164829199999998</v>
      </c>
      <c r="D79" s="44">
        <v>84</v>
      </c>
      <c r="E79" s="44">
        <v>22</v>
      </c>
      <c r="F79" s="46">
        <v>25</v>
      </c>
      <c r="G79" s="44">
        <v>274.47000000000003</v>
      </c>
      <c r="H79" s="44">
        <v>0.50355230079790136</v>
      </c>
      <c r="I79" s="44">
        <v>1.0487963316774935</v>
      </c>
      <c r="J79" s="44">
        <v>2.3776999999999999</v>
      </c>
      <c r="K79" s="44">
        <v>1.8912009999999999</v>
      </c>
      <c r="L79" s="44">
        <v>0.26232375122964258</v>
      </c>
      <c r="M79" s="44">
        <v>2.5758735016577399</v>
      </c>
      <c r="N79" s="44">
        <v>11.826429117936385</v>
      </c>
      <c r="O79" s="44">
        <v>3</v>
      </c>
      <c r="P79" s="44">
        <v>118</v>
      </c>
      <c r="Q79" s="44">
        <v>524</v>
      </c>
      <c r="R79" s="44">
        <v>0.8691295952198782</v>
      </c>
      <c r="S79" s="44">
        <v>5.9314314861369191</v>
      </c>
      <c r="T79" s="44">
        <v>7.9571537872991573</v>
      </c>
      <c r="U79" s="44">
        <v>3538</v>
      </c>
      <c r="V79" s="44">
        <v>290</v>
      </c>
      <c r="W79" s="46">
        <v>0</v>
      </c>
      <c r="X79" s="44">
        <f>VLOOKUP(B79,'3月14日之前使用和计算的所有数据'!B:I,8,0)</f>
        <v>2</v>
      </c>
      <c r="Y79" s="44">
        <f>VLOOKUP(B79,'3月14日之前使用和计算的所有数据'!B:J,9,0)</f>
        <v>6</v>
      </c>
      <c r="Z79" s="44">
        <f>VLOOKUP(B79,'3月14日之前使用和计算的所有数据'!B:K,10,0)</f>
        <v>14</v>
      </c>
      <c r="AA79" s="44">
        <f>VLOOKUP(B79,'3月14日之前使用和计算的所有数据'!B:L,11,0)</f>
        <v>1.27398E-4</v>
      </c>
      <c r="AB79" s="44">
        <f>VLOOKUP(B79,'3月14日之前使用和计算的所有数据'!B:M,12,0)</f>
        <v>1.5782799999999999E-4</v>
      </c>
      <c r="AC79" s="44">
        <f>VLOOKUP(B79,'3月14日之前使用和计算的所有数据'!B:N,13,0)</f>
        <v>1.9126309999999999E-3</v>
      </c>
      <c r="AD79" s="44">
        <f>VLOOKUP(B79,'3月14日之前使用和计算的所有数据'!B:O,14,0)</f>
        <v>0.6874861881390858</v>
      </c>
      <c r="AE79" s="44">
        <v>0.94900900900900909</v>
      </c>
      <c r="AF79" s="44">
        <v>4.4827199999999996</v>
      </c>
      <c r="AG79" s="44">
        <v>114.05541100000001</v>
      </c>
      <c r="AH79" s="44">
        <v>33.583123999999998</v>
      </c>
    </row>
    <row r="80" spans="1:34" s="44" customFormat="1">
      <c r="A80" s="44">
        <v>79</v>
      </c>
      <c r="B80" s="46" t="s">
        <v>164</v>
      </c>
      <c r="C80" s="44">
        <v>0.287777903</v>
      </c>
      <c r="D80" s="44">
        <v>255</v>
      </c>
      <c r="E80" s="44">
        <v>36</v>
      </c>
      <c r="F80" s="46">
        <v>15</v>
      </c>
      <c r="G80" s="44">
        <v>869.16</v>
      </c>
      <c r="H80" s="44">
        <v>7.492291407796034E-2</v>
      </c>
      <c r="I80" s="44">
        <v>0.57625140887091419</v>
      </c>
      <c r="J80" s="44">
        <v>1.1708000000000001</v>
      </c>
      <c r="K80" s="44">
        <v>1.8997269999999999</v>
      </c>
      <c r="L80" s="44">
        <v>0.26692438676423214</v>
      </c>
      <c r="M80" s="44">
        <v>2.4027796953380274</v>
      </c>
      <c r="N80" s="44">
        <v>10.726448525012657</v>
      </c>
      <c r="O80" s="44">
        <v>2</v>
      </c>
      <c r="P80" s="44">
        <v>344</v>
      </c>
      <c r="Q80" s="44">
        <v>2344</v>
      </c>
      <c r="R80" s="44">
        <v>0.19449813613143724</v>
      </c>
      <c r="S80" s="44">
        <v>6.8571954530811352</v>
      </c>
      <c r="T80" s="44">
        <v>11.535275438354274</v>
      </c>
      <c r="U80" s="44">
        <v>13555</v>
      </c>
      <c r="V80" s="44">
        <v>322.60000000000002</v>
      </c>
      <c r="W80" s="46">
        <v>0</v>
      </c>
      <c r="X80" s="44">
        <f>VLOOKUP(B80,'3月14日之前使用和计算的所有数据'!B:I,8,0)</f>
        <v>2</v>
      </c>
      <c r="Y80" s="44">
        <f>VLOOKUP(B80,'3月14日之前使用和计算的所有数据'!B:J,9,0)</f>
        <v>8</v>
      </c>
      <c r="Z80" s="44">
        <f>VLOOKUP(B80,'3月14日之前使用和计算的所有数据'!B:K,10,0)</f>
        <v>21</v>
      </c>
      <c r="AA80" s="44">
        <f>VLOOKUP(B80,'3月14日之前使用和计算的所有数据'!B:L,11,0)</f>
        <v>2.814801E-3</v>
      </c>
      <c r="AB80" s="44">
        <f>VLOOKUP(B80,'3月14日之前使用和计算的所有数据'!B:M,12,0)</f>
        <v>1.6466300000000001E-4</v>
      </c>
      <c r="AC80" s="44">
        <f>VLOOKUP(B80,'3月14日之前使用和计算的所有数据'!B:N,13,0)</f>
        <v>2.0128490000000001E-3</v>
      </c>
      <c r="AD80" s="44">
        <f>VLOOKUP(B80,'3月14日之前使用和计算的所有数据'!B:O,14,0)</f>
        <v>0.87661650516102718</v>
      </c>
      <c r="AE80" s="44">
        <v>1.2201201201201202</v>
      </c>
      <c r="AF80" s="44">
        <v>5.15794</v>
      </c>
      <c r="AG80" s="44">
        <v>114.02331</v>
      </c>
      <c r="AH80" s="44">
        <v>32.972315000000002</v>
      </c>
    </row>
    <row r="81" spans="1:34" s="44" customFormat="1">
      <c r="A81" s="44">
        <v>80</v>
      </c>
      <c r="B81" s="46" t="s">
        <v>324</v>
      </c>
      <c r="C81" s="44">
        <v>0.67465394899999998</v>
      </c>
      <c r="D81" s="44">
        <v>174</v>
      </c>
      <c r="E81" s="44">
        <v>37</v>
      </c>
      <c r="F81" s="46">
        <v>12</v>
      </c>
      <c r="G81" s="44">
        <v>256.94</v>
      </c>
      <c r="H81" s="44">
        <v>0.25126488674398695</v>
      </c>
      <c r="I81" s="44">
        <v>0.26664591116645908</v>
      </c>
      <c r="J81" s="44">
        <v>1.5530999999999999</v>
      </c>
      <c r="K81" s="44">
        <v>2.0024280000000001</v>
      </c>
      <c r="L81" s="44">
        <v>0.37362808437767575</v>
      </c>
      <c r="M81" s="44">
        <v>1.9848991982564024</v>
      </c>
      <c r="N81" s="44">
        <v>16.817155756207676</v>
      </c>
      <c r="O81" s="44">
        <v>1</v>
      </c>
      <c r="P81" s="44">
        <v>108</v>
      </c>
      <c r="Q81" s="44">
        <v>200</v>
      </c>
      <c r="R81" s="44">
        <v>0.25834825251031368</v>
      </c>
      <c r="S81" s="44">
        <v>5.9391297579201376</v>
      </c>
      <c r="T81" s="44">
        <v>5.6355569393632754</v>
      </c>
      <c r="U81" s="44">
        <v>4447</v>
      </c>
      <c r="V81" s="44">
        <v>96.9</v>
      </c>
      <c r="W81" s="46">
        <v>0</v>
      </c>
      <c r="X81" s="44">
        <f>VLOOKUP(B81,'3月14日之前使用和计算的所有数据'!B:I,8,0)</f>
        <v>3</v>
      </c>
      <c r="Y81" s="44">
        <f>VLOOKUP(B81,'3月14日之前使用和计算的所有数据'!B:J,9,0)</f>
        <v>11</v>
      </c>
      <c r="Z81" s="44">
        <f>VLOOKUP(B81,'3月14日之前使用和计算的所有数据'!B:K,10,0)</f>
        <v>27</v>
      </c>
      <c r="AA81" s="44">
        <f>VLOOKUP(B81,'3月14日之前使用和计算的所有数据'!B:L,11,0)</f>
        <v>7.7792130000000001E-3</v>
      </c>
      <c r="AB81" s="44">
        <f>VLOOKUP(B81,'3月14日之前使用和计算的所有数据'!B:M,12,0)</f>
        <v>1.67336E-4</v>
      </c>
      <c r="AC81" s="44">
        <f>VLOOKUP(B81,'3月14日之前使用和计算的所有数据'!B:N,13,0)</f>
        <v>2.8680060000000002E-3</v>
      </c>
      <c r="AD81" s="44">
        <f>VLOOKUP(B81,'3月14日之前使用和计算的所有数据'!B:O,14,0)</f>
        <v>0.7416522013105169</v>
      </c>
      <c r="AE81" s="44">
        <v>1.6077177177177178</v>
      </c>
      <c r="AF81" s="44">
        <v>4.4869200000000005</v>
      </c>
      <c r="AG81" s="44">
        <v>113.37128300000001</v>
      </c>
      <c r="AH81" s="44">
        <v>31.716139999999999</v>
      </c>
    </row>
    <row r="82" spans="1:34" s="44" customFormat="1">
      <c r="A82" s="44">
        <v>81</v>
      </c>
      <c r="B82" s="46" t="s">
        <v>131</v>
      </c>
      <c r="C82" s="44">
        <v>7.5322474E-2</v>
      </c>
      <c r="D82" s="44">
        <v>40</v>
      </c>
      <c r="E82" s="44">
        <v>37</v>
      </c>
      <c r="F82" s="46">
        <v>0</v>
      </c>
      <c r="G82" s="44">
        <v>526.89</v>
      </c>
      <c r="H82" s="44">
        <v>0.17753231224733818</v>
      </c>
      <c r="I82" s="44">
        <v>0.59134680134680129</v>
      </c>
      <c r="J82" s="44">
        <v>1.4366000000000001</v>
      </c>
      <c r="K82" s="44">
        <v>1.6490880000000001</v>
      </c>
      <c r="L82" s="44">
        <v>0.28279147450131908</v>
      </c>
      <c r="M82" s="44">
        <v>1.9125434151340888</v>
      </c>
      <c r="N82" s="44">
        <v>11.015582000037959</v>
      </c>
      <c r="O82" s="44">
        <v>2</v>
      </c>
      <c r="P82" s="44">
        <v>235</v>
      </c>
      <c r="Q82" s="44">
        <v>713</v>
      </c>
      <c r="R82" s="44">
        <v>0.6010742280172332</v>
      </c>
      <c r="S82" s="44">
        <v>6.4719391144261609</v>
      </c>
      <c r="T82" s="44">
        <v>5.6937880772077669</v>
      </c>
      <c r="U82" s="44">
        <v>6748</v>
      </c>
      <c r="V82" s="44">
        <v>674.26</v>
      </c>
      <c r="W82" s="46">
        <v>0</v>
      </c>
      <c r="X82" s="44">
        <f>VLOOKUP(B82,'3月14日之前使用和计算的所有数据'!B:I,8,0)</f>
        <v>2</v>
      </c>
      <c r="Y82" s="44">
        <f>VLOOKUP(B82,'3月14日之前使用和计算的所有数据'!B:J,9,0)</f>
        <v>8</v>
      </c>
      <c r="Z82" s="44">
        <f>VLOOKUP(B82,'3月14日之前使用和计算的所有数据'!B:K,10,0)</f>
        <v>18</v>
      </c>
      <c r="AA82" s="44">
        <f>VLOOKUP(B82,'3月14日之前使用和计算的所有数据'!B:L,11,0)</f>
        <v>1.650044E-3</v>
      </c>
      <c r="AB82" s="44">
        <f>VLOOKUP(B82,'3月14日之前使用和计算的所有数据'!B:M,12,0)</f>
        <v>1.61812E-4</v>
      </c>
      <c r="AC82" s="44">
        <f>VLOOKUP(B82,'3月14日之前使用和计算的所有数据'!B:N,13,0)</f>
        <v>8.6441000000000003E-4</v>
      </c>
      <c r="AD82" s="44">
        <f>VLOOKUP(B82,'3月14日之前使用和计算的所有数据'!B:O,14,0)</f>
        <v>0.97291085794155152</v>
      </c>
      <c r="AE82" s="44">
        <v>0.52594594594594601</v>
      </c>
      <c r="AF82" s="44">
        <v>3.68228</v>
      </c>
      <c r="AG82" s="44">
        <v>113.35399</v>
      </c>
      <c r="AH82" s="44">
        <v>30.90606</v>
      </c>
    </row>
    <row r="83" spans="1:34" s="44" customFormat="1">
      <c r="A83" s="44">
        <v>82</v>
      </c>
      <c r="B83" s="46" t="s">
        <v>85</v>
      </c>
      <c r="C83" s="44">
        <v>1.8824832170000001</v>
      </c>
      <c r="D83" s="44">
        <v>544</v>
      </c>
      <c r="E83" s="44">
        <v>32</v>
      </c>
      <c r="F83" s="46">
        <v>16</v>
      </c>
      <c r="G83" s="44">
        <v>294.63</v>
      </c>
      <c r="H83" s="44">
        <v>0.29793300071275836</v>
      </c>
      <c r="I83" s="44">
        <v>0.58749750747756735</v>
      </c>
      <c r="J83" s="44">
        <v>2.6608000000000001</v>
      </c>
      <c r="K83" s="44">
        <v>2.534716</v>
      </c>
      <c r="L83" s="44">
        <v>0.36995553745375559</v>
      </c>
      <c r="M83" s="44">
        <v>3.1113600108610799</v>
      </c>
      <c r="N83" s="44">
        <v>17.829141635271359</v>
      </c>
      <c r="O83" s="44">
        <v>9</v>
      </c>
      <c r="P83" s="44">
        <v>190</v>
      </c>
      <c r="Q83" s="44">
        <v>515</v>
      </c>
      <c r="R83" s="44">
        <v>3.6940569527882428</v>
      </c>
      <c r="S83" s="44">
        <v>4.5480772494314898</v>
      </c>
      <c r="T83" s="44">
        <v>5.2031361368496087</v>
      </c>
      <c r="U83" s="44">
        <v>4666</v>
      </c>
      <c r="V83" s="44">
        <v>123.47</v>
      </c>
      <c r="W83" s="46">
        <v>0</v>
      </c>
      <c r="X83" s="44">
        <f>VLOOKUP(B83,'3月14日之前使用和计算的所有数据'!B:I,8,0)</f>
        <v>4</v>
      </c>
      <c r="Y83" s="44">
        <f>VLOOKUP(B83,'3月14日之前使用和计算的所有数据'!B:J,9,0)</f>
        <v>11</v>
      </c>
      <c r="Z83" s="44">
        <f>VLOOKUP(B83,'3月14日之前使用和计算的所有数据'!B:K,10,0)</f>
        <v>20</v>
      </c>
      <c r="AA83" s="44">
        <f>VLOOKUP(B83,'3月14日之前使用和计算的所有数据'!B:L,11,0)</f>
        <v>6.6044210000000001E-3</v>
      </c>
      <c r="AB83" s="44">
        <f>VLOOKUP(B83,'3月14日之前使用和计算的所有数据'!B:M,12,0)</f>
        <v>1.52905E-4</v>
      </c>
      <c r="AC83" s="44">
        <f>VLOOKUP(B83,'3月14日之前使用和计算的所有数据'!B:N,13,0)</f>
        <v>7.3743200000000002E-5</v>
      </c>
      <c r="AD83" s="44">
        <f>VLOOKUP(B83,'3月14日之前使用和计算的所有数据'!B:O,14,0)</f>
        <v>1.2694648071978796</v>
      </c>
      <c r="AE83" s="44">
        <v>1.5403603603603602</v>
      </c>
      <c r="AF83" s="44">
        <v>0.53216700000000006</v>
      </c>
      <c r="AG83" s="44">
        <v>113.021728</v>
      </c>
      <c r="AH83" s="44">
        <v>27.961787999999999</v>
      </c>
    </row>
    <row r="84" spans="1:34" s="44" customFormat="1">
      <c r="A84" s="44">
        <v>83</v>
      </c>
      <c r="B84" s="46" t="s">
        <v>71</v>
      </c>
      <c r="C84" s="44">
        <v>0.69225133299999997</v>
      </c>
      <c r="D84" s="44">
        <v>548</v>
      </c>
      <c r="E84" s="44">
        <v>35</v>
      </c>
      <c r="F84" s="46">
        <v>12</v>
      </c>
      <c r="G84" s="44">
        <v>735.5</v>
      </c>
      <c r="H84" s="44">
        <v>0.14099252209381374</v>
      </c>
      <c r="I84" s="44">
        <v>0.48075037584155833</v>
      </c>
      <c r="J84" s="44">
        <v>1.7299</v>
      </c>
      <c r="K84" s="44">
        <v>2.539317</v>
      </c>
      <c r="L84" s="44">
        <v>0.4051665533650578</v>
      </c>
      <c r="M84" s="44">
        <v>2.5791978246091096</v>
      </c>
      <c r="N84" s="44">
        <v>13.51869476546567</v>
      </c>
      <c r="O84" s="44">
        <v>7</v>
      </c>
      <c r="P84" s="44">
        <v>425</v>
      </c>
      <c r="Q84" s="44">
        <v>1925</v>
      </c>
      <c r="R84" s="44">
        <v>1.2166961250849762</v>
      </c>
      <c r="S84" s="44">
        <v>3.5118966689326987</v>
      </c>
      <c r="T84" s="44">
        <v>8.23929299796057</v>
      </c>
      <c r="U84" s="44">
        <v>16528</v>
      </c>
      <c r="V84" s="44">
        <v>850</v>
      </c>
      <c r="W84" s="46">
        <v>0</v>
      </c>
      <c r="X84" s="44">
        <f>VLOOKUP(B84,'3月14日之前使用和计算的所有数据'!B:I,8,0)</f>
        <v>3</v>
      </c>
      <c r="Y84" s="44">
        <f>VLOOKUP(B84,'3月14日之前使用和计算的所有数据'!B:J,9,0)</f>
        <v>11</v>
      </c>
      <c r="Z84" s="44">
        <f>VLOOKUP(B84,'3月14日之前使用和计算的所有数据'!B:K,10,0)</f>
        <v>21</v>
      </c>
      <c r="AA84" s="44">
        <f>VLOOKUP(B84,'3月14日之前使用和计算的所有数据'!B:L,11,0)</f>
        <v>8.1381690000000007E-3</v>
      </c>
      <c r="AB84" s="44">
        <f>VLOOKUP(B84,'3月14日之前使用和计算的所有数据'!B:M,12,0)</f>
        <v>1.5121700000000001E-4</v>
      </c>
      <c r="AC84" s="44">
        <f>VLOOKUP(B84,'3月14日之前使用和计算的所有数据'!B:N,13,0)</f>
        <v>4.9059700000000001E-5</v>
      </c>
      <c r="AD84" s="44">
        <f>VLOOKUP(B84,'3月14日之前使用和计算的所有数据'!B:O,14,0)</f>
        <v>0.73884177770434412</v>
      </c>
      <c r="AE84" s="44">
        <v>1.2283183183183184</v>
      </c>
      <c r="AF84" s="44">
        <v>1.8082</v>
      </c>
      <c r="AG84" s="44">
        <v>112.598022</v>
      </c>
      <c r="AH84" s="44">
        <v>26.943214000000001</v>
      </c>
    </row>
    <row r="85" spans="1:34" s="44" customFormat="1">
      <c r="A85" s="44">
        <v>84</v>
      </c>
      <c r="B85" s="46" t="s">
        <v>31</v>
      </c>
      <c r="C85" s="44">
        <v>3.5814490839999999</v>
      </c>
      <c r="D85" s="44">
        <v>651</v>
      </c>
      <c r="E85" s="44">
        <v>25</v>
      </c>
      <c r="F85" s="46">
        <v>23</v>
      </c>
      <c r="G85" s="44">
        <v>176.8</v>
      </c>
      <c r="H85" s="44">
        <v>1</v>
      </c>
      <c r="I85" s="44">
        <v>0.71724137931034493</v>
      </c>
      <c r="J85" s="44">
        <v>5.6600999999999999</v>
      </c>
      <c r="K85" s="44">
        <v>4.2591019999999995</v>
      </c>
      <c r="L85" s="44">
        <v>0.36764705882352938</v>
      </c>
      <c r="M85" s="44">
        <v>10.002828054298643</v>
      </c>
      <c r="N85" s="44">
        <v>72.873303167420815</v>
      </c>
      <c r="O85" s="44">
        <v>5</v>
      </c>
      <c r="P85" s="44">
        <v>186</v>
      </c>
      <c r="Q85" s="44">
        <v>337</v>
      </c>
      <c r="R85" s="44">
        <v>1.9226244343891401</v>
      </c>
      <c r="S85" s="44">
        <v>14.111990950226243</v>
      </c>
      <c r="T85" s="44">
        <v>28.914027149321264</v>
      </c>
      <c r="U85" s="44">
        <v>77415</v>
      </c>
      <c r="V85" s="44">
        <v>0</v>
      </c>
      <c r="W85" s="46">
        <v>0</v>
      </c>
      <c r="X85" s="44">
        <f>VLOOKUP(B85,'3月14日之前使用和计算的所有数据'!B:I,8,0)</f>
        <v>2</v>
      </c>
      <c r="Y85" s="44">
        <f>VLOOKUP(B85,'3月14日之前使用和计算的所有数据'!B:J,9,0)</f>
        <v>6</v>
      </c>
      <c r="Z85" s="44">
        <f>VLOOKUP(B85,'3月14日之前使用和计算的所有数据'!B:K,10,0)</f>
        <v>14</v>
      </c>
      <c r="AA85" s="44">
        <f>VLOOKUP(B85,'3月14日之前使用和计算的所有数据'!B:L,11,0)</f>
        <v>2.8467340000000001E-3</v>
      </c>
      <c r="AB85" s="44">
        <f>VLOOKUP(B85,'3月14日之前使用和计算的所有数据'!B:M,12,0)</f>
        <v>1.3781700000000001E-4</v>
      </c>
      <c r="AC85" s="44">
        <f>VLOOKUP(B85,'3月14日之前使用和计算的所有数据'!B:N,13,0)</f>
        <v>7.0541599999999999E-6</v>
      </c>
      <c r="AD85" s="44">
        <f>VLOOKUP(B85,'3月14日之前使用和计算的所有数据'!B:O,14,0)</f>
        <v>2.5467590466974261</v>
      </c>
      <c r="AE85" s="44">
        <v>1.1190690690690692</v>
      </c>
      <c r="AF85" s="44">
        <v>0.61255300000000001</v>
      </c>
      <c r="AG85" s="44">
        <v>114.01011</v>
      </c>
      <c r="AH85" s="44">
        <v>22.980288999999999</v>
      </c>
    </row>
    <row r="86" spans="1:34" s="44" customFormat="1">
      <c r="A86" s="44">
        <v>85</v>
      </c>
      <c r="B86" s="46" t="s">
        <v>24</v>
      </c>
      <c r="C86" s="44">
        <v>8.6350867739999995</v>
      </c>
      <c r="D86" s="44">
        <v>2244</v>
      </c>
      <c r="E86" s="44">
        <v>22</v>
      </c>
      <c r="F86" s="46">
        <v>26</v>
      </c>
      <c r="G86" s="44">
        <v>884.03</v>
      </c>
      <c r="H86" s="44">
        <v>1</v>
      </c>
      <c r="I86" s="44">
        <v>4.4379016064257026</v>
      </c>
      <c r="J86" s="44">
        <v>9.2772000000000006</v>
      </c>
      <c r="K86" s="44">
        <v>4.6715249999999999</v>
      </c>
      <c r="L86" s="44">
        <v>0.11424951641912605</v>
      </c>
      <c r="M86" s="44">
        <v>2.2478875151295772</v>
      </c>
      <c r="N86" s="44">
        <v>24.193749080913545</v>
      </c>
      <c r="O86" s="44">
        <v>8</v>
      </c>
      <c r="P86" s="44">
        <v>285</v>
      </c>
      <c r="Q86" s="44">
        <v>346</v>
      </c>
      <c r="R86" s="44">
        <v>0.75734986369240875</v>
      </c>
      <c r="S86" s="44">
        <v>3.574539325588499</v>
      </c>
      <c r="T86" s="44">
        <v>6.668325735551961</v>
      </c>
      <c r="U86" s="44">
        <v>151133</v>
      </c>
      <c r="V86" s="44">
        <v>2238</v>
      </c>
      <c r="W86" s="46">
        <v>20510100</v>
      </c>
      <c r="X86" s="44">
        <f>VLOOKUP(B86,'3月14日之前使用和计算的所有数据'!B:I,8,0)</f>
        <v>2</v>
      </c>
      <c r="Y86" s="44">
        <f>VLOOKUP(B86,'3月14日之前使用和计算的所有数据'!B:J,9,0)</f>
        <v>4</v>
      </c>
      <c r="Z86" s="44">
        <f>VLOOKUP(B86,'3月14日之前使用和计算的所有数据'!B:K,10,0)</f>
        <v>8</v>
      </c>
      <c r="AA86" s="44">
        <f>VLOOKUP(B86,'3月14日之前使用和计算的所有数据'!B:L,11,0)</f>
        <v>4.2465900000000003E-5</v>
      </c>
      <c r="AB86" s="44">
        <f>VLOOKUP(B86,'3月14日之前使用和计算的所有数据'!B:M,12,0)</f>
        <v>1.3217E-4</v>
      </c>
      <c r="AC86" s="44">
        <f>VLOOKUP(B86,'3月14日之前使用和计算的所有数据'!B:N,13,0)</f>
        <v>3.4637700000000002E-6</v>
      </c>
      <c r="AD86" s="44">
        <f>VLOOKUP(B86,'3月14日之前使用和计算的所有数据'!B:O,14,0)</f>
        <v>3.0540187923522724</v>
      </c>
      <c r="AE86" s="44">
        <v>1.4198498498498497</v>
      </c>
      <c r="AF86" s="44">
        <v>1.6970400000000001</v>
      </c>
      <c r="AG86" s="44">
        <v>114.136707</v>
      </c>
      <c r="AH86" s="44">
        <v>22.573056999999999</v>
      </c>
    </row>
    <row r="87" spans="1:34" s="44" customFormat="1">
      <c r="A87" s="44">
        <v>86</v>
      </c>
      <c r="B87" s="46" t="s">
        <v>243</v>
      </c>
      <c r="C87" s="44">
        <v>0.33165338999999999</v>
      </c>
      <c r="D87" s="44">
        <v>102</v>
      </c>
      <c r="E87" s="44">
        <v>39</v>
      </c>
      <c r="F87" s="46">
        <v>5</v>
      </c>
      <c r="G87" s="44">
        <v>305.08999999999997</v>
      </c>
      <c r="H87" s="44">
        <v>0.17355534432462555</v>
      </c>
      <c r="I87" s="44">
        <v>0.12146753195047177</v>
      </c>
      <c r="J87" s="44">
        <v>1.1292</v>
      </c>
      <c r="K87" s="44">
        <v>2.0102069999999999</v>
      </c>
      <c r="L87" s="44">
        <v>2.3075158150054085</v>
      </c>
      <c r="M87" s="44">
        <v>3.3829361827657416</v>
      </c>
      <c r="N87" s="44">
        <v>20.393982103641552</v>
      </c>
      <c r="O87" s="44">
        <v>2</v>
      </c>
      <c r="P87" s="44">
        <v>365</v>
      </c>
      <c r="Q87" s="44">
        <v>2698</v>
      </c>
      <c r="R87" s="44">
        <v>0.31138352617260484</v>
      </c>
      <c r="S87" s="44">
        <v>7.1355993313448494</v>
      </c>
      <c r="T87" s="44">
        <v>10.18060244518011</v>
      </c>
      <c r="U87" s="44">
        <v>3680.21</v>
      </c>
      <c r="V87" s="44">
        <v>549.15</v>
      </c>
      <c r="W87" s="46">
        <v>0</v>
      </c>
      <c r="X87" s="44">
        <f>VLOOKUP(B87,'3月14日之前使用和计算的所有数据'!B:I,8,0)</f>
        <v>5</v>
      </c>
      <c r="Y87" s="44">
        <f>VLOOKUP(B87,'3月14日之前使用和计算的所有数据'!B:J,9,0)</f>
        <v>17</v>
      </c>
      <c r="Z87" s="44">
        <f>VLOOKUP(B87,'3月14日之前使用和计算的所有数据'!B:K,10,0)</f>
        <v>32</v>
      </c>
      <c r="AA87" s="44">
        <f>VLOOKUP(B87,'3月14日之前使用和计算的所有数据'!B:L,11,0)</f>
        <v>0.14128070000000001</v>
      </c>
      <c r="AB87" s="44">
        <f>VLOOKUP(B87,'3月14日之前使用和计算的所有数据'!B:M,12,0)</f>
        <v>1.6393399999999999E-4</v>
      </c>
      <c r="AC87" s="44">
        <f>VLOOKUP(B87,'3月14日之前使用和计算的所有数据'!B:N,13,0)</f>
        <v>0.40623740000000003</v>
      </c>
      <c r="AD87" s="44">
        <f>VLOOKUP(B87,'3月14日之前使用和计算的所有数据'!B:O,14,0)</f>
        <v>0.35866804425566556</v>
      </c>
      <c r="AE87" s="44">
        <v>0.8841741741741741</v>
      </c>
      <c r="AF87" s="44">
        <v>4.4264000000000001</v>
      </c>
      <c r="AG87" s="44">
        <v>113.256839</v>
      </c>
      <c r="AH87" s="44">
        <v>39.189869000000002</v>
      </c>
    </row>
    <row r="88" spans="1:34" s="44" customFormat="1">
      <c r="A88" s="44">
        <v>87</v>
      </c>
      <c r="B88" s="46" t="s">
        <v>235</v>
      </c>
      <c r="C88" s="44">
        <v>2.4350205200000001</v>
      </c>
      <c r="D88" s="44">
        <v>890</v>
      </c>
      <c r="E88" s="44">
        <v>23</v>
      </c>
      <c r="F88" s="46">
        <v>24</v>
      </c>
      <c r="G88" s="44">
        <v>362.67</v>
      </c>
      <c r="H88" s="44">
        <v>0.78032371026001601</v>
      </c>
      <c r="I88" s="44">
        <v>0.52085308056872048</v>
      </c>
      <c r="J88" s="44">
        <v>4.4318999999999997</v>
      </c>
      <c r="K88" s="44">
        <v>3.3140330000000002</v>
      </c>
      <c r="L88" s="44">
        <v>0.71139052030771777</v>
      </c>
      <c r="M88" s="44">
        <v>6.8216284776794325</v>
      </c>
      <c r="N88" s="44">
        <v>42.239501475170265</v>
      </c>
      <c r="O88" s="44">
        <v>36</v>
      </c>
      <c r="P88" s="44">
        <v>234</v>
      </c>
      <c r="Q88" s="44">
        <v>640</v>
      </c>
      <c r="R88" s="44">
        <v>8.9150191634268054</v>
      </c>
      <c r="S88" s="44">
        <v>6.6617034769901009</v>
      </c>
      <c r="T88" s="44">
        <v>7.7260319298535851</v>
      </c>
      <c r="U88" s="44">
        <v>2065</v>
      </c>
      <c r="V88" s="44">
        <v>1884</v>
      </c>
      <c r="W88" s="46">
        <v>4632179</v>
      </c>
      <c r="X88" s="44">
        <f>VLOOKUP(B88,'3月14日之前使用和计算的所有数据'!B:I,8,0)</f>
        <v>4</v>
      </c>
      <c r="Y88" s="44">
        <f>VLOOKUP(B88,'3月14日之前使用和计算的所有数据'!B:J,9,0)</f>
        <v>12</v>
      </c>
      <c r="Z88" s="44">
        <f>VLOOKUP(B88,'3月14日之前使用和计算的所有数据'!B:K,10,0)</f>
        <v>28</v>
      </c>
      <c r="AA88" s="44">
        <f>VLOOKUP(B88,'3月14日之前使用和计算的所有数据'!B:L,11,0)</f>
        <v>9.3404560000000005E-3</v>
      </c>
      <c r="AB88" s="44">
        <f>VLOOKUP(B88,'3月14日之前使用和计算的所有数据'!B:M,12,0)</f>
        <v>1.63747E-4</v>
      </c>
      <c r="AC88" s="44">
        <f>VLOOKUP(B88,'3月14日之前使用和计算的所有数据'!B:N,13,0)</f>
        <v>0.20697740000000001</v>
      </c>
      <c r="AD88" s="44">
        <f>VLOOKUP(B88,'3月14日之前使用和计算的所有数据'!B:O,14,0)</f>
        <v>1.5540165208235817</v>
      </c>
      <c r="AE88" s="44">
        <v>1.0806306306306306</v>
      </c>
      <c r="AF88" s="44">
        <v>4.1870099999999999</v>
      </c>
      <c r="AG88" s="44">
        <v>112.55243900000001</v>
      </c>
      <c r="AH88" s="44">
        <v>37.813000000000002</v>
      </c>
    </row>
    <row r="89" spans="1:34" s="44" customFormat="1">
      <c r="A89" s="44">
        <v>88</v>
      </c>
      <c r="B89" s="46" t="s">
        <v>232</v>
      </c>
      <c r="C89" s="44">
        <v>0.58574277200000002</v>
      </c>
      <c r="D89" s="44">
        <v>188</v>
      </c>
      <c r="E89" s="44">
        <v>42</v>
      </c>
      <c r="F89" s="46">
        <v>5</v>
      </c>
      <c r="G89" s="44">
        <v>319</v>
      </c>
      <c r="H89" s="44">
        <v>0.18366771159874609</v>
      </c>
      <c r="I89" s="44">
        <v>0.19446476469153864</v>
      </c>
      <c r="J89" s="44">
        <v>2.0335000000000001</v>
      </c>
      <c r="K89" s="44">
        <v>2.3706619999999998</v>
      </c>
      <c r="L89" s="44">
        <v>0.78996865203761757</v>
      </c>
      <c r="M89" s="44">
        <v>3.4918495297805641</v>
      </c>
      <c r="N89" s="44">
        <v>23.840125391849529</v>
      </c>
      <c r="O89" s="44">
        <v>7</v>
      </c>
      <c r="P89" s="44">
        <v>250</v>
      </c>
      <c r="Q89" s="44">
        <v>1000</v>
      </c>
      <c r="R89" s="44">
        <v>1.6968652037617553</v>
      </c>
      <c r="S89" s="44">
        <v>6.2695924764890272</v>
      </c>
      <c r="T89" s="44">
        <v>7.8369905956112857</v>
      </c>
      <c r="U89" s="44">
        <v>3070</v>
      </c>
      <c r="V89" s="44">
        <v>545</v>
      </c>
      <c r="W89" s="46">
        <v>0</v>
      </c>
      <c r="X89" s="44">
        <f>VLOOKUP(B89,'3月14日之前使用和计算的所有数据'!B:I,8,0)</f>
        <v>4</v>
      </c>
      <c r="Y89" s="44">
        <f>VLOOKUP(B89,'3月14日之前使用和计算的所有数据'!B:J,9,0)</f>
        <v>11</v>
      </c>
      <c r="Z89" s="44">
        <f>VLOOKUP(B89,'3月14日之前使用和计算的所有数据'!B:K,10,0)</f>
        <v>25</v>
      </c>
      <c r="AA89" s="44">
        <f>VLOOKUP(B89,'3月14日之前使用和计算的所有数据'!B:L,11,0)</f>
        <v>9.6435800000000006E-3</v>
      </c>
      <c r="AB89" s="44">
        <f>VLOOKUP(B89,'3月14日之前使用和计算的所有数据'!B:M,12,0)</f>
        <v>1.67448E-4</v>
      </c>
      <c r="AC89" s="44">
        <f>VLOOKUP(B89,'3月14日之前使用和计算的所有数据'!B:N,13,0)</f>
        <v>0.1381251</v>
      </c>
      <c r="AD89" s="44">
        <f>VLOOKUP(B89,'3月14日之前使用和计算的所有数据'!B:O,14,0)</f>
        <v>2.0883408595557755</v>
      </c>
      <c r="AE89" s="44">
        <v>0.89384384384384385</v>
      </c>
      <c r="AF89" s="44">
        <v>3.9394900000000002</v>
      </c>
      <c r="AG89" s="44">
        <v>112.171786</v>
      </c>
      <c r="AH89" s="44">
        <v>37.114711999999997</v>
      </c>
    </row>
    <row r="90" spans="1:34" s="44" customFormat="1">
      <c r="A90" s="44">
        <v>89</v>
      </c>
      <c r="B90" s="46" t="s">
        <v>210</v>
      </c>
      <c r="C90" s="44">
        <v>0.46190432599999998</v>
      </c>
      <c r="D90" s="44">
        <v>202</v>
      </c>
      <c r="E90" s="44">
        <v>39</v>
      </c>
      <c r="F90" s="46">
        <v>8</v>
      </c>
      <c r="G90" s="44">
        <v>434.48</v>
      </c>
      <c r="H90" s="44">
        <v>0.19050359049898727</v>
      </c>
      <c r="I90" s="44">
        <v>0.21429346485819978</v>
      </c>
      <c r="J90" s="44">
        <v>1.8214999999999999</v>
      </c>
      <c r="K90" s="44">
        <v>2.4216830000000003</v>
      </c>
      <c r="L90" s="44">
        <v>0.72730620511876265</v>
      </c>
      <c r="M90" s="44">
        <v>3.2648223163321668</v>
      </c>
      <c r="N90" s="44">
        <v>14.166359786411341</v>
      </c>
      <c r="O90" s="44">
        <v>4</v>
      </c>
      <c r="P90" s="44">
        <v>345</v>
      </c>
      <c r="Q90" s="44">
        <v>1843</v>
      </c>
      <c r="R90" s="44">
        <v>0.83603387958018771</v>
      </c>
      <c r="S90" s="44">
        <v>6.9002025409685146</v>
      </c>
      <c r="T90" s="44">
        <v>8.5665623273798559</v>
      </c>
      <c r="U90" s="44">
        <v>4280</v>
      </c>
      <c r="V90" s="44">
        <v>508.66</v>
      </c>
      <c r="W90" s="46">
        <v>0</v>
      </c>
      <c r="X90" s="44">
        <f>VLOOKUP(B90,'3月14日之前使用和计算的所有数据'!B:I,8,0)</f>
        <v>5</v>
      </c>
      <c r="Y90" s="44">
        <f>VLOOKUP(B90,'3月14日之前使用和计算的所有数据'!B:J,9,0)</f>
        <v>15</v>
      </c>
      <c r="Z90" s="44">
        <f>VLOOKUP(B90,'3月14日之前使用和计算的所有数据'!B:K,10,0)</f>
        <v>33</v>
      </c>
      <c r="AA90" s="44">
        <f>VLOOKUP(B90,'3月14日之前使用和计算的所有数据'!B:L,11,0)</f>
        <v>0.20764779999999999</v>
      </c>
      <c r="AB90" s="44">
        <f>VLOOKUP(B90,'3月14日之前使用和计算的所有数据'!B:M,12,0)</f>
        <v>1.73702E-4</v>
      </c>
      <c r="AC90" s="44">
        <f>VLOOKUP(B90,'3月14日之前使用和计算的所有数据'!B:N,13,0)</f>
        <v>0.13656579999999999</v>
      </c>
      <c r="AD90" s="44">
        <f>VLOOKUP(B90,'3月14日之前使用和计算的所有数据'!B:O,14,0)</f>
        <v>0.41303441974415606</v>
      </c>
      <c r="AE90" s="44">
        <v>0.89057057057057054</v>
      </c>
      <c r="AF90" s="44">
        <v>5.5004499999999998</v>
      </c>
      <c r="AG90" s="44">
        <v>109.96778999999999</v>
      </c>
      <c r="AH90" s="44">
        <v>35.026158000000002</v>
      </c>
    </row>
    <row r="91" spans="1:34" s="44" customFormat="1">
      <c r="A91" s="44">
        <v>90</v>
      </c>
      <c r="B91" s="46" t="s">
        <v>192</v>
      </c>
      <c r="C91" s="44">
        <v>8.7357052000000004E-2</v>
      </c>
      <c r="D91" s="44">
        <v>44</v>
      </c>
      <c r="E91" s="44">
        <v>43</v>
      </c>
      <c r="F91" s="46">
        <v>4</v>
      </c>
      <c r="G91" s="44">
        <v>501.51</v>
      </c>
      <c r="H91" s="44">
        <v>0.13124364419453249</v>
      </c>
      <c r="I91" s="44">
        <v>0.35364924899513439</v>
      </c>
      <c r="J91" s="44">
        <v>1.4306000000000001</v>
      </c>
      <c r="K91" s="44">
        <v>2.0131580000000002</v>
      </c>
      <c r="L91" s="44">
        <v>0.84345277262666751</v>
      </c>
      <c r="M91" s="44">
        <v>4.4373990548543398</v>
      </c>
      <c r="N91" s="44">
        <v>35.319335606468464</v>
      </c>
      <c r="O91" s="44">
        <v>3</v>
      </c>
      <c r="P91" s="44">
        <v>437</v>
      </c>
      <c r="Q91" s="44">
        <v>1624</v>
      </c>
      <c r="R91" s="44">
        <v>0.36641343143706012</v>
      </c>
      <c r="S91" s="44">
        <v>7.9559729616557995</v>
      </c>
      <c r="T91" s="44">
        <v>8.4564614863113405</v>
      </c>
      <c r="U91" s="44">
        <v>5662</v>
      </c>
      <c r="V91" s="44">
        <v>308</v>
      </c>
      <c r="W91" s="46">
        <v>501300</v>
      </c>
      <c r="X91" s="44">
        <f>VLOOKUP(B91,'3月14日之前使用和计算的所有数据'!B:I,8,0)</f>
        <v>3</v>
      </c>
      <c r="Y91" s="44">
        <f>VLOOKUP(B91,'3月14日之前使用和计算的所有数据'!B:J,9,0)</f>
        <v>10</v>
      </c>
      <c r="Z91" s="44">
        <f>VLOOKUP(B91,'3月14日之前使用和计算的所有数据'!B:K,10,0)</f>
        <v>29</v>
      </c>
      <c r="AA91" s="44">
        <f>VLOOKUP(B91,'3月14日之前使用和计算的所有数据'!B:L,11,0)</f>
        <v>0.15844459999999999</v>
      </c>
      <c r="AB91" s="44">
        <f>VLOOKUP(B91,'3月14日之前使用和计算的所有数据'!B:M,12,0)</f>
        <v>1.7385299999999999E-4</v>
      </c>
      <c r="AC91" s="44">
        <f>VLOOKUP(B91,'3月14日之前使用和计算的所有数据'!B:N,13,0)</f>
        <v>3.956076E-2</v>
      </c>
      <c r="AD91" s="44">
        <f>VLOOKUP(B91,'3月14日之前使用和计算的所有数据'!B:O,14,0)</f>
        <v>1.2887721347577639</v>
      </c>
      <c r="AE91" s="44">
        <v>1.7053453453453455</v>
      </c>
      <c r="AF91" s="44">
        <v>5.8205999999999998</v>
      </c>
      <c r="AG91" s="44">
        <v>111.01654600000001</v>
      </c>
      <c r="AH91" s="44">
        <v>35.045198999999997</v>
      </c>
    </row>
    <row r="92" spans="1:34" s="44" customFormat="1">
      <c r="A92" s="44">
        <v>91</v>
      </c>
      <c r="B92" s="46" t="s">
        <v>182</v>
      </c>
      <c r="C92" s="44">
        <v>0.65707245700000005</v>
      </c>
      <c r="D92" s="44">
        <v>368</v>
      </c>
      <c r="E92" s="44">
        <v>39</v>
      </c>
      <c r="F92" s="46">
        <v>9</v>
      </c>
      <c r="G92" s="44">
        <v>554.37</v>
      </c>
      <c r="H92" s="44">
        <v>0.17394519905478292</v>
      </c>
      <c r="I92" s="44">
        <v>0.42208771128369121</v>
      </c>
      <c r="J92" s="44">
        <v>1.2069000000000001</v>
      </c>
      <c r="K92" s="44">
        <v>2.4586009999999998</v>
      </c>
      <c r="L92" s="44">
        <v>0.50327398668759127</v>
      </c>
      <c r="M92" s="44">
        <v>2.3675523567292602</v>
      </c>
      <c r="N92" s="44">
        <v>9.04991251330339</v>
      </c>
      <c r="O92" s="44">
        <v>1</v>
      </c>
      <c r="P92" s="44">
        <v>397</v>
      </c>
      <c r="Q92" s="44">
        <v>1609</v>
      </c>
      <c r="R92" s="44">
        <v>0.28320435810018579</v>
      </c>
      <c r="S92" s="44">
        <v>7.6411061204610631</v>
      </c>
      <c r="T92" s="44">
        <v>6.4740155491819538</v>
      </c>
      <c r="U92" s="44">
        <v>10260</v>
      </c>
      <c r="V92" s="44">
        <v>0</v>
      </c>
      <c r="W92" s="46">
        <v>0</v>
      </c>
      <c r="X92" s="44">
        <f>VLOOKUP(B92,'3月14日之前使用和计算的所有数据'!B:I,8,0)</f>
        <v>3</v>
      </c>
      <c r="Y92" s="44">
        <f>VLOOKUP(B92,'3月14日之前使用和计算的所有数据'!B:J,9,0)</f>
        <v>11</v>
      </c>
      <c r="Z92" s="44">
        <f>VLOOKUP(B92,'3月14日之前使用和计算的所有数据'!B:K,10,0)</f>
        <v>28</v>
      </c>
      <c r="AA92" s="44">
        <f>VLOOKUP(B92,'3月14日之前使用和计算的所有数据'!B:L,11,0)</f>
        <v>1.9175669999999999E-2</v>
      </c>
      <c r="AB92" s="44">
        <f>VLOOKUP(B92,'3月14日之前使用和计算的所有数据'!B:M,12,0)</f>
        <v>1.7143799999999999E-4</v>
      </c>
      <c r="AC92" s="44">
        <f>VLOOKUP(B92,'3月14日之前使用和计算的所有数据'!B:N,13,0)</f>
        <v>1.6183670000000001E-2</v>
      </c>
      <c r="AD92" s="44">
        <f>VLOOKUP(B92,'3月14日之前使用和计算的所有数据'!B:O,14,0)</f>
        <v>0.52314225747991705</v>
      </c>
      <c r="AE92" s="44">
        <v>1.282012012012012</v>
      </c>
      <c r="AF92" s="44">
        <v>7.5705999999999998</v>
      </c>
      <c r="AG92" s="44">
        <v>109.595116</v>
      </c>
      <c r="AH92" s="44">
        <v>35.114773</v>
      </c>
    </row>
    <row r="93" spans="1:34" s="44" customFormat="1">
      <c r="A93" s="44">
        <v>92</v>
      </c>
      <c r="B93" s="46" t="s">
        <v>174</v>
      </c>
      <c r="C93" s="44">
        <v>21.284478679999999</v>
      </c>
      <c r="D93" s="44">
        <v>16660</v>
      </c>
      <c r="E93" s="44">
        <v>26</v>
      </c>
      <c r="F93" s="46">
        <v>22</v>
      </c>
      <c r="G93" s="44">
        <v>776.99</v>
      </c>
      <c r="H93" s="44">
        <v>0.71834901350081726</v>
      </c>
      <c r="I93" s="44">
        <v>0.76868816778789084</v>
      </c>
      <c r="J93" s="44">
        <v>3.2410999999999999</v>
      </c>
      <c r="K93" s="44">
        <v>3.4032</v>
      </c>
      <c r="L93" s="44">
        <v>0.53411240813910088</v>
      </c>
      <c r="M93" s="44">
        <v>4.4922071069125726</v>
      </c>
      <c r="N93" s="44">
        <v>18.911440301676983</v>
      </c>
      <c r="O93" s="44">
        <v>49</v>
      </c>
      <c r="P93" s="44">
        <v>439</v>
      </c>
      <c r="Q93" s="44">
        <v>1666</v>
      </c>
      <c r="R93" s="44">
        <v>8.1365268536274602</v>
      </c>
      <c r="S93" s="44">
        <v>6.5161713792970311</v>
      </c>
      <c r="T93" s="44">
        <v>6.7594177531242359</v>
      </c>
      <c r="U93" s="44">
        <v>26536</v>
      </c>
      <c r="V93" s="44">
        <v>2585</v>
      </c>
      <c r="W93" s="46">
        <v>15294811</v>
      </c>
      <c r="X93" s="44">
        <f>VLOOKUP(B93,'3月14日之前使用和计算的所有数据'!B:I,8,0)</f>
        <v>6</v>
      </c>
      <c r="Y93" s="44">
        <f>VLOOKUP(B93,'3月14日之前使用和计算的所有数据'!B:J,9,0)</f>
        <v>17</v>
      </c>
      <c r="Z93" s="44">
        <f>VLOOKUP(B93,'3月14日之前使用和计算的所有数据'!B:K,10,0)</f>
        <v>31</v>
      </c>
      <c r="AA93" s="44">
        <f>VLOOKUP(B93,'3月14日之前使用和计算的所有数据'!B:L,11,0)</f>
        <v>8.6846209999999993E-2</v>
      </c>
      <c r="AB93" s="44">
        <f>VLOOKUP(B93,'3月14日之前使用和计算的所有数据'!B:M,12,0)</f>
        <v>1.7238400000000001E-4</v>
      </c>
      <c r="AC93" s="44">
        <f>VLOOKUP(B93,'3月14日之前使用和计算的所有数据'!B:N,13,0)</f>
        <v>1.258139E-2</v>
      </c>
      <c r="AD93" s="44">
        <f>VLOOKUP(B93,'3月14日之前使用和计算的所有数据'!B:O,14,0)</f>
        <v>4.623794511879626</v>
      </c>
      <c r="AE93" s="44">
        <v>0.47648648648648645</v>
      </c>
      <c r="AF93" s="44">
        <v>7.93011</v>
      </c>
      <c r="AG93" s="44">
        <v>108.946862</v>
      </c>
      <c r="AH93" s="44">
        <v>34.292915999999998</v>
      </c>
    </row>
    <row r="94" spans="1:34" s="44" customFormat="1">
      <c r="A94" s="44">
        <v>93</v>
      </c>
      <c r="B94" s="46" t="s">
        <v>158</v>
      </c>
      <c r="C94" s="44">
        <v>1.6407621939999999</v>
      </c>
      <c r="D94" s="44">
        <v>626</v>
      </c>
      <c r="E94" s="44">
        <v>40</v>
      </c>
      <c r="F94" s="46">
        <v>10</v>
      </c>
      <c r="G94" s="44">
        <v>380.85</v>
      </c>
      <c r="H94" s="44">
        <v>0.14399369830641984</v>
      </c>
      <c r="I94" s="44">
        <v>0.1397819863466197</v>
      </c>
      <c r="J94" s="44">
        <v>1.1834</v>
      </c>
      <c r="K94" s="44">
        <v>2.6630729999999998</v>
      </c>
      <c r="L94" s="44">
        <v>2.7569909413154785</v>
      </c>
      <c r="M94" s="44">
        <v>3.2033609032427464</v>
      </c>
      <c r="N94" s="44">
        <v>14.885125377445188</v>
      </c>
      <c r="O94" s="44">
        <v>1</v>
      </c>
      <c r="P94" s="44">
        <v>232</v>
      </c>
      <c r="Q94" s="44">
        <v>1325</v>
      </c>
      <c r="R94" s="44">
        <v>0.56568202704476822</v>
      </c>
      <c r="S94" s="44">
        <v>5.7109098070106334</v>
      </c>
      <c r="T94" s="44">
        <v>6.5380070894052782</v>
      </c>
      <c r="U94" s="44">
        <v>7410</v>
      </c>
      <c r="V94" s="44">
        <v>216.51</v>
      </c>
      <c r="W94" s="46">
        <v>11367</v>
      </c>
      <c r="X94" s="44">
        <f>VLOOKUP(B94,'3月14日之前使用和计算的所有数据'!B:I,8,0)</f>
        <v>5</v>
      </c>
      <c r="Y94" s="44">
        <f>VLOOKUP(B94,'3月14日之前使用和计算的所有数据'!B:J,9,0)</f>
        <v>15</v>
      </c>
      <c r="Z94" s="44">
        <f>VLOOKUP(B94,'3月14日之前使用和计算的所有数据'!B:K,10,0)</f>
        <v>29</v>
      </c>
      <c r="AA94" s="44">
        <f>VLOOKUP(B94,'3月14日之前使用和计算的所有数据'!B:L,11,0)</f>
        <v>4.253204E-2</v>
      </c>
      <c r="AB94" s="44">
        <f>VLOOKUP(B94,'3月14日之前使用和计算的所有数据'!B:M,12,0)</f>
        <v>1.6946299999999999E-4</v>
      </c>
      <c r="AC94" s="44">
        <f>VLOOKUP(B94,'3月14日之前使用和计算的所有数据'!B:N,13,0)</f>
        <v>7.8557639999999995E-3</v>
      </c>
      <c r="AD94" s="44">
        <f>VLOOKUP(B94,'3月14日之前使用和计算的所有数据'!B:O,14,0)</f>
        <v>1.3506467065120815</v>
      </c>
      <c r="AE94" s="44">
        <v>1.9858858858858859</v>
      </c>
      <c r="AF94" s="44">
        <v>5.0233800000000004</v>
      </c>
      <c r="AG94" s="44">
        <v>107.03190499999999</v>
      </c>
      <c r="AH94" s="44">
        <v>33.070312999999999</v>
      </c>
    </row>
    <row r="95" spans="1:34" s="44" customFormat="1">
      <c r="A95" s="44">
        <v>94</v>
      </c>
      <c r="B95" s="46" t="s">
        <v>146</v>
      </c>
      <c r="C95" s="44">
        <v>0.48891890999999998</v>
      </c>
      <c r="D95" s="44">
        <v>152</v>
      </c>
      <c r="E95" s="44">
        <v>36</v>
      </c>
      <c r="F95" s="46">
        <v>1</v>
      </c>
      <c r="G95" s="44">
        <v>311.55</v>
      </c>
      <c r="H95" s="44">
        <v>0.29834697480340233</v>
      </c>
      <c r="I95" s="44">
        <v>0.19097094520044136</v>
      </c>
      <c r="J95" s="44">
        <v>9.9000000000000008E-3</v>
      </c>
      <c r="K95" s="44">
        <v>2.4556930000000001</v>
      </c>
      <c r="L95" s="44">
        <v>0.97255657197881551</v>
      </c>
      <c r="M95" s="44">
        <v>3.4447119242497188</v>
      </c>
      <c r="N95" s="44">
        <v>15.11153907879955</v>
      </c>
      <c r="O95" s="44">
        <v>1</v>
      </c>
      <c r="P95" s="44">
        <v>194</v>
      </c>
      <c r="Q95" s="44">
        <v>243</v>
      </c>
      <c r="R95" s="44">
        <v>0.12598298828438451</v>
      </c>
      <c r="S95" s="44">
        <v>6.4837104798587699</v>
      </c>
      <c r="T95" s="44">
        <v>6.252607928101428</v>
      </c>
      <c r="U95" s="44">
        <v>4863.5200000000004</v>
      </c>
      <c r="V95" s="44">
        <v>174.25</v>
      </c>
      <c r="W95" s="46">
        <v>16533</v>
      </c>
      <c r="X95" s="44">
        <f>VLOOKUP(B95,'3月14日之前使用和计算的所有数据'!B:I,8,0)</f>
        <v>4</v>
      </c>
      <c r="Y95" s="44">
        <f>VLOOKUP(B95,'3月14日之前使用和计算的所有数据'!B:J,9,0)</f>
        <v>13</v>
      </c>
      <c r="Z95" s="44">
        <f>VLOOKUP(B95,'3月14日之前使用和计算的所有数据'!B:K,10,0)</f>
        <v>22</v>
      </c>
      <c r="AA95" s="44">
        <f>VLOOKUP(B95,'3月14日之前使用和计算的所有数据'!B:L,11,0)</f>
        <v>2.055533E-2</v>
      </c>
      <c r="AB95" s="44">
        <f>VLOOKUP(B95,'3月14日之前使用和计算的所有数据'!B:M,12,0)</f>
        <v>1.65098E-4</v>
      </c>
      <c r="AC95" s="44">
        <f>VLOOKUP(B95,'3月14日之前使用和计算的所有数据'!B:N,13,0)</f>
        <v>4.1610909999999996E-3</v>
      </c>
      <c r="AD95" s="44">
        <f>VLOOKUP(B95,'3月14日之前使用和计算的所有数据'!B:O,14,0)</f>
        <v>0.13564780722183767</v>
      </c>
      <c r="AE95" s="44">
        <v>0.92090090090090082</v>
      </c>
      <c r="AF95" s="44">
        <v>3.2805499999999999</v>
      </c>
      <c r="AG95" s="44">
        <v>105.51306200000001</v>
      </c>
      <c r="AH95" s="44">
        <v>32.280757000000001</v>
      </c>
    </row>
    <row r="96" spans="1:34" s="44" customFormat="1">
      <c r="A96" s="44">
        <v>95</v>
      </c>
      <c r="B96" s="46" t="s">
        <v>133</v>
      </c>
      <c r="C96" s="44">
        <v>0.76955727399999996</v>
      </c>
      <c r="D96" s="44">
        <v>417</v>
      </c>
      <c r="E96" s="44">
        <v>23</v>
      </c>
      <c r="F96" s="46">
        <v>14</v>
      </c>
      <c r="G96" s="44">
        <v>542.67999999999995</v>
      </c>
      <c r="H96" s="44">
        <v>0.22366772315176534</v>
      </c>
      <c r="I96" s="44">
        <v>0.2680033581905279</v>
      </c>
      <c r="J96" s="44">
        <v>1.6536999999999999</v>
      </c>
      <c r="K96" s="44">
        <v>2.6212490000000002</v>
      </c>
      <c r="L96" s="44">
        <v>0.76840863860838804</v>
      </c>
      <c r="M96" s="44">
        <v>3.4471511756467903</v>
      </c>
      <c r="N96" s="44">
        <v>12.027345765460309</v>
      </c>
      <c r="O96" s="44">
        <v>12</v>
      </c>
      <c r="P96" s="44">
        <v>271</v>
      </c>
      <c r="Q96" s="44">
        <v>480</v>
      </c>
      <c r="R96" s="44">
        <v>1.9035343111962855</v>
      </c>
      <c r="S96" s="44">
        <v>5.7989975676273309</v>
      </c>
      <c r="T96" s="44">
        <v>5.3420063389105916</v>
      </c>
      <c r="U96" s="44">
        <v>9195</v>
      </c>
      <c r="V96" s="44">
        <v>396.1</v>
      </c>
      <c r="W96" s="46">
        <v>280903</v>
      </c>
      <c r="X96" s="44">
        <f>VLOOKUP(B96,'3月14日之前使用和计算的所有数据'!B:I,8,0)</f>
        <v>2</v>
      </c>
      <c r="Y96" s="44">
        <f>VLOOKUP(B96,'3月14日之前使用和计算的所有数据'!B:J,9,0)</f>
        <v>6</v>
      </c>
      <c r="Z96" s="44">
        <f>VLOOKUP(B96,'3月14日之前使用和计算的所有数据'!B:K,10,0)</f>
        <v>19</v>
      </c>
      <c r="AA96" s="44">
        <f>VLOOKUP(B96,'3月14日之前使用和计算的所有数据'!B:L,11,0)</f>
        <v>4.6154439999999998E-3</v>
      </c>
      <c r="AB96" s="44">
        <f>VLOOKUP(B96,'3月14日之前使用和计算的所有数据'!B:M,12,0)</f>
        <v>1.5825299999999999E-4</v>
      </c>
      <c r="AC96" s="44">
        <f>VLOOKUP(B96,'3月14日之前使用和计算的所有数据'!B:N,13,0)</f>
        <v>1.0477609999999999E-3</v>
      </c>
      <c r="AD96" s="44">
        <f>VLOOKUP(B96,'3月14日之前使用和计算的所有数据'!B:O,14,0)</f>
        <v>0.57615094213637674</v>
      </c>
      <c r="AE96" s="44">
        <v>2.080810810810811</v>
      </c>
      <c r="AF96" s="44">
        <v>1.32596</v>
      </c>
      <c r="AG96" s="44">
        <v>104.740572</v>
      </c>
      <c r="AH96" s="44">
        <v>31.488454000000001</v>
      </c>
    </row>
    <row r="97" spans="1:34" s="44" customFormat="1">
      <c r="A97" s="44">
        <v>96</v>
      </c>
      <c r="B97" s="46" t="s">
        <v>126</v>
      </c>
      <c r="C97" s="44">
        <v>1.0253115770000001</v>
      </c>
      <c r="D97" s="44">
        <v>399</v>
      </c>
      <c r="E97" s="44">
        <v>33</v>
      </c>
      <c r="F97" s="46">
        <v>5</v>
      </c>
      <c r="G97" s="44">
        <v>387.91</v>
      </c>
      <c r="H97" s="44">
        <v>0.16954963780258306</v>
      </c>
      <c r="I97" s="44">
        <v>0.6562510573507021</v>
      </c>
      <c r="J97" s="44">
        <v>2.1352000000000002</v>
      </c>
      <c r="K97" s="44">
        <v>3.4156390000000001</v>
      </c>
      <c r="L97" s="44">
        <v>0.54909643989585211</v>
      </c>
      <c r="M97" s="44">
        <v>3.086540692428656</v>
      </c>
      <c r="N97" s="44">
        <v>11.425330617926837</v>
      </c>
      <c r="O97" s="44">
        <v>6</v>
      </c>
      <c r="P97" s="44">
        <v>172</v>
      </c>
      <c r="Q97" s="44">
        <v>430</v>
      </c>
      <c r="R97" s="44">
        <v>1.3358768786574204</v>
      </c>
      <c r="S97" s="44">
        <v>4.6711866154520383</v>
      </c>
      <c r="T97" s="44">
        <v>4.8361733391766135</v>
      </c>
      <c r="U97" s="44">
        <v>10007</v>
      </c>
      <c r="V97" s="44">
        <v>141.41</v>
      </c>
      <c r="W97" s="46">
        <v>0</v>
      </c>
      <c r="X97" s="44">
        <f>VLOOKUP(B97,'3月14日之前使用和计算的所有数据'!B:I,8,0)</f>
        <v>2</v>
      </c>
      <c r="Y97" s="44">
        <f>VLOOKUP(B97,'3月14日之前使用和计算的所有数据'!B:J,9,0)</f>
        <v>8</v>
      </c>
      <c r="Z97" s="44">
        <f>VLOOKUP(B97,'3月14日之前使用和计算的所有数据'!B:K,10,0)</f>
        <v>18</v>
      </c>
      <c r="AA97" s="44">
        <f>VLOOKUP(B97,'3月14日之前使用和计算的所有数据'!B:L,11,0)</f>
        <v>2.6348919999999998E-3</v>
      </c>
      <c r="AB97" s="44">
        <f>VLOOKUP(B97,'3月14日之前使用和计算的所有数据'!B:M,12,0)</f>
        <v>1.5598200000000001E-4</v>
      </c>
      <c r="AC97" s="44">
        <f>VLOOKUP(B97,'3月14日之前使用和计算的所有数据'!B:N,13,0)</f>
        <v>3.48127E-4</v>
      </c>
      <c r="AD97" s="44">
        <f>VLOOKUP(B97,'3月14日之前使用和计算的所有数据'!B:O,14,0)</f>
        <v>1.3952934989164383</v>
      </c>
      <c r="AE97" s="44">
        <v>1.1345945945945946</v>
      </c>
      <c r="AF97" s="44">
        <v>0.70114799999999999</v>
      </c>
      <c r="AG97" s="44">
        <v>104.386393</v>
      </c>
      <c r="AH97" s="44">
        <v>31.124431000000001</v>
      </c>
    </row>
    <row r="98" spans="1:34" s="44" customFormat="1">
      <c r="A98" s="44">
        <v>97</v>
      </c>
      <c r="B98" s="46" t="s">
        <v>116</v>
      </c>
      <c r="C98" s="44">
        <v>1.1478848109999999</v>
      </c>
      <c r="D98" s="44">
        <v>1319</v>
      </c>
      <c r="E98" s="44">
        <v>23</v>
      </c>
      <c r="F98" s="46">
        <v>21</v>
      </c>
      <c r="G98" s="44">
        <v>1132.29</v>
      </c>
      <c r="H98" s="44">
        <v>0.45528089093783397</v>
      </c>
      <c r="I98" s="44">
        <v>0.93415559772296008</v>
      </c>
      <c r="J98" s="44">
        <v>3.5215000000000001</v>
      </c>
      <c r="K98" s="44">
        <v>3.4195160000000002</v>
      </c>
      <c r="L98" s="44">
        <v>0.4963392770403342</v>
      </c>
      <c r="M98" s="44">
        <v>5.0436725573837098</v>
      </c>
      <c r="N98" s="44">
        <v>28.66403483206599</v>
      </c>
      <c r="O98" s="44">
        <v>42</v>
      </c>
      <c r="P98" s="44">
        <v>486</v>
      </c>
      <c r="Q98" s="44">
        <v>503</v>
      </c>
      <c r="R98" s="44">
        <v>5.2044175961988541</v>
      </c>
      <c r="S98" s="44">
        <v>5.6213514205724673</v>
      </c>
      <c r="T98" s="44">
        <v>6.1309381872135233</v>
      </c>
      <c r="U98" s="44">
        <v>85997.5</v>
      </c>
      <c r="V98" s="44">
        <v>11060.8</v>
      </c>
      <c r="W98" s="46">
        <v>11218000</v>
      </c>
      <c r="X98" s="44">
        <f>VLOOKUP(B98,'3月14日之前使用和计算的所有数据'!B:I,8,0)</f>
        <v>6</v>
      </c>
      <c r="Y98" s="44">
        <f>VLOOKUP(B98,'3月14日之前使用和计算的所有数据'!B:J,9,0)</f>
        <v>14</v>
      </c>
      <c r="Z98" s="44">
        <f>VLOOKUP(B98,'3月14日之前使用和计算的所有数据'!B:K,10,0)</f>
        <v>26</v>
      </c>
      <c r="AA98" s="44">
        <f>VLOOKUP(B98,'3月14日之前使用和计算的所有数据'!B:L,11,0)</f>
        <v>8.4097950000000005E-2</v>
      </c>
      <c r="AB98" s="44">
        <f>VLOOKUP(B98,'3月14日之前使用和计算的所有数据'!B:M,12,0)</f>
        <v>1.6116000000000001E-4</v>
      </c>
      <c r="AC98" s="44">
        <f>VLOOKUP(B98,'3月14日之前使用和计算的所有数据'!B:N,13,0)</f>
        <v>4.5046399999999998E-4</v>
      </c>
      <c r="AD98" s="44">
        <f>VLOOKUP(B98,'3月14日之前使用和计算的所有数据'!B:O,14,0)</f>
        <v>9.2649098536790806</v>
      </c>
      <c r="AE98" s="44">
        <v>2.7538138138138142</v>
      </c>
      <c r="AF98" s="44">
        <v>0</v>
      </c>
      <c r="AG98" s="44">
        <v>104.06152400000001</v>
      </c>
      <c r="AH98" s="44">
        <v>30.673855</v>
      </c>
    </row>
    <row r="99" spans="1:34" s="44" customFormat="1">
      <c r="A99" s="44">
        <v>99</v>
      </c>
      <c r="B99" s="46" t="s">
        <v>67</v>
      </c>
      <c r="C99" s="44">
        <v>2.5318728680000002</v>
      </c>
      <c r="D99" s="44">
        <v>282</v>
      </c>
      <c r="E99" s="44">
        <v>38</v>
      </c>
      <c r="F99" s="46">
        <v>7</v>
      </c>
      <c r="G99" s="44">
        <v>111.38</v>
      </c>
      <c r="H99" s="44">
        <v>0.62120667983479982</v>
      </c>
      <c r="I99" s="44">
        <v>0.1497043010752688</v>
      </c>
      <c r="J99" s="44">
        <v>3.6562000000000001</v>
      </c>
      <c r="K99" s="44">
        <v>3.1922380000000001</v>
      </c>
      <c r="L99" s="44">
        <v>0.60154426288382112</v>
      </c>
      <c r="M99" s="44">
        <v>5.7335248698150476</v>
      </c>
      <c r="N99" s="44">
        <v>29.242233794217995</v>
      </c>
      <c r="O99" s="44">
        <v>2</v>
      </c>
      <c r="P99" s="44">
        <v>65</v>
      </c>
      <c r="Q99" s="44">
        <v>299</v>
      </c>
      <c r="R99" s="44">
        <v>1.8127132339737835</v>
      </c>
      <c r="S99" s="44">
        <v>6.0603339917399888</v>
      </c>
      <c r="T99" s="44">
        <v>8.8615550368109162</v>
      </c>
      <c r="U99" s="44">
        <v>5471</v>
      </c>
      <c r="V99" s="44">
        <v>218.7</v>
      </c>
      <c r="W99" s="46">
        <v>178082</v>
      </c>
      <c r="X99" s="44">
        <f>VLOOKUP(B99,'3月14日之前使用和计算的所有数据'!B:I,8,0)</f>
        <v>2</v>
      </c>
      <c r="Y99" s="44">
        <f>VLOOKUP(B99,'3月14日之前使用和计算的所有数据'!B:J,9,0)</f>
        <v>5</v>
      </c>
      <c r="Z99" s="44">
        <f>VLOOKUP(B99,'3月14日之前使用和计算的所有数据'!B:K,10,0)</f>
        <v>17</v>
      </c>
      <c r="AA99" s="44">
        <f>VLOOKUP(B99,'3月14日之前使用和计算的所有数据'!B:L,11,0)</f>
        <v>6.4255550000000003E-3</v>
      </c>
      <c r="AB99" s="44">
        <f>VLOOKUP(B99,'3月14日之前使用和计算的所有数据'!B:M,12,0)</f>
        <v>1.4861099999999999E-4</v>
      </c>
      <c r="AC99" s="44">
        <f>VLOOKUP(B99,'3月14日之前使用和计算的所有数据'!B:N,13,0)</f>
        <v>3.0602599999999997E-5</v>
      </c>
      <c r="AD99" s="44">
        <f>VLOOKUP(B99,'3月14日之前使用和计算的所有数据'!B:O,14,0)</f>
        <v>0.59180364516511763</v>
      </c>
      <c r="AE99" s="44">
        <v>1.6028528528528527</v>
      </c>
      <c r="AF99" s="44">
        <v>5.6334499999999998</v>
      </c>
      <c r="AG99" s="44">
        <v>101.634072</v>
      </c>
      <c r="AH99" s="44">
        <v>26.591365</v>
      </c>
    </row>
    <row r="100" spans="1:34" s="44" customFormat="1">
      <c r="A100" s="44">
        <v>101</v>
      </c>
      <c r="B100" s="46" t="s">
        <v>266</v>
      </c>
      <c r="C100" s="44">
        <v>0.36483035400000002</v>
      </c>
      <c r="D100" s="44">
        <v>170</v>
      </c>
      <c r="E100" s="44">
        <v>40</v>
      </c>
      <c r="F100" s="46">
        <v>4</v>
      </c>
      <c r="G100" s="44">
        <v>422.38</v>
      </c>
      <c r="H100" s="44">
        <v>0.21826317533974146</v>
      </c>
      <c r="I100" s="44">
        <v>0.11454994169175278</v>
      </c>
      <c r="J100" s="44">
        <v>1.8948</v>
      </c>
      <c r="K100" s="44">
        <v>2.6680900000000003</v>
      </c>
      <c r="L100" s="44">
        <v>0.65107249396278233</v>
      </c>
      <c r="M100" s="44">
        <v>3.1590037407074201</v>
      </c>
      <c r="N100" s="44">
        <v>15.199583313603863</v>
      </c>
      <c r="O100" s="44">
        <v>4</v>
      </c>
      <c r="P100" s="44">
        <v>200</v>
      </c>
      <c r="Q100" s="44">
        <v>695</v>
      </c>
      <c r="R100" s="44">
        <v>1.061413892703253</v>
      </c>
      <c r="S100" s="44">
        <v>5.5684454756380513</v>
      </c>
      <c r="T100" s="44">
        <v>6.8800606089303473</v>
      </c>
      <c r="U100" s="44">
        <v>3499</v>
      </c>
      <c r="V100" s="44">
        <v>400.1</v>
      </c>
      <c r="W100" s="46">
        <v>0</v>
      </c>
      <c r="X100" s="44">
        <f>VLOOKUP(B100,'3月14日之前使用和计算的所有数据'!B:I,8,0)</f>
        <v>6</v>
      </c>
      <c r="Y100" s="44">
        <f>VLOOKUP(B100,'3月14日之前使用和计算的所有数据'!B:J,9,0)</f>
        <v>15</v>
      </c>
      <c r="Z100" s="44">
        <f>VLOOKUP(B100,'3月14日之前使用和计算的所有数据'!B:K,10,0)</f>
        <v>28</v>
      </c>
      <c r="AA100" s="44">
        <f>VLOOKUP(B100,'3月14日之前使用和计算的所有数据'!B:L,11,0)</f>
        <v>6.1897380000000002E-2</v>
      </c>
      <c r="AB100" s="44">
        <f>VLOOKUP(B100,'3月14日之前使用和计算的所有数据'!B:M,12,0)</f>
        <v>1.5477500000000001E-4</v>
      </c>
      <c r="AC100" s="44">
        <f>VLOOKUP(B100,'3月14日之前使用和计算的所有数据'!B:N,13,0)</f>
        <v>0.87231510000000001</v>
      </c>
      <c r="AD100" s="44">
        <f>VLOOKUP(B100,'3月14日之前使用和计算的所有数据'!B:O,14,0)</f>
        <v>0.51323902176060743</v>
      </c>
      <c r="AE100" s="44">
        <v>3.3159459459459457</v>
      </c>
      <c r="AF100" s="44">
        <v>1.86483</v>
      </c>
      <c r="AG100" s="44">
        <v>115.089067</v>
      </c>
      <c r="AH100" s="44">
        <v>40.597073999999999</v>
      </c>
    </row>
    <row r="101" spans="1:34" s="44" customFormat="1">
      <c r="A101" s="44">
        <v>102</v>
      </c>
      <c r="B101" s="46" t="s">
        <v>259</v>
      </c>
      <c r="C101" s="44">
        <v>1.1149255140000001</v>
      </c>
      <c r="D101" s="44">
        <v>354</v>
      </c>
      <c r="E101" s="44">
        <v>40</v>
      </c>
      <c r="F101" s="46">
        <v>3</v>
      </c>
      <c r="G101" s="44">
        <v>313.8</v>
      </c>
      <c r="H101" s="44">
        <v>0.49047163798597831</v>
      </c>
      <c r="I101" s="44">
        <v>0.22212784030579744</v>
      </c>
      <c r="J101" s="44">
        <v>1.871</v>
      </c>
      <c r="K101" s="44">
        <v>2.817202</v>
      </c>
      <c r="L101" s="44">
        <v>0.9145952836201402</v>
      </c>
      <c r="M101" s="44">
        <v>4.0430210325047806</v>
      </c>
      <c r="N101" s="44">
        <v>27.721478648820906</v>
      </c>
      <c r="O101" s="44">
        <v>1</v>
      </c>
      <c r="P101" s="44">
        <v>263</v>
      </c>
      <c r="Q101" s="44">
        <v>1221</v>
      </c>
      <c r="R101" s="44">
        <v>1.1934034416826003</v>
      </c>
      <c r="S101" s="44">
        <v>7.2020395156150414</v>
      </c>
      <c r="T101" s="44">
        <v>9.2383683875079665</v>
      </c>
      <c r="U101" s="44">
        <v>2778</v>
      </c>
      <c r="V101" s="44">
        <v>878</v>
      </c>
      <c r="W101" s="46">
        <v>113527</v>
      </c>
      <c r="X101" s="44">
        <f>VLOOKUP(B101,'3月14日之前使用和计算的所有数据'!B:I,8,0)</f>
        <v>3</v>
      </c>
      <c r="Y101" s="44">
        <f>VLOOKUP(B101,'3月14日之前使用和计算的所有数据'!B:J,9,0)</f>
        <v>9</v>
      </c>
      <c r="Z101" s="44">
        <f>VLOOKUP(B101,'3月14日之前使用和计算的所有数据'!B:K,10,0)</f>
        <v>19</v>
      </c>
      <c r="AA101" s="44">
        <f>VLOOKUP(B101,'3月14日之前使用和计算的所有数据'!B:L,11,0)</f>
        <v>6.8035100000000005E-4</v>
      </c>
      <c r="AB101" s="44">
        <f>VLOOKUP(B101,'3月14日之前使用和计算的所有数据'!B:M,12,0)</f>
        <v>1.52416E-4</v>
      </c>
      <c r="AC101" s="44">
        <f>VLOOKUP(B101,'3月14日之前使用和计算的所有数据'!B:N,13,0)</f>
        <v>0.36689450000000001</v>
      </c>
      <c r="AD101" s="44">
        <f>VLOOKUP(B101,'3月14日之前使用和计算的所有数据'!B:O,14,0)</f>
        <v>0.79715798313883546</v>
      </c>
      <c r="AE101" s="44">
        <v>1.3009609609609609</v>
      </c>
      <c r="AF101" s="44">
        <v>2.69651</v>
      </c>
      <c r="AG101" s="44">
        <v>113.30012600000001</v>
      </c>
      <c r="AH101" s="44">
        <v>40.076816000000001</v>
      </c>
    </row>
    <row r="102" spans="1:34" s="44" customFormat="1">
      <c r="A102" s="44">
        <v>103</v>
      </c>
      <c r="B102" s="46" t="s">
        <v>250</v>
      </c>
      <c r="C102" s="44">
        <v>0.66008675400000005</v>
      </c>
      <c r="D102" s="44">
        <v>105</v>
      </c>
      <c r="E102" s="44">
        <v>39</v>
      </c>
      <c r="F102" s="46">
        <v>6</v>
      </c>
      <c r="G102" s="44">
        <v>156.27000000000001</v>
      </c>
      <c r="H102" s="44">
        <v>0.40730786459333201</v>
      </c>
      <c r="I102" s="44">
        <v>0.14121633833363456</v>
      </c>
      <c r="J102" s="44">
        <v>3.6452</v>
      </c>
      <c r="K102" s="44">
        <v>2.7931919999999999</v>
      </c>
      <c r="L102" s="44">
        <v>0.81909515582005499</v>
      </c>
      <c r="M102" s="44">
        <v>3.4830741665066869</v>
      </c>
      <c r="N102" s="44">
        <v>23.19703078006015</v>
      </c>
      <c r="O102" s="44">
        <v>0</v>
      </c>
      <c r="P102" s="44">
        <v>112</v>
      </c>
      <c r="Q102" s="44">
        <v>627</v>
      </c>
      <c r="R102" s="44">
        <v>0</v>
      </c>
      <c r="S102" s="44">
        <v>9.521981186408139</v>
      </c>
      <c r="T102" s="44">
        <v>12.612785563447879</v>
      </c>
      <c r="U102" s="44">
        <v>2992</v>
      </c>
      <c r="V102" s="44">
        <v>375</v>
      </c>
      <c r="W102" s="46">
        <v>0</v>
      </c>
      <c r="X102" s="44">
        <f>VLOOKUP(B102,'3月14日之前使用和计算的所有数据'!B:I,8,0)</f>
        <v>3</v>
      </c>
      <c r="Y102" s="44">
        <f>VLOOKUP(B102,'3月14日之前使用和计算的所有数据'!B:J,9,0)</f>
        <v>10</v>
      </c>
      <c r="Z102" s="44">
        <f>VLOOKUP(B102,'3月14日之前使用和计算的所有数据'!B:K,10,0)</f>
        <v>21</v>
      </c>
      <c r="AA102" s="44">
        <f>VLOOKUP(B102,'3月14日之前使用和计算的所有数据'!B:L,11,0)</f>
        <v>3.7002939999999998E-3</v>
      </c>
      <c r="AB102" s="44">
        <f>VLOOKUP(B102,'3月14日之前使用和计算的所有数据'!B:M,12,0)</f>
        <v>1.57035E-4</v>
      </c>
      <c r="AC102" s="44">
        <f>VLOOKUP(B102,'3月14日之前使用和计算的所有数据'!B:N,13,0)</f>
        <v>0.25270160000000003</v>
      </c>
      <c r="AD102" s="44">
        <f>VLOOKUP(B102,'3月14日之前使用和计算的所有数据'!B:O,14,0)</f>
        <v>1.4652455023877065</v>
      </c>
      <c r="AE102" s="44">
        <v>1.1422822822822822</v>
      </c>
      <c r="AF102" s="44">
        <v>3.5365100000000003</v>
      </c>
      <c r="AG102" s="44">
        <v>113.173905</v>
      </c>
      <c r="AH102" s="44">
        <v>39.902360999999999</v>
      </c>
    </row>
    <row r="103" spans="1:34" s="44" customFormat="1">
      <c r="A103" s="44">
        <v>104</v>
      </c>
      <c r="B103" s="46" t="s">
        <v>265</v>
      </c>
      <c r="C103" s="44">
        <v>0.601150026</v>
      </c>
      <c r="D103" s="44">
        <v>138</v>
      </c>
      <c r="E103" s="44">
        <v>38</v>
      </c>
      <c r="F103" s="46">
        <v>6</v>
      </c>
      <c r="G103" s="44">
        <v>225.83</v>
      </c>
      <c r="H103" s="44">
        <v>0.52140991010937432</v>
      </c>
      <c r="I103" s="44">
        <v>0.13111356247097075</v>
      </c>
      <c r="J103" s="44">
        <v>6.1108000000000002</v>
      </c>
      <c r="K103" s="44">
        <v>3.3992830000000001</v>
      </c>
      <c r="L103" s="44">
        <v>0.63764778815923484</v>
      </c>
      <c r="M103" s="44">
        <v>5.9757339591728291</v>
      </c>
      <c r="N103" s="44">
        <v>27.502988974006996</v>
      </c>
      <c r="O103" s="44">
        <v>21</v>
      </c>
      <c r="P103" s="44">
        <v>120</v>
      </c>
      <c r="Q103" s="44">
        <v>429</v>
      </c>
      <c r="R103" s="44">
        <v>9.0285170260815661</v>
      </c>
      <c r="S103" s="44">
        <v>6.7750077491918708</v>
      </c>
      <c r="T103" s="44">
        <v>8.1034406411902751</v>
      </c>
      <c r="U103" s="44">
        <v>1605</v>
      </c>
      <c r="V103" s="44">
        <v>617</v>
      </c>
      <c r="W103" s="46">
        <v>1451003</v>
      </c>
      <c r="X103" s="44">
        <f>VLOOKUP(B103,'3月14日之前使用和计算的所有数据'!B:I,8,0)</f>
        <v>5</v>
      </c>
      <c r="Y103" s="44">
        <f>VLOOKUP(B103,'3月14日之前使用和计算的所有数据'!B:J,9,0)</f>
        <v>14</v>
      </c>
      <c r="Z103" s="44">
        <f>VLOOKUP(B103,'3月14日之前使用和计算的所有数据'!B:K,10,0)</f>
        <v>26</v>
      </c>
      <c r="AA103" s="44">
        <f>VLOOKUP(B103,'3月14日之前使用和计算的所有数据'!B:L,11,0)</f>
        <v>8.4249669999999999E-2</v>
      </c>
      <c r="AB103" s="44">
        <f>VLOOKUP(B103,'3月14日之前使用和计算的所有数据'!B:M,12,0)</f>
        <v>1.59796E-4</v>
      </c>
      <c r="AC103" s="44">
        <f>VLOOKUP(B103,'3月14日之前使用和计算的所有数据'!B:N,13,0)</f>
        <v>0.31441249999999998</v>
      </c>
      <c r="AD103" s="44">
        <f>VLOOKUP(B103,'3月14日之前使用和计算的所有数据'!B:O,14,0)</f>
        <v>0.80992473707835555</v>
      </c>
      <c r="AE103" s="44">
        <v>1.5209609609609609</v>
      </c>
      <c r="AF103" s="44">
        <v>4.1174499999999998</v>
      </c>
      <c r="AG103" s="44">
        <v>111.72452800000001</v>
      </c>
      <c r="AH103" s="44">
        <v>40.818201000000002</v>
      </c>
    </row>
    <row r="104" spans="1:34" s="44" customFormat="1">
      <c r="A104" s="44">
        <v>105</v>
      </c>
      <c r="B104" s="46" t="s">
        <v>253</v>
      </c>
      <c r="C104" s="44">
        <v>0.46594041200000003</v>
      </c>
      <c r="D104" s="44">
        <v>71</v>
      </c>
      <c r="E104" s="44">
        <v>29</v>
      </c>
      <c r="F104" s="46">
        <v>13</v>
      </c>
      <c r="G104" s="44">
        <v>148.09</v>
      </c>
      <c r="H104" s="44">
        <v>0.16928894591127017</v>
      </c>
      <c r="I104" s="44">
        <v>1.7070499815566211E-2</v>
      </c>
      <c r="J104" s="44">
        <v>13.44</v>
      </c>
      <c r="K104" s="44">
        <v>4.4815830000000005</v>
      </c>
      <c r="L104" s="44">
        <v>1.053413464784928</v>
      </c>
      <c r="M104" s="44">
        <v>6.2529542845566883</v>
      </c>
      <c r="N104" s="44">
        <v>31.29853467485988</v>
      </c>
      <c r="O104" s="44">
        <v>2</v>
      </c>
      <c r="P104" s="44">
        <v>68</v>
      </c>
      <c r="Q104" s="44">
        <v>130</v>
      </c>
      <c r="R104" s="44">
        <v>0.14268350327503543</v>
      </c>
      <c r="S104" s="44">
        <v>6.1516645283273679</v>
      </c>
      <c r="T104" s="44">
        <v>7.1780673914511457</v>
      </c>
      <c r="U104" s="44">
        <v>2201</v>
      </c>
      <c r="V104" s="44">
        <v>89.51</v>
      </c>
      <c r="W104" s="46">
        <v>473000</v>
      </c>
      <c r="X104" s="44">
        <f>VLOOKUP(B104,'3月14日之前使用和计算的所有数据'!B:I,8,0)</f>
        <v>4</v>
      </c>
      <c r="Y104" s="44">
        <f>VLOOKUP(B104,'3月14日之前使用和计算的所有数据'!B:J,9,0)</f>
        <v>13</v>
      </c>
      <c r="Z104" s="44">
        <f>VLOOKUP(B104,'3月14日之前使用和计算的所有数据'!B:K,10,0)</f>
        <v>23</v>
      </c>
      <c r="AA104" s="44">
        <f>VLOOKUP(B104,'3月14日之前使用和计算的所有数据'!B:L,11,0)</f>
        <v>6.7950659999999996E-2</v>
      </c>
      <c r="AB104" s="44">
        <f>VLOOKUP(B104,'3月14日之前使用和计算的所有数据'!B:M,12,0)</f>
        <v>1.5977E-4</v>
      </c>
      <c r="AC104" s="44">
        <f>VLOOKUP(B104,'3月14日之前使用和计算的所有数据'!B:N,13,0)</f>
        <v>0.1301369</v>
      </c>
      <c r="AD104" s="44">
        <f>VLOOKUP(B104,'3月14日之前使用和计算的所有数据'!B:O,14,0)</f>
        <v>0.4946571465042866</v>
      </c>
      <c r="AE104" s="44">
        <v>0.94510510510510515</v>
      </c>
      <c r="AF104" s="44">
        <v>5.9080399999999997</v>
      </c>
      <c r="AG104" s="44">
        <v>111.23660599999999</v>
      </c>
      <c r="AH104" s="44">
        <v>39.864930999999999</v>
      </c>
    </row>
    <row r="105" spans="1:34" s="44" customFormat="1">
      <c r="A105" s="44">
        <v>106</v>
      </c>
      <c r="B105" s="46" t="s">
        <v>247</v>
      </c>
      <c r="C105" s="44">
        <v>1.055867415</v>
      </c>
      <c r="D105" s="44">
        <v>79</v>
      </c>
      <c r="E105" s="44">
        <v>44</v>
      </c>
      <c r="F105" s="46">
        <v>3</v>
      </c>
      <c r="G105" s="44">
        <v>74.28</v>
      </c>
      <c r="H105" s="44">
        <v>0.60971997845988146</v>
      </c>
      <c r="I105" s="44">
        <v>0.13988700564971751</v>
      </c>
      <c r="J105" s="44">
        <v>3.7050000000000001</v>
      </c>
      <c r="K105" s="44">
        <v>3.032038</v>
      </c>
      <c r="L105" s="44">
        <v>4.5907377490576193</v>
      </c>
      <c r="M105" s="44">
        <v>4.6782444803446417</v>
      </c>
      <c r="N105" s="44">
        <v>24.946149703823369</v>
      </c>
      <c r="O105" s="44">
        <v>1</v>
      </c>
      <c r="P105" s="44">
        <v>50</v>
      </c>
      <c r="Q105" s="44">
        <v>99</v>
      </c>
      <c r="R105" s="44">
        <v>0.71674744211093155</v>
      </c>
      <c r="S105" s="44">
        <v>6.5428109854604202</v>
      </c>
      <c r="T105" s="44">
        <v>7.9025309639203014</v>
      </c>
      <c r="U105" s="44">
        <v>2080</v>
      </c>
      <c r="V105" s="44">
        <v>0</v>
      </c>
      <c r="W105" s="46">
        <v>0</v>
      </c>
      <c r="X105" s="44">
        <f>VLOOKUP(B105,'3月14日之前使用和计算的所有数据'!B:I,8,0)</f>
        <v>3</v>
      </c>
      <c r="Y105" s="44">
        <f>VLOOKUP(B105,'3月14日之前使用和计算的所有数据'!B:J,9,0)</f>
        <v>8</v>
      </c>
      <c r="Z105" s="44">
        <f>VLOOKUP(B105,'3月14日之前使用和计算的所有数据'!B:K,10,0)</f>
        <v>15</v>
      </c>
      <c r="AA105" s="44">
        <f>VLOOKUP(B105,'3月14日之前使用和计算的所有数据'!B:L,11,0)</f>
        <v>6.7276569999999997E-3</v>
      </c>
      <c r="AB105" s="44">
        <f>VLOOKUP(B105,'3月14日之前使用和计算的所有数据'!B:M,12,0)</f>
        <v>1.54871E-4</v>
      </c>
      <c r="AC105" s="44">
        <f>VLOOKUP(B105,'3月14日之前使用和计算的所有数据'!B:N,13,0)</f>
        <v>3.7548079999999998E-2</v>
      </c>
      <c r="AD105" s="44">
        <f>VLOOKUP(B105,'3月14日之前使用和计算的所有数据'!B:O,14,0)</f>
        <v>1.2090847096646409</v>
      </c>
      <c r="AE105" s="44">
        <v>1.8372672672672672</v>
      </c>
      <c r="AF105" s="44">
        <v>9.9606600000000007</v>
      </c>
      <c r="AG105" s="44">
        <v>106.88086</v>
      </c>
      <c r="AH105" s="44">
        <v>39.020302000000001</v>
      </c>
    </row>
    <row r="106" spans="1:34" s="44" customFormat="1">
      <c r="A106" s="44">
        <v>107</v>
      </c>
      <c r="B106" s="46" t="s">
        <v>240</v>
      </c>
      <c r="C106" s="44">
        <v>6.4294710329999996</v>
      </c>
      <c r="D106" s="44">
        <v>1021</v>
      </c>
      <c r="E106" s="44">
        <v>36</v>
      </c>
      <c r="F106" s="46">
        <v>7</v>
      </c>
      <c r="G106" s="44">
        <v>153.91</v>
      </c>
      <c r="H106" s="44">
        <v>0.5856019751803001</v>
      </c>
      <c r="I106" s="44">
        <v>0.16107796964939822</v>
      </c>
      <c r="J106" s="44">
        <v>3.4453</v>
      </c>
      <c r="K106" s="44">
        <v>3.679522</v>
      </c>
      <c r="L106" s="44">
        <v>0.65622766551880973</v>
      </c>
      <c r="M106" s="44">
        <v>5.2082385809888896</v>
      </c>
      <c r="N106" s="44">
        <v>24.202455980767983</v>
      </c>
      <c r="O106" s="44">
        <v>12</v>
      </c>
      <c r="P106" s="44">
        <v>68</v>
      </c>
      <c r="Q106" s="44">
        <v>233</v>
      </c>
      <c r="R106" s="44">
        <v>4.0563965954129033</v>
      </c>
      <c r="S106" s="44">
        <v>7.8357481645117284</v>
      </c>
      <c r="T106" s="44">
        <v>9.5965174452602167</v>
      </c>
      <c r="U106" s="44">
        <v>2682</v>
      </c>
      <c r="V106" s="44">
        <v>0</v>
      </c>
      <c r="W106" s="46">
        <v>10092350</v>
      </c>
      <c r="X106" s="44">
        <f>VLOOKUP(B106,'3月14日之前使用和计算的所有数据'!B:I,8,0)</f>
        <v>2</v>
      </c>
      <c r="Y106" s="44">
        <f>VLOOKUP(B106,'3月14日之前使用和计算的所有数据'!B:J,9,0)</f>
        <v>7</v>
      </c>
      <c r="Z106" s="44">
        <f>VLOOKUP(B106,'3月14日之前使用和计算的所有数据'!B:K,10,0)</f>
        <v>14</v>
      </c>
      <c r="AA106" s="44">
        <f>VLOOKUP(B106,'3月14日之前使用和计算的所有数据'!B:L,11,0)</f>
        <v>6.2580719999999999E-3</v>
      </c>
      <c r="AB106" s="44">
        <f>VLOOKUP(B106,'3月14日之前使用和计算的所有数据'!B:M,12,0)</f>
        <v>1.58479E-4</v>
      </c>
      <c r="AC106" s="44">
        <f>VLOOKUP(B106,'3月14日之前使用和计算的所有数据'!B:N,13,0)</f>
        <v>1.5952709999999998E-2</v>
      </c>
      <c r="AD106" s="44">
        <f>VLOOKUP(B106,'3月14日之前使用和计算的所有数据'!B:O,14,0)</f>
        <v>2.1225517578635</v>
      </c>
      <c r="AE106" s="44">
        <v>0.92327327327327324</v>
      </c>
      <c r="AF106" s="44">
        <v>10.102399999999999</v>
      </c>
      <c r="AG106" s="44">
        <v>106.15037</v>
      </c>
      <c r="AH106" s="44">
        <v>38.491138999999997</v>
      </c>
    </row>
    <row r="107" spans="1:34" s="44" customFormat="1">
      <c r="A107" s="44">
        <v>108</v>
      </c>
      <c r="B107" s="46" t="s">
        <v>233</v>
      </c>
      <c r="C107" s="44">
        <v>1.0769786770000001</v>
      </c>
      <c r="D107" s="44">
        <v>149</v>
      </c>
      <c r="E107" s="44">
        <v>43</v>
      </c>
      <c r="F107" s="46">
        <v>2</v>
      </c>
      <c r="G107" s="44">
        <v>136.44999999999999</v>
      </c>
      <c r="H107" s="44">
        <v>0.27658482960791503</v>
      </c>
      <c r="I107" s="44">
        <v>6.6906933411787772E-2</v>
      </c>
      <c r="J107" s="44">
        <v>1.3624000000000001</v>
      </c>
      <c r="K107" s="44">
        <v>2.9864160000000002</v>
      </c>
      <c r="L107" s="44">
        <v>2.2205936240381092</v>
      </c>
      <c r="M107" s="44">
        <v>2.8193477464272627</v>
      </c>
      <c r="N107" s="44">
        <v>12.817882008061561</v>
      </c>
      <c r="O107" s="44">
        <v>1</v>
      </c>
      <c r="P107" s="44">
        <v>52</v>
      </c>
      <c r="Q107" s="44">
        <v>391</v>
      </c>
      <c r="R107" s="44">
        <v>0.13308904360571638</v>
      </c>
      <c r="S107" s="44">
        <v>6.4419201172590697</v>
      </c>
      <c r="T107" s="44">
        <v>10.443385855624772</v>
      </c>
      <c r="U107" s="44">
        <v>3269</v>
      </c>
      <c r="V107" s="44">
        <v>42.2</v>
      </c>
      <c r="W107" s="46">
        <v>0</v>
      </c>
      <c r="X107" s="44">
        <f>VLOOKUP(B107,'3月14日之前使用和计算的所有数据'!B:I,8,0)</f>
        <v>4</v>
      </c>
      <c r="Y107" s="44">
        <f>VLOOKUP(B107,'3月14日之前使用和计算的所有数据'!B:J,9,0)</f>
        <v>10</v>
      </c>
      <c r="Z107" s="44">
        <f>VLOOKUP(B107,'3月14日之前使用和计算的所有数据'!B:K,10,0)</f>
        <v>24</v>
      </c>
      <c r="AA107" s="44">
        <f>VLOOKUP(B107,'3月14日之前使用和计算的所有数据'!B:L,11,0)</f>
        <v>4.765374E-2</v>
      </c>
      <c r="AB107" s="44">
        <f>VLOOKUP(B107,'3月14日之前使用和计算的所有数据'!B:M,12,0)</f>
        <v>1.65453E-4</v>
      </c>
      <c r="AC107" s="44">
        <f>VLOOKUP(B107,'3月14日之前使用和计算的所有数据'!B:N,13,0)</f>
        <v>3.1107139999999998E-2</v>
      </c>
      <c r="AD107" s="44">
        <f>VLOOKUP(B107,'3月14日之前使用和计算的所有数据'!B:O,14,0)</f>
        <v>1.3669830226693394</v>
      </c>
      <c r="AE107" s="44">
        <v>0.55303303303303297</v>
      </c>
      <c r="AF107" s="44">
        <v>9.5580400000000001</v>
      </c>
      <c r="AG107" s="44">
        <v>106.05780900000001</v>
      </c>
      <c r="AH107" s="44">
        <v>38.082583999999997</v>
      </c>
    </row>
    <row r="108" spans="1:34" s="44" customFormat="1">
      <c r="A108" s="44">
        <v>109</v>
      </c>
      <c r="B108" s="46" t="s">
        <v>216</v>
      </c>
      <c r="C108" s="44">
        <v>2.7662287270000001</v>
      </c>
      <c r="D108" s="44">
        <v>499</v>
      </c>
      <c r="E108" s="44">
        <v>35</v>
      </c>
      <c r="F108" s="46">
        <v>11</v>
      </c>
      <c r="G108" s="44">
        <v>178.81</v>
      </c>
      <c r="H108" s="44">
        <v>0.27699793076449863</v>
      </c>
      <c r="I108" s="44">
        <v>8.4511768598166184E-2</v>
      </c>
      <c r="J108" s="44">
        <v>1.5125</v>
      </c>
      <c r="K108" s="44">
        <v>3.0458620000000001</v>
      </c>
      <c r="L108" s="44">
        <v>0.5145126111515016</v>
      </c>
      <c r="M108" s="44">
        <v>3.0753313573066383</v>
      </c>
      <c r="N108" s="44">
        <v>13.942173256529276</v>
      </c>
      <c r="O108" s="44">
        <v>0</v>
      </c>
      <c r="P108" s="44">
        <v>169</v>
      </c>
      <c r="Q108" s="44">
        <v>818</v>
      </c>
      <c r="R108" s="44">
        <v>0</v>
      </c>
      <c r="S108" s="44">
        <v>10.916615401823165</v>
      </c>
      <c r="T108" s="44">
        <v>9.3786700967507404</v>
      </c>
      <c r="U108" s="44">
        <v>1821</v>
      </c>
      <c r="V108" s="44">
        <v>21.46</v>
      </c>
      <c r="W108" s="46">
        <v>0</v>
      </c>
      <c r="X108" s="44">
        <f>VLOOKUP(B108,'3月14日之前使用和计算的所有数据'!B:I,8,0)</f>
        <v>2</v>
      </c>
      <c r="Y108" s="44">
        <f>VLOOKUP(B108,'3月14日之前使用和计算的所有数据'!B:J,9,0)</f>
        <v>10</v>
      </c>
      <c r="Z108" s="44">
        <f>VLOOKUP(B108,'3月14日之前使用和计算的所有数据'!B:K,10,0)</f>
        <v>24</v>
      </c>
      <c r="AA108" s="44">
        <f>VLOOKUP(B108,'3月14日之前使用和计算的所有数据'!B:L,11,0)</f>
        <v>3.308415E-2</v>
      </c>
      <c r="AB108" s="44">
        <f>VLOOKUP(B108,'3月14日之前使用和计算的所有数据'!B:M,12,0)</f>
        <v>1.6071999999999999E-4</v>
      </c>
      <c r="AC108" s="44">
        <f>VLOOKUP(B108,'3月14日之前使用和计算的所有数据'!B:N,13,0)</f>
        <v>1.0105909999999999E-2</v>
      </c>
      <c r="AD108" s="44">
        <f>VLOOKUP(B108,'3月14日之前使用和计算的所有数据'!B:O,14,0)</f>
        <v>0.62753335393704845</v>
      </c>
      <c r="AE108" s="44">
        <v>1.9332432432432431</v>
      </c>
      <c r="AF108" s="44">
        <v>11.4419</v>
      </c>
      <c r="AG108" s="44">
        <v>104.172642</v>
      </c>
      <c r="AH108" s="44">
        <v>36.545881999999999</v>
      </c>
    </row>
    <row r="109" spans="1:34" s="44" customFormat="1">
      <c r="A109" s="44">
        <v>110</v>
      </c>
      <c r="B109" s="46" t="s">
        <v>207</v>
      </c>
      <c r="C109" s="44">
        <v>3.5915188229999999</v>
      </c>
      <c r="D109" s="44">
        <v>1162</v>
      </c>
      <c r="E109" s="44">
        <v>33</v>
      </c>
      <c r="F109" s="46">
        <v>11</v>
      </c>
      <c r="G109" s="44">
        <v>322.93</v>
      </c>
      <c r="H109" s="44">
        <v>0.65103892484439352</v>
      </c>
      <c r="I109" s="44">
        <v>0.24677517958123185</v>
      </c>
      <c r="J109" s="44">
        <v>2.7904</v>
      </c>
      <c r="K109" s="44">
        <v>2.8995580000000003</v>
      </c>
      <c r="L109" s="44">
        <v>0.49236676679156471</v>
      </c>
      <c r="M109" s="44">
        <v>6.7732945220326384</v>
      </c>
      <c r="N109" s="44">
        <v>29.232341374291643</v>
      </c>
      <c r="O109" s="44">
        <v>25</v>
      </c>
      <c r="P109" s="44">
        <v>221</v>
      </c>
      <c r="Q109" s="44">
        <v>733</v>
      </c>
      <c r="R109" s="44">
        <v>8.1084755210107442</v>
      </c>
      <c r="S109" s="44">
        <v>6.301675285665624</v>
      </c>
      <c r="T109" s="44">
        <v>6.8621682717616821</v>
      </c>
      <c r="U109" s="44">
        <v>2627</v>
      </c>
      <c r="V109" s="44">
        <v>870.39</v>
      </c>
      <c r="W109" s="46">
        <v>1526061</v>
      </c>
      <c r="X109" s="44">
        <f>VLOOKUP(B109,'3月14日之前使用和计算的所有数据'!B:I,8,0)</f>
        <v>6</v>
      </c>
      <c r="Y109" s="44">
        <f>VLOOKUP(B109,'3月14日之前使用和计算的所有数据'!B:J,9,0)</f>
        <v>17</v>
      </c>
      <c r="Z109" s="44">
        <f>VLOOKUP(B109,'3月14日之前使用和计算的所有数据'!B:K,10,0)</f>
        <v>30</v>
      </c>
      <c r="AA109" s="44">
        <f>VLOOKUP(B109,'3月14日之前使用和计算的所有数据'!B:L,11,0)</f>
        <v>0.16036059999999999</v>
      </c>
      <c r="AB109" s="44">
        <f>VLOOKUP(B109,'3月14日之前使用和计算的所有数据'!B:M,12,0)</f>
        <v>1.6347900000000001E-4</v>
      </c>
      <c r="AC109" s="44">
        <f>VLOOKUP(B109,'3月14日之前使用和计算的所有数据'!B:N,13,0)</f>
        <v>1.238536E-2</v>
      </c>
      <c r="AD109" s="44">
        <f>VLOOKUP(B109,'3月14日之前使用和计算的所有数据'!B:O,14,0)</f>
        <v>1.9453295826697212</v>
      </c>
      <c r="AE109" s="44">
        <v>2.4083483483483481</v>
      </c>
      <c r="AF109" s="44">
        <v>10.6</v>
      </c>
      <c r="AG109" s="44">
        <v>103.961377</v>
      </c>
      <c r="AH109" s="44">
        <v>35.997895</v>
      </c>
    </row>
    <row r="110" spans="1:34" s="44" customFormat="1">
      <c r="A110" s="44">
        <v>111</v>
      </c>
      <c r="B110" s="46" t="s">
        <v>217</v>
      </c>
      <c r="C110" s="44">
        <v>5.8767600849999999</v>
      </c>
      <c r="D110" s="44">
        <v>1298</v>
      </c>
      <c r="E110" s="44">
        <v>36</v>
      </c>
      <c r="F110" s="46">
        <v>3</v>
      </c>
      <c r="G110" s="44">
        <v>219.14</v>
      </c>
      <c r="H110" s="44">
        <v>0.51642785433969152</v>
      </c>
      <c r="I110" s="44">
        <v>0.28589693411611217</v>
      </c>
      <c r="J110" s="44">
        <v>2.2865000000000002</v>
      </c>
      <c r="K110" s="44">
        <v>2.8124439999999997</v>
      </c>
      <c r="L110" s="44">
        <v>0.47914575157433609</v>
      </c>
      <c r="M110" s="44">
        <v>4.6244409966231634</v>
      </c>
      <c r="N110" s="44">
        <v>18.358127224605276</v>
      </c>
      <c r="O110" s="44">
        <v>9</v>
      </c>
      <c r="P110" s="44">
        <v>140</v>
      </c>
      <c r="Q110" s="44">
        <v>458</v>
      </c>
      <c r="R110" s="44">
        <v>1.9979008852788172</v>
      </c>
      <c r="S110" s="44">
        <v>5.4896413251802505</v>
      </c>
      <c r="T110" s="44">
        <v>7.4655471388153698</v>
      </c>
      <c r="U110" s="44">
        <v>4417.2700000000004</v>
      </c>
      <c r="V110" s="44">
        <v>333.4</v>
      </c>
      <c r="W110" s="46">
        <v>661800</v>
      </c>
      <c r="X110" s="44">
        <f>VLOOKUP(B110,'3月14日之前使用和计算的所有数据'!B:I,8,0)</f>
        <v>5</v>
      </c>
      <c r="Y110" s="44">
        <f>VLOOKUP(B110,'3月14日之前使用和计算的所有数据'!B:J,9,0)</f>
        <v>15</v>
      </c>
      <c r="Z110" s="44">
        <f>VLOOKUP(B110,'3月14日之前使用和计算的所有数据'!B:K,10,0)</f>
        <v>30</v>
      </c>
      <c r="AA110" s="44">
        <f>VLOOKUP(B110,'3月14日之前使用和计算的所有数据'!B:L,11,0)</f>
        <v>0.1243411</v>
      </c>
      <c r="AB110" s="44">
        <f>VLOOKUP(B110,'3月14日之前使用和计算的所有数据'!B:M,12,0)</f>
        <v>1.5765399999999999E-4</v>
      </c>
      <c r="AC110" s="44">
        <f>VLOOKUP(B110,'3月14日之前使用和计算的所有数据'!B:N,13,0)</f>
        <v>4.1536560000000004E-3</v>
      </c>
      <c r="AD110" s="44">
        <f>VLOOKUP(B110,'3月14日之前使用和计算的所有数据'!B:O,14,0)</f>
        <v>2.502539144312439</v>
      </c>
      <c r="AE110" s="44">
        <v>3.1371171171171168</v>
      </c>
      <c r="AF110" s="44">
        <v>12.745100000000001</v>
      </c>
      <c r="AG110" s="44">
        <v>101.76578499999999</v>
      </c>
      <c r="AH110" s="44">
        <v>36.628331000000003</v>
      </c>
    </row>
    <row r="111" spans="1:34" s="47" customFormat="1">
      <c r="A111" s="47">
        <v>114</v>
      </c>
      <c r="B111" s="48" t="s">
        <v>118</v>
      </c>
      <c r="C111" s="47">
        <v>18.533094810000001</v>
      </c>
      <c r="D111" s="47">
        <v>1036</v>
      </c>
      <c r="E111" s="47">
        <v>36</v>
      </c>
      <c r="F111" s="48">
        <v>3</v>
      </c>
      <c r="G111" s="49">
        <v>51.53</v>
      </c>
      <c r="H111" s="47">
        <v>0.42053170000000001</v>
      </c>
      <c r="I111" s="47">
        <v>1.4457144789999999E-2</v>
      </c>
      <c r="J111" s="47">
        <v>2.0264000000000002</v>
      </c>
      <c r="K111" s="47">
        <v>4.6677910000000002</v>
      </c>
      <c r="L111" s="47">
        <v>6.1129439161653405</v>
      </c>
      <c r="M111" s="47">
        <v>5.7170580244517755</v>
      </c>
      <c r="N111" s="47">
        <v>27.595575392974965</v>
      </c>
      <c r="O111" s="44">
        <v>4</v>
      </c>
      <c r="P111" s="44">
        <v>23</v>
      </c>
      <c r="Q111" s="44">
        <v>99</v>
      </c>
      <c r="R111" s="47">
        <v>2.3634775858723076</v>
      </c>
      <c r="S111" s="47">
        <v>4.5410440520085382</v>
      </c>
      <c r="T111" s="47">
        <v>9.3149621579662334</v>
      </c>
      <c r="U111" s="47">
        <v>4725.26</v>
      </c>
      <c r="V111" s="47">
        <v>74</v>
      </c>
      <c r="W111" s="48">
        <v>1318000</v>
      </c>
      <c r="X111" s="47">
        <f>VLOOKUP(B111,'3月14日之前使用和计算的所有数据'!B:I,8,0)</f>
        <v>3</v>
      </c>
      <c r="Y111" s="47">
        <f>VLOOKUP(B111,'3月14日之前使用和计算的所有数据'!B:J,9,0)</f>
        <v>6</v>
      </c>
      <c r="Z111" s="47">
        <f>VLOOKUP(B111,'3月14日之前使用和计算的所有数据'!B:K,10,0)</f>
        <v>14</v>
      </c>
      <c r="AA111" s="47">
        <f>VLOOKUP(B111,'3月14日之前使用和计算的所有数据'!B:L,11,0)</f>
        <v>1.20255E-2</v>
      </c>
      <c r="AB111" s="47">
        <f>VLOOKUP(B111,'3月14日之前使用和计算的所有数据'!B:M,12,0)</f>
        <v>1.4450899999999999E-4</v>
      </c>
      <c r="AC111" s="47">
        <f>VLOOKUP(B111,'3月14日之前使用和计算的所有数据'!B:N,13,0)</f>
        <v>1.37954E-4</v>
      </c>
      <c r="AD111" s="47">
        <f>VLOOKUP(B111,'3月14日之前使用和计算的所有数据'!B:O,14,0)</f>
        <v>1.7976295307343346</v>
      </c>
      <c r="AE111" s="47">
        <v>1.245015015015015</v>
      </c>
      <c r="AF111" s="47">
        <v>19.5381</v>
      </c>
      <c r="AG111" s="44">
        <v>91.761391000000003</v>
      </c>
      <c r="AH111" s="44">
        <v>30.074361</v>
      </c>
    </row>
    <row r="112" spans="1:34" s="44" customFormat="1">
      <c r="A112" s="44">
        <v>115</v>
      </c>
      <c r="B112" s="46" t="s">
        <v>267</v>
      </c>
      <c r="C112" s="44">
        <v>0.84663089700000005</v>
      </c>
      <c r="D112" s="44">
        <v>243</v>
      </c>
      <c r="E112" s="44">
        <v>42</v>
      </c>
      <c r="F112" s="46">
        <v>6</v>
      </c>
      <c r="G112" s="44">
        <v>289.63</v>
      </c>
      <c r="H112" s="44">
        <v>0.10458170769602597</v>
      </c>
      <c r="I112" s="44">
        <v>5.315092123614476E-2</v>
      </c>
      <c r="J112" s="44">
        <v>2.3489</v>
      </c>
      <c r="K112" s="44">
        <v>2.8948779999999998</v>
      </c>
      <c r="L112" s="44">
        <v>0.73196837344197774</v>
      </c>
      <c r="M112" s="44">
        <v>1.5854711183233783</v>
      </c>
      <c r="N112" s="44">
        <v>26.741014397679798</v>
      </c>
      <c r="O112" s="44">
        <v>2</v>
      </c>
      <c r="P112" s="44">
        <v>79</v>
      </c>
      <c r="Q112" s="44">
        <v>242</v>
      </c>
      <c r="R112" s="44">
        <v>0.66291475330594207</v>
      </c>
      <c r="S112" s="44">
        <v>2.6585643752373715</v>
      </c>
      <c r="T112" s="44">
        <v>4.5402755239443424</v>
      </c>
      <c r="U112" s="44">
        <v>1393</v>
      </c>
      <c r="V112" s="44">
        <v>203.1</v>
      </c>
      <c r="W112" s="46">
        <v>0</v>
      </c>
      <c r="X112" s="44">
        <f>VLOOKUP(B112,'3月14日之前使用和计算的所有数据'!B:I,8,0)</f>
        <v>4</v>
      </c>
      <c r="Y112" s="44">
        <f>VLOOKUP(B112,'3月14日之前使用和计算的所有数据'!B:J,9,0)</f>
        <v>12</v>
      </c>
      <c r="Z112" s="44">
        <f>VLOOKUP(B112,'3月14日之前使用和计算的所有数据'!B:K,10,0)</f>
        <v>23</v>
      </c>
      <c r="AA112" s="44">
        <f>VLOOKUP(B112,'3月14日之前使用和计算的所有数据'!B:L,11,0)</f>
        <v>7.5468049999999995E-2</v>
      </c>
      <c r="AB112" s="44">
        <f>VLOOKUP(B112,'3月14日之前使用和计算的所有数据'!B:M,12,0)</f>
        <v>1.5501499999999999E-4</v>
      </c>
      <c r="AC112" s="44">
        <f>VLOOKUP(B112,'3月14日之前使用和计算的所有数据'!B:N,13,0)</f>
        <v>0.45397589999999999</v>
      </c>
      <c r="AD112" s="44">
        <f>VLOOKUP(B112,'3月14日之前使用和计算的所有数据'!B:O,14,0)</f>
        <v>0.19094433605783101</v>
      </c>
      <c r="AE112" s="44">
        <v>1.0366666666666666</v>
      </c>
      <c r="AF112" s="44">
        <v>3.4111700000000003</v>
      </c>
      <c r="AG112" s="44">
        <v>112.63557</v>
      </c>
      <c r="AH112" s="44">
        <v>41.277517000000003</v>
      </c>
    </row>
    <row r="113" spans="1:34" s="44" customFormat="1">
      <c r="A113" s="44">
        <v>116</v>
      </c>
      <c r="B113" s="46" t="s">
        <v>262</v>
      </c>
      <c r="C113" s="44">
        <v>0.42311191999999997</v>
      </c>
      <c r="D113" s="44">
        <v>93</v>
      </c>
      <c r="E113" s="44">
        <v>37</v>
      </c>
      <c r="F113" s="46">
        <v>2</v>
      </c>
      <c r="G113" s="44">
        <v>218.68</v>
      </c>
      <c r="H113" s="44">
        <v>0.64464057069690872</v>
      </c>
      <c r="I113" s="44">
        <v>7.8752520887352365E-2</v>
      </c>
      <c r="J113" s="44">
        <v>8.4978999999999996</v>
      </c>
      <c r="K113" s="44">
        <v>3.6725760000000003</v>
      </c>
      <c r="L113" s="44">
        <v>0.53960124382659591</v>
      </c>
      <c r="M113" s="44">
        <v>4.9885677702579105</v>
      </c>
      <c r="N113" s="44">
        <v>31.0956648984818</v>
      </c>
      <c r="O113" s="44">
        <v>9</v>
      </c>
      <c r="P113" s="44">
        <v>101</v>
      </c>
      <c r="Q113" s="44">
        <v>198</v>
      </c>
      <c r="R113" s="44">
        <v>3.8114596670934695</v>
      </c>
      <c r="S113" s="44">
        <v>6.4020486555697822</v>
      </c>
      <c r="T113" s="44">
        <v>6.9325041156027067</v>
      </c>
      <c r="U113" s="44">
        <v>1406</v>
      </c>
      <c r="V113" s="44">
        <v>621</v>
      </c>
      <c r="W113" s="46">
        <v>533000</v>
      </c>
      <c r="X113" s="44">
        <f>VLOOKUP(B113,'3月14日之前使用和计算的所有数据'!B:I,8,0)</f>
        <v>3</v>
      </c>
      <c r="Y113" s="44">
        <f>VLOOKUP(B113,'3月14日之前使用和计算的所有数据'!B:J,9,0)</f>
        <v>9</v>
      </c>
      <c r="Z113" s="44">
        <f>VLOOKUP(B113,'3月14日之前使用和计算的所有数据'!B:K,10,0)</f>
        <v>18</v>
      </c>
      <c r="AA113" s="44">
        <f>VLOOKUP(B113,'3月14日之前使用和计算的所有数据'!B:L,11,0)</f>
        <v>5.8875259999999997E-3</v>
      </c>
      <c r="AB113" s="44">
        <f>VLOOKUP(B113,'3月14日之前使用和计算的所有数据'!B:M,12,0)</f>
        <v>1.5439300000000001E-4</v>
      </c>
      <c r="AC113" s="44">
        <f>VLOOKUP(B113,'3月14日之前使用和计算的所有数据'!B:N,13,0)</f>
        <v>0.1100756</v>
      </c>
      <c r="AD113" s="44">
        <f>VLOOKUP(B113,'3月14日之前使用和计算的所有数据'!B:O,14,0)</f>
        <v>0.31354330020397836</v>
      </c>
      <c r="AE113" s="44">
        <v>1.6954354354354353</v>
      </c>
      <c r="AF113" s="44">
        <v>5.9486499999999998</v>
      </c>
      <c r="AG113" s="44">
        <v>109.838178</v>
      </c>
      <c r="AH113" s="44">
        <v>40.642235999999997</v>
      </c>
    </row>
    <row r="114" spans="1:34" s="44" customFormat="1">
      <c r="A114" s="44">
        <v>117</v>
      </c>
      <c r="B114" s="46" t="s">
        <v>263</v>
      </c>
      <c r="C114" s="44">
        <v>0.15026296</v>
      </c>
      <c r="D114" s="44">
        <v>28</v>
      </c>
      <c r="E114" s="44">
        <v>43</v>
      </c>
      <c r="F114" s="46">
        <v>1</v>
      </c>
      <c r="G114" s="44">
        <v>173.52</v>
      </c>
      <c r="H114" s="44">
        <v>0.30832180728446285</v>
      </c>
      <c r="I114" s="44">
        <v>2.693866145032835E-2</v>
      </c>
      <c r="J114" s="44">
        <v>2.9384000000000001</v>
      </c>
      <c r="K114" s="44">
        <v>2.5883929999999999</v>
      </c>
      <c r="L114" s="44">
        <v>0.80106039649608107</v>
      </c>
      <c r="M114" s="44">
        <v>3.1304748732134624</v>
      </c>
      <c r="N114" s="44">
        <v>22.683264177040108</v>
      </c>
      <c r="O114" s="44">
        <v>1</v>
      </c>
      <c r="P114" s="44">
        <v>67</v>
      </c>
      <c r="Q114" s="44">
        <v>143</v>
      </c>
      <c r="R114" s="44">
        <v>0.41355463347164589</v>
      </c>
      <c r="S114" s="44">
        <v>5.3711387736283998</v>
      </c>
      <c r="T114" s="44">
        <v>5.9186260949746421</v>
      </c>
      <c r="U114" s="44">
        <v>2223</v>
      </c>
      <c r="V114" s="44">
        <v>0</v>
      </c>
      <c r="W114" s="46">
        <v>0</v>
      </c>
      <c r="X114" s="44">
        <f>VLOOKUP(B114,'3月14日之前使用和计算的所有数据'!B:I,8,0)</f>
        <v>2</v>
      </c>
      <c r="Y114" s="44">
        <f>VLOOKUP(B114,'3月14日之前使用和计算的所有数据'!B:J,9,0)</f>
        <v>5</v>
      </c>
      <c r="Z114" s="44">
        <f>VLOOKUP(B114,'3月14日之前使用和计算的所有数据'!B:K,10,0)</f>
        <v>10</v>
      </c>
      <c r="AA114" s="44">
        <f>VLOOKUP(B114,'3月14日之前使用和计算的所有数据'!B:L,11,0)</f>
        <v>7.5612499999999996E-4</v>
      </c>
      <c r="AB114" s="44">
        <f>VLOOKUP(B114,'3月14日之前使用和计算的所有数据'!B:M,12,0)</f>
        <v>1.4718899999999999E-4</v>
      </c>
      <c r="AC114" s="44">
        <f>VLOOKUP(B114,'3月14日之前使用和计算的所有数据'!B:N,13,0)</f>
        <v>2.917987E-2</v>
      </c>
      <c r="AD114" s="44">
        <f>VLOOKUP(B114,'3月14日之前使用和计算的所有数据'!B:O,14,0)</f>
        <v>0.18673857742874173</v>
      </c>
      <c r="AE114" s="44">
        <v>0.57147147147147148</v>
      </c>
      <c r="AF114" s="44">
        <v>8.5812200000000001</v>
      </c>
      <c r="AG114" s="44">
        <v>108.776392</v>
      </c>
      <c r="AH114" s="44">
        <v>40.662615000000002</v>
      </c>
    </row>
    <row r="115" spans="1:34" s="44" customFormat="1">
      <c r="A115" s="44">
        <v>118</v>
      </c>
      <c r="B115" s="46" t="s">
        <v>251</v>
      </c>
      <c r="C115" s="44">
        <v>2.3773584909999999</v>
      </c>
      <c r="D115" s="44">
        <v>126</v>
      </c>
      <c r="E115" s="44">
        <v>39</v>
      </c>
      <c r="F115" s="46">
        <v>3</v>
      </c>
      <c r="G115" s="44">
        <v>47.1</v>
      </c>
      <c r="H115" s="44">
        <v>1</v>
      </c>
      <c r="I115" s="44">
        <v>0.26852907639680729</v>
      </c>
      <c r="J115" s="44">
        <v>6.4146999999999998</v>
      </c>
      <c r="K115" s="44">
        <v>3.5590359999999999</v>
      </c>
      <c r="L115" s="44">
        <v>6.0297239915074305</v>
      </c>
      <c r="M115" s="44">
        <v>5.7876857749469206</v>
      </c>
      <c r="N115" s="44">
        <v>26.772823779193207</v>
      </c>
      <c r="O115" s="44">
        <v>1</v>
      </c>
      <c r="P115" s="44">
        <v>23</v>
      </c>
      <c r="Q115" s="44">
        <v>31</v>
      </c>
      <c r="R115" s="44">
        <v>0.78174097664543529</v>
      </c>
      <c r="S115" s="44">
        <v>3.970276008492569</v>
      </c>
      <c r="T115" s="44">
        <v>7.0276008492569</v>
      </c>
      <c r="U115" s="44">
        <v>291.72000000000003</v>
      </c>
      <c r="V115" s="44">
        <v>279.10000000000002</v>
      </c>
      <c r="W115" s="46">
        <v>115500</v>
      </c>
      <c r="X115" s="44">
        <f>VLOOKUP(B115,'3月14日之前使用和计算的所有数据'!B:I,8,0)</f>
        <v>2</v>
      </c>
      <c r="Y115" s="44">
        <f>VLOOKUP(B115,'3月14日之前使用和计算的所有数据'!B:J,9,0)</f>
        <v>5</v>
      </c>
      <c r="Z115" s="44">
        <f>VLOOKUP(B115,'3月14日之前使用和计算的所有数据'!B:K,10,0)</f>
        <v>8</v>
      </c>
      <c r="AA115" s="44">
        <f>VLOOKUP(B115,'3月14日之前使用和计算的所有数据'!B:L,11,0)</f>
        <v>6.7429800000000004E-4</v>
      </c>
      <c r="AB115" s="44">
        <f>VLOOKUP(B115,'3月14日之前使用和计算的所有数据'!B:M,12,0)</f>
        <v>1.4760199999999999E-4</v>
      </c>
      <c r="AC115" s="44">
        <f>VLOOKUP(B115,'3月14日之前使用和计算的所有数据'!B:N,13,0)</f>
        <v>1.550489E-2</v>
      </c>
      <c r="AD115" s="44">
        <f>VLOOKUP(B115,'3月14日之前使用和计算的所有数据'!B:O,14,0)</f>
        <v>0.12196015494210836</v>
      </c>
      <c r="AE115" s="44">
        <v>1.4062162162162162</v>
      </c>
      <c r="AF115" s="44">
        <v>10.129299999999999</v>
      </c>
      <c r="AG115" s="44">
        <v>106.82278599999999</v>
      </c>
      <c r="AH115" s="44">
        <v>39.690534999999997</v>
      </c>
    </row>
    <row r="116" spans="1:34" s="44" customFormat="1">
      <c r="A116" s="44">
        <v>119</v>
      </c>
      <c r="B116" s="46" t="s">
        <v>278</v>
      </c>
      <c r="C116" s="44">
        <v>1.79796391</v>
      </c>
      <c r="D116" s="44">
        <v>823</v>
      </c>
      <c r="E116" s="44">
        <v>31</v>
      </c>
      <c r="F116" s="46">
        <v>12</v>
      </c>
      <c r="G116" s="44">
        <v>457.84</v>
      </c>
      <c r="H116" s="44">
        <v>0.26400052420059411</v>
      </c>
      <c r="I116" s="44">
        <v>5.0859243954188463E-2</v>
      </c>
      <c r="J116" s="44">
        <v>2.1036999999999999</v>
      </c>
      <c r="K116" s="44">
        <v>2.7411669999999999</v>
      </c>
      <c r="L116" s="44">
        <v>0.66398741918574178</v>
      </c>
      <c r="M116" s="44">
        <v>3.3706098200244634</v>
      </c>
      <c r="N116" s="44">
        <v>17.63061331469509</v>
      </c>
      <c r="O116" s="44">
        <v>2</v>
      </c>
      <c r="P116" s="44">
        <v>196</v>
      </c>
      <c r="Q116" s="44">
        <v>735</v>
      </c>
      <c r="R116" s="44">
        <v>0.30344661890616814</v>
      </c>
      <c r="S116" s="44">
        <v>6.2248820548663284</v>
      </c>
      <c r="T116" s="44">
        <v>6.2904071291280799</v>
      </c>
      <c r="U116" s="44">
        <v>4250</v>
      </c>
      <c r="V116" s="44">
        <v>383</v>
      </c>
      <c r="W116" s="46">
        <v>165202</v>
      </c>
      <c r="X116" s="44">
        <f>VLOOKUP(B116,'3月14日之前使用和计算的所有数据'!B:I,8,0)</f>
        <v>4</v>
      </c>
      <c r="Y116" s="44">
        <f>VLOOKUP(B116,'3月14日之前使用和计算的所有数据'!B:J,9,0)</f>
        <v>14</v>
      </c>
      <c r="Z116" s="44">
        <f>VLOOKUP(B116,'3月14日之前使用和计算的所有数据'!B:K,10,0)</f>
        <v>31</v>
      </c>
      <c r="AA116" s="44">
        <f>VLOOKUP(B116,'3月14日之前使用和计算的所有数据'!B:L,11,0)</f>
        <v>0.15188370000000001</v>
      </c>
      <c r="AB116" s="44">
        <f>VLOOKUP(B116,'3月14日之前使用和计算的所有数据'!B:M,12,0)</f>
        <v>1.46649E-4</v>
      </c>
      <c r="AC116" s="44">
        <f>VLOOKUP(B116,'3月14日之前使用和计算的所有数据'!B:N,13,0)</f>
        <v>0.39578099999999999</v>
      </c>
      <c r="AD116" s="44">
        <f>VLOOKUP(B116,'3月14日之前使用和计算的所有数据'!B:O,14,0)</f>
        <v>0.52742637880103205</v>
      </c>
      <c r="AE116" s="44">
        <v>1.2682282282282282</v>
      </c>
      <c r="AF116" s="44">
        <v>4.3388900000000001</v>
      </c>
      <c r="AG116" s="44">
        <v>118.95943200000001</v>
      </c>
      <c r="AH116" s="44">
        <v>42.265241000000003</v>
      </c>
    </row>
    <row r="117" spans="1:34" s="44" customFormat="1">
      <c r="A117" s="44">
        <v>120</v>
      </c>
      <c r="B117" s="46" t="s">
        <v>294</v>
      </c>
      <c r="C117" s="44">
        <v>1.044869783</v>
      </c>
      <c r="D117" s="44">
        <v>333</v>
      </c>
      <c r="E117" s="44">
        <v>42</v>
      </c>
      <c r="F117" s="46">
        <v>4</v>
      </c>
      <c r="G117" s="44">
        <v>308.67</v>
      </c>
      <c r="H117" s="44">
        <v>0.24660640813814105</v>
      </c>
      <c r="I117" s="44">
        <v>5.1846812799193752E-2</v>
      </c>
      <c r="J117" s="44">
        <v>3.1147</v>
      </c>
      <c r="K117" s="44">
        <v>2.187827</v>
      </c>
      <c r="L117" s="44">
        <v>0.63822204943791105</v>
      </c>
      <c r="M117" s="44">
        <v>2.2914439368905302</v>
      </c>
      <c r="N117" s="44">
        <v>24.122849645252209</v>
      </c>
      <c r="O117" s="44">
        <v>3</v>
      </c>
      <c r="P117" s="44">
        <v>176</v>
      </c>
      <c r="Q117" s="44">
        <v>639</v>
      </c>
      <c r="R117" s="44">
        <v>0.86869472251919522</v>
      </c>
      <c r="S117" s="44">
        <v>5.6241293290569221</v>
      </c>
      <c r="T117" s="44">
        <v>6.9297307804451354</v>
      </c>
      <c r="U117" s="44">
        <v>2534</v>
      </c>
      <c r="V117" s="44">
        <v>696.5</v>
      </c>
      <c r="W117" s="46">
        <v>49500</v>
      </c>
      <c r="X117" s="44">
        <f>VLOOKUP(B117,'3月14日之前使用和计算的所有数据'!B:I,8,0)</f>
        <v>5</v>
      </c>
      <c r="Y117" s="44">
        <f>VLOOKUP(B117,'3月14日之前使用和计算的所有数据'!B:J,9,0)</f>
        <v>18</v>
      </c>
      <c r="Z117" s="44">
        <f>VLOOKUP(B117,'3月14日之前使用和计算的所有数据'!B:K,10,0)</f>
        <v>33</v>
      </c>
      <c r="AA117" s="44">
        <f>VLOOKUP(B117,'3月14日之前使用和计算的所有数据'!B:L,11,0)</f>
        <v>0.14780750000000001</v>
      </c>
      <c r="AB117" s="44">
        <f>VLOOKUP(B117,'3月14日之前使用和计算的所有数据'!B:M,12,0)</f>
        <v>1.41383E-4</v>
      </c>
      <c r="AC117" s="44">
        <f>VLOOKUP(B117,'3月14日之前使用和计算的所有数据'!B:N,13,0)</f>
        <v>0.18989049999999999</v>
      </c>
      <c r="AD117" s="44">
        <f>VLOOKUP(B117,'3月14日之前使用和计算的所有数据'!B:O,14,0)</f>
        <v>0.55834880866261738</v>
      </c>
      <c r="AE117" s="44">
        <v>1.062132132132132</v>
      </c>
      <c r="AF117" s="44">
        <v>6.6440700000000001</v>
      </c>
      <c r="AG117" s="44">
        <v>123.55042299999999</v>
      </c>
      <c r="AH117" s="44">
        <v>43.376221000000001</v>
      </c>
    </row>
    <row r="118" spans="1:34" s="44" customFormat="1">
      <c r="A118" s="44">
        <v>122</v>
      </c>
      <c r="B118" s="46" t="s">
        <v>313</v>
      </c>
      <c r="C118" s="44">
        <v>0.33444227399999998</v>
      </c>
      <c r="D118" s="44">
        <v>190</v>
      </c>
      <c r="E118" s="44">
        <v>38</v>
      </c>
      <c r="F118" s="46">
        <v>1</v>
      </c>
      <c r="G118" s="44">
        <v>570.4</v>
      </c>
      <c r="H118" s="44">
        <v>0.24873772791023843</v>
      </c>
      <c r="I118" s="44">
        <v>0.13430973180437497</v>
      </c>
      <c r="J118" s="44">
        <v>1.2714000000000001</v>
      </c>
      <c r="K118" s="44">
        <v>2.1371889999999998</v>
      </c>
      <c r="L118" s="44">
        <v>1.3867461430575037</v>
      </c>
      <c r="M118" s="44">
        <v>2.9826437587657786</v>
      </c>
      <c r="N118" s="44">
        <v>38.518583450210379</v>
      </c>
      <c r="O118" s="44">
        <v>5</v>
      </c>
      <c r="P118" s="44">
        <v>319</v>
      </c>
      <c r="Q118" s="44">
        <v>1315</v>
      </c>
      <c r="R118" s="44">
        <v>0.88190743338008415</v>
      </c>
      <c r="S118" s="44">
        <v>4.1584852734922864</v>
      </c>
      <c r="T118" s="44">
        <v>4.4652875175315572</v>
      </c>
      <c r="U118" s="44">
        <v>5035</v>
      </c>
      <c r="V118" s="44">
        <v>1629</v>
      </c>
      <c r="W118" s="46">
        <v>120000</v>
      </c>
      <c r="X118" s="44">
        <f>VLOOKUP(B118,'3月14日之前使用和计算的所有数据'!B:I,8,0)</f>
        <v>5</v>
      </c>
      <c r="Y118" s="44">
        <f>VLOOKUP(B118,'3月14日之前使用和计算的所有数据'!B:J,9,0)</f>
        <v>10</v>
      </c>
      <c r="Z118" s="44">
        <f>VLOOKUP(B118,'3月14日之前使用和计算的所有数据'!B:K,10,0)</f>
        <v>17</v>
      </c>
      <c r="AA118" s="44">
        <f>VLOOKUP(B118,'3月14日之前使用和计算的所有数据'!B:L,11,0)</f>
        <v>2.532065E-2</v>
      </c>
      <c r="AB118" s="44">
        <f>VLOOKUP(B118,'3月14日之前使用和计算的所有数据'!B:M,12,0)</f>
        <v>1.30548E-4</v>
      </c>
      <c r="AC118" s="44">
        <f>VLOOKUP(B118,'3月14日之前使用和计算的所有数据'!B:N,13,0)</f>
        <v>2.2251940000000001E-2</v>
      </c>
      <c r="AD118" s="44">
        <f>VLOOKUP(B118,'3月14日之前使用和计算的所有数据'!B:O,14,0)</f>
        <v>0.71538560938340112</v>
      </c>
      <c r="AE118" s="44">
        <v>0.88753753753753761</v>
      </c>
      <c r="AF118" s="44">
        <v>11.355</v>
      </c>
      <c r="AG118" s="44">
        <v>123.957531</v>
      </c>
      <c r="AH118" s="44">
        <v>47.317309000000002</v>
      </c>
    </row>
    <row r="119" spans="1:34" s="44" customFormat="1">
      <c r="A119" s="44">
        <v>123</v>
      </c>
      <c r="B119" s="46" t="s">
        <v>320</v>
      </c>
      <c r="C119" s="44">
        <v>0.43625509400000001</v>
      </c>
      <c r="D119" s="44">
        <v>76</v>
      </c>
      <c r="E119" s="44">
        <v>39</v>
      </c>
      <c r="F119" s="46">
        <v>3</v>
      </c>
      <c r="G119" s="44">
        <v>173.94</v>
      </c>
      <c r="H119" s="44">
        <v>0.11009543520754282</v>
      </c>
      <c r="I119" s="44">
        <v>2.1169855411128966E-2</v>
      </c>
      <c r="J119" s="44">
        <v>1.2882</v>
      </c>
      <c r="K119" s="44">
        <v>1.8347470000000001</v>
      </c>
      <c r="L119" s="44">
        <v>0.77038059100839373</v>
      </c>
      <c r="M119" s="44">
        <v>3.9525123605841097</v>
      </c>
      <c r="N119" s="44">
        <v>32.654938484534895</v>
      </c>
      <c r="O119" s="44">
        <v>1</v>
      </c>
      <c r="P119" s="44">
        <v>131</v>
      </c>
      <c r="Q119" s="44">
        <v>268</v>
      </c>
      <c r="R119" s="44">
        <v>0.49770035644475108</v>
      </c>
      <c r="S119" s="44">
        <v>6.5194894791307343</v>
      </c>
      <c r="T119" s="44">
        <v>6.9506726457399113</v>
      </c>
      <c r="U119" s="44">
        <v>1142.07</v>
      </c>
      <c r="V119" s="44">
        <v>143.31</v>
      </c>
      <c r="W119" s="46">
        <v>84987</v>
      </c>
      <c r="X119" s="44">
        <f>VLOOKUP(B119,'3月14日之前使用和计算的所有数据'!B:I,8,0)</f>
        <v>2</v>
      </c>
      <c r="Y119" s="44">
        <f>VLOOKUP(B119,'3月14日之前使用和计算的所有数据'!B:J,9,0)</f>
        <v>5</v>
      </c>
      <c r="Z119" s="44">
        <f>VLOOKUP(B119,'3月14日之前使用和计算的所有数据'!B:K,10,0)</f>
        <v>10</v>
      </c>
      <c r="AA119" s="44">
        <f>VLOOKUP(B119,'3月14日之前使用和计算的所有数据'!B:L,11,0)</f>
        <v>0</v>
      </c>
      <c r="AB119" s="44">
        <f>VLOOKUP(B119,'3月14日之前使用和计算的所有数据'!B:M,12,0)</f>
        <v>1.25313E-4</v>
      </c>
      <c r="AC119" s="44">
        <f>VLOOKUP(B119,'3月14日之前使用和计算的所有数据'!B:N,13,0)</f>
        <v>6.73552E-3</v>
      </c>
      <c r="AD119" s="44">
        <f>VLOOKUP(B119,'3月14日之前使用和计算的所有数据'!B:O,14,0)</f>
        <v>0.3407872667153104</v>
      </c>
      <c r="AE119" s="44">
        <v>0.76093093093093089</v>
      </c>
      <c r="AF119" s="44">
        <v>13.813499999999999</v>
      </c>
      <c r="AG119" s="44">
        <v>127.488281</v>
      </c>
      <c r="AH119" s="44">
        <v>50.252290000000002</v>
      </c>
    </row>
    <row r="120" spans="1:34" s="44" customFormat="1">
      <c r="A120" s="44">
        <v>124</v>
      </c>
      <c r="B120" s="46" t="s">
        <v>318</v>
      </c>
      <c r="C120" s="44">
        <v>0.36859565100000002</v>
      </c>
      <c r="D120" s="44">
        <v>100</v>
      </c>
      <c r="E120" s="44">
        <v>37</v>
      </c>
      <c r="F120" s="46">
        <v>1</v>
      </c>
      <c r="G120" s="44">
        <v>272.12</v>
      </c>
      <c r="H120" s="44">
        <v>9.8265471115684247E-2</v>
      </c>
      <c r="I120" s="44">
        <v>1.0740617944710209E-2</v>
      </c>
      <c r="J120" s="44">
        <v>2.8881999999999999</v>
      </c>
      <c r="K120" s="44">
        <v>2.8247650000000002</v>
      </c>
      <c r="L120" s="44">
        <v>0.87093929148904892</v>
      </c>
      <c r="M120" s="44">
        <v>3.8449948552109361</v>
      </c>
      <c r="N120" s="44">
        <v>26.102454799353225</v>
      </c>
      <c r="O120" s="44">
        <v>2</v>
      </c>
      <c r="P120" s="44">
        <v>204</v>
      </c>
      <c r="Q120" s="44">
        <v>277</v>
      </c>
      <c r="R120" s="44">
        <v>0.51675731295016902</v>
      </c>
      <c r="S120" s="44">
        <v>4.6523592532706157</v>
      </c>
      <c r="T120" s="44">
        <v>4.5641628693223577</v>
      </c>
      <c r="U120" s="44">
        <v>2273</v>
      </c>
      <c r="V120" s="44">
        <v>789.8</v>
      </c>
      <c r="W120" s="46">
        <v>679000</v>
      </c>
      <c r="X120" s="44">
        <f>VLOOKUP(B120,'3月14日之前使用和计算的所有数据'!B:I,8,0)</f>
        <v>2</v>
      </c>
      <c r="Y120" s="44">
        <f>VLOOKUP(B120,'3月14日之前使用和计算的所有数据'!B:J,9,0)</f>
        <v>5</v>
      </c>
      <c r="Z120" s="44">
        <f>VLOOKUP(B120,'3月14日之前使用和计算的所有数据'!B:K,10,0)</f>
        <v>10</v>
      </c>
      <c r="AA120" s="44">
        <f>VLOOKUP(B120,'3月14日之前使用和计算的所有数据'!B:L,11,0)</f>
        <v>0</v>
      </c>
      <c r="AB120" s="44">
        <f>VLOOKUP(B120,'3月14日之前使用和计算的所有数据'!B:M,12,0)</f>
        <v>1.25313E-4</v>
      </c>
      <c r="AC120" s="44">
        <f>VLOOKUP(B120,'3月14日之前使用和计算的所有数据'!B:N,13,0)</f>
        <v>6.73552E-3</v>
      </c>
      <c r="AD120" s="44">
        <f>VLOOKUP(B120,'3月14日之前使用和计算的所有数据'!B:O,14,0)</f>
        <v>0.18639641359394177</v>
      </c>
      <c r="AE120" s="44">
        <v>0.84870870870870874</v>
      </c>
      <c r="AF120" s="44">
        <v>16.025700000000001</v>
      </c>
      <c r="AG120" s="44">
        <v>120.57956799999999</v>
      </c>
      <c r="AH120" s="44">
        <v>49.242866999999997</v>
      </c>
    </row>
    <row r="121" spans="1:34" s="44" customFormat="1">
      <c r="A121" s="44">
        <v>125</v>
      </c>
      <c r="B121" s="46" t="s">
        <v>304</v>
      </c>
      <c r="C121" s="44">
        <v>0.58098656699999995</v>
      </c>
      <c r="D121" s="44">
        <v>157</v>
      </c>
      <c r="E121" s="44">
        <v>22</v>
      </c>
      <c r="F121" s="46">
        <v>16</v>
      </c>
      <c r="G121" s="44">
        <v>270.23</v>
      </c>
      <c r="H121" s="44">
        <v>0.29474891758872074</v>
      </c>
      <c r="I121" s="44">
        <v>6.658699455437006E-2</v>
      </c>
      <c r="J121" s="44">
        <v>2.2645</v>
      </c>
      <c r="K121" s="44">
        <v>2.3639490000000003</v>
      </c>
      <c r="L121" s="44">
        <v>0.44406616585871289</v>
      </c>
      <c r="M121" s="44">
        <v>3.8755874625319171</v>
      </c>
      <c r="N121" s="44">
        <v>15.101950190578394</v>
      </c>
      <c r="O121" s="44">
        <v>7</v>
      </c>
      <c r="P121" s="44">
        <v>149</v>
      </c>
      <c r="Q121" s="44">
        <v>385</v>
      </c>
      <c r="R121" s="44">
        <v>1.979498945342856</v>
      </c>
      <c r="S121" s="44">
        <v>4.7700107315990081</v>
      </c>
      <c r="T121" s="44">
        <v>5.1104614587573547</v>
      </c>
      <c r="U121" s="44">
        <v>3308</v>
      </c>
      <c r="V121" s="44">
        <v>872.29</v>
      </c>
      <c r="W121" s="46">
        <v>260063</v>
      </c>
      <c r="X121" s="44">
        <f>VLOOKUP(B121,'3月14日之前使用和计算的所有数据'!B:I,8,0)</f>
        <v>4</v>
      </c>
      <c r="Y121" s="44">
        <f>VLOOKUP(B121,'3月14日之前使用和计算的所有数据'!B:J,9,0)</f>
        <v>10</v>
      </c>
      <c r="Z121" s="44">
        <f>VLOOKUP(B121,'3月14日之前使用和计算的所有数据'!B:K,10,0)</f>
        <v>18</v>
      </c>
      <c r="AA121" s="44">
        <f>VLOOKUP(B121,'3月14日之前使用和计算的所有数据'!B:L,11,0)</f>
        <v>1.2051879999999999E-2</v>
      </c>
      <c r="AB121" s="44">
        <f>VLOOKUP(B121,'3月14日之前使用和计算的所有数据'!B:M,12,0)</f>
        <v>1.21359E-4</v>
      </c>
      <c r="AC121" s="44">
        <f>VLOOKUP(B121,'3月14日之前使用和计算的所有数据'!B:N,13,0)</f>
        <v>5.068197E-3</v>
      </c>
      <c r="AD121" s="44">
        <f>VLOOKUP(B121,'3月14日之前使用和计算的所有数据'!B:O,14,0)</f>
        <v>0.99188057422681009</v>
      </c>
      <c r="AE121" s="44">
        <v>1.2995195195195195</v>
      </c>
      <c r="AF121" s="44">
        <v>12.8658</v>
      </c>
      <c r="AG121" s="44">
        <v>129.38470699999999</v>
      </c>
      <c r="AH121" s="44">
        <v>44.581131999999997</v>
      </c>
    </row>
    <row r="122" spans="1:34" s="44" customFormat="1">
      <c r="A122" s="44">
        <v>127</v>
      </c>
      <c r="B122" s="46" t="s">
        <v>289</v>
      </c>
      <c r="C122" s="44">
        <v>0.38073038100000001</v>
      </c>
      <c r="D122" s="44">
        <v>49</v>
      </c>
      <c r="E122" s="44">
        <v>26</v>
      </c>
      <c r="F122" s="46">
        <v>14</v>
      </c>
      <c r="G122" s="44">
        <v>129.71</v>
      </c>
      <c r="H122" s="44">
        <v>0.45732788528255336</v>
      </c>
      <c r="I122" s="44">
        <v>7.4183585930797838E-2</v>
      </c>
      <c r="J122" s="44">
        <v>2.7494999999999998</v>
      </c>
      <c r="K122" s="44">
        <v>2.1953779999999998</v>
      </c>
      <c r="L122" s="44">
        <v>0.80949811117107384</v>
      </c>
      <c r="M122" s="44">
        <v>5.3966540744738261</v>
      </c>
      <c r="N122" s="44">
        <v>34.461491018425718</v>
      </c>
      <c r="O122" s="44">
        <v>1</v>
      </c>
      <c r="P122" s="44">
        <v>114</v>
      </c>
      <c r="Q122" s="44">
        <v>253</v>
      </c>
      <c r="R122" s="44">
        <v>0.27553773803099219</v>
      </c>
      <c r="S122" s="44">
        <v>5.1576593940328426</v>
      </c>
      <c r="T122" s="44">
        <v>4.8261506437437349</v>
      </c>
      <c r="U122" s="44">
        <v>4654</v>
      </c>
      <c r="V122" s="44">
        <v>194.44</v>
      </c>
      <c r="W122" s="46">
        <v>0</v>
      </c>
      <c r="X122" s="44">
        <f>VLOOKUP(B122,'3月14日之前使用和计算的所有数据'!B:I,8,0)</f>
        <v>2</v>
      </c>
      <c r="Y122" s="44">
        <f>VLOOKUP(B122,'3月14日之前使用和计算的所有数据'!B:J,9,0)</f>
        <v>7</v>
      </c>
      <c r="Z122" s="44">
        <f>VLOOKUP(B122,'3月14日之前使用和计算的所有数据'!B:K,10,0)</f>
        <v>14</v>
      </c>
      <c r="AA122" s="44">
        <f>VLOOKUP(B122,'3月14日之前使用和计算的所有数据'!B:L,11,0)</f>
        <v>4.5198100000000001E-4</v>
      </c>
      <c r="AB122" s="44">
        <f>VLOOKUP(B122,'3月14日之前使用和计算的所有数据'!B:M,12,0)</f>
        <v>1.21345E-4</v>
      </c>
      <c r="AC122" s="44">
        <f>VLOOKUP(B122,'3月14日之前使用和计算的所有数据'!B:N,13,0)</f>
        <v>8.4560079999999992E-3</v>
      </c>
      <c r="AD122" s="44">
        <f>VLOOKUP(B122,'3月14日之前使用和计算的所有数据'!B:O,14,0)</f>
        <v>1.0097153986359637</v>
      </c>
      <c r="AE122" s="44">
        <v>1.3767867867867867</v>
      </c>
      <c r="AF122" s="44">
        <v>8.7468699999999995</v>
      </c>
      <c r="AG122" s="44">
        <v>127.539326</v>
      </c>
      <c r="AH122" s="44">
        <v>42.352035999999998</v>
      </c>
    </row>
    <row r="123" spans="1:34" s="44" customFormat="1">
      <c r="A123" s="44">
        <v>128</v>
      </c>
      <c r="B123" s="46" t="s">
        <v>286</v>
      </c>
      <c r="C123" s="44">
        <v>0.38917389000000002</v>
      </c>
      <c r="D123" s="44">
        <v>88</v>
      </c>
      <c r="E123" s="44">
        <v>39</v>
      </c>
      <c r="F123" s="46">
        <v>1</v>
      </c>
      <c r="G123" s="44">
        <v>226.99</v>
      </c>
      <c r="H123" s="44">
        <v>0.19868716683554341</v>
      </c>
      <c r="I123" s="44">
        <v>0.14938466600855546</v>
      </c>
      <c r="J123" s="44">
        <v>2.282</v>
      </c>
      <c r="K123" s="44">
        <v>2.1588500000000002</v>
      </c>
      <c r="L123" s="44">
        <v>0.58592889554605931</v>
      </c>
      <c r="M123" s="44">
        <v>3.9882814220890785</v>
      </c>
      <c r="N123" s="44">
        <v>16.516146085730647</v>
      </c>
      <c r="O123" s="44">
        <v>1</v>
      </c>
      <c r="P123" s="44">
        <v>147</v>
      </c>
      <c r="Q123" s="44">
        <v>490</v>
      </c>
      <c r="R123" s="44">
        <v>0.46861095202431824</v>
      </c>
      <c r="S123" s="44">
        <v>5.1940614123970219</v>
      </c>
      <c r="T123" s="44">
        <v>5.8064231904489176</v>
      </c>
      <c r="U123" s="44">
        <v>7622</v>
      </c>
      <c r="V123" s="44">
        <v>386.72</v>
      </c>
      <c r="W123" s="46">
        <v>0</v>
      </c>
      <c r="X123" s="44">
        <f>VLOOKUP(B123,'3月14日之前使用和计算的所有数据'!B:I,8,0)</f>
        <v>5</v>
      </c>
      <c r="Y123" s="44">
        <f>VLOOKUP(B123,'3月14日之前使用和计算的所有数据'!B:J,9,0)</f>
        <v>10</v>
      </c>
      <c r="Z123" s="44">
        <f>VLOOKUP(B123,'3月14日之前使用和计算的所有数据'!B:K,10,0)</f>
        <v>19</v>
      </c>
      <c r="AA123" s="44">
        <f>VLOOKUP(B123,'3月14日之前使用和计算的所有数据'!B:L,11,0)</f>
        <v>7.3550569999999999E-3</v>
      </c>
      <c r="AB123" s="44">
        <f>VLOOKUP(B123,'3月14日之前使用和计算的所有数据'!B:M,12,0)</f>
        <v>1.2595999999999999E-4</v>
      </c>
      <c r="AC123" s="44">
        <f>VLOOKUP(B123,'3月14日之前使用和计算的所有数据'!B:N,13,0)</f>
        <v>2.9548700000000001E-2</v>
      </c>
      <c r="AD123" s="44">
        <f>VLOOKUP(B123,'3月14日之前使用和计算的所有数据'!B:O,14,0)</f>
        <v>1.5807052851358998</v>
      </c>
      <c r="AE123" s="44">
        <v>0.62273273273273277</v>
      </c>
      <c r="AF123" s="44">
        <v>8.1522199999999998</v>
      </c>
      <c r="AG123" s="44">
        <v>126.042485</v>
      </c>
      <c r="AH123" s="44">
        <v>41.774025000000002</v>
      </c>
    </row>
    <row r="124" spans="1:34" s="44" customFormat="1">
      <c r="A124" s="44">
        <v>129</v>
      </c>
      <c r="B124" s="46" t="s">
        <v>277</v>
      </c>
      <c r="C124" s="44">
        <v>0.30401034900000001</v>
      </c>
      <c r="D124" s="44">
        <v>47</v>
      </c>
      <c r="E124" s="44">
        <v>27</v>
      </c>
      <c r="F124" s="46">
        <v>10</v>
      </c>
      <c r="G124" s="44">
        <v>155.56</v>
      </c>
      <c r="H124" s="44">
        <v>0.61481100539984568</v>
      </c>
      <c r="I124" s="44">
        <v>0.18494828201165139</v>
      </c>
      <c r="J124" s="44">
        <v>4.4250999999999996</v>
      </c>
      <c r="K124" s="44">
        <v>2.8385720000000001</v>
      </c>
      <c r="L124" s="44">
        <v>0.75854975572126515</v>
      </c>
      <c r="M124" s="44">
        <v>5.8273335047570072</v>
      </c>
      <c r="N124" s="44">
        <v>24.350732836204678</v>
      </c>
      <c r="O124" s="44">
        <v>1</v>
      </c>
      <c r="P124" s="44">
        <v>72</v>
      </c>
      <c r="Q124" s="44">
        <v>69</v>
      </c>
      <c r="R124" s="44">
        <v>0.97460786834661861</v>
      </c>
      <c r="S124" s="44">
        <v>4.6991514528156335</v>
      </c>
      <c r="T124" s="44">
        <v>4.313448187194652</v>
      </c>
      <c r="U124" s="44">
        <v>2369</v>
      </c>
      <c r="V124" s="44">
        <v>2495.21</v>
      </c>
      <c r="W124" s="46">
        <v>0</v>
      </c>
      <c r="X124" s="44">
        <f>VLOOKUP(B124,'3月14日之前使用和计算的所有数据'!B:I,8,0)</f>
        <v>3</v>
      </c>
      <c r="Y124" s="44">
        <f>VLOOKUP(B124,'3月14日之前使用和计算的所有数据'!B:J,9,0)</f>
        <v>13</v>
      </c>
      <c r="Z124" s="44">
        <f>VLOOKUP(B124,'3月14日之前使用和计算的所有数据'!B:K,10,0)</f>
        <v>22</v>
      </c>
      <c r="AA124" s="44">
        <f>VLOOKUP(B124,'3月14日之前使用和计算的所有数据'!B:L,11,0)</f>
        <v>9.8085039999999991E-3</v>
      </c>
      <c r="AB124" s="44">
        <f>VLOOKUP(B124,'3月14日之前使用和计算的所有数据'!B:M,12,0)</f>
        <v>1.306E-4</v>
      </c>
      <c r="AC124" s="44">
        <f>VLOOKUP(B124,'3月14日之前使用和计算的所有数据'!B:N,13,0)</f>
        <v>4.0404019999999999E-2</v>
      </c>
      <c r="AD124" s="44">
        <f>VLOOKUP(B124,'3月14日之前使用和计算的所有数据'!B:O,14,0)</f>
        <v>0.41598509434361924</v>
      </c>
      <c r="AE124" s="44">
        <v>1.5634534534534534</v>
      </c>
      <c r="AF124" s="44">
        <v>7.27407</v>
      </c>
      <c r="AG124" s="44">
        <v>123.782419</v>
      </c>
      <c r="AH124" s="44">
        <v>41.299926999999997</v>
      </c>
    </row>
    <row r="125" spans="1:34" s="44" customFormat="1">
      <c r="A125" s="44">
        <v>130</v>
      </c>
      <c r="B125" s="46" t="s">
        <v>269</v>
      </c>
      <c r="C125" s="44">
        <v>0.50961219800000002</v>
      </c>
      <c r="D125" s="44">
        <v>123</v>
      </c>
      <c r="E125" s="44">
        <v>38</v>
      </c>
      <c r="F125" s="46">
        <v>7</v>
      </c>
      <c r="G125" s="44">
        <v>242.67</v>
      </c>
      <c r="H125" s="44">
        <v>0.32101207400997245</v>
      </c>
      <c r="I125" s="44">
        <v>0.15942057548285374</v>
      </c>
      <c r="J125" s="44">
        <v>2.5034000000000001</v>
      </c>
      <c r="K125" s="44">
        <v>2.3342560000000003</v>
      </c>
      <c r="L125" s="44">
        <v>0.47389458936003631</v>
      </c>
      <c r="M125" s="44">
        <v>4.7109243004903778</v>
      </c>
      <c r="N125" s="44">
        <v>18.634359418139862</v>
      </c>
      <c r="O125" s="44">
        <v>3</v>
      </c>
      <c r="P125" s="44">
        <v>128</v>
      </c>
      <c r="Q125" s="44">
        <v>474</v>
      </c>
      <c r="R125" s="44">
        <v>1.1376354720402193</v>
      </c>
      <c r="S125" s="44">
        <v>3.3296245930687762</v>
      </c>
      <c r="T125" s="44">
        <v>5.4230024312852843</v>
      </c>
      <c r="U125" s="44">
        <v>4811</v>
      </c>
      <c r="V125" s="44">
        <v>496.44</v>
      </c>
      <c r="W125" s="46">
        <v>90000</v>
      </c>
      <c r="X125" s="44">
        <f>VLOOKUP(B125,'3月14日之前使用和计算的所有数据'!B:I,8,0)</f>
        <v>2</v>
      </c>
      <c r="Y125" s="44">
        <f>VLOOKUP(B125,'3月14日之前使用和计算的所有数据'!B:J,9,0)</f>
        <v>5</v>
      </c>
      <c r="Z125" s="44">
        <f>VLOOKUP(B125,'3月14日之前使用和计算的所有数据'!B:K,10,0)</f>
        <v>16</v>
      </c>
      <c r="AA125" s="44">
        <f>VLOOKUP(B125,'3月14日之前使用和计算的所有数据'!B:L,11,0)</f>
        <v>7.7430999999999995E-4</v>
      </c>
      <c r="AB125" s="44">
        <f>VLOOKUP(B125,'3月14日之前使用和计算的所有数据'!B:M,12,0)</f>
        <v>1.2545500000000001E-4</v>
      </c>
      <c r="AC125" s="44">
        <f>VLOOKUP(B125,'3月14日之前使用和计算的所有数据'!B:N,13,0)</f>
        <v>1.1405520000000001E-2</v>
      </c>
      <c r="AD125" s="44">
        <f>VLOOKUP(B125,'3月14日之前使用和计算的所有数据'!B:O,14,0)</f>
        <v>8.2003032909157461E-2</v>
      </c>
      <c r="AE125" s="44">
        <v>0.85945945945945956</v>
      </c>
      <c r="AF125" s="44">
        <v>9.255510000000001</v>
      </c>
      <c r="AG125" s="44">
        <v>124.621747</v>
      </c>
      <c r="AH125" s="44">
        <v>40.678724000000003</v>
      </c>
    </row>
    <row r="126" spans="1:34" s="44" customFormat="1">
      <c r="A126" s="44">
        <v>131</v>
      </c>
      <c r="B126" s="46" t="s">
        <v>257</v>
      </c>
      <c r="C126" s="44">
        <v>0.68378691800000002</v>
      </c>
      <c r="D126" s="44">
        <v>401</v>
      </c>
      <c r="E126" s="44">
        <v>25</v>
      </c>
      <c r="F126" s="46">
        <v>14</v>
      </c>
      <c r="G126" s="44">
        <v>584.09</v>
      </c>
      <c r="H126" s="44">
        <v>0.51389340683798734</v>
      </c>
      <c r="I126" s="44">
        <v>0.46452202958485772</v>
      </c>
      <c r="J126" s="44">
        <v>7.0781000000000001</v>
      </c>
      <c r="K126" s="44">
        <v>3.8765370000000003</v>
      </c>
      <c r="L126" s="44">
        <v>0.38521460733791024</v>
      </c>
      <c r="M126" s="44">
        <v>5.1086305192692905</v>
      </c>
      <c r="N126" s="44">
        <v>27.211559862349979</v>
      </c>
      <c r="O126" s="44">
        <v>31</v>
      </c>
      <c r="P126" s="44">
        <v>279</v>
      </c>
      <c r="Q126" s="44">
        <v>794</v>
      </c>
      <c r="R126" s="44">
        <v>4.053895803728877</v>
      </c>
      <c r="S126" s="44">
        <v>4.9427314283757644</v>
      </c>
      <c r="T126" s="44">
        <v>5.1909808419935279</v>
      </c>
      <c r="U126" s="44">
        <v>14886</v>
      </c>
      <c r="V126" s="44">
        <v>2063.0500000000002</v>
      </c>
      <c r="W126" s="46">
        <v>4833690</v>
      </c>
      <c r="X126" s="44">
        <f>VLOOKUP(B126,'3月14日之前使用和计算的所有数据'!B:I,8,0)</f>
        <v>2</v>
      </c>
      <c r="Y126" s="44">
        <f>VLOOKUP(B126,'3月14日之前使用和计算的所有数据'!B:J,9,0)</f>
        <v>5</v>
      </c>
      <c r="Z126" s="44">
        <f>VLOOKUP(B126,'3月14日之前使用和计算的所有数据'!B:K,10,0)</f>
        <v>9</v>
      </c>
      <c r="AA126" s="44">
        <f>VLOOKUP(B126,'3月14日之前使用和计算的所有数据'!B:L,11,0)</f>
        <v>1.2423779999999999E-3</v>
      </c>
      <c r="AB126" s="44">
        <f>VLOOKUP(B126,'3月14日之前使用和计算的所有数据'!B:M,12,0)</f>
        <v>1.2827100000000001E-4</v>
      </c>
      <c r="AC126" s="44">
        <f>VLOOKUP(B126,'3月14日之前使用和计算的所有数据'!B:N,13,0)</f>
        <v>8.6815720000000002E-3</v>
      </c>
      <c r="AD126" s="44">
        <f>VLOOKUP(B126,'3月14日之前使用和计算的所有数据'!B:O,14,0)</f>
        <v>0.31262653323492456</v>
      </c>
      <c r="AE126" s="44">
        <v>1.9424024024024025</v>
      </c>
      <c r="AF126" s="44">
        <v>8.5020799999999994</v>
      </c>
      <c r="AG126" s="44">
        <v>121.61244600000001</v>
      </c>
      <c r="AH126" s="44">
        <v>38.914676</v>
      </c>
    </row>
    <row r="127" spans="1:34" s="44" customFormat="1">
      <c r="A127" s="44">
        <v>132</v>
      </c>
      <c r="B127" s="46" t="s">
        <v>317</v>
      </c>
      <c r="C127" s="44">
        <v>0.48579285100000003</v>
      </c>
      <c r="D127" s="44">
        <v>53</v>
      </c>
      <c r="E127" s="44">
        <v>41</v>
      </c>
      <c r="F127" s="46">
        <v>4</v>
      </c>
      <c r="G127" s="44">
        <v>109.41</v>
      </c>
      <c r="H127" s="44">
        <v>0.62069280687322914</v>
      </c>
      <c r="I127" s="44">
        <v>7.4692790824685953E-2</v>
      </c>
      <c r="J127" s="44">
        <v>1.8509</v>
      </c>
      <c r="K127" s="44">
        <v>2.52475</v>
      </c>
      <c r="L127" s="44">
        <v>0.66721506260853669</v>
      </c>
      <c r="M127" s="44">
        <v>5.3121286902476923</v>
      </c>
      <c r="N127" s="44">
        <v>26.926240745818482</v>
      </c>
      <c r="O127" s="44">
        <v>1</v>
      </c>
      <c r="P127" s="44">
        <v>64</v>
      </c>
      <c r="Q127" s="44">
        <v>109</v>
      </c>
      <c r="R127" s="44">
        <v>0.27209578649117999</v>
      </c>
      <c r="S127" s="44">
        <v>6.1511744813088391</v>
      </c>
      <c r="T127" s="44">
        <v>4.8350242208207668</v>
      </c>
      <c r="U127" s="44">
        <v>396</v>
      </c>
      <c r="V127" s="44">
        <v>109.03</v>
      </c>
      <c r="W127" s="46">
        <v>0</v>
      </c>
      <c r="X127" s="44">
        <f>VLOOKUP(B127,'3月14日之前使用和计算的所有数据'!B:I,8,0)</f>
        <v>1</v>
      </c>
      <c r="Y127" s="44">
        <f>VLOOKUP(B127,'3月14日之前使用和计算的所有数据'!B:J,9,0)</f>
        <v>4</v>
      </c>
      <c r="Z127" s="44">
        <f>VLOOKUP(B127,'3月14日之前使用和计算的所有数据'!B:K,10,0)</f>
        <v>8</v>
      </c>
      <c r="AA127" s="44">
        <f>VLOOKUP(B127,'3月14日之前使用和计算的所有数据'!B:L,11,0)</f>
        <v>0</v>
      </c>
      <c r="AB127" s="44">
        <f>VLOOKUP(B127,'3月14日之前使用和计算的所有数据'!B:M,12,0)</f>
        <v>1.16686E-4</v>
      </c>
      <c r="AC127" s="44">
        <f>VLOOKUP(B127,'3月14日之前使用和计算的所有数据'!B:N,13,0)</f>
        <v>8.1701699999999996E-4</v>
      </c>
      <c r="AD127" s="44">
        <f>VLOOKUP(B127,'3月14日之前使用和计算的所有数据'!B:O,14,0)</f>
        <v>0.25058817069216588</v>
      </c>
      <c r="AE127" s="44">
        <v>1.0551351351351352</v>
      </c>
      <c r="AF127" s="44">
        <v>14.105799999999999</v>
      </c>
      <c r="AG127" s="44">
        <v>130.27468400000001</v>
      </c>
      <c r="AH127" s="44">
        <v>47.318781000000001</v>
      </c>
    </row>
    <row r="128" spans="1:34" s="44" customFormat="1">
      <c r="A128" s="44">
        <v>133</v>
      </c>
      <c r="B128" s="46" t="s">
        <v>315</v>
      </c>
      <c r="C128" s="44">
        <v>0.31129324600000002</v>
      </c>
      <c r="D128" s="44">
        <v>79</v>
      </c>
      <c r="E128" s="44">
        <v>39</v>
      </c>
      <c r="F128" s="46">
        <v>6</v>
      </c>
      <c r="G128" s="44">
        <v>251.95</v>
      </c>
      <c r="H128" s="44">
        <v>0.32526294899781705</v>
      </c>
      <c r="I128" s="44">
        <v>7.7039505870841476E-2</v>
      </c>
      <c r="J128" s="44">
        <v>1.7172000000000001</v>
      </c>
      <c r="K128" s="44">
        <v>2.3220389999999997</v>
      </c>
      <c r="L128" s="44">
        <v>0.99622941059734083</v>
      </c>
      <c r="M128" s="44">
        <v>3.7904346100416753</v>
      </c>
      <c r="N128" s="44">
        <v>19.809486009128797</v>
      </c>
      <c r="O128" s="44">
        <v>2</v>
      </c>
      <c r="P128" s="44">
        <v>151</v>
      </c>
      <c r="Q128" s="44">
        <v>425</v>
      </c>
      <c r="R128" s="44">
        <v>1.288827148243699</v>
      </c>
      <c r="S128" s="44">
        <v>4.2865647946021035</v>
      </c>
      <c r="T128" s="44">
        <v>7.4300456439769791</v>
      </c>
      <c r="U128" s="44">
        <v>2918</v>
      </c>
      <c r="V128" s="44">
        <v>471</v>
      </c>
      <c r="W128" s="46">
        <v>166000</v>
      </c>
      <c r="X128" s="44">
        <f>VLOOKUP(B128,'3月14日之前使用和计算的所有数据'!B:I,8,0)</f>
        <v>4</v>
      </c>
      <c r="Y128" s="44">
        <f>VLOOKUP(B128,'3月14日之前使用和计算的所有数据'!B:J,9,0)</f>
        <v>8</v>
      </c>
      <c r="Z128" s="44">
        <f>VLOOKUP(B128,'3月14日之前使用和计算的所有数据'!B:K,10,0)</f>
        <v>16</v>
      </c>
      <c r="AA128" s="44">
        <f>VLOOKUP(B128,'3月14日之前使用和计算的所有数据'!B:L,11,0)</f>
        <v>1.730574E-2</v>
      </c>
      <c r="AB128" s="44">
        <f>VLOOKUP(B128,'3月14日之前使用和计算的所有数据'!B:M,12,0)</f>
        <v>1.21227E-4</v>
      </c>
      <c r="AC128" s="44">
        <f>VLOOKUP(B128,'3月14日之前使用和计算的所有数据'!B:N,13,0)</f>
        <v>3.5161709999999998E-3</v>
      </c>
      <c r="AD128" s="44">
        <f>VLOOKUP(B128,'3月14日之前使用和计算的所有数据'!B:O,14,0)</f>
        <v>1.9471671577378142</v>
      </c>
      <c r="AE128" s="44">
        <v>1.0266966966966968</v>
      </c>
      <c r="AF128" s="44">
        <v>13.445799999999998</v>
      </c>
      <c r="AG128" s="44">
        <v>130.78809999999999</v>
      </c>
      <c r="AH128" s="44">
        <v>46.239533999999999</v>
      </c>
    </row>
    <row r="129" spans="1:34" s="44" customFormat="1">
      <c r="A129" s="44">
        <v>134</v>
      </c>
      <c r="B129" s="46" t="s">
        <v>311</v>
      </c>
      <c r="C129" s="44">
        <v>0.21537798799999999</v>
      </c>
      <c r="D129" s="44">
        <v>20</v>
      </c>
      <c r="E129" s="44">
        <v>39</v>
      </c>
      <c r="F129" s="46">
        <v>4</v>
      </c>
      <c r="G129" s="44">
        <v>91.49</v>
      </c>
      <c r="H129" s="44">
        <v>0.59449120122417753</v>
      </c>
      <c r="I129" s="44">
        <v>0.14706638804050795</v>
      </c>
      <c r="J129" s="44">
        <v>2.5533999999999999</v>
      </c>
      <c r="K129" s="44">
        <v>2.5108000000000001</v>
      </c>
      <c r="L129" s="44">
        <v>0.46999672095310968</v>
      </c>
      <c r="M129" s="44">
        <v>3.3752322658214013</v>
      </c>
      <c r="N129" s="44">
        <v>15.345939446934093</v>
      </c>
      <c r="O129" s="44">
        <v>1</v>
      </c>
      <c r="P129" s="44">
        <v>57</v>
      </c>
      <c r="Q129" s="44">
        <v>94</v>
      </c>
      <c r="R129" s="44">
        <v>0.264946988741939</v>
      </c>
      <c r="S129" s="44">
        <v>3.6178817357088207</v>
      </c>
      <c r="T129" s="44">
        <v>4.5688053339162753</v>
      </c>
      <c r="U129" s="44">
        <v>1254</v>
      </c>
      <c r="V129" s="44">
        <v>74.099999999999994</v>
      </c>
      <c r="W129" s="46">
        <v>0</v>
      </c>
      <c r="X129" s="44">
        <f>VLOOKUP(B129,'3月14日之前使用和计算的所有数据'!B:I,8,0)</f>
        <v>2</v>
      </c>
      <c r="Y129" s="44">
        <f>VLOOKUP(B129,'3月14日之前使用和计算的所有数据'!B:J,9,0)</f>
        <v>6</v>
      </c>
      <c r="Z129" s="44">
        <f>VLOOKUP(B129,'3月14日之前使用和计算的所有数据'!B:K,10,0)</f>
        <v>10</v>
      </c>
      <c r="AA129" s="44">
        <f>VLOOKUP(B129,'3月14日之前使用和计算的所有数据'!B:L,11,0)</f>
        <v>5.4599099999999997E-5</v>
      </c>
      <c r="AB129" s="44">
        <f>VLOOKUP(B129,'3月14日之前使用和计算的所有数据'!B:M,12,0)</f>
        <v>1.16768E-4</v>
      </c>
      <c r="AC129" s="44">
        <f>VLOOKUP(B129,'3月14日之前使用和计算的所有数据'!B:N,13,0)</f>
        <v>1.152901E-3</v>
      </c>
      <c r="AD129" s="44">
        <f>VLOOKUP(B129,'3月14日之前使用和计算的所有数据'!B:O,14,0)</f>
        <v>0.88690630233425505</v>
      </c>
      <c r="AE129" s="44">
        <v>1.2236636636636637</v>
      </c>
      <c r="AF129" s="44">
        <v>14.9758</v>
      </c>
      <c r="AG129" s="44">
        <v>131.358619</v>
      </c>
      <c r="AH129" s="44">
        <v>45.963231999999998</v>
      </c>
    </row>
    <row r="130" spans="1:34" s="44" customFormat="1">
      <c r="A130" s="44">
        <v>135</v>
      </c>
      <c r="B130" s="46" t="s">
        <v>308</v>
      </c>
      <c r="C130" s="44">
        <v>0.121564482</v>
      </c>
      <c r="D130" s="44">
        <v>23</v>
      </c>
      <c r="E130" s="44">
        <v>36</v>
      </c>
      <c r="F130" s="46">
        <v>4</v>
      </c>
      <c r="G130" s="44">
        <v>190.71</v>
      </c>
      <c r="H130" s="44">
        <v>0.462010382255781</v>
      </c>
      <c r="I130" s="44">
        <v>8.4643380231680804E-2</v>
      </c>
      <c r="J130" s="44">
        <v>1.8547</v>
      </c>
      <c r="K130" s="44">
        <v>2.3437589999999999</v>
      </c>
      <c r="L130" s="44">
        <v>0.65020187719574218</v>
      </c>
      <c r="M130" s="44">
        <v>4.2263122017723243</v>
      </c>
      <c r="N130" s="44">
        <v>21.236432279377063</v>
      </c>
      <c r="O130" s="44">
        <v>1</v>
      </c>
      <c r="P130" s="44">
        <v>129</v>
      </c>
      <c r="Q130" s="44">
        <v>118</v>
      </c>
      <c r="R130" s="44">
        <v>0.541922290388548</v>
      </c>
      <c r="S130" s="44">
        <v>5.809868386555503</v>
      </c>
      <c r="T130" s="44">
        <v>4.4622725604320692</v>
      </c>
      <c r="U130" s="44">
        <v>4050</v>
      </c>
      <c r="V130" s="44">
        <v>466</v>
      </c>
      <c r="W130" s="46">
        <v>15600</v>
      </c>
      <c r="X130" s="44">
        <f>VLOOKUP(B130,'3月14日之前使用和计算的所有数据'!B:I,8,0)</f>
        <v>2</v>
      </c>
      <c r="Y130" s="44">
        <f>VLOOKUP(B130,'3月14日之前使用和计算的所有数据'!B:J,9,0)</f>
        <v>6</v>
      </c>
      <c r="Z130" s="44">
        <f>VLOOKUP(B130,'3月14日之前使用和计算的所有数据'!B:K,10,0)</f>
        <v>12</v>
      </c>
      <c r="AA130" s="44">
        <f>VLOOKUP(B130,'3月14日之前使用和计算的所有数据'!B:L,11,0)</f>
        <v>1.4776399999999999E-4</v>
      </c>
      <c r="AB130" s="44">
        <f>VLOOKUP(B130,'3月14日之前使用和计算的所有数据'!B:M,12,0)</f>
        <v>1.16877E-4</v>
      </c>
      <c r="AC130" s="44">
        <f>VLOOKUP(B130,'3月14日之前使用和计算的所有数据'!B:N,13,0)</f>
        <v>1.4455329999999999E-3</v>
      </c>
      <c r="AD130" s="44">
        <f>VLOOKUP(B130,'3月14日之前使用和计算的所有数据'!B:O,14,0)</f>
        <v>1.1636017632610178</v>
      </c>
      <c r="AE130" s="44">
        <v>1.0053753753753754</v>
      </c>
      <c r="AF130" s="44">
        <v>14.8858</v>
      </c>
      <c r="AG130" s="44">
        <v>130.97321199999999</v>
      </c>
      <c r="AH130" s="44">
        <v>45.293401000000003</v>
      </c>
    </row>
    <row r="131" spans="1:34" s="44" customFormat="1">
      <c r="A131" s="44">
        <v>136</v>
      </c>
      <c r="B131" s="46" t="s">
        <v>310</v>
      </c>
      <c r="C131" s="44">
        <v>0.12623462599999999</v>
      </c>
      <c r="D131" s="44">
        <v>74</v>
      </c>
      <c r="E131" s="44">
        <v>40</v>
      </c>
      <c r="F131" s="46">
        <v>9</v>
      </c>
      <c r="G131" s="44">
        <v>578.67999999999995</v>
      </c>
      <c r="H131" s="44">
        <v>0.15519803691159192</v>
      </c>
      <c r="I131" s="44">
        <v>0.16602972399150742</v>
      </c>
      <c r="J131" s="44">
        <v>1.0470999999999999</v>
      </c>
      <c r="K131" s="44">
        <v>1.778268</v>
      </c>
      <c r="L131" s="44">
        <v>0.49422824358885742</v>
      </c>
      <c r="M131" s="44">
        <v>1.9758761318863622</v>
      </c>
      <c r="N131" s="44">
        <v>16.548005806317828</v>
      </c>
      <c r="O131" s="44">
        <v>1</v>
      </c>
      <c r="P131" s="44">
        <v>320</v>
      </c>
      <c r="Q131" s="44">
        <v>1775</v>
      </c>
      <c r="R131" s="44">
        <v>0.16245593419506463</v>
      </c>
      <c r="S131" s="44">
        <v>5.3172737955346658</v>
      </c>
      <c r="T131" s="44">
        <v>4.7608350038017564</v>
      </c>
      <c r="U131" s="44">
        <v>2631.12</v>
      </c>
      <c r="V131" s="44">
        <v>473.43</v>
      </c>
      <c r="W131" s="46">
        <v>0</v>
      </c>
      <c r="X131" s="44">
        <f>VLOOKUP(B131,'3月14日之前使用和计算的所有数据'!B:I,8,0)</f>
        <v>4</v>
      </c>
      <c r="Y131" s="44">
        <f>VLOOKUP(B131,'3月14日之前使用和计算的所有数据'!B:J,9,0)</f>
        <v>11</v>
      </c>
      <c r="Z131" s="44">
        <f>VLOOKUP(B131,'3月14日之前使用和计算的所有数据'!B:K,10,0)</f>
        <v>21</v>
      </c>
      <c r="AA131" s="44">
        <f>VLOOKUP(B131,'3月14日之前使用和计算的所有数据'!B:L,11,0)</f>
        <v>6.7627E-3</v>
      </c>
      <c r="AB131" s="44">
        <f>VLOOKUP(B131,'3月14日之前使用和计算的所有数据'!B:M,12,0)</f>
        <v>1.2581800000000001E-4</v>
      </c>
      <c r="AC131" s="44">
        <f>VLOOKUP(B131,'3月14日之前使用和计算的所有数据'!B:N,13,0)</f>
        <v>1.2396010000000001E-2</v>
      </c>
      <c r="AD131" s="44">
        <f>VLOOKUP(B131,'3月14日之前使用和计算的所有数据'!B:O,14,0)</f>
        <v>0.9898392080815005</v>
      </c>
      <c r="AE131" s="44">
        <v>0.77402402402402404</v>
      </c>
      <c r="AF131" s="44">
        <v>10.2858</v>
      </c>
      <c r="AG131" s="44">
        <v>126.985686</v>
      </c>
      <c r="AH131" s="44">
        <v>46.637262999999997</v>
      </c>
    </row>
    <row r="132" spans="1:34" s="44" customFormat="1">
      <c r="A132" s="44">
        <v>137</v>
      </c>
      <c r="B132" s="46" t="s">
        <v>299</v>
      </c>
      <c r="C132" s="44">
        <v>0.38015805400000002</v>
      </c>
      <c r="D132" s="44">
        <v>165</v>
      </c>
      <c r="E132" s="44">
        <v>28</v>
      </c>
      <c r="F132" s="46">
        <v>10</v>
      </c>
      <c r="G132" s="44">
        <v>433.88</v>
      </c>
      <c r="H132" s="44">
        <v>0.42244399373098551</v>
      </c>
      <c r="I132" s="44">
        <v>0.15994986359949864</v>
      </c>
      <c r="J132" s="44">
        <v>3.4582999999999999</v>
      </c>
      <c r="K132" s="44">
        <v>2.9299240000000002</v>
      </c>
      <c r="L132" s="44">
        <v>0.57158661381027009</v>
      </c>
      <c r="M132" s="44">
        <v>3.9068406010878585</v>
      </c>
      <c r="N132" s="44">
        <v>24.675025352632066</v>
      </c>
      <c r="O132" s="44">
        <v>8</v>
      </c>
      <c r="P132" s="44">
        <v>191</v>
      </c>
      <c r="Q132" s="44">
        <v>787</v>
      </c>
      <c r="R132" s="44">
        <v>2.0297086752097355</v>
      </c>
      <c r="S132" s="44">
        <v>4.8654005715866138</v>
      </c>
      <c r="T132" s="44">
        <v>5.2088134968193982</v>
      </c>
      <c r="U132" s="44">
        <v>10251</v>
      </c>
      <c r="V132" s="44">
        <v>868.46</v>
      </c>
      <c r="W132" s="46">
        <v>0</v>
      </c>
      <c r="X132" s="44">
        <f>VLOOKUP(B132,'3月14日之前使用和计算的所有数据'!B:I,8,0)</f>
        <v>3</v>
      </c>
      <c r="Y132" s="44">
        <f>VLOOKUP(B132,'3月14日之前使用和计算的所有数据'!B:J,9,0)</f>
        <v>11</v>
      </c>
      <c r="Z132" s="44">
        <f>VLOOKUP(B132,'3月14日之前使用和计算的所有数据'!B:K,10,0)</f>
        <v>21</v>
      </c>
      <c r="AA132" s="44">
        <f>VLOOKUP(B132,'3月14日之前使用和计算的所有数据'!B:L,11,0)</f>
        <v>6.492327E-3</v>
      </c>
      <c r="AB132" s="44">
        <f>VLOOKUP(B132,'3月14日之前使用和计算的所有数据'!B:M,12,0)</f>
        <v>1.2599200000000001E-4</v>
      </c>
      <c r="AC132" s="44">
        <f>VLOOKUP(B132,'3月14日之前使用和计算的所有数据'!B:N,13,0)</f>
        <v>1.592652E-2</v>
      </c>
      <c r="AD132" s="44">
        <f>VLOOKUP(B132,'3月14日之前使用和计算的所有数据'!B:O,14,0)</f>
        <v>0.75054558807959892</v>
      </c>
      <c r="AE132" s="44">
        <v>3.1062162162162164</v>
      </c>
      <c r="AF132" s="44">
        <v>9.5850000000000009</v>
      </c>
      <c r="AG132" s="44">
        <v>126.553926</v>
      </c>
      <c r="AH132" s="44">
        <v>43.826317000000003</v>
      </c>
    </row>
    <row r="133" spans="1:34" s="44" customFormat="1">
      <c r="A133" s="44">
        <v>138</v>
      </c>
      <c r="B133" s="46" t="s">
        <v>283</v>
      </c>
      <c r="C133" s="44">
        <v>0.42551265199999999</v>
      </c>
      <c r="D133" s="44">
        <v>94</v>
      </c>
      <c r="E133" s="44">
        <v>36</v>
      </c>
      <c r="F133" s="46">
        <v>7</v>
      </c>
      <c r="G133" s="44">
        <v>222.9</v>
      </c>
      <c r="H133" s="44">
        <v>0.62503364737550471</v>
      </c>
      <c r="I133" s="44">
        <v>0.19774662881476224</v>
      </c>
      <c r="J133" s="44">
        <v>3.1343000000000001</v>
      </c>
      <c r="K133" s="44">
        <v>3.0826880000000001</v>
      </c>
      <c r="L133" s="44">
        <v>0.44414535666218036</v>
      </c>
      <c r="M133" s="44">
        <v>3.8214445939883355</v>
      </c>
      <c r="N133" s="44">
        <v>20.533871691341407</v>
      </c>
      <c r="O133" s="44">
        <v>5</v>
      </c>
      <c r="P133" s="44">
        <v>130</v>
      </c>
      <c r="Q133" s="44">
        <v>215</v>
      </c>
      <c r="R133" s="44">
        <v>1.6827276805742486</v>
      </c>
      <c r="S133" s="44">
        <v>4.2799461641991918</v>
      </c>
      <c r="T133" s="44">
        <v>3.9614176760879318</v>
      </c>
      <c r="U133" s="44">
        <v>3185</v>
      </c>
      <c r="V133" s="44">
        <v>179.41</v>
      </c>
      <c r="W133" s="46">
        <v>0</v>
      </c>
      <c r="X133" s="44">
        <f>VLOOKUP(B133,'3月14日之前使用和计算的所有数据'!B:I,8,0)</f>
        <v>2</v>
      </c>
      <c r="Y133" s="44">
        <f>VLOOKUP(B133,'3月14日之前使用和计算的所有数据'!B:J,9,0)</f>
        <v>11</v>
      </c>
      <c r="Z133" s="44">
        <f>VLOOKUP(B133,'3月14日之前使用和计算的所有数据'!B:K,10,0)</f>
        <v>20</v>
      </c>
      <c r="AA133" s="44">
        <f>VLOOKUP(B133,'3月14日之前使用和计算的所有数据'!B:L,11,0)</f>
        <v>4.2789519999999999E-3</v>
      </c>
      <c r="AB133" s="44">
        <f>VLOOKUP(B133,'3月14日之前使用和计算的所有数据'!B:M,12,0)</f>
        <v>1.30514E-4</v>
      </c>
      <c r="AC133" s="44">
        <f>VLOOKUP(B133,'3月14日之前使用和计算的所有数据'!B:N,13,0)</f>
        <v>3.7753839999999997E-2</v>
      </c>
      <c r="AD133" s="44">
        <f>VLOOKUP(B133,'3月14日之前使用和计算的所有数据'!B:O,14,0)</f>
        <v>0.56323317629625447</v>
      </c>
      <c r="AE133" s="44">
        <v>1.4473273273273273</v>
      </c>
      <c r="AF133" s="44">
        <v>7.0606299999999997</v>
      </c>
      <c r="AG133" s="44">
        <v>123.94504000000001</v>
      </c>
      <c r="AH133" s="44">
        <v>41.883375000000001</v>
      </c>
    </row>
    <row r="134" spans="1:34" s="44" customFormat="1">
      <c r="A134" s="44">
        <v>139</v>
      </c>
      <c r="B134" s="46" t="s">
        <v>276</v>
      </c>
      <c r="C134" s="44">
        <v>0.97643464999999996</v>
      </c>
      <c r="D134" s="44">
        <v>179</v>
      </c>
      <c r="E134" s="44">
        <v>27</v>
      </c>
      <c r="F134" s="46">
        <v>12</v>
      </c>
      <c r="G134" s="44">
        <v>183.44</v>
      </c>
      <c r="H134" s="44">
        <v>0.3960968163977322</v>
      </c>
      <c r="I134" s="44">
        <v>0.38733108108108111</v>
      </c>
      <c r="J134" s="44">
        <v>3.3151000000000002</v>
      </c>
      <c r="K134" s="44">
        <v>2.7785679999999999</v>
      </c>
      <c r="L134" s="44">
        <v>3.3307893589184476</v>
      </c>
      <c r="M134" s="44">
        <v>5.2791103358046225</v>
      </c>
      <c r="N134" s="44">
        <v>19.052551242913214</v>
      </c>
      <c r="O134" s="44">
        <v>4</v>
      </c>
      <c r="P134" s="44">
        <v>89</v>
      </c>
      <c r="Q134" s="44">
        <v>307</v>
      </c>
      <c r="R134" s="44">
        <v>1.0312908853030964</v>
      </c>
      <c r="S134" s="44">
        <v>4.7699520279110335</v>
      </c>
      <c r="T134" s="44">
        <v>5.6421718273004799</v>
      </c>
      <c r="U134" s="44">
        <v>4415</v>
      </c>
      <c r="V134" s="44">
        <v>381.17</v>
      </c>
      <c r="W134" s="46">
        <v>0</v>
      </c>
      <c r="X134" s="44">
        <f>VLOOKUP(B134,'3月14日之前使用和计算的所有数据'!B:I,8,0)</f>
        <v>2</v>
      </c>
      <c r="Y134" s="44">
        <f>VLOOKUP(B134,'3月14日之前使用和计算的所有数据'!B:J,9,0)</f>
        <v>9</v>
      </c>
      <c r="Z134" s="44">
        <f>VLOOKUP(B134,'3月14日之前使用和计算的所有数据'!B:K,10,0)</f>
        <v>18</v>
      </c>
      <c r="AA134" s="44">
        <f>VLOOKUP(B134,'3月14日之前使用和计算的所有数据'!B:L,11,0)</f>
        <v>1.0379180000000001E-3</v>
      </c>
      <c r="AB134" s="44">
        <f>VLOOKUP(B134,'3月14日之前使用和计算的所有数据'!B:M,12,0)</f>
        <v>1.30242E-4</v>
      </c>
      <c r="AC134" s="44">
        <f>VLOOKUP(B134,'3月14日之前使用和计算的所有数据'!B:N,13,0)</f>
        <v>3.413219E-2</v>
      </c>
      <c r="AD134" s="44">
        <f>VLOOKUP(B134,'3月14日之前使用和计算的所有数据'!B:O,14,0)</f>
        <v>0.89701769324323744</v>
      </c>
      <c r="AE134" s="44">
        <v>0.48930930930930933</v>
      </c>
      <c r="AF134" s="44">
        <v>7.2664499999999999</v>
      </c>
      <c r="AG134" s="44">
        <v>123.174325</v>
      </c>
      <c r="AH134" s="44">
        <v>41.270347999999998</v>
      </c>
    </row>
    <row r="135" spans="1:34" s="44" customFormat="1">
      <c r="A135" s="44">
        <v>140</v>
      </c>
      <c r="B135" s="46" t="s">
        <v>275</v>
      </c>
      <c r="C135" s="44">
        <v>0.40080729999999998</v>
      </c>
      <c r="D135" s="44">
        <v>141</v>
      </c>
      <c r="E135" s="44">
        <v>36</v>
      </c>
      <c r="F135" s="46">
        <v>7</v>
      </c>
      <c r="G135" s="44">
        <v>351.72</v>
      </c>
      <c r="H135" s="44">
        <v>0.41877061298760371</v>
      </c>
      <c r="I135" s="44">
        <v>0.38015564202334629</v>
      </c>
      <c r="J135" s="44">
        <v>4.9301000000000004</v>
      </c>
      <c r="K135" s="44">
        <v>3.0432650000000003</v>
      </c>
      <c r="L135" s="44">
        <v>0.41794609348345274</v>
      </c>
      <c r="M135" s="44">
        <v>4.390424201069032</v>
      </c>
      <c r="N135" s="44">
        <v>18.986693961105424</v>
      </c>
      <c r="O135" s="44">
        <v>3</v>
      </c>
      <c r="P135" s="44">
        <v>166</v>
      </c>
      <c r="Q135" s="44">
        <v>683</v>
      </c>
      <c r="R135" s="44">
        <v>1.0198168998066643</v>
      </c>
      <c r="S135" s="44">
        <v>4.7765267826680313</v>
      </c>
      <c r="T135" s="44">
        <v>5.4332992152848849</v>
      </c>
      <c r="U135" s="44">
        <v>5439</v>
      </c>
      <c r="V135" s="44">
        <v>735.7</v>
      </c>
      <c r="W135" s="46">
        <v>0</v>
      </c>
      <c r="X135" s="44">
        <f>VLOOKUP(B135,'3月14日之前使用和计算的所有数据'!B:I,8,0)</f>
        <v>2</v>
      </c>
      <c r="Y135" s="44">
        <f>VLOOKUP(B135,'3月14日之前使用和计算的所有数据'!B:J,9,0)</f>
        <v>5</v>
      </c>
      <c r="Z135" s="44">
        <f>VLOOKUP(B135,'3月14日之前使用和计算的所有数据'!B:K,10,0)</f>
        <v>13</v>
      </c>
      <c r="AA135" s="44">
        <f>VLOOKUP(B135,'3月14日之前使用和计算的所有数据'!B:L,11,0)</f>
        <v>2.34429E-4</v>
      </c>
      <c r="AB135" s="44">
        <f>VLOOKUP(B135,'3月14日之前使用和计算的所有数据'!B:M,12,0)</f>
        <v>1.28386E-4</v>
      </c>
      <c r="AC135" s="44">
        <f>VLOOKUP(B135,'3月14日之前使用和计算的所有数据'!B:N,13,0)</f>
        <v>1.396234E-2</v>
      </c>
      <c r="AD135" s="44">
        <f>VLOOKUP(B135,'3月14日之前使用和计算的所有数据'!B:O,14,0)</f>
        <v>1.1150951300086969</v>
      </c>
      <c r="AE135" s="44">
        <v>0.72753753753753758</v>
      </c>
      <c r="AF135" s="44">
        <v>7.5562300000000002</v>
      </c>
      <c r="AG135" s="44">
        <v>123.00990400000001</v>
      </c>
      <c r="AH135" s="44">
        <v>41.092208999999997</v>
      </c>
    </row>
    <row r="136" spans="1:34" s="44" customFormat="1">
      <c r="A136" s="44">
        <v>141</v>
      </c>
      <c r="B136" s="46" t="s">
        <v>271</v>
      </c>
      <c r="C136" s="44">
        <v>0.28446482400000001</v>
      </c>
      <c r="D136" s="44">
        <v>67</v>
      </c>
      <c r="E136" s="44">
        <v>36</v>
      </c>
      <c r="F136" s="46">
        <v>1</v>
      </c>
      <c r="G136" s="44">
        <v>234.42</v>
      </c>
      <c r="H136" s="44">
        <v>0.37880726900435119</v>
      </c>
      <c r="I136" s="44">
        <v>0.43395038874490927</v>
      </c>
      <c r="J136" s="44">
        <v>3.4104000000000001</v>
      </c>
      <c r="K136" s="44">
        <v>2.7423509999999998</v>
      </c>
      <c r="L136" s="44">
        <v>0.47350908625543897</v>
      </c>
      <c r="M136" s="44">
        <v>3.7121406023376848</v>
      </c>
      <c r="N136" s="44">
        <v>20.727753604641244</v>
      </c>
      <c r="O136" s="44">
        <v>2</v>
      </c>
      <c r="P136" s="44">
        <v>97</v>
      </c>
      <c r="Q136" s="44">
        <v>271</v>
      </c>
      <c r="R136" s="44">
        <v>0.55315246139407903</v>
      </c>
      <c r="S136" s="44">
        <v>4.914256462759151</v>
      </c>
      <c r="T136" s="44">
        <v>5.7887552256633397</v>
      </c>
      <c r="U136" s="44">
        <v>4616</v>
      </c>
      <c r="V136" s="44">
        <v>425.84</v>
      </c>
      <c r="W136" s="46">
        <v>0</v>
      </c>
      <c r="X136" s="44">
        <f>VLOOKUP(B136,'3月14日之前使用和计算的所有数据'!B:I,8,0)</f>
        <v>3</v>
      </c>
      <c r="Y136" s="44">
        <f>VLOOKUP(B136,'3月14日之前使用和计算的所有数据'!B:J,9,0)</f>
        <v>6</v>
      </c>
      <c r="Z136" s="44">
        <f>VLOOKUP(B136,'3月14日之前使用和计算的所有数据'!B:K,10,0)</f>
        <v>12</v>
      </c>
      <c r="AA136" s="44">
        <f>VLOOKUP(B136,'3月14日之前使用和计算的所有数据'!B:L,11,0)</f>
        <v>1.12508E-2</v>
      </c>
      <c r="AB136" s="44">
        <f>VLOOKUP(B136,'3月14日之前使用和计算的所有数据'!B:M,12,0)</f>
        <v>1.32943E-4</v>
      </c>
      <c r="AC136" s="44">
        <f>VLOOKUP(B136,'3月14日之前使用和计算的所有数据'!B:N,13,0)</f>
        <v>2.59571E-2</v>
      </c>
      <c r="AD136" s="44">
        <f>VLOOKUP(B136,'3月14日之前使用和计算的所有数据'!B:O,14,0)</f>
        <v>1.6620921036950964</v>
      </c>
      <c r="AE136" s="44">
        <v>0.52957957957957957</v>
      </c>
      <c r="AF136" s="44">
        <v>6.8820799999999993</v>
      </c>
      <c r="AG136" s="44">
        <v>122.24439599999999</v>
      </c>
      <c r="AH136" s="44">
        <v>40.670506000000003</v>
      </c>
    </row>
    <row r="137" spans="1:34" s="44" customFormat="1">
      <c r="A137" s="44">
        <v>142</v>
      </c>
      <c r="B137" s="46" t="s">
        <v>309</v>
      </c>
      <c r="C137" s="44">
        <v>0.41815582600000001</v>
      </c>
      <c r="D137" s="44">
        <v>117</v>
      </c>
      <c r="E137" s="44">
        <v>31</v>
      </c>
      <c r="F137" s="46">
        <v>8</v>
      </c>
      <c r="G137" s="44">
        <v>276.72000000000003</v>
      </c>
      <c r="H137" s="44">
        <v>0.47184880023128062</v>
      </c>
      <c r="I137" s="44">
        <v>0.13041142372402095</v>
      </c>
      <c r="J137" s="44">
        <v>7.6067999999999998</v>
      </c>
      <c r="K137" s="44">
        <v>4.1372770000000001</v>
      </c>
      <c r="L137" s="44">
        <v>0.52399537438566057</v>
      </c>
      <c r="M137" s="44">
        <v>3.8388985255854289</v>
      </c>
      <c r="N137" s="44">
        <v>25.683000867302685</v>
      </c>
      <c r="O137" s="44">
        <v>6</v>
      </c>
      <c r="P137" s="44">
        <v>159</v>
      </c>
      <c r="Q137" s="44">
        <v>606</v>
      </c>
      <c r="R137" s="44">
        <v>2.3435602775368602</v>
      </c>
      <c r="S137" s="44">
        <v>6.7252095981497533</v>
      </c>
      <c r="T137" s="44">
        <v>5.1532234749927719</v>
      </c>
      <c r="U137" s="44">
        <v>1787</v>
      </c>
      <c r="V137" s="44">
        <v>1027</v>
      </c>
      <c r="W137" s="46">
        <v>101553</v>
      </c>
      <c r="X137" s="44">
        <f>VLOOKUP(B137,'3月14日之前使用和计算的所有数据'!B:I,8,0)</f>
        <v>3</v>
      </c>
      <c r="Y137" s="44">
        <f>VLOOKUP(B137,'3月14日之前使用和计算的所有数据'!B:J,9,0)</f>
        <v>11</v>
      </c>
      <c r="Z137" s="44">
        <f>VLOOKUP(B137,'3月14日之前使用和计算的所有数据'!B:K,10,0)</f>
        <v>17</v>
      </c>
      <c r="AA137" s="44">
        <f>VLOOKUP(B137,'3月14日之前使用和计算的所有数据'!B:L,11,0)</f>
        <v>3.0939500000000002E-4</v>
      </c>
      <c r="AB137" s="44">
        <f>VLOOKUP(B137,'3月14日之前使用和计算的所有数据'!B:M,12,0)</f>
        <v>1.25723E-4</v>
      </c>
      <c r="AC137" s="44">
        <f>VLOOKUP(B137,'3月14日之前使用和计算的所有数据'!B:N,13,0)</f>
        <v>1.5870570000000001E-2</v>
      </c>
      <c r="AD137" s="44">
        <f>VLOOKUP(B137,'3月14日之前使用和计算的所有数据'!B:O,14,0)</f>
        <v>2.7157307625972305</v>
      </c>
      <c r="AE137" s="44">
        <v>0.63300300300300305</v>
      </c>
      <c r="AF137" s="44">
        <v>10.059900000000001</v>
      </c>
      <c r="AG137" s="44">
        <v>124.870597</v>
      </c>
      <c r="AH137" s="44">
        <v>46.652358</v>
      </c>
    </row>
    <row r="138" spans="1:34" s="44" customFormat="1">
      <c r="A138" s="44">
        <v>143</v>
      </c>
      <c r="B138" s="46" t="s">
        <v>301</v>
      </c>
      <c r="C138" s="44">
        <v>0.29305292199999999</v>
      </c>
      <c r="D138" s="44">
        <v>85</v>
      </c>
      <c r="E138" s="44">
        <v>37</v>
      </c>
      <c r="F138" s="46">
        <v>0</v>
      </c>
      <c r="G138" s="44">
        <v>286.72000000000003</v>
      </c>
      <c r="H138" s="44">
        <v>0.1909877232142857</v>
      </c>
      <c r="I138" s="44">
        <v>0.13595068752963491</v>
      </c>
      <c r="J138" s="44">
        <v>3.1421000000000001</v>
      </c>
      <c r="K138" s="44">
        <v>2.8817560000000002</v>
      </c>
      <c r="L138" s="44">
        <v>0.38016183035714279</v>
      </c>
      <c r="M138" s="44">
        <v>1.5959821428571428</v>
      </c>
      <c r="N138" s="44">
        <v>14.944893973214285</v>
      </c>
      <c r="O138" s="44">
        <v>1</v>
      </c>
      <c r="P138" s="44">
        <v>143</v>
      </c>
      <c r="Q138" s="44">
        <v>736</v>
      </c>
      <c r="R138" s="44">
        <v>0.10578264508928571</v>
      </c>
      <c r="S138" s="44">
        <v>3.271484375</v>
      </c>
      <c r="T138" s="44">
        <v>5.9361049107142847</v>
      </c>
      <c r="U138" s="44">
        <v>7658</v>
      </c>
      <c r="V138" s="44">
        <v>324.36</v>
      </c>
      <c r="W138" s="46">
        <v>0</v>
      </c>
      <c r="X138" s="44">
        <f>VLOOKUP(B138,'3月14日之前使用和计算的所有数据'!B:I,8,0)</f>
        <v>4</v>
      </c>
      <c r="Y138" s="44">
        <f>VLOOKUP(B138,'3月14日之前使用和计算的所有数据'!B:J,9,0)</f>
        <v>12</v>
      </c>
      <c r="Z138" s="44">
        <f>VLOOKUP(B138,'3月14日之前使用和计算的所有数据'!B:K,10,0)</f>
        <v>22</v>
      </c>
      <c r="AA138" s="44">
        <f>VLOOKUP(B138,'3月14日之前使用和计算的所有数据'!B:L,11,0)</f>
        <v>3.4333419999999998E-3</v>
      </c>
      <c r="AB138" s="44">
        <f>VLOOKUP(B138,'3月14日之前使用和计算的所有数据'!B:M,12,0)</f>
        <v>1.3068500000000001E-4</v>
      </c>
      <c r="AC138" s="44">
        <f>VLOOKUP(B138,'3月14日之前使用和计算的所有数据'!B:N,13,0)</f>
        <v>3.365373E-2</v>
      </c>
      <c r="AD138" s="44">
        <f>VLOOKUP(B138,'3月14日之前使用和计算的所有数据'!B:O,14,0)</f>
        <v>1.3607135884621673</v>
      </c>
      <c r="AE138" s="44">
        <v>1.7398198198198198</v>
      </c>
      <c r="AF138" s="44">
        <v>9.3305799999999994</v>
      </c>
      <c r="AG138" s="44">
        <v>124.817014</v>
      </c>
      <c r="AH138" s="44">
        <v>45.171878</v>
      </c>
    </row>
    <row r="139" spans="1:34" s="44" customFormat="1">
      <c r="A139" s="44">
        <v>144</v>
      </c>
      <c r="B139" s="46" t="s">
        <v>244</v>
      </c>
      <c r="C139" s="44">
        <v>0.60969991099999998</v>
      </c>
      <c r="D139" s="44">
        <v>397</v>
      </c>
      <c r="E139" s="44">
        <v>26</v>
      </c>
      <c r="F139" s="46">
        <v>16</v>
      </c>
      <c r="G139" s="44">
        <v>651.85</v>
      </c>
      <c r="H139" s="44">
        <v>0.27509396333512309</v>
      </c>
      <c r="I139" s="44">
        <v>0.47421067947039136</v>
      </c>
      <c r="J139" s="44">
        <v>5.2683</v>
      </c>
      <c r="K139" s="44">
        <v>3.120015</v>
      </c>
      <c r="L139" s="44">
        <v>0.42801257958119199</v>
      </c>
      <c r="M139" s="44">
        <v>3.9822044948991335</v>
      </c>
      <c r="N139" s="44">
        <v>21.824039272838842</v>
      </c>
      <c r="O139" s="44">
        <v>10</v>
      </c>
      <c r="P139" s="44">
        <v>312</v>
      </c>
      <c r="Q139" s="44">
        <v>584</v>
      </c>
      <c r="R139" s="44">
        <v>2.0791439748408376</v>
      </c>
      <c r="S139" s="44">
        <v>5.8433688732070266</v>
      </c>
      <c r="T139" s="44">
        <v>4.1129094116744644</v>
      </c>
      <c r="U139" s="44">
        <v>32598</v>
      </c>
      <c r="V139" s="44">
        <v>339.5</v>
      </c>
      <c r="W139" s="46">
        <v>1132200</v>
      </c>
      <c r="X139" s="44">
        <f>VLOOKUP(B139,'3月14日之前使用和计算的所有数据'!B:I,8,0)</f>
        <v>2</v>
      </c>
      <c r="Y139" s="44">
        <f>VLOOKUP(B139,'3月14日之前使用和计算的所有数据'!B:J,9,0)</f>
        <v>4</v>
      </c>
      <c r="Z139" s="44">
        <f>VLOOKUP(B139,'3月14日之前使用和计算的所有数据'!B:K,10,0)</f>
        <v>7</v>
      </c>
      <c r="AA139" s="44">
        <f>VLOOKUP(B139,'3月14日之前使用和计算的所有数据'!B:L,11,0)</f>
        <v>5.8421000000000002E-3</v>
      </c>
      <c r="AB139" s="44">
        <f>VLOOKUP(B139,'3月14日之前使用和计算的所有数据'!B:M,12,0)</f>
        <v>1.3976200000000001E-4</v>
      </c>
      <c r="AC139" s="44">
        <f>VLOOKUP(B139,'3月14日之前使用和计算的所有数据'!B:N,13,0)</f>
        <v>3.8641180000000002E-3</v>
      </c>
      <c r="AD139" s="44">
        <f>VLOOKUP(B139,'3月14日之前使用和计算的所有数据'!B:O,14,0)</f>
        <v>1.4633688309588417</v>
      </c>
      <c r="AE139" s="44">
        <v>1.6514114114114113</v>
      </c>
      <c r="AF139" s="44">
        <v>3.57</v>
      </c>
      <c r="AG139" s="44">
        <v>120.67542299999999</v>
      </c>
      <c r="AH139" s="44">
        <v>36.995437000000003</v>
      </c>
    </row>
    <row r="140" spans="1:34" s="44" customFormat="1">
      <c r="A140" s="44">
        <v>145</v>
      </c>
      <c r="B140" s="46" t="s">
        <v>223</v>
      </c>
      <c r="C140" s="44">
        <v>1.119637526</v>
      </c>
      <c r="D140" s="44">
        <v>855</v>
      </c>
      <c r="E140" s="44">
        <v>24</v>
      </c>
      <c r="F140" s="46">
        <v>23</v>
      </c>
      <c r="G140" s="44">
        <v>762.24</v>
      </c>
      <c r="H140" s="44">
        <v>0.36190701091519734</v>
      </c>
      <c r="I140" s="44">
        <v>0.69433412279103657</v>
      </c>
      <c r="J140" s="44">
        <v>5.7251000000000003</v>
      </c>
      <c r="K140" s="44">
        <v>3.3257150000000002</v>
      </c>
      <c r="L140" s="44">
        <v>0.33060453400503775</v>
      </c>
      <c r="M140" s="44">
        <v>4.0049065910999158</v>
      </c>
      <c r="N140" s="44">
        <v>21.953715365239294</v>
      </c>
      <c r="O140" s="44">
        <v>25</v>
      </c>
      <c r="P140" s="44">
        <v>305</v>
      </c>
      <c r="Q140" s="44">
        <v>932</v>
      </c>
      <c r="R140" s="44">
        <v>3.5357105373635602</v>
      </c>
      <c r="S140" s="44">
        <v>4.9511964735516374</v>
      </c>
      <c r="T140" s="44">
        <v>6.1004408060453397</v>
      </c>
      <c r="U140" s="44">
        <v>20460</v>
      </c>
      <c r="V140" s="44">
        <v>1425.1</v>
      </c>
      <c r="W140" s="46">
        <v>4408947</v>
      </c>
      <c r="X140" s="44">
        <f>VLOOKUP(B140,'3月14日之前使用和计算的所有数据'!B:I,8,0)</f>
        <v>3</v>
      </c>
      <c r="Y140" s="44">
        <f>VLOOKUP(B140,'3月14日之前使用和计算的所有数据'!B:J,9,0)</f>
        <v>7</v>
      </c>
      <c r="Z140" s="44">
        <f>VLOOKUP(B140,'3月14日之前使用和计算的所有数据'!B:K,10,0)</f>
        <v>14</v>
      </c>
      <c r="AA140" s="44">
        <f>VLOOKUP(B140,'3月14日之前使用和计算的所有数据'!B:L,11,0)</f>
        <v>1.16478E-2</v>
      </c>
      <c r="AB140" s="44">
        <f>VLOOKUP(B140,'3月14日之前使用和计算的所有数据'!B:M,12,0)</f>
        <v>1.46284E-4</v>
      </c>
      <c r="AC140" s="44">
        <f>VLOOKUP(B140,'3月14日之前使用和计算的所有数据'!B:N,13,0)</f>
        <v>1.5732019999999999E-2</v>
      </c>
      <c r="AD140" s="44">
        <f>VLOOKUP(B140,'3月14日之前使用和计算的所有数据'!B:O,14,0)</f>
        <v>1.5880212364606481</v>
      </c>
      <c r="AE140" s="44">
        <v>1.1846546546546548</v>
      </c>
      <c r="AF140" s="44">
        <v>2.77</v>
      </c>
      <c r="AG140" s="44">
        <v>120.341256</v>
      </c>
      <c r="AH140" s="44">
        <v>36.083134000000001</v>
      </c>
    </row>
    <row r="141" spans="1:34" s="44" customFormat="1">
      <c r="A141" s="44">
        <v>146</v>
      </c>
      <c r="B141" s="46" t="s">
        <v>213</v>
      </c>
      <c r="C141" s="44">
        <v>0.51055848800000003</v>
      </c>
      <c r="D141" s="44">
        <v>147</v>
      </c>
      <c r="E141" s="44">
        <v>30</v>
      </c>
      <c r="F141" s="46">
        <v>20</v>
      </c>
      <c r="G141" s="44">
        <v>285.14999999999998</v>
      </c>
      <c r="H141" s="44">
        <v>0.43005435735577768</v>
      </c>
      <c r="I141" s="44">
        <v>0.53318997756170528</v>
      </c>
      <c r="J141" s="44">
        <v>3.1450999999999998</v>
      </c>
      <c r="K141" s="44">
        <v>2.8383560000000001</v>
      </c>
      <c r="L141" s="44">
        <v>0.25249868490268285</v>
      </c>
      <c r="M141" s="44">
        <v>2.4667718744520428</v>
      </c>
      <c r="N141" s="44">
        <v>10.426091530773277</v>
      </c>
      <c r="O141" s="44">
        <v>2</v>
      </c>
      <c r="P141" s="44">
        <v>122</v>
      </c>
      <c r="Q141" s="44">
        <v>433</v>
      </c>
      <c r="R141" s="44">
        <v>0.92190075398912852</v>
      </c>
      <c r="S141" s="44">
        <v>5.0078905839032082</v>
      </c>
      <c r="T141" s="44">
        <v>6.6456251095914434</v>
      </c>
      <c r="U141" s="44">
        <v>4150</v>
      </c>
      <c r="V141" s="44">
        <v>101.3</v>
      </c>
      <c r="W141" s="46">
        <v>0</v>
      </c>
      <c r="X141" s="44">
        <f>VLOOKUP(B141,'3月14日之前使用和计算的所有数据'!B:I,8,0)</f>
        <v>4</v>
      </c>
      <c r="Y141" s="44">
        <f>VLOOKUP(B141,'3月14日之前使用和计算的所有数据'!B:J,9,0)</f>
        <v>11</v>
      </c>
      <c r="Z141" s="44">
        <f>VLOOKUP(B141,'3月14日之前使用和计算的所有数据'!B:K,10,0)</f>
        <v>19</v>
      </c>
      <c r="AA141" s="44">
        <f>VLOOKUP(B141,'3月14日之前使用和计算的所有数据'!B:L,11,0)</f>
        <v>1.2314729999999999E-2</v>
      </c>
      <c r="AB141" s="44">
        <f>VLOOKUP(B141,'3月14日之前使用和计算的所有数据'!B:M,12,0)</f>
        <v>1.5024E-4</v>
      </c>
      <c r="AC141" s="44">
        <f>VLOOKUP(B141,'3月14日之前使用和计算的所有数据'!B:N,13,0)</f>
        <v>3.4691649999999997E-2</v>
      </c>
      <c r="AD141" s="44">
        <f>VLOOKUP(B141,'3月14日之前使用和计算的所有数据'!B:O,14,0)</f>
        <v>0.38988133351791288</v>
      </c>
      <c r="AE141" s="44">
        <v>1.1756156156156157</v>
      </c>
      <c r="AF141" s="44">
        <v>3.4902699999999998</v>
      </c>
      <c r="AG141" s="44">
        <v>119.524174</v>
      </c>
      <c r="AH141" s="44">
        <v>35.461461</v>
      </c>
    </row>
    <row r="142" spans="1:34" s="44" customFormat="1">
      <c r="A142" s="44">
        <v>147</v>
      </c>
      <c r="B142" s="46" t="s">
        <v>198</v>
      </c>
      <c r="C142" s="44">
        <v>0.45004319599999998</v>
      </c>
      <c r="D142" s="44">
        <v>224</v>
      </c>
      <c r="E142" s="44">
        <v>36</v>
      </c>
      <c r="F142" s="46">
        <v>9</v>
      </c>
      <c r="G142" s="44">
        <v>489.44</v>
      </c>
      <c r="H142" s="44">
        <v>0.17321837201699902</v>
      </c>
      <c r="I142" s="44">
        <v>0.65258666666666665</v>
      </c>
      <c r="J142" s="44">
        <v>1.9229000000000001</v>
      </c>
      <c r="K142" s="44">
        <v>2.9551080000000001</v>
      </c>
      <c r="L142" s="44">
        <v>0.32894736842105265</v>
      </c>
      <c r="M142" s="44">
        <v>2.2055818895063748</v>
      </c>
      <c r="N142" s="44">
        <v>11.737904543968618</v>
      </c>
      <c r="O142" s="44">
        <v>3</v>
      </c>
      <c r="P142" s="44">
        <v>205</v>
      </c>
      <c r="Q142" s="44">
        <v>503</v>
      </c>
      <c r="R142" s="44">
        <v>0.59643674403399805</v>
      </c>
      <c r="S142" s="44">
        <v>6.7934782608695654</v>
      </c>
      <c r="T142" s="44">
        <v>6.6688460281137631</v>
      </c>
      <c r="U142" s="44">
        <v>13158</v>
      </c>
      <c r="V142" s="44">
        <v>228</v>
      </c>
      <c r="W142" s="46">
        <v>291059</v>
      </c>
      <c r="X142" s="44">
        <f>VLOOKUP(B142,'3月14日之前使用和计算的所有数据'!B:I,8,0)</f>
        <v>4</v>
      </c>
      <c r="Y142" s="44">
        <f>VLOOKUP(B142,'3月14日之前使用和计算的所有数据'!B:J,9,0)</f>
        <v>12</v>
      </c>
      <c r="Z142" s="44">
        <f>VLOOKUP(B142,'3月14日之前使用和计算的所有数据'!B:K,10,0)</f>
        <v>22</v>
      </c>
      <c r="AA142" s="44">
        <f>VLOOKUP(B142,'3月14日之前使用和计算的所有数据'!B:L,11,0)</f>
        <v>3.99891E-2</v>
      </c>
      <c r="AB142" s="44">
        <f>VLOOKUP(B142,'3月14日之前使用和计算的所有数据'!B:M,12,0)</f>
        <v>1.5190599999999999E-4</v>
      </c>
      <c r="AC142" s="44">
        <f>VLOOKUP(B142,'3月14日之前使用和计算的所有数据'!B:N,13,0)</f>
        <v>3.9167880000000002E-2</v>
      </c>
      <c r="AD142" s="44">
        <f>VLOOKUP(B142,'3月14日之前使用和计算的所有数据'!B:O,14,0)</f>
        <v>0.4574848210118298</v>
      </c>
      <c r="AE142" s="44">
        <v>0.84048048048048041</v>
      </c>
      <c r="AF142" s="44">
        <v>4.15341</v>
      </c>
      <c r="AG142" s="44">
        <v>119.176362</v>
      </c>
      <c r="AH142" s="44">
        <v>34.605373999999998</v>
      </c>
    </row>
    <row r="143" spans="1:34" s="44" customFormat="1">
      <c r="A143" s="44">
        <v>148</v>
      </c>
      <c r="B143" s="46" t="s">
        <v>181</v>
      </c>
      <c r="C143" s="44">
        <v>0.310003431</v>
      </c>
      <c r="D143" s="44">
        <v>253</v>
      </c>
      <c r="E143" s="44">
        <v>33</v>
      </c>
      <c r="F143" s="46">
        <v>10</v>
      </c>
      <c r="G143" s="44">
        <v>812.04</v>
      </c>
      <c r="H143" s="44">
        <v>0.19975616964681545</v>
      </c>
      <c r="I143" s="44">
        <v>0.47845863775630448</v>
      </c>
      <c r="J143" s="44">
        <v>2.3607</v>
      </c>
      <c r="K143" s="44">
        <v>2.6675339999999998</v>
      </c>
      <c r="L143" s="44">
        <v>0.32018127185852913</v>
      </c>
      <c r="M143" s="44">
        <v>2.1991527510960052</v>
      </c>
      <c r="N143" s="44">
        <v>11.325796758780356</v>
      </c>
      <c r="O143" s="44">
        <v>5</v>
      </c>
      <c r="P143" s="44">
        <v>301</v>
      </c>
      <c r="Q143" s="44">
        <v>573</v>
      </c>
      <c r="R143" s="44">
        <v>0.68553273237771539</v>
      </c>
      <c r="S143" s="44">
        <v>4.485000738879859</v>
      </c>
      <c r="T143" s="44">
        <v>4.4172700852174769</v>
      </c>
      <c r="U143" s="44">
        <v>11946</v>
      </c>
      <c r="V143" s="44">
        <v>183</v>
      </c>
      <c r="W143" s="46">
        <v>161700</v>
      </c>
      <c r="X143" s="44">
        <f>VLOOKUP(B143,'3月14日之前使用和计算的所有数据'!B:I,8,0)</f>
        <v>2</v>
      </c>
      <c r="Y143" s="44">
        <f>VLOOKUP(B143,'3月14日之前使用和计算的所有数据'!B:J,9,0)</f>
        <v>7</v>
      </c>
      <c r="Z143" s="44">
        <f>VLOOKUP(B143,'3月14日之前使用和计算的所有数据'!B:K,10,0)</f>
        <v>17</v>
      </c>
      <c r="AA143" s="44">
        <f>VLOOKUP(B143,'3月14日之前使用和计算的所有数据'!B:L,11,0)</f>
        <v>3.5814070000000003E-2</v>
      </c>
      <c r="AB143" s="44">
        <f>VLOOKUP(B143,'3月14日之前使用和计算的所有数据'!B:M,12,0)</f>
        <v>1.4782E-4</v>
      </c>
      <c r="AC143" s="44">
        <f>VLOOKUP(B143,'3月14日之前使用和计算的所有数据'!B:N,13,0)</f>
        <v>9.6969210000000007E-3</v>
      </c>
      <c r="AD143" s="44">
        <f>VLOOKUP(B143,'3月14日之前使用和计算的所有数据'!B:O,14,0)</f>
        <v>0.12232473080276215</v>
      </c>
      <c r="AE143" s="44">
        <v>0.91954954954954959</v>
      </c>
      <c r="AF143" s="44">
        <v>3.1522899999999998</v>
      </c>
      <c r="AG143" s="44">
        <v>120.163561</v>
      </c>
      <c r="AH143" s="44">
        <v>33.347377999999999</v>
      </c>
    </row>
    <row r="144" spans="1:34" s="44" customFormat="1">
      <c r="A144" s="44">
        <v>149</v>
      </c>
      <c r="B144" s="46" t="s">
        <v>162</v>
      </c>
      <c r="C144" s="44">
        <v>0.92670266899999998</v>
      </c>
      <c r="D144" s="44">
        <v>707</v>
      </c>
      <c r="E144" s="44">
        <v>24</v>
      </c>
      <c r="F144" s="46">
        <v>13</v>
      </c>
      <c r="G144" s="44">
        <v>763.19</v>
      </c>
      <c r="H144" s="44">
        <v>0.2773228160746341</v>
      </c>
      <c r="I144" s="44">
        <v>0.95386826646669165</v>
      </c>
      <c r="J144" s="44">
        <v>3.7642000000000002</v>
      </c>
      <c r="K144" s="44">
        <v>3.5221699999999996</v>
      </c>
      <c r="L144" s="44">
        <v>0.43632647178291117</v>
      </c>
      <c r="M144" s="44">
        <v>3.1811213459295851</v>
      </c>
      <c r="N144" s="44">
        <v>16.702262870320627</v>
      </c>
      <c r="O144" s="44">
        <v>6</v>
      </c>
      <c r="P144" s="44">
        <v>271</v>
      </c>
      <c r="Q144" s="44">
        <v>382</v>
      </c>
      <c r="R144" s="44">
        <v>1.1712679673475805</v>
      </c>
      <c r="S144" s="44">
        <v>4.8087632175473995</v>
      </c>
      <c r="T144" s="44">
        <v>4.2990605222814757</v>
      </c>
      <c r="U144" s="44">
        <v>16425</v>
      </c>
      <c r="V144" s="44">
        <v>253</v>
      </c>
      <c r="W144" s="46">
        <v>220260</v>
      </c>
      <c r="X144" s="44">
        <f>VLOOKUP(B144,'3月14日之前使用和计算的所有数据'!B:I,8,0)</f>
        <v>3</v>
      </c>
      <c r="Y144" s="44">
        <f>VLOOKUP(B144,'3月14日之前使用和计算的所有数据'!B:J,9,0)</f>
        <v>7</v>
      </c>
      <c r="Z144" s="44">
        <f>VLOOKUP(B144,'3月14日之前使用和计算的所有数据'!B:K,10,0)</f>
        <v>14</v>
      </c>
      <c r="AA144" s="44">
        <f>VLOOKUP(B144,'3月14日之前使用和计算的所有数据'!B:L,11,0)</f>
        <v>3.5989449999999999E-2</v>
      </c>
      <c r="AB144" s="44">
        <f>VLOOKUP(B144,'3月14日之前使用和计算的所有数据'!B:M,12,0)</f>
        <v>1.4615599999999999E-4</v>
      </c>
      <c r="AC144" s="44">
        <f>VLOOKUP(B144,'3月14日之前使用和计算的所有数据'!B:N,13,0)</f>
        <v>2.564471E-3</v>
      </c>
      <c r="AD144" s="44">
        <f>VLOOKUP(B144,'3月14日之前使用和计算的所有数据'!B:O,14,0)</f>
        <v>1.2523201756943152</v>
      </c>
      <c r="AE144" s="44">
        <v>0.38762762762762759</v>
      </c>
      <c r="AF144" s="44">
        <v>1.3598400000000002</v>
      </c>
      <c r="AG144" s="44">
        <v>121.073939</v>
      </c>
      <c r="AH144" s="44">
        <v>32.064244000000002</v>
      </c>
    </row>
    <row r="145" spans="1:34" s="44" customFormat="1">
      <c r="A145" s="44">
        <v>150</v>
      </c>
      <c r="B145" s="46" t="s">
        <v>149</v>
      </c>
      <c r="C145" s="44">
        <v>1.3674999219999999</v>
      </c>
      <c r="D145" s="44">
        <v>872</v>
      </c>
      <c r="E145" s="44">
        <v>25</v>
      </c>
      <c r="F145" s="46">
        <v>23</v>
      </c>
      <c r="G145" s="44">
        <v>631.52</v>
      </c>
      <c r="H145" s="44">
        <v>0.37878451988852296</v>
      </c>
      <c r="I145" s="44">
        <v>0.7440150801131008</v>
      </c>
      <c r="J145" s="44">
        <v>12.256500000000001</v>
      </c>
      <c r="K145" s="44">
        <v>4.0262160000000007</v>
      </c>
      <c r="L145" s="44">
        <v>0.37053458322776794</v>
      </c>
      <c r="M145" s="44">
        <v>5.6067899670635928</v>
      </c>
      <c r="N145" s="44">
        <v>25.307195338231569</v>
      </c>
      <c r="O145" s="44">
        <v>19</v>
      </c>
      <c r="P145" s="44">
        <v>257</v>
      </c>
      <c r="Q145" s="44">
        <v>334</v>
      </c>
      <c r="R145" s="44">
        <v>2.9718457055991894</v>
      </c>
      <c r="S145" s="44">
        <v>4.5287560172282744</v>
      </c>
      <c r="T145" s="44">
        <v>5.862047124398277</v>
      </c>
      <c r="U145" s="44">
        <v>45181.4</v>
      </c>
      <c r="V145" s="44">
        <v>1939.87</v>
      </c>
      <c r="W145" s="46">
        <v>0</v>
      </c>
      <c r="X145" s="44">
        <f>VLOOKUP(B145,'3月14日之前使用和计算的所有数据'!B:I,8,0)</f>
        <v>3</v>
      </c>
      <c r="Y145" s="44">
        <f>VLOOKUP(B145,'3月14日之前使用和计算的所有数据'!B:J,9,0)</f>
        <v>8</v>
      </c>
      <c r="Z145" s="44">
        <f>VLOOKUP(B145,'3月14日之前使用和计算的所有数据'!B:K,10,0)</f>
        <v>14</v>
      </c>
      <c r="AA145" s="44">
        <f>VLOOKUP(B145,'3月14日之前使用和计算的所有数据'!B:L,11,0)</f>
        <v>3.2029439999999999E-2</v>
      </c>
      <c r="AB145" s="44">
        <f>VLOOKUP(B145,'3月14日之前使用和计算的所有数据'!B:M,12,0)</f>
        <v>1.4345100000000001E-4</v>
      </c>
      <c r="AC145" s="44">
        <f>VLOOKUP(B145,'3月14日之前使用和计算的所有数据'!B:N,13,0)</f>
        <v>6.8054300000000003E-4</v>
      </c>
      <c r="AD145" s="44">
        <f>VLOOKUP(B145,'3月14日之前使用和计算的所有数据'!B:O,14,0)</f>
        <v>2.8449734551065982</v>
      </c>
      <c r="AE145" s="44">
        <v>1.1555255255255255</v>
      </c>
      <c r="AF145" s="44">
        <v>0.65304899999999999</v>
      </c>
      <c r="AG145" s="44">
        <v>120.631124</v>
      </c>
      <c r="AH145" s="44">
        <v>31.302268000000002</v>
      </c>
    </row>
    <row r="146" spans="1:34" s="44" customFormat="1">
      <c r="A146" s="44">
        <v>151</v>
      </c>
      <c r="B146" s="46" t="s">
        <v>151</v>
      </c>
      <c r="C146" s="44">
        <v>2.6785714289999998</v>
      </c>
      <c r="D146" s="44">
        <v>3783</v>
      </c>
      <c r="E146" s="44">
        <v>21</v>
      </c>
      <c r="F146" s="46">
        <v>27</v>
      </c>
      <c r="G146" s="44">
        <v>1395.87</v>
      </c>
      <c r="H146" s="44">
        <v>0.9504395108427004</v>
      </c>
      <c r="I146" s="44">
        <v>2.201687697160883</v>
      </c>
      <c r="J146" s="44">
        <v>7.8989000000000003</v>
      </c>
      <c r="K146" s="44">
        <v>6.3548870000000006</v>
      </c>
      <c r="L146" s="44">
        <v>0.67054954974317094</v>
      </c>
      <c r="M146" s="44">
        <v>7.0192782995551166</v>
      </c>
      <c r="N146" s="44">
        <v>30.363859098626666</v>
      </c>
      <c r="O146" s="44">
        <v>66</v>
      </c>
      <c r="P146" s="44">
        <v>760</v>
      </c>
      <c r="Q146" s="44">
        <v>751</v>
      </c>
      <c r="R146" s="44">
        <v>3.6737590176735662</v>
      </c>
      <c r="S146" s="44">
        <v>4.3249013160251311</v>
      </c>
      <c r="T146" s="44">
        <v>4.8084707028591493</v>
      </c>
      <c r="U146" s="44">
        <v>3634</v>
      </c>
      <c r="V146" s="44">
        <v>5161.07</v>
      </c>
      <c r="W146" s="46">
        <v>61505300</v>
      </c>
      <c r="X146" s="44">
        <f>VLOOKUP(B146,'3月14日之前使用和计算的所有数据'!B:I,8,0)</f>
        <v>3</v>
      </c>
      <c r="Y146" s="44">
        <f>VLOOKUP(B146,'3月14日之前使用和计算的所有数据'!B:J,9,0)</f>
        <v>8</v>
      </c>
      <c r="Z146" s="44">
        <f>VLOOKUP(B146,'3月14日之前使用和计算的所有数据'!B:K,10,0)</f>
        <v>15</v>
      </c>
      <c r="AA146" s="44">
        <f>VLOOKUP(B146,'3月14日之前使用和计算的所有数据'!B:L,11,0)</f>
        <v>2.844638E-2</v>
      </c>
      <c r="AB146" s="44">
        <f>VLOOKUP(B146,'3月14日之前使用和计算的所有数据'!B:M,12,0)</f>
        <v>1.43678E-4</v>
      </c>
      <c r="AC146" s="44">
        <f>VLOOKUP(B146,'3月14日之前使用和计算的所有数据'!B:N,13,0)</f>
        <v>1.87276E-4</v>
      </c>
      <c r="AD146" s="44">
        <f>VLOOKUP(B146,'3月14日之前使用和计算的所有数据'!B:O,14,0)</f>
        <v>0.14617128530994622</v>
      </c>
      <c r="AE146" s="44">
        <v>0.96213213213213211</v>
      </c>
      <c r="AF146" s="44">
        <v>0</v>
      </c>
      <c r="AG146" s="44">
        <v>120.921516</v>
      </c>
      <c r="AH146" s="44">
        <v>30.510576</v>
      </c>
    </row>
    <row r="147" spans="1:34" s="44" customFormat="1">
      <c r="A147" s="44">
        <v>152</v>
      </c>
      <c r="B147" s="46" t="s">
        <v>236</v>
      </c>
      <c r="C147" s="44">
        <v>0.77265029600000001</v>
      </c>
      <c r="D147" s="44">
        <v>292</v>
      </c>
      <c r="E147" s="44">
        <v>38</v>
      </c>
      <c r="F147" s="46">
        <v>4</v>
      </c>
      <c r="G147" s="44">
        <v>376.59</v>
      </c>
      <c r="H147" s="44">
        <v>0.16782176903263499</v>
      </c>
      <c r="I147" s="44">
        <v>0.39833932726888088</v>
      </c>
      <c r="J147" s="44">
        <v>3.6678999999999999</v>
      </c>
      <c r="K147" s="44">
        <v>2.3846990000000003</v>
      </c>
      <c r="L147" s="44">
        <v>0.35316922913513371</v>
      </c>
      <c r="M147" s="44">
        <v>3.4682280464165274</v>
      </c>
      <c r="N147" s="44">
        <v>16.675960593749171</v>
      </c>
      <c r="O147" s="44">
        <v>3</v>
      </c>
      <c r="P147" s="44">
        <v>161</v>
      </c>
      <c r="Q147" s="44">
        <v>457</v>
      </c>
      <c r="R147" s="44">
        <v>1.2775697708383122</v>
      </c>
      <c r="S147" s="44">
        <v>4.9921665471733192</v>
      </c>
      <c r="T147" s="44">
        <v>6.986377758304787</v>
      </c>
      <c r="U147" s="44">
        <v>6612.4</v>
      </c>
      <c r="V147" s="44">
        <v>6.71</v>
      </c>
      <c r="W147" s="46">
        <v>0</v>
      </c>
      <c r="X147" s="44">
        <f>VLOOKUP(B147,'3月14日之前使用和计算的所有数据'!B:I,8,0)</f>
        <v>3</v>
      </c>
      <c r="Y147" s="44">
        <f>VLOOKUP(B147,'3月14日之前使用和计算的所有数据'!B:J,9,0)</f>
        <v>10</v>
      </c>
      <c r="Z147" s="44">
        <f>VLOOKUP(B147,'3月14日之前使用和计算的所有数据'!B:K,10,0)</f>
        <v>20</v>
      </c>
      <c r="AA147" s="44">
        <f>VLOOKUP(B147,'3月14日之前使用和计算的所有数据'!B:L,11,0)</f>
        <v>3.7914979999999999E-3</v>
      </c>
      <c r="AB147" s="44">
        <f>VLOOKUP(B147,'3月14日之前使用和计算的所有数据'!B:M,12,0)</f>
        <v>1.5508699999999999E-4</v>
      </c>
      <c r="AC147" s="44">
        <f>VLOOKUP(B147,'3月14日之前使用和计算的所有数据'!B:N,13,0)</f>
        <v>0.1060431</v>
      </c>
      <c r="AD147" s="44">
        <f>VLOOKUP(B147,'3月14日之前使用和计算的所有数据'!B:O,14,0)</f>
        <v>1.2156818768934894</v>
      </c>
      <c r="AE147" s="44">
        <v>0.6225525525525526</v>
      </c>
      <c r="AF147" s="44">
        <v>0.7</v>
      </c>
      <c r="AG147" s="44">
        <v>118.00209599999999</v>
      </c>
      <c r="AH147" s="44">
        <v>37.377737000000003</v>
      </c>
    </row>
    <row r="148" spans="1:34" s="44" customFormat="1">
      <c r="A148" s="44">
        <v>153</v>
      </c>
      <c r="B148" s="46" t="s">
        <v>227</v>
      </c>
      <c r="C148" s="44">
        <v>0.27227957200000003</v>
      </c>
      <c r="D148" s="44">
        <v>115</v>
      </c>
      <c r="E148" s="44">
        <v>36</v>
      </c>
      <c r="F148" s="46">
        <v>11</v>
      </c>
      <c r="G148" s="44">
        <v>421.01</v>
      </c>
      <c r="H148" s="44">
        <v>0.66143322011353656</v>
      </c>
      <c r="I148" s="44">
        <v>0.70580050293378027</v>
      </c>
      <c r="J148" s="44">
        <v>5.4229000000000003</v>
      </c>
      <c r="K148" s="44">
        <v>2.9949859999999999</v>
      </c>
      <c r="L148" s="44">
        <v>0.51542718700268408</v>
      </c>
      <c r="M148" s="44">
        <v>4.5818389111897577</v>
      </c>
      <c r="N148" s="44">
        <v>18.443742428920928</v>
      </c>
      <c r="O148" s="44">
        <v>8</v>
      </c>
      <c r="P148" s="44">
        <v>208</v>
      </c>
      <c r="Q148" s="44">
        <v>380</v>
      </c>
      <c r="R148" s="44">
        <v>2.4086363744329113</v>
      </c>
      <c r="S148" s="44">
        <v>6.9737060877413839</v>
      </c>
      <c r="T148" s="44">
        <v>5.5794399182917269</v>
      </c>
      <c r="U148" s="44">
        <v>39486</v>
      </c>
      <c r="V148" s="44">
        <v>370.08</v>
      </c>
      <c r="W148" s="46">
        <v>0</v>
      </c>
      <c r="X148" s="44">
        <f>VLOOKUP(B148,'3月14日之前使用和计算的所有数据'!B:I,8,0)</f>
        <v>4</v>
      </c>
      <c r="Y148" s="44">
        <f>VLOOKUP(B148,'3月14日之前使用和计算的所有数据'!B:J,9,0)</f>
        <v>11</v>
      </c>
      <c r="Z148" s="44">
        <f>VLOOKUP(B148,'3月14日之前使用和计算的所有数据'!B:K,10,0)</f>
        <v>19</v>
      </c>
      <c r="AA148" s="44">
        <f>VLOOKUP(B148,'3月14日之前使用和计算的所有数据'!B:L,11,0)</f>
        <v>1.510305E-2</v>
      </c>
      <c r="AB148" s="44">
        <f>VLOOKUP(B148,'3月14日之前使用和计算的所有数据'!B:M,12,0)</f>
        <v>1.5441599999999999E-4</v>
      </c>
      <c r="AC148" s="44">
        <f>VLOOKUP(B148,'3月14日之前使用和计算的所有数据'!B:N,13,0)</f>
        <v>7.5026839999999997E-2</v>
      </c>
      <c r="AD148" s="44">
        <f>VLOOKUP(B148,'3月14日之前使用和计算的所有数据'!B:O,14,0)</f>
        <v>3.1568340958933501</v>
      </c>
      <c r="AE148" s="44">
        <v>1.0253153153153152</v>
      </c>
      <c r="AF148" s="44">
        <v>0.99</v>
      </c>
      <c r="AG148" s="44">
        <v>118.01791299999999</v>
      </c>
      <c r="AH148" s="44">
        <v>36.806674000000001</v>
      </c>
    </row>
    <row r="149" spans="1:34" s="44" customFormat="1">
      <c r="A149" s="44">
        <v>154</v>
      </c>
      <c r="B149" s="46" t="s">
        <v>220</v>
      </c>
      <c r="C149" s="44">
        <v>0.75775515000000004</v>
      </c>
      <c r="D149" s="44">
        <v>96</v>
      </c>
      <c r="E149" s="44">
        <v>36</v>
      </c>
      <c r="F149" s="46">
        <v>13</v>
      </c>
      <c r="G149" s="44">
        <v>126.17</v>
      </c>
      <c r="H149" s="44">
        <v>1</v>
      </c>
      <c r="I149" s="44">
        <v>0.56175422974176303</v>
      </c>
      <c r="J149" s="44">
        <v>3.6907000000000001</v>
      </c>
      <c r="K149" s="44">
        <v>3.1596690000000001</v>
      </c>
      <c r="L149" s="44">
        <v>0.2932551319648094</v>
      </c>
      <c r="M149" s="44">
        <v>3.4136482523579295</v>
      </c>
      <c r="N149" s="44">
        <v>16.61250693508758</v>
      </c>
      <c r="O149" s="44">
        <v>2</v>
      </c>
      <c r="P149" s="44">
        <v>57</v>
      </c>
      <c r="Q149" s="44">
        <v>171</v>
      </c>
      <c r="R149" s="44">
        <v>0.95347546960450191</v>
      </c>
      <c r="S149" s="44">
        <v>6.6339066339066335</v>
      </c>
      <c r="T149" s="44">
        <v>5.6194023935959425</v>
      </c>
      <c r="U149" s="44">
        <v>2923</v>
      </c>
      <c r="V149" s="44">
        <v>8.2200000000000006</v>
      </c>
      <c r="W149" s="46">
        <v>0</v>
      </c>
      <c r="X149" s="44">
        <f>VLOOKUP(B149,'3月14日之前使用和计算的所有数据'!B:I,8,0)</f>
        <v>2</v>
      </c>
      <c r="Y149" s="44">
        <f>VLOOKUP(B149,'3月14日之前使用和计算的所有数据'!B:J,9,0)</f>
        <v>10</v>
      </c>
      <c r="Z149" s="44">
        <f>VLOOKUP(B149,'3月14日之前使用和计算的所有数据'!B:K,10,0)</f>
        <v>18</v>
      </c>
      <c r="AA149" s="44">
        <f>VLOOKUP(B149,'3月14日之前使用和计算的所有数据'!B:L,11,0)</f>
        <v>5.6244800000000001E-4</v>
      </c>
      <c r="AB149" s="44">
        <f>VLOOKUP(B149,'3月14日之前使用和计算的所有数据'!B:M,12,0)</f>
        <v>1.5199899999999999E-4</v>
      </c>
      <c r="AC149" s="44">
        <f>VLOOKUP(B149,'3月14日之前使用和计算的所有数据'!B:N,13,0)</f>
        <v>3.259513E-2</v>
      </c>
      <c r="AD149" s="44">
        <f>VLOOKUP(B149,'3月14日之前使用和计算的所有数据'!B:O,14,0)</f>
        <v>6.4122798105368403E-2</v>
      </c>
      <c r="AE149" s="44">
        <v>0.95705705705705713</v>
      </c>
      <c r="AF149" s="44">
        <v>1.8174000000000001</v>
      </c>
      <c r="AG149" s="44">
        <v>117.66191000000001</v>
      </c>
      <c r="AH149" s="44">
        <v>36.269657000000002</v>
      </c>
    </row>
    <row r="150" spans="1:34" s="44" customFormat="1">
      <c r="A150" s="44">
        <v>155</v>
      </c>
      <c r="B150" s="46" t="s">
        <v>205</v>
      </c>
      <c r="C150" s="44">
        <v>0.25916154699999999</v>
      </c>
      <c r="D150" s="44">
        <v>278</v>
      </c>
      <c r="E150" s="44">
        <v>24</v>
      </c>
      <c r="F150" s="46">
        <v>25</v>
      </c>
      <c r="G150" s="44">
        <v>1038</v>
      </c>
      <c r="H150" s="44">
        <v>0.19131021194605011</v>
      </c>
      <c r="I150" s="44">
        <v>0.60380431621197139</v>
      </c>
      <c r="J150" s="44">
        <v>2.0983000000000001</v>
      </c>
      <c r="K150" s="44">
        <v>2.7666840000000001</v>
      </c>
      <c r="L150" s="44">
        <v>0.26300578034682082</v>
      </c>
      <c r="M150" s="44">
        <v>3.0192678227360306</v>
      </c>
      <c r="N150" s="44">
        <v>8.7129094412331405</v>
      </c>
      <c r="O150" s="44">
        <v>3</v>
      </c>
      <c r="P150" s="44">
        <v>362</v>
      </c>
      <c r="Q150" s="44">
        <v>1668</v>
      </c>
      <c r="R150" s="44">
        <v>0.54167630057803473</v>
      </c>
      <c r="S150" s="44">
        <v>5.2504816955684008</v>
      </c>
      <c r="T150" s="44">
        <v>6.9874759152215802</v>
      </c>
      <c r="U150" s="44">
        <v>25500</v>
      </c>
      <c r="V150" s="44">
        <v>219.18</v>
      </c>
      <c r="W150" s="46">
        <v>301341</v>
      </c>
      <c r="X150" s="44">
        <f>VLOOKUP(B150,'3月14日之前使用和计算的所有数据'!B:I,8,0)</f>
        <v>6</v>
      </c>
      <c r="Y150" s="44">
        <f>VLOOKUP(B150,'3月14日之前使用和计算的所有数据'!B:J,9,0)</f>
        <v>15</v>
      </c>
      <c r="Z150" s="44">
        <f>VLOOKUP(B150,'3月14日之前使用和计算的所有数据'!B:K,10,0)</f>
        <v>25</v>
      </c>
      <c r="AA150" s="44">
        <f>VLOOKUP(B150,'3月14日之前使用和计算的所有数据'!B:L,11,0)</f>
        <v>3.2265879999999997E-2</v>
      </c>
      <c r="AB150" s="44">
        <f>VLOOKUP(B150,'3月14日之前使用和计算的所有数据'!B:M,12,0)</f>
        <v>1.5632299999999999E-4</v>
      </c>
      <c r="AC150" s="44">
        <f>VLOOKUP(B150,'3月14日之前使用和计算的所有数据'!B:N,13,0)</f>
        <v>6.525185E-2</v>
      </c>
      <c r="AD150" s="44">
        <f>VLOOKUP(B150,'3月14日之前使用和计算的所有数据'!B:O,14,0)</f>
        <v>2.2739962875371624</v>
      </c>
      <c r="AE150" s="44">
        <v>1.2224024024024025</v>
      </c>
      <c r="AF150" s="44">
        <v>2.9834100000000001</v>
      </c>
      <c r="AG150" s="44">
        <v>118.284786</v>
      </c>
      <c r="AH150" s="44">
        <v>34.996741</v>
      </c>
    </row>
    <row r="151" spans="1:34" s="44" customFormat="1">
      <c r="A151" s="44">
        <v>156</v>
      </c>
      <c r="B151" s="46" t="s">
        <v>184</v>
      </c>
      <c r="C151" s="44">
        <v>0.42652119799999999</v>
      </c>
      <c r="D151" s="44">
        <v>233</v>
      </c>
      <c r="E151" s="44">
        <v>36</v>
      </c>
      <c r="F151" s="46">
        <v>16</v>
      </c>
      <c r="G151" s="44">
        <v>537.59</v>
      </c>
      <c r="H151" s="44">
        <v>0.29531799326624375</v>
      </c>
      <c r="I151" s="44">
        <v>0.62839275277615436</v>
      </c>
      <c r="J151" s="44">
        <v>1.5381</v>
      </c>
      <c r="K151" s="44">
        <v>2.381192</v>
      </c>
      <c r="L151" s="44">
        <v>0.37017057608958498</v>
      </c>
      <c r="M151" s="44">
        <v>2.2087464424561469</v>
      </c>
      <c r="N151" s="44">
        <v>9.4570211499469856</v>
      </c>
      <c r="O151" s="44">
        <v>1</v>
      </c>
      <c r="P151" s="44">
        <v>218</v>
      </c>
      <c r="Q151" s="44">
        <v>536</v>
      </c>
      <c r="R151" s="44">
        <v>0.3748767648207742</v>
      </c>
      <c r="S151" s="44">
        <v>7.2769210736806853</v>
      </c>
      <c r="T151" s="44">
        <v>6.7783998958313951</v>
      </c>
      <c r="U151" s="44">
        <v>9044</v>
      </c>
      <c r="V151" s="44">
        <v>21.6</v>
      </c>
      <c r="W151" s="46">
        <v>0</v>
      </c>
      <c r="X151" s="44">
        <f>VLOOKUP(B151,'3月14日之前使用和计算的所有数据'!B:I,8,0)</f>
        <v>2</v>
      </c>
      <c r="Y151" s="44">
        <f>VLOOKUP(B151,'3月14日之前使用和计算的所有数据'!B:J,9,0)</f>
        <v>7</v>
      </c>
      <c r="Z151" s="44">
        <f>VLOOKUP(B151,'3月14日之前使用和计算的所有数据'!B:K,10,0)</f>
        <v>15</v>
      </c>
      <c r="AA151" s="44">
        <f>VLOOKUP(B151,'3月14日之前使用和计算的所有数据'!B:L,11,0)</f>
        <v>5.8421000000000002E-3</v>
      </c>
      <c r="AB151" s="44">
        <f>VLOOKUP(B151,'3月14日之前使用和计算的所有数据'!B:M,12,0)</f>
        <v>1.4967800000000001E-4</v>
      </c>
      <c r="AC151" s="44">
        <f>VLOOKUP(B151,'3月14日之前使用和计算的所有数据'!B:N,13,0)</f>
        <v>1.447327E-2</v>
      </c>
      <c r="AD151" s="44">
        <f>VLOOKUP(B151,'3月14日之前使用和计算的所有数据'!B:O,14,0)</f>
        <v>0.92930168516518374</v>
      </c>
      <c r="AE151" s="44">
        <v>0.63906906906906902</v>
      </c>
      <c r="AF151" s="44">
        <v>2.9452499999999997</v>
      </c>
      <c r="AG151" s="44">
        <v>118.24253400000001</v>
      </c>
      <c r="AH151" s="44">
        <v>33.963028999999999</v>
      </c>
    </row>
    <row r="152" spans="1:34" s="44" customFormat="1">
      <c r="A152" s="44">
        <v>157</v>
      </c>
      <c r="B152" s="46" t="s">
        <v>183</v>
      </c>
      <c r="C152" s="44">
        <v>0.70720570199999999</v>
      </c>
      <c r="D152" s="44">
        <v>381</v>
      </c>
      <c r="E152" s="44">
        <v>29</v>
      </c>
      <c r="F152" s="46">
        <v>21</v>
      </c>
      <c r="G152" s="44">
        <v>535.54</v>
      </c>
      <c r="H152" s="44">
        <v>0.51579713933599736</v>
      </c>
      <c r="I152" s="44">
        <v>0.53171167593328039</v>
      </c>
      <c r="J152" s="44">
        <v>2.0945999999999998</v>
      </c>
      <c r="K152" s="44">
        <v>2.817895</v>
      </c>
      <c r="L152" s="44">
        <v>0.34357844418717559</v>
      </c>
      <c r="M152" s="44">
        <v>2.2056242297494117</v>
      </c>
      <c r="N152" s="44">
        <v>10.494080740934384</v>
      </c>
      <c r="O152" s="44">
        <v>6</v>
      </c>
      <c r="P152" s="44">
        <v>204</v>
      </c>
      <c r="Q152" s="44">
        <v>455</v>
      </c>
      <c r="R152" s="44">
        <v>1.4838294058333645</v>
      </c>
      <c r="S152" s="44">
        <v>5.9976845800500431</v>
      </c>
      <c r="T152" s="44">
        <v>5.719460731224558</v>
      </c>
      <c r="U152" s="44">
        <v>9615</v>
      </c>
      <c r="V152" s="44">
        <v>105</v>
      </c>
      <c r="W152" s="46">
        <v>0</v>
      </c>
      <c r="X152" s="44">
        <f>VLOOKUP(B152,'3月14日之前使用和计算的所有数据'!B:I,8,0)</f>
        <v>1</v>
      </c>
      <c r="Y152" s="44">
        <f>VLOOKUP(B152,'3月14日之前使用和计算的所有数据'!B:J,9,0)</f>
        <v>2</v>
      </c>
      <c r="Z152" s="44">
        <f>VLOOKUP(B152,'3月14日之前使用和计算的所有数据'!B:K,10,0)</f>
        <v>7</v>
      </c>
      <c r="AA152" s="44">
        <f>VLOOKUP(B152,'3月14日之前使用和计算的所有数据'!B:L,11,0)</f>
        <v>0</v>
      </c>
      <c r="AB152" s="44">
        <f>VLOOKUP(B152,'3月14日之前使用和计算的所有数据'!B:M,12,0)</f>
        <v>1.4281600000000001E-4</v>
      </c>
      <c r="AC152" s="44">
        <f>VLOOKUP(B152,'3月14日之前使用和计算的所有数据'!B:N,13,0)</f>
        <v>3.3630079999999998E-3</v>
      </c>
      <c r="AD152" s="44">
        <f>VLOOKUP(B152,'3月14日之前使用和计算的所有数据'!B:O,14,0)</f>
        <v>0.17414326103147326</v>
      </c>
      <c r="AE152" s="44">
        <v>1.3165165165165167</v>
      </c>
      <c r="AF152" s="44">
        <v>3.6942700000000004</v>
      </c>
      <c r="AG152" s="44">
        <v>119.009794</v>
      </c>
      <c r="AH152" s="44">
        <v>33.585012999999996</v>
      </c>
    </row>
    <row r="153" spans="1:34" s="44" customFormat="1">
      <c r="A153" s="44">
        <v>158</v>
      </c>
      <c r="B153" s="46" t="s">
        <v>152</v>
      </c>
      <c r="C153" s="44">
        <v>2.625871418</v>
      </c>
      <c r="D153" s="44">
        <v>339</v>
      </c>
      <c r="E153" s="44">
        <v>34</v>
      </c>
      <c r="F153" s="46">
        <v>11</v>
      </c>
      <c r="G153" s="44">
        <v>128.36000000000001</v>
      </c>
      <c r="H153" s="44">
        <v>0.49353381115612338</v>
      </c>
      <c r="I153" s="44">
        <v>0.76132858837485173</v>
      </c>
      <c r="J153" s="44">
        <v>5.1879</v>
      </c>
      <c r="K153" s="44">
        <v>3.8223879999999997</v>
      </c>
      <c r="L153" s="44">
        <v>0.43627298223745709</v>
      </c>
      <c r="M153" s="44">
        <v>2.25459644749143</v>
      </c>
      <c r="N153" s="44">
        <v>19.538797133063259</v>
      </c>
      <c r="O153" s="44">
        <v>6</v>
      </c>
      <c r="P153" s="44">
        <v>57</v>
      </c>
      <c r="Q153" s="44">
        <v>158</v>
      </c>
      <c r="R153" s="44">
        <v>3.1107821751324396</v>
      </c>
      <c r="S153" s="44">
        <v>6.2714241196634468</v>
      </c>
      <c r="T153" s="44">
        <v>5.6014334683702085</v>
      </c>
      <c r="U153" s="44">
        <v>2120</v>
      </c>
      <c r="V153" s="44">
        <v>225.5</v>
      </c>
      <c r="W153" s="46">
        <v>0</v>
      </c>
      <c r="X153" s="44">
        <f>VLOOKUP(B153,'3月14日之前使用和计算的所有数据'!B:I,8,0)</f>
        <v>2</v>
      </c>
      <c r="Y153" s="44">
        <f>VLOOKUP(B153,'3月14日之前使用和计算的所有数据'!B:J,9,0)</f>
        <v>7</v>
      </c>
      <c r="Z153" s="44">
        <f>VLOOKUP(B153,'3月14日之前使用和计算的所有数据'!B:K,10,0)</f>
        <v>14</v>
      </c>
      <c r="AA153" s="44">
        <f>VLOOKUP(B153,'3月14日之前使用和计算的所有数据'!B:L,11,0)</f>
        <v>3.6382659999999998E-3</v>
      </c>
      <c r="AB153" s="44">
        <f>VLOOKUP(B153,'3月14日之前使用和计算的所有数据'!B:M,12,0)</f>
        <v>1.4847800000000001E-4</v>
      </c>
      <c r="AC153" s="44">
        <f>VLOOKUP(B153,'3月14日之前使用和计算的所有数据'!B:N,13,0)</f>
        <v>1.48436E-4</v>
      </c>
      <c r="AD153" s="44">
        <f>VLOOKUP(B153,'3月14日之前使用和计算的所有数据'!B:O,14,0)</f>
        <v>0.2873342922716744</v>
      </c>
      <c r="AE153" s="44">
        <v>0.57282282282282282</v>
      </c>
      <c r="AF153" s="44">
        <v>3.3005800000000001</v>
      </c>
      <c r="AG153" s="44">
        <v>118.49856</v>
      </c>
      <c r="AH153" s="44">
        <v>31.682207999999999</v>
      </c>
    </row>
    <row r="154" spans="1:34" s="44" customFormat="1">
      <c r="A154" s="44">
        <v>159</v>
      </c>
      <c r="B154" s="46" t="s">
        <v>143</v>
      </c>
      <c r="C154" s="44">
        <v>1.2069716779999999</v>
      </c>
      <c r="D154" s="44">
        <v>277</v>
      </c>
      <c r="E154" s="44">
        <v>33</v>
      </c>
      <c r="F154" s="46">
        <v>12</v>
      </c>
      <c r="G154" s="44">
        <v>230.45</v>
      </c>
      <c r="H154" s="44">
        <v>0.4567151225862443</v>
      </c>
      <c r="I154" s="44">
        <v>0.69475429605064809</v>
      </c>
      <c r="J154" s="44">
        <v>3.9142000000000001</v>
      </c>
      <c r="K154" s="44">
        <v>3.215732</v>
      </c>
      <c r="L154" s="44">
        <v>0.5510956823605988</v>
      </c>
      <c r="M154" s="44">
        <v>3.8047298763289219</v>
      </c>
      <c r="N154" s="44">
        <v>20.594489043176395</v>
      </c>
      <c r="O154" s="44">
        <v>10</v>
      </c>
      <c r="P154" s="44">
        <v>122</v>
      </c>
      <c r="Q154" s="44">
        <v>231</v>
      </c>
      <c r="R154" s="44">
        <v>5.3892818398784996</v>
      </c>
      <c r="S154" s="44">
        <v>5.7626383163375996</v>
      </c>
      <c r="T154" s="44">
        <v>5.150791928834888</v>
      </c>
      <c r="U154" s="44">
        <v>9322</v>
      </c>
      <c r="V154" s="44">
        <v>390.6</v>
      </c>
      <c r="W154" s="46">
        <v>0</v>
      </c>
      <c r="X154" s="44">
        <f>VLOOKUP(B154,'3月14日之前使用和计算的所有数据'!B:I,8,0)</f>
        <v>3</v>
      </c>
      <c r="Y154" s="44">
        <f>VLOOKUP(B154,'3月14日之前使用和计算的所有数据'!B:J,9,0)</f>
        <v>7</v>
      </c>
      <c r="Z154" s="44">
        <f>VLOOKUP(B154,'3月14日之前使用和计算的所有数据'!B:K,10,0)</f>
        <v>17</v>
      </c>
      <c r="AA154" s="44">
        <f>VLOOKUP(B154,'3月14日之前使用和计算的所有数据'!B:L,11,0)</f>
        <v>2.029191E-2</v>
      </c>
      <c r="AB154" s="44">
        <f>VLOOKUP(B154,'3月14日之前使用和计算的所有数据'!B:M,12,0)</f>
        <v>1.5158399999999999E-4</v>
      </c>
      <c r="AC154" s="44">
        <f>VLOOKUP(B154,'3月14日之前使用和计算的所有数据'!B:N,13,0)</f>
        <v>1.2572500000000001E-4</v>
      </c>
      <c r="AD154" s="44">
        <f>VLOOKUP(B154,'3月14日之前使用和计算的所有数据'!B:O,14,0)</f>
        <v>1.4240590155623198</v>
      </c>
      <c r="AE154" s="44">
        <v>1.3012912912912913</v>
      </c>
      <c r="AF154" s="44">
        <v>3.56</v>
      </c>
      <c r="AG154" s="44">
        <v>118.111197</v>
      </c>
      <c r="AH154" s="44">
        <v>31.053387000000001</v>
      </c>
    </row>
    <row r="155" spans="1:34" s="44" customFormat="1">
      <c r="A155" s="44">
        <v>160</v>
      </c>
      <c r="B155" s="46" t="s">
        <v>140</v>
      </c>
      <c r="C155" s="44">
        <v>0.53168558700000002</v>
      </c>
      <c r="D155" s="44">
        <v>148</v>
      </c>
      <c r="E155" s="44">
        <v>35</v>
      </c>
      <c r="F155" s="46">
        <v>9</v>
      </c>
      <c r="G155" s="44">
        <v>277.27</v>
      </c>
      <c r="H155" s="44">
        <v>0.30818335918058215</v>
      </c>
      <c r="I155" s="44">
        <v>0.22500202872677108</v>
      </c>
      <c r="J155" s="44">
        <v>1.6774</v>
      </c>
      <c r="K155" s="44">
        <v>2.9170479999999999</v>
      </c>
      <c r="L155" s="44">
        <v>0.46885707072528587</v>
      </c>
      <c r="M155" s="44">
        <v>2.6977314530962602</v>
      </c>
      <c r="N155" s="44">
        <v>13.459804522667437</v>
      </c>
      <c r="O155" s="44">
        <v>1</v>
      </c>
      <c r="P155" s="44">
        <v>161</v>
      </c>
      <c r="Q155" s="44">
        <v>323</v>
      </c>
      <c r="R155" s="44">
        <v>0.14765391134994771</v>
      </c>
      <c r="S155" s="44">
        <v>5.0925091066469506</v>
      </c>
      <c r="T155" s="44">
        <v>5.0925091066469506</v>
      </c>
      <c r="U155" s="44">
        <v>9509</v>
      </c>
      <c r="V155" s="44">
        <v>139.22999999999999</v>
      </c>
      <c r="W155" s="46">
        <v>0</v>
      </c>
      <c r="X155" s="44">
        <f>VLOOKUP(B155,'3月14日之前使用和计算的所有数据'!B:I,8,0)</f>
        <v>3</v>
      </c>
      <c r="Y155" s="44">
        <f>VLOOKUP(B155,'3月14日之前使用和计算的所有数据'!B:J,9,0)</f>
        <v>8</v>
      </c>
      <c r="Z155" s="44">
        <f>VLOOKUP(B155,'3月14日之前使用和计算的所有数据'!B:K,10,0)</f>
        <v>15</v>
      </c>
      <c r="AA155" s="44">
        <f>VLOOKUP(B155,'3月14日之前使用和计算的所有数据'!B:L,11,0)</f>
        <v>1.449947E-2</v>
      </c>
      <c r="AB155" s="44">
        <f>VLOOKUP(B155,'3月14日之前使用和计算的所有数据'!B:M,12,0)</f>
        <v>1.46778E-4</v>
      </c>
      <c r="AC155" s="44">
        <f>VLOOKUP(B155,'3月14日之前使用和计算的所有数据'!B:N,13,0)</f>
        <v>4.8696399999999997E-5</v>
      </c>
      <c r="AD155" s="44">
        <f>VLOOKUP(B155,'3月14日之前使用和计算的所有数据'!B:O,14,0)</f>
        <v>1.1799433967995316</v>
      </c>
      <c r="AE155" s="44">
        <v>2.1501801801801803</v>
      </c>
      <c r="AF155" s="44">
        <v>3.08</v>
      </c>
      <c r="AG155" s="44">
        <v>118.756328</v>
      </c>
      <c r="AH155" s="44">
        <v>30.946318999999999</v>
      </c>
    </row>
    <row r="156" spans="1:34" s="44" customFormat="1">
      <c r="A156" s="44">
        <v>161</v>
      </c>
      <c r="B156" s="46" t="s">
        <v>117</v>
      </c>
      <c r="C156" s="44">
        <v>1.24282337</v>
      </c>
      <c r="D156" s="44">
        <v>184</v>
      </c>
      <c r="E156" s="44">
        <v>26</v>
      </c>
      <c r="F156" s="46">
        <v>21</v>
      </c>
      <c r="G156" s="44">
        <v>148.47999999999999</v>
      </c>
      <c r="H156" s="44">
        <v>0.29344019396551724</v>
      </c>
      <c r="I156" s="44">
        <v>0.15140205975323748</v>
      </c>
      <c r="J156" s="44">
        <v>1.7977000000000001</v>
      </c>
      <c r="K156" s="44">
        <v>2.7054869999999998</v>
      </c>
      <c r="L156" s="44">
        <v>0.86206896551724144</v>
      </c>
      <c r="M156" s="44">
        <v>3.1452047413793105</v>
      </c>
      <c r="N156" s="44">
        <v>16.002155172413794</v>
      </c>
      <c r="O156" s="44">
        <v>1</v>
      </c>
      <c r="P156" s="44">
        <v>125</v>
      </c>
      <c r="Q156" s="44">
        <v>541</v>
      </c>
      <c r="R156" s="44">
        <v>0.9513065732758621</v>
      </c>
      <c r="S156" s="44">
        <v>5.3071120689655178</v>
      </c>
      <c r="T156" s="44">
        <v>4.5460668103448283</v>
      </c>
      <c r="U156" s="44">
        <v>2056</v>
      </c>
      <c r="V156" s="44">
        <v>137.9</v>
      </c>
      <c r="W156" s="46">
        <v>285179</v>
      </c>
      <c r="X156" s="44">
        <f>VLOOKUP(B156,'3月14日之前使用和计算的所有数据'!B:I,8,0)</f>
        <v>1</v>
      </c>
      <c r="Y156" s="44">
        <f>VLOOKUP(B156,'3月14日之前使用和计算的所有数据'!B:J,9,0)</f>
        <v>3</v>
      </c>
      <c r="Z156" s="44">
        <f>VLOOKUP(B156,'3月14日之前使用和计算的所有数据'!B:K,10,0)</f>
        <v>8</v>
      </c>
      <c r="AA156" s="44">
        <f>VLOOKUP(B156,'3月14日之前使用和计算的所有数据'!B:L,11,0)</f>
        <v>0</v>
      </c>
      <c r="AB156" s="44">
        <f>VLOOKUP(B156,'3月14日之前使用和计算的所有数据'!B:M,12,0)</f>
        <v>1.4017399999999999E-4</v>
      </c>
      <c r="AC156" s="44">
        <f>VLOOKUP(B156,'3月14日之前使用和计算的所有数据'!B:N,13,0)</f>
        <v>1.1315099999999999E-5</v>
      </c>
      <c r="AD156" s="44">
        <f>VLOOKUP(B156,'3月14日之前使用和计算的所有数据'!B:O,14,0)</f>
        <v>1.9364774078965641E-2</v>
      </c>
      <c r="AE156" s="44">
        <v>0.73645645645645641</v>
      </c>
      <c r="AF156" s="44">
        <v>4.4414600000000002</v>
      </c>
      <c r="AG156" s="44">
        <v>118.43514999999999</v>
      </c>
      <c r="AH156" s="44">
        <v>29.866167999999998</v>
      </c>
    </row>
    <row r="157" spans="1:34" s="44" customFormat="1">
      <c r="A157" s="44">
        <v>162</v>
      </c>
      <c r="B157" s="46" t="s">
        <v>104</v>
      </c>
      <c r="C157" s="44">
        <v>0.99108422200000001</v>
      </c>
      <c r="D157" s="44">
        <v>249</v>
      </c>
      <c r="E157" s="44">
        <v>34</v>
      </c>
      <c r="F157" s="46">
        <v>14</v>
      </c>
      <c r="G157" s="44">
        <v>249.36</v>
      </c>
      <c r="H157" s="44">
        <v>0.32888193776066732</v>
      </c>
      <c r="I157" s="44">
        <v>0.28204954190702408</v>
      </c>
      <c r="J157" s="44">
        <v>2.5127000000000002</v>
      </c>
      <c r="K157" s="44">
        <v>3.909357</v>
      </c>
      <c r="L157" s="44">
        <v>0.64966313763233874</v>
      </c>
      <c r="M157" s="44">
        <v>2.6539942252165543</v>
      </c>
      <c r="N157" s="44">
        <v>23.933269169072826</v>
      </c>
      <c r="O157" s="44">
        <v>1</v>
      </c>
      <c r="P157" s="44">
        <v>99</v>
      </c>
      <c r="Q157" s="44">
        <v>220</v>
      </c>
      <c r="R157" s="44">
        <v>0.40848572345203721</v>
      </c>
      <c r="S157" s="44">
        <v>5.0810073788899581</v>
      </c>
      <c r="T157" s="44">
        <v>5.9031119666345839</v>
      </c>
      <c r="U157" s="44">
        <v>11058</v>
      </c>
      <c r="V157" s="44">
        <v>210.27</v>
      </c>
      <c r="W157" s="46">
        <v>128389</v>
      </c>
      <c r="X157" s="44">
        <f>VLOOKUP(B157,'3月14日之前使用和计算的所有数据'!B:I,8,0)</f>
        <v>3</v>
      </c>
      <c r="Y157" s="44">
        <f>VLOOKUP(B157,'3月14日之前使用和计算的所有数据'!B:J,9,0)</f>
        <v>11</v>
      </c>
      <c r="Z157" s="44">
        <f>VLOOKUP(B157,'3月14日之前使用和计算的所有数据'!B:K,10,0)</f>
        <v>22</v>
      </c>
      <c r="AA157" s="44">
        <f>VLOOKUP(B157,'3月14日之前使用和计算的所有数据'!B:L,11,0)</f>
        <v>5.4272000000000001E-2</v>
      </c>
      <c r="AB157" s="44">
        <f>VLOOKUP(B157,'3月14日之前使用和计算的所有数据'!B:M,12,0)</f>
        <v>1.5003799999999999E-4</v>
      </c>
      <c r="AC157" s="44">
        <f>VLOOKUP(B157,'3月14日之前使用和计算的所有数据'!B:N,13,0)</f>
        <v>3.77149E-5</v>
      </c>
      <c r="AD157" s="44">
        <f>VLOOKUP(B157,'3月14日之前使用和计算的所有数据'!B:O,14,0)</f>
        <v>0.23902895578790623</v>
      </c>
      <c r="AE157" s="44">
        <v>1.9496996996996998</v>
      </c>
      <c r="AF157" s="44">
        <v>4.8600000000000003</v>
      </c>
      <c r="AG157" s="44">
        <v>118.87133300000001</v>
      </c>
      <c r="AH157" s="44">
        <v>28.968503999999999</v>
      </c>
    </row>
    <row r="158" spans="1:34" s="44" customFormat="1">
      <c r="A158" s="44">
        <v>163</v>
      </c>
      <c r="B158" s="46" t="s">
        <v>75</v>
      </c>
      <c r="C158" s="44">
        <v>1.178719337</v>
      </c>
      <c r="D158" s="44">
        <v>370</v>
      </c>
      <c r="E158" s="44">
        <v>33</v>
      </c>
      <c r="F158" s="46">
        <v>14</v>
      </c>
      <c r="G158" s="44">
        <v>309.12</v>
      </c>
      <c r="H158" s="44">
        <v>0.15919384057971014</v>
      </c>
      <c r="I158" s="44">
        <v>0.11746912407372222</v>
      </c>
      <c r="J158" s="44">
        <v>2.1473</v>
      </c>
      <c r="K158" s="44">
        <v>2.526986</v>
      </c>
      <c r="L158" s="44">
        <v>0.47877846790890266</v>
      </c>
      <c r="M158" s="44">
        <v>2.856172360248447</v>
      </c>
      <c r="N158" s="44">
        <v>12.85261387163561</v>
      </c>
      <c r="O158" s="44">
        <v>4</v>
      </c>
      <c r="P158" s="44">
        <v>173</v>
      </c>
      <c r="Q158" s="44">
        <v>585</v>
      </c>
      <c r="R158" s="44">
        <v>0.66142598343685288</v>
      </c>
      <c r="S158" s="44">
        <v>5.2050983436853002</v>
      </c>
      <c r="T158" s="44">
        <v>6.0979554865424426</v>
      </c>
      <c r="U158" s="44">
        <v>3154.12</v>
      </c>
      <c r="V158" s="44">
        <v>432.39</v>
      </c>
      <c r="W158" s="46">
        <v>535713</v>
      </c>
      <c r="X158" s="44">
        <f>VLOOKUP(B158,'3月14日之前使用和计算的所有数据'!B:I,8,0)</f>
        <v>4</v>
      </c>
      <c r="Y158" s="44">
        <f>VLOOKUP(B158,'3月14日之前使用和计算的所有数据'!B:J,9,0)</f>
        <v>12</v>
      </c>
      <c r="Z158" s="44">
        <f>VLOOKUP(B158,'3月14日之前使用和计算的所有数据'!B:K,10,0)</f>
        <v>26</v>
      </c>
      <c r="AA158" s="44">
        <f>VLOOKUP(B158,'3月14日之前使用和计算的所有数据'!B:L,11,0)</f>
        <v>5.684293E-2</v>
      </c>
      <c r="AB158" s="44">
        <f>VLOOKUP(B158,'3月14日之前使用和计算的所有数据'!B:M,12,0)</f>
        <v>1.47016E-4</v>
      </c>
      <c r="AC158" s="44">
        <f>VLOOKUP(B158,'3月14日之前使用和计算的所有数据'!B:N,13,0)</f>
        <v>2.6581399999999999E-5</v>
      </c>
      <c r="AD158" s="44">
        <f>VLOOKUP(B158,'3月14日之前使用和计算的所有数据'!B:O,14,0)</f>
        <v>0.68691415168588077</v>
      </c>
      <c r="AE158" s="44">
        <v>1.2591591591591591</v>
      </c>
      <c r="AF158" s="44">
        <v>1.87</v>
      </c>
      <c r="AG158" s="44">
        <v>120.164704</v>
      </c>
      <c r="AH158" s="44">
        <v>22.993404000000002</v>
      </c>
    </row>
    <row r="159" spans="1:34" s="44" customFormat="1">
      <c r="A159" s="44">
        <v>164</v>
      </c>
      <c r="B159" s="46" t="s">
        <v>69</v>
      </c>
      <c r="C159" s="44">
        <v>0.78099218999999998</v>
      </c>
      <c r="D159" s="44">
        <v>213</v>
      </c>
      <c r="E159" s="44">
        <v>37</v>
      </c>
      <c r="F159" s="46">
        <v>13</v>
      </c>
      <c r="G159" s="44">
        <v>270.06</v>
      </c>
      <c r="H159" s="44">
        <v>0.10134784862623121</v>
      </c>
      <c r="I159" s="44">
        <v>0.11693946479605091</v>
      </c>
      <c r="J159" s="44">
        <v>3.0369999999999999</v>
      </c>
      <c r="K159" s="44">
        <v>2.737949</v>
      </c>
      <c r="L159" s="44">
        <v>0.57394653040065169</v>
      </c>
      <c r="M159" s="44">
        <v>3.205583944308672</v>
      </c>
      <c r="N159" s="44">
        <v>11.497445012219506</v>
      </c>
      <c r="O159" s="44">
        <v>3</v>
      </c>
      <c r="P159" s="44">
        <v>177</v>
      </c>
      <c r="Q159" s="44">
        <v>524</v>
      </c>
      <c r="R159" s="44">
        <v>0.57657557579797081</v>
      </c>
      <c r="S159" s="44">
        <v>5.7394653040065169</v>
      </c>
      <c r="T159" s="44">
        <v>5.8727690142931204</v>
      </c>
      <c r="U159" s="44">
        <v>3559.59</v>
      </c>
      <c r="V159" s="44">
        <v>138.13</v>
      </c>
      <c r="W159" s="46">
        <v>0</v>
      </c>
      <c r="X159" s="44">
        <f>VLOOKUP(B159,'3月14日之前使用和计算的所有数据'!B:I,8,0)</f>
        <v>2</v>
      </c>
      <c r="Y159" s="44">
        <f>VLOOKUP(B159,'3月14日之前使用和计算的所有数据'!B:J,9,0)</f>
        <v>8</v>
      </c>
      <c r="Z159" s="44">
        <f>VLOOKUP(B159,'3月14日之前使用和计算的所有数据'!B:K,10,0)</f>
        <v>20</v>
      </c>
      <c r="AA159" s="44">
        <f>VLOOKUP(B159,'3月14日之前使用和计算的所有数据'!B:L,11,0)</f>
        <v>3.5662480000000002E-3</v>
      </c>
      <c r="AB159" s="44">
        <f>VLOOKUP(B159,'3月14日之前使用和计算的所有数据'!B:M,12,0)</f>
        <v>1.4259200000000001E-4</v>
      </c>
      <c r="AC159" s="44">
        <f>VLOOKUP(B159,'3月14日之前使用和计算的所有数据'!B:N,13,0)</f>
        <v>1.10659E-5</v>
      </c>
      <c r="AD159" s="44">
        <f>VLOOKUP(B159,'3月14日之前使用和计算的所有数据'!B:O,14,0)</f>
        <v>0.68192893494960549</v>
      </c>
      <c r="AE159" s="44">
        <v>0.84477477477477481</v>
      </c>
      <c r="AF159" s="44">
        <v>2.7867799999999998</v>
      </c>
      <c r="AG159" s="44">
        <v>117.64585599999999</v>
      </c>
      <c r="AH159" s="44">
        <v>26.271711</v>
      </c>
    </row>
    <row r="160" spans="1:34" s="44" customFormat="1">
      <c r="A160" s="44">
        <v>165</v>
      </c>
      <c r="B160" s="46" t="s">
        <v>58</v>
      </c>
      <c r="C160" s="44">
        <v>0.96383242700000005</v>
      </c>
      <c r="D160" s="44">
        <v>303</v>
      </c>
      <c r="E160" s="44">
        <v>32</v>
      </c>
      <c r="F160" s="46">
        <v>12</v>
      </c>
      <c r="G160" s="44">
        <v>292.35000000000002</v>
      </c>
      <c r="H160" s="44">
        <v>0.16326321190354026</v>
      </c>
      <c r="I160" s="44">
        <v>0.15335991187116402</v>
      </c>
      <c r="J160" s="44">
        <v>2.9725000000000001</v>
      </c>
      <c r="K160" s="44">
        <v>2.7642910000000001</v>
      </c>
      <c r="L160" s="44">
        <v>0.51992474773388053</v>
      </c>
      <c r="M160" s="44">
        <v>3.2580810672139555</v>
      </c>
      <c r="N160" s="44">
        <v>14.568154609201299</v>
      </c>
      <c r="O160" s="44">
        <v>2</v>
      </c>
      <c r="P160" s="44">
        <v>179</v>
      </c>
      <c r="Q160" s="44">
        <v>543</v>
      </c>
      <c r="R160" s="44">
        <v>0.45951770138532583</v>
      </c>
      <c r="S160" s="44">
        <v>5.7875833760903026</v>
      </c>
      <c r="T160" s="44">
        <v>5.5652471352830499</v>
      </c>
      <c r="U160" s="44">
        <v>3881</v>
      </c>
      <c r="V160" s="44">
        <v>259.32</v>
      </c>
      <c r="W160" s="46">
        <v>43596</v>
      </c>
      <c r="X160" s="44">
        <f>VLOOKUP(B160,'3月14日之前使用和计算的所有数据'!B:I,8,0)</f>
        <v>4</v>
      </c>
      <c r="Y160" s="44">
        <f>VLOOKUP(B160,'3月14日之前使用和计算的所有数据'!B:J,9,0)</f>
        <v>12</v>
      </c>
      <c r="Z160" s="44">
        <f>VLOOKUP(B160,'3月14日之前使用和计算的所有数据'!B:K,10,0)</f>
        <v>24</v>
      </c>
      <c r="AA160" s="44">
        <f>VLOOKUP(B160,'3月14日之前使用和计算的所有数据'!B:L,11,0)</f>
        <v>2.136731E-2</v>
      </c>
      <c r="AB160" s="44">
        <f>VLOOKUP(B160,'3月14日之前使用和计算的所有数据'!B:M,12,0)</f>
        <v>1.43864E-4</v>
      </c>
      <c r="AC160" s="44">
        <f>VLOOKUP(B160,'3月14日之前使用和计算的所有数据'!B:N,13,0)</f>
        <v>2.1042600000000001E-5</v>
      </c>
      <c r="AD160" s="44">
        <f>VLOOKUP(B160,'3月14日之前使用和计算的所有数据'!B:O,14,0)</f>
        <v>0.47196341992396557</v>
      </c>
      <c r="AE160" s="44">
        <v>0.75396396396396392</v>
      </c>
      <c r="AF160" s="44">
        <v>4.4849700000000006</v>
      </c>
      <c r="AG160" s="44">
        <v>117.03726399999999</v>
      </c>
      <c r="AH160" s="44">
        <v>25.098292000000001</v>
      </c>
    </row>
    <row r="161" spans="1:34" s="44" customFormat="1">
      <c r="A161" s="44">
        <v>166</v>
      </c>
      <c r="B161" s="46" t="s">
        <v>47</v>
      </c>
      <c r="C161" s="44">
        <v>0.36522583800000002</v>
      </c>
      <c r="D161" s="44">
        <v>188</v>
      </c>
      <c r="E161" s="44">
        <v>32</v>
      </c>
      <c r="F161" s="46">
        <v>15</v>
      </c>
      <c r="G161" s="44">
        <v>506.32</v>
      </c>
      <c r="H161" s="44">
        <v>6.1996365934586822E-2</v>
      </c>
      <c r="I161" s="44">
        <v>0.31904221802142407</v>
      </c>
      <c r="J161" s="44">
        <v>1.2558</v>
      </c>
      <c r="K161" s="44">
        <v>2.4099590000000002</v>
      </c>
      <c r="L161" s="44">
        <v>0.33773107915942485</v>
      </c>
      <c r="M161" s="44">
        <v>1.6971480486648758</v>
      </c>
      <c r="N161" s="44">
        <v>9.0831884973929533</v>
      </c>
      <c r="O161" s="44">
        <v>1</v>
      </c>
      <c r="P161" s="44">
        <v>254</v>
      </c>
      <c r="Q161" s="44">
        <v>1546</v>
      </c>
      <c r="R161" s="44">
        <v>0.38082635487438771</v>
      </c>
      <c r="S161" s="44">
        <v>2.2693158476852582</v>
      </c>
      <c r="T161" s="44">
        <v>6.8612735029230532</v>
      </c>
      <c r="U161" s="44">
        <v>4377</v>
      </c>
      <c r="V161" s="44">
        <v>130</v>
      </c>
      <c r="W161" s="46">
        <v>20100</v>
      </c>
      <c r="X161" s="44">
        <f>VLOOKUP(B161,'3月14日之前使用和计算的所有数据'!B:I,8,0)</f>
        <v>4</v>
      </c>
      <c r="Y161" s="44">
        <f>VLOOKUP(B161,'3月14日之前使用和计算的所有数据'!B:J,9,0)</f>
        <v>11</v>
      </c>
      <c r="Z161" s="44">
        <f>VLOOKUP(B161,'3月14日之前使用和计算的所有数据'!B:K,10,0)</f>
        <v>22</v>
      </c>
      <c r="AA161" s="44">
        <f>VLOOKUP(B161,'3月14日之前使用和计算的所有数据'!B:L,11,0)</f>
        <v>1.3333319999999999E-2</v>
      </c>
      <c r="AB161" s="44">
        <f>VLOOKUP(B161,'3月14日之前使用和计算的所有数据'!B:M,12,0)</f>
        <v>1.43184E-4</v>
      </c>
      <c r="AC161" s="44">
        <f>VLOOKUP(B161,'3月14日之前使用和计算的所有数据'!B:N,13,0)</f>
        <v>2.4397200000000001E-5</v>
      </c>
      <c r="AD161" s="44">
        <f>VLOOKUP(B161,'3月14日之前使用和计算的所有数据'!B:O,14,0)</f>
        <v>0.42997160293432635</v>
      </c>
      <c r="AE161" s="44">
        <v>0.58870870870870873</v>
      </c>
      <c r="AF161" s="44">
        <v>4.6592899999999995</v>
      </c>
      <c r="AG161" s="44">
        <v>116.133088</v>
      </c>
      <c r="AH161" s="44">
        <v>24.312809000000001</v>
      </c>
    </row>
    <row r="162" spans="1:34" s="44" customFormat="1">
      <c r="A162" s="44">
        <v>167</v>
      </c>
      <c r="B162" s="46" t="s">
        <v>33</v>
      </c>
      <c r="C162" s="44">
        <v>0.71453984800000003</v>
      </c>
      <c r="D162" s="44">
        <v>241</v>
      </c>
      <c r="E162" s="44">
        <v>33</v>
      </c>
      <c r="F162" s="46">
        <v>3</v>
      </c>
      <c r="G162" s="44">
        <v>321.60000000000002</v>
      </c>
      <c r="H162" s="44">
        <v>0.39642412935323379</v>
      </c>
      <c r="I162" s="44">
        <v>0.28822369600286796</v>
      </c>
      <c r="J162" s="44">
        <v>3.5819000000000001</v>
      </c>
      <c r="K162" s="44">
        <v>2.5786990000000003</v>
      </c>
      <c r="L162" s="44">
        <v>0.38557213930348255</v>
      </c>
      <c r="M162" s="44">
        <v>3.144278606965174</v>
      </c>
      <c r="N162" s="44">
        <v>18.041044776119403</v>
      </c>
      <c r="O162" s="44">
        <v>1</v>
      </c>
      <c r="P162" s="44">
        <v>210</v>
      </c>
      <c r="Q162" s="44">
        <v>785</v>
      </c>
      <c r="R162" s="44">
        <v>0.37431592039800987</v>
      </c>
      <c r="S162" s="44">
        <v>9.5118159203980088</v>
      </c>
      <c r="T162" s="44">
        <v>12.47823383084577</v>
      </c>
      <c r="U162" s="44">
        <v>12753</v>
      </c>
      <c r="V162" s="44">
        <v>502</v>
      </c>
      <c r="W162" s="46">
        <v>0</v>
      </c>
      <c r="X162" s="44">
        <f>VLOOKUP(B162,'3月14日之前使用和计算的所有数据'!B:I,8,0)</f>
        <v>3</v>
      </c>
      <c r="Y162" s="44">
        <f>VLOOKUP(B162,'3月14日之前使用和计算的所有数据'!B:J,9,0)</f>
        <v>8</v>
      </c>
      <c r="Z162" s="44">
        <f>VLOOKUP(B162,'3月14日之前使用和计算的所有数据'!B:K,10,0)</f>
        <v>17</v>
      </c>
      <c r="AA162" s="44">
        <f>VLOOKUP(B162,'3月14日之前使用和计算的所有数据'!B:L,11,0)</f>
        <v>6.7331359999999998E-3</v>
      </c>
      <c r="AB162" s="44">
        <f>VLOOKUP(B162,'3月14日之前使用和计算的所有数据'!B:M,12,0)</f>
        <v>1.3798799999999999E-4</v>
      </c>
      <c r="AC162" s="44">
        <f>VLOOKUP(B162,'3月14日之前使用和计算的所有数据'!B:N,13,0)</f>
        <v>7.8527500000000003E-6</v>
      </c>
      <c r="AD162" s="44">
        <f>VLOOKUP(B162,'3月14日之前使用和计算的所有数据'!B:O,14,0)</f>
        <v>0.66154024861025185</v>
      </c>
      <c r="AE162" s="44">
        <v>0.93264264264264274</v>
      </c>
      <c r="AF162" s="44">
        <v>1.56</v>
      </c>
      <c r="AG162" s="44">
        <v>114.284995</v>
      </c>
      <c r="AH162" s="44">
        <v>23.159804999999999</v>
      </c>
    </row>
    <row r="163" spans="1:34" s="44" customFormat="1">
      <c r="A163" s="44">
        <v>168</v>
      </c>
      <c r="B163" s="46" t="s">
        <v>230</v>
      </c>
      <c r="C163" s="44">
        <v>3.8911396000000001E-2</v>
      </c>
      <c r="D163" s="44">
        <v>34</v>
      </c>
      <c r="E163" s="44">
        <v>36</v>
      </c>
      <c r="F163" s="46">
        <v>13</v>
      </c>
      <c r="G163" s="44">
        <v>865.17</v>
      </c>
      <c r="H163" s="44">
        <v>0.20421420067732354</v>
      </c>
      <c r="I163" s="44">
        <v>0.53594127485597476</v>
      </c>
      <c r="J163" s="44">
        <v>3.0337999999999998</v>
      </c>
      <c r="K163" s="44">
        <v>2.8803669999999997</v>
      </c>
      <c r="L163" s="44">
        <v>0.26815539142596256</v>
      </c>
      <c r="M163" s="44">
        <v>3.4954979946137756</v>
      </c>
      <c r="N163" s="44">
        <v>16.115907856259465</v>
      </c>
      <c r="O163" s="44">
        <v>11</v>
      </c>
      <c r="P163" s="44">
        <v>378</v>
      </c>
      <c r="Q163" s="44">
        <v>1201</v>
      </c>
      <c r="R163" s="44">
        <v>1.3900736271484218</v>
      </c>
      <c r="S163" s="44">
        <v>5.5873412161771681</v>
      </c>
      <c r="T163" s="44">
        <v>6.4114567079302347</v>
      </c>
      <c r="U163" s="44">
        <v>21519</v>
      </c>
      <c r="V163" s="44">
        <v>559.02</v>
      </c>
      <c r="W163" s="46">
        <v>107172</v>
      </c>
      <c r="X163" s="44">
        <f>VLOOKUP(B163,'3月14日之前使用和计算的所有数据'!B:I,8,0)</f>
        <v>3</v>
      </c>
      <c r="Y163" s="44">
        <f>VLOOKUP(B163,'3月14日之前使用和计算的所有数据'!B:J,9,0)</f>
        <v>9</v>
      </c>
      <c r="Z163" s="44">
        <f>VLOOKUP(B163,'3月14日之前使用和计算的所有数据'!B:K,10,0)</f>
        <v>17</v>
      </c>
      <c r="AA163" s="44">
        <f>VLOOKUP(B163,'3月14日之前使用和计算的所有数据'!B:L,11,0)</f>
        <v>9.2270040000000005E-3</v>
      </c>
      <c r="AB163" s="44">
        <f>VLOOKUP(B163,'3月14日之前使用和计算的所有数据'!B:M,12,0)</f>
        <v>1.4947699999999999E-4</v>
      </c>
      <c r="AC163" s="44">
        <f>VLOOKUP(B163,'3月14日之前使用和计算的所有数据'!B:N,13,0)</f>
        <v>2.9149660000000001E-2</v>
      </c>
      <c r="AD163" s="44">
        <f>VLOOKUP(B163,'3月14日之前使用和计算的所有数据'!B:O,14,0)</f>
        <v>0.8728475141440265</v>
      </c>
      <c r="AE163" s="44">
        <v>1.1727027027027028</v>
      </c>
      <c r="AF163" s="44">
        <v>1.97</v>
      </c>
      <c r="AG163" s="44">
        <v>119.20573400000001</v>
      </c>
      <c r="AH163" s="44">
        <v>36.773428000000003</v>
      </c>
    </row>
    <row r="164" spans="1:34" s="44" customFormat="1">
      <c r="A164" s="44">
        <v>169</v>
      </c>
      <c r="B164" s="46" t="s">
        <v>199</v>
      </c>
      <c r="C164" s="44">
        <v>0.35035674999999999</v>
      </c>
      <c r="D164" s="44">
        <v>137</v>
      </c>
      <c r="E164" s="44">
        <v>37</v>
      </c>
      <c r="F164" s="46">
        <v>10</v>
      </c>
      <c r="G164" s="44">
        <v>385.02</v>
      </c>
      <c r="H164" s="44">
        <v>0.57007428185548803</v>
      </c>
      <c r="I164" s="44">
        <v>0.84378698224852067</v>
      </c>
      <c r="J164" s="44">
        <v>3.2698</v>
      </c>
      <c r="K164" s="44">
        <v>2.698779</v>
      </c>
      <c r="L164" s="44">
        <v>0.31167212092878294</v>
      </c>
      <c r="M164" s="44">
        <v>2.7988156459404707</v>
      </c>
      <c r="N164" s="44">
        <v>14.539504441327724</v>
      </c>
      <c r="O164" s="44">
        <v>3</v>
      </c>
      <c r="P164" s="44">
        <v>148</v>
      </c>
      <c r="Q164" s="44">
        <v>603</v>
      </c>
      <c r="R164" s="44">
        <v>0.53303724481845105</v>
      </c>
      <c r="S164" s="44">
        <v>6.0853981611344867</v>
      </c>
      <c r="T164" s="44">
        <v>7.0126227208976148</v>
      </c>
      <c r="U164" s="44">
        <v>7121</v>
      </c>
      <c r="V164" s="44">
        <v>233.21</v>
      </c>
      <c r="W164" s="46">
        <v>0</v>
      </c>
      <c r="X164" s="44">
        <f>VLOOKUP(B164,'3月14日之前使用和计算的所有数据'!B:I,8,0)</f>
        <v>2</v>
      </c>
      <c r="Y164" s="44">
        <f>VLOOKUP(B164,'3月14日之前使用和计算的所有数据'!B:J,9,0)</f>
        <v>8</v>
      </c>
      <c r="Z164" s="44">
        <f>VLOOKUP(B164,'3月14日之前使用和计算的所有数据'!B:K,10,0)</f>
        <v>18</v>
      </c>
      <c r="AA164" s="44">
        <f>VLOOKUP(B164,'3月14日之前使用和计算的所有数据'!B:L,11,0)</f>
        <v>0</v>
      </c>
      <c r="AB164" s="44">
        <f>VLOOKUP(B164,'3月14日之前使用和计算的所有数据'!B:M,12,0)</f>
        <v>1.49813E-4</v>
      </c>
      <c r="AC164" s="44">
        <f>VLOOKUP(B164,'3月14日之前使用和计算的所有数据'!B:N,13,0)</f>
        <v>2.8853759999999999E-2</v>
      </c>
      <c r="AD164" s="44">
        <f>VLOOKUP(B164,'3月14日之前使用和计算的所有数据'!B:O,14,0)</f>
        <v>0.33351174781931936</v>
      </c>
      <c r="AE164" s="44">
        <v>0.97114114114114114</v>
      </c>
      <c r="AF164" s="44">
        <v>3.2694600000000005</v>
      </c>
      <c r="AG164" s="44">
        <v>117.49317600000001</v>
      </c>
      <c r="AH164" s="44">
        <v>35.181986000000002</v>
      </c>
    </row>
    <row r="165" spans="1:34" s="44" customFormat="1">
      <c r="A165" s="44">
        <v>170</v>
      </c>
      <c r="B165" s="46" t="s">
        <v>163</v>
      </c>
      <c r="C165" s="44">
        <v>0.594286651</v>
      </c>
      <c r="D165" s="44">
        <v>145</v>
      </c>
      <c r="E165" s="44">
        <v>25</v>
      </c>
      <c r="F165" s="46">
        <v>22</v>
      </c>
      <c r="G165" s="44">
        <v>241.7</v>
      </c>
      <c r="H165" s="44">
        <v>0.74592470004137357</v>
      </c>
      <c r="I165" s="44">
        <v>0.93500967117988387</v>
      </c>
      <c r="J165" s="44">
        <v>2.2168999999999999</v>
      </c>
      <c r="K165" s="44">
        <v>4.0022260000000003</v>
      </c>
      <c r="L165" s="44">
        <v>0.43028547786512206</v>
      </c>
      <c r="M165" s="44">
        <v>3.651220521307406</v>
      </c>
      <c r="N165" s="44">
        <v>16.826644600744725</v>
      </c>
      <c r="O165" s="44">
        <v>5</v>
      </c>
      <c r="P165" s="44">
        <v>132</v>
      </c>
      <c r="Q165" s="44">
        <v>476</v>
      </c>
      <c r="R165" s="44">
        <v>2.4711212246586678</v>
      </c>
      <c r="S165" s="44">
        <v>6.1398427803061644</v>
      </c>
      <c r="T165" s="44">
        <v>6.7314853123707072</v>
      </c>
      <c r="U165" s="44">
        <v>5192</v>
      </c>
      <c r="V165" s="44">
        <v>206.9</v>
      </c>
      <c r="W165" s="46">
        <v>0</v>
      </c>
      <c r="X165" s="44">
        <f>VLOOKUP(B165,'3月14日之前使用和计算的所有数据'!B:I,8,0)</f>
        <v>2</v>
      </c>
      <c r="Y165" s="44">
        <f>VLOOKUP(B165,'3月14日之前使用和计算的所有数据'!B:J,9,0)</f>
        <v>5</v>
      </c>
      <c r="Z165" s="44">
        <f>VLOOKUP(B165,'3月14日之前使用和计算的所有数据'!B:K,10,0)</f>
        <v>11</v>
      </c>
      <c r="AA165" s="44">
        <f>VLOOKUP(B165,'3月14日之前使用和计算的所有数据'!B:L,11,0)</f>
        <v>3.2820039999999998E-3</v>
      </c>
      <c r="AB165" s="44">
        <f>VLOOKUP(B165,'3月14日之前使用和计算的所有数据'!B:M,12,0)</f>
        <v>1.5767900000000001E-4</v>
      </c>
      <c r="AC165" s="44">
        <f>VLOOKUP(B165,'3月14日之前使用和计算的所有数据'!B:N,13,0)</f>
        <v>1.529961E-3</v>
      </c>
      <c r="AD165" s="44">
        <f>VLOOKUP(B165,'3月14日之前使用和计算的所有数据'!B:O,14,0)</f>
        <v>0.26610896138774098</v>
      </c>
      <c r="AE165" s="44">
        <v>0.93717717717717719</v>
      </c>
      <c r="AF165" s="44">
        <v>3.5797099999999999</v>
      </c>
      <c r="AG165" s="44">
        <v>117.017409</v>
      </c>
      <c r="AH165" s="44">
        <v>32.647154999999998</v>
      </c>
    </row>
    <row r="166" spans="1:34" s="44" customFormat="1">
      <c r="A166" s="44">
        <v>171</v>
      </c>
      <c r="B166" s="46" t="s">
        <v>150</v>
      </c>
      <c r="C166" s="44">
        <v>1.6850186890000001</v>
      </c>
      <c r="D166" s="44">
        <v>834</v>
      </c>
      <c r="E166" s="44">
        <v>28</v>
      </c>
      <c r="F166" s="46">
        <v>20</v>
      </c>
      <c r="G166" s="44">
        <v>489.08</v>
      </c>
      <c r="H166" s="44">
        <v>0.42126032550911918</v>
      </c>
      <c r="I166" s="44">
        <v>0.69402582659287648</v>
      </c>
      <c r="J166" s="44">
        <v>4.1543000000000001</v>
      </c>
      <c r="K166" s="44">
        <v>3.4143620000000001</v>
      </c>
      <c r="L166" s="44">
        <v>0.45595812546004744</v>
      </c>
      <c r="M166" s="44">
        <v>5.0693138136910125</v>
      </c>
      <c r="N166" s="44">
        <v>21.998446061993949</v>
      </c>
      <c r="O166" s="44">
        <v>43</v>
      </c>
      <c r="P166" s="44">
        <v>256</v>
      </c>
      <c r="Q166" s="44">
        <v>730</v>
      </c>
      <c r="R166" s="44">
        <v>7.1990471906436575</v>
      </c>
      <c r="S166" s="44">
        <v>6.5469861781303678</v>
      </c>
      <c r="T166" s="44">
        <v>6.8332379160873487</v>
      </c>
      <c r="U166" s="44">
        <v>18006</v>
      </c>
      <c r="V166" s="44">
        <v>2101.25</v>
      </c>
      <c r="W166" s="46">
        <v>1719565</v>
      </c>
      <c r="X166" s="44">
        <f>VLOOKUP(B166,'3月14日之前使用和计算的所有数据'!B:I,8,0)</f>
        <v>3</v>
      </c>
      <c r="Y166" s="44">
        <f>VLOOKUP(B166,'3月14日之前使用和计算的所有数据'!B:J,9,0)</f>
        <v>8</v>
      </c>
      <c r="Z166" s="44">
        <f>VLOOKUP(B166,'3月14日之前使用和计算的所有数据'!B:K,10,0)</f>
        <v>21</v>
      </c>
      <c r="AA166" s="44">
        <f>VLOOKUP(B166,'3月14日之前使用和计算的所有数据'!B:L,11,0)</f>
        <v>3.2292130000000002E-2</v>
      </c>
      <c r="AB166" s="44">
        <f>VLOOKUP(B166,'3月14日之前使用和计算的所有数据'!B:M,12,0)</f>
        <v>1.6170799999999999E-4</v>
      </c>
      <c r="AC166" s="44">
        <f>VLOOKUP(B166,'3月14日之前使用和计算的所有数据'!B:N,13,0)</f>
        <v>1.3707330000000001E-3</v>
      </c>
      <c r="AD166" s="44">
        <f>VLOOKUP(B166,'3月14日之前使用和计算的所有数据'!B:O,14,0)</f>
        <v>1.3809233342779348</v>
      </c>
      <c r="AE166" s="44">
        <v>1.9536336336336335</v>
      </c>
      <c r="AF166" s="44">
        <v>4.5420199999999999</v>
      </c>
      <c r="AG166" s="44">
        <v>117.260544</v>
      </c>
      <c r="AH166" s="44">
        <v>31.851254000000001</v>
      </c>
    </row>
    <row r="167" spans="1:34" s="44" customFormat="1">
      <c r="A167" s="44">
        <v>172</v>
      </c>
      <c r="B167" s="46" t="s">
        <v>106</v>
      </c>
      <c r="C167" s="44">
        <v>0.85805344400000005</v>
      </c>
      <c r="D167" s="44">
        <v>140</v>
      </c>
      <c r="E167" s="44">
        <v>37</v>
      </c>
      <c r="F167" s="46">
        <v>8</v>
      </c>
      <c r="G167" s="44">
        <v>159.22999999999999</v>
      </c>
      <c r="H167" s="44">
        <v>0.28694341518558059</v>
      </c>
      <c r="I167" s="44">
        <v>0.30294901065449009</v>
      </c>
      <c r="J167" s="44">
        <v>2.3174000000000001</v>
      </c>
      <c r="K167" s="44">
        <v>2.052724</v>
      </c>
      <c r="L167" s="44">
        <v>0.47729699177290713</v>
      </c>
      <c r="M167" s="44">
        <v>3.0521886579162221</v>
      </c>
      <c r="N167" s="44">
        <v>14.036299692269045</v>
      </c>
      <c r="O167" s="44">
        <v>3</v>
      </c>
      <c r="P167" s="44">
        <v>104</v>
      </c>
      <c r="Q167" s="44">
        <v>495</v>
      </c>
      <c r="R167" s="44">
        <v>1.66978584437606</v>
      </c>
      <c r="S167" s="44">
        <v>5.5077560761163094</v>
      </c>
      <c r="T167" s="44">
        <v>8.8425547949507006</v>
      </c>
      <c r="U167" s="44">
        <v>2298</v>
      </c>
      <c r="V167" s="44">
        <v>128</v>
      </c>
      <c r="W167" s="46">
        <v>242753</v>
      </c>
      <c r="X167" s="44">
        <f>VLOOKUP(B167,'3月14日之前使用和计算的所有数据'!B:I,8,0)</f>
        <v>2</v>
      </c>
      <c r="Y167" s="44">
        <f>VLOOKUP(B167,'3月14日之前使用和计算的所有数据'!B:J,9,0)</f>
        <v>8</v>
      </c>
      <c r="Z167" s="44">
        <f>VLOOKUP(B167,'3月14日之前使用和计算的所有数据'!B:K,10,0)</f>
        <v>17</v>
      </c>
      <c r="AA167" s="44">
        <f>VLOOKUP(B167,'3月14日之前使用和计算的所有数据'!B:L,11,0)</f>
        <v>3.9142089999999997E-2</v>
      </c>
      <c r="AB167" s="44">
        <f>VLOOKUP(B167,'3月14日之前使用和计算的所有数据'!B:M,12,0)</f>
        <v>1.5777900000000001E-4</v>
      </c>
      <c r="AC167" s="44">
        <f>VLOOKUP(B167,'3月14日之前使用和计算的所有数据'!B:N,13,0)</f>
        <v>3.3689100000000002E-4</v>
      </c>
      <c r="AD167" s="44">
        <f>VLOOKUP(B167,'3月14日之前使用和计算的所有数据'!B:O,14,0)</f>
        <v>0.15317371700814783</v>
      </c>
      <c r="AE167" s="44">
        <v>2.6756456456456461</v>
      </c>
      <c r="AF167" s="44">
        <v>6.2107700000000001</v>
      </c>
      <c r="AG167" s="44">
        <v>117.12194100000001</v>
      </c>
      <c r="AH167" s="44">
        <v>28.983274000000002</v>
      </c>
    </row>
    <row r="168" spans="1:34" s="44" customFormat="1">
      <c r="A168" s="44">
        <v>173</v>
      </c>
      <c r="B168" s="46" t="s">
        <v>96</v>
      </c>
      <c r="C168" s="44">
        <v>0.27690354299999997</v>
      </c>
      <c r="D168" s="44">
        <v>205</v>
      </c>
      <c r="E168" s="44">
        <v>35</v>
      </c>
      <c r="F168" s="46">
        <v>12</v>
      </c>
      <c r="G168" s="44">
        <v>722.31</v>
      </c>
      <c r="H168" s="44">
        <v>5.43257050296964E-2</v>
      </c>
      <c r="I168" s="44">
        <v>0.31692773463209156</v>
      </c>
      <c r="J168" s="44">
        <v>1.1184000000000001</v>
      </c>
      <c r="K168" s="44">
        <v>2.0758990000000002</v>
      </c>
      <c r="L168" s="44">
        <v>0.40287411222328368</v>
      </c>
      <c r="M168" s="44">
        <v>1.9120599188713989</v>
      </c>
      <c r="N168" s="44">
        <v>9.2342622973515542</v>
      </c>
      <c r="O168" s="44">
        <v>3</v>
      </c>
      <c r="P168" s="44">
        <v>457</v>
      </c>
      <c r="Q168" s="44">
        <v>2224</v>
      </c>
      <c r="R168" s="44">
        <v>0.2792014509005829</v>
      </c>
      <c r="S168" s="44">
        <v>6.1247940634907456</v>
      </c>
      <c r="T168" s="44">
        <v>9.7575833091055095</v>
      </c>
      <c r="U168" s="44">
        <v>15059</v>
      </c>
      <c r="V168" s="44">
        <v>395.68</v>
      </c>
      <c r="W168" s="46">
        <v>0</v>
      </c>
      <c r="X168" s="44">
        <f>VLOOKUP(B168,'3月14日之前使用和计算的所有数据'!B:I,8,0)</f>
        <v>3</v>
      </c>
      <c r="Y168" s="44">
        <f>VLOOKUP(B168,'3月14日之前使用和计算的所有数据'!B:J,9,0)</f>
        <v>7</v>
      </c>
      <c r="Z168" s="44">
        <f>VLOOKUP(B168,'3月14日之前使用和计算的所有数据'!B:K,10,0)</f>
        <v>18</v>
      </c>
      <c r="AA168" s="44">
        <f>VLOOKUP(B168,'3月14日之前使用和计算的所有数据'!B:L,11,0)</f>
        <v>3.6679000000000003E-2</v>
      </c>
      <c r="AB168" s="44">
        <f>VLOOKUP(B168,'3月14日之前使用和计算的所有数据'!B:M,12,0)</f>
        <v>1.5396499999999999E-4</v>
      </c>
      <c r="AC168" s="44">
        <f>VLOOKUP(B168,'3月14日之前使用和计算的所有数据'!B:N,13,0)</f>
        <v>9.5354300000000003E-5</v>
      </c>
      <c r="AD168" s="44">
        <f>VLOOKUP(B168,'3月14日之前使用和计算的所有数据'!B:O,14,0)</f>
        <v>2.2605547603182625</v>
      </c>
      <c r="AE168" s="44">
        <v>1.1346846846846848</v>
      </c>
      <c r="AF168" s="44">
        <v>5.2953000000000001</v>
      </c>
      <c r="AG168" s="44">
        <v>117.96646</v>
      </c>
      <c r="AH168" s="44">
        <v>28.431001999999999</v>
      </c>
    </row>
    <row r="169" spans="1:34" s="44" customFormat="1">
      <c r="A169" s="44">
        <v>174</v>
      </c>
      <c r="B169" s="46" t="s">
        <v>93</v>
      </c>
      <c r="C169" s="44">
        <v>4.1584645670000002</v>
      </c>
      <c r="D169" s="44">
        <v>507</v>
      </c>
      <c r="E169" s="44">
        <v>26</v>
      </c>
      <c r="F169" s="46">
        <v>17</v>
      </c>
      <c r="G169" s="44">
        <v>117.03</v>
      </c>
      <c r="H169" s="44">
        <v>0.17627958643082969</v>
      </c>
      <c r="I169" s="44">
        <v>0.32929093978615648</v>
      </c>
      <c r="J169" s="44">
        <v>2.3106</v>
      </c>
      <c r="K169" s="44">
        <v>2.0392320000000002</v>
      </c>
      <c r="L169" s="44">
        <v>0.5212338716568401</v>
      </c>
      <c r="M169" s="44">
        <v>2.2677945825856618</v>
      </c>
      <c r="N169" s="44">
        <v>13.33846022387422</v>
      </c>
      <c r="O169" s="44">
        <v>1</v>
      </c>
      <c r="P169" s="44">
        <v>70</v>
      </c>
      <c r="Q169" s="44">
        <v>359</v>
      </c>
      <c r="R169" s="44">
        <v>0.36674357002477997</v>
      </c>
      <c r="S169" s="44">
        <v>5.3319661625224297</v>
      </c>
      <c r="T169" s="44">
        <v>8.8866102708707153</v>
      </c>
      <c r="U169" s="44">
        <v>5638</v>
      </c>
      <c r="V169" s="44">
        <v>400.52</v>
      </c>
      <c r="W169" s="46">
        <v>0</v>
      </c>
      <c r="X169" s="44">
        <f>VLOOKUP(B169,'3月14日之前使用和计算的所有数据'!B:I,8,0)</f>
        <v>2</v>
      </c>
      <c r="Y169" s="44">
        <f>VLOOKUP(B169,'3月14日之前使用和计算的所有数据'!B:J,9,0)</f>
        <v>7</v>
      </c>
      <c r="Z169" s="44">
        <f>VLOOKUP(B169,'3月14日之前使用和计算的所有数据'!B:K,10,0)</f>
        <v>19</v>
      </c>
      <c r="AA169" s="44">
        <f>VLOOKUP(B169,'3月14日之前使用和计算的所有数据'!B:L,11,0)</f>
        <v>1.7349760000000001E-3</v>
      </c>
      <c r="AB169" s="44">
        <f>VLOOKUP(B169,'3月14日之前使用和计算的所有数据'!B:M,12,0)</f>
        <v>1.50128E-4</v>
      </c>
      <c r="AC169" s="44">
        <f>VLOOKUP(B169,'3月14日之前使用和计算的所有数据'!B:N,13,0)</f>
        <v>3.5767499999999999E-5</v>
      </c>
      <c r="AD169" s="44">
        <f>VLOOKUP(B169,'3月14日之前使用和计算的所有数据'!B:O,14,0)</f>
        <v>1.5665594668454896</v>
      </c>
      <c r="AE169" s="44">
        <v>0.9421021021021021</v>
      </c>
      <c r="AF169" s="44">
        <v>4.6496300000000002</v>
      </c>
      <c r="AG169" s="44">
        <v>117.21524599999999</v>
      </c>
      <c r="AH169" s="44">
        <v>28.381377000000001</v>
      </c>
    </row>
    <row r="170" spans="1:34" s="44" customFormat="1">
      <c r="A170" s="44">
        <v>175</v>
      </c>
      <c r="B170" s="46" t="s">
        <v>90</v>
      </c>
      <c r="C170" s="44">
        <v>0.43073571599999999</v>
      </c>
      <c r="D170" s="44">
        <v>174</v>
      </c>
      <c r="E170" s="44">
        <v>28</v>
      </c>
      <c r="F170" s="46">
        <v>21</v>
      </c>
      <c r="G170" s="44">
        <v>389.16</v>
      </c>
      <c r="H170" s="44">
        <v>0.27564497892897522</v>
      </c>
      <c r="I170" s="44">
        <v>0.20678002125398512</v>
      </c>
      <c r="J170" s="44">
        <v>1.2923</v>
      </c>
      <c r="K170" s="44">
        <v>1.8205099999999999</v>
      </c>
      <c r="L170" s="44">
        <v>1.1126528934114501</v>
      </c>
      <c r="M170" s="44">
        <v>2.3620104841196423</v>
      </c>
      <c r="N170" s="44">
        <v>10.347928872443211</v>
      </c>
      <c r="O170" s="44">
        <v>4</v>
      </c>
      <c r="P170" s="44">
        <v>215</v>
      </c>
      <c r="Q170" s="44">
        <v>1388</v>
      </c>
      <c r="R170" s="44">
        <v>1.0241545893719808</v>
      </c>
      <c r="S170" s="44">
        <v>6.3135985198889912</v>
      </c>
      <c r="T170" s="44">
        <v>10.396751978620619</v>
      </c>
      <c r="U170" s="44">
        <v>4035</v>
      </c>
      <c r="V170" s="44">
        <v>98.32</v>
      </c>
      <c r="W170" s="46">
        <v>0</v>
      </c>
      <c r="X170" s="44">
        <f>VLOOKUP(B170,'3月14日之前使用和计算的所有数据'!B:I,8,0)</f>
        <v>4</v>
      </c>
      <c r="Y170" s="44">
        <f>VLOOKUP(B170,'3月14日之前使用和计算的所有数据'!B:J,9,0)</f>
        <v>16</v>
      </c>
      <c r="Z170" s="44">
        <f>VLOOKUP(B170,'3月14日之前使用和计算的所有数据'!B:K,10,0)</f>
        <v>29</v>
      </c>
      <c r="AA170" s="44">
        <f>VLOOKUP(B170,'3月14日之前使用和计算的所有数据'!B:L,11,0)</f>
        <v>8.9931189999999994E-2</v>
      </c>
      <c r="AB170" s="44">
        <f>VLOOKUP(B170,'3月14日之前使用和计算的所有数据'!B:M,12,0)</f>
        <v>1.5229999999999999E-4</v>
      </c>
      <c r="AC170" s="44">
        <f>VLOOKUP(B170,'3月14日之前使用和计算的所有数据'!B:N,13,0)</f>
        <v>5.8577199999999999E-5</v>
      </c>
      <c r="AD170" s="44">
        <f>VLOOKUP(B170,'3月14日之前使用和计算的所有数据'!B:O,14,0)</f>
        <v>0.66521339161492476</v>
      </c>
      <c r="AE170" s="44">
        <v>1.1415015015015015</v>
      </c>
      <c r="AF170" s="44">
        <v>4.1096300000000001</v>
      </c>
      <c r="AG170" s="44">
        <v>116.617693</v>
      </c>
      <c r="AH170" s="44">
        <v>28.243085000000001</v>
      </c>
    </row>
    <row r="171" spans="1:34" s="44" customFormat="1">
      <c r="A171" s="44">
        <v>176</v>
      </c>
      <c r="B171" s="46" t="s">
        <v>40</v>
      </c>
      <c r="C171" s="44">
        <v>0.34905332500000003</v>
      </c>
      <c r="D171" s="44">
        <v>231</v>
      </c>
      <c r="E171" s="44">
        <v>36</v>
      </c>
      <c r="F171" s="46">
        <v>12</v>
      </c>
      <c r="G171" s="44">
        <v>644.61</v>
      </c>
      <c r="H171" s="44">
        <v>0.10735173205504103</v>
      </c>
      <c r="I171" s="44">
        <v>1.230171755725191</v>
      </c>
      <c r="J171" s="44">
        <v>1.4158999999999999</v>
      </c>
      <c r="K171" s="44">
        <v>1.987771</v>
      </c>
      <c r="L171" s="44">
        <v>0.21098028265152571</v>
      </c>
      <c r="M171" s="44">
        <v>1.062813173857061</v>
      </c>
      <c r="N171" s="44">
        <v>6.2254696638277407</v>
      </c>
      <c r="O171" s="44">
        <v>2</v>
      </c>
      <c r="P171" s="44">
        <v>271</v>
      </c>
      <c r="Q171" s="44">
        <v>1365</v>
      </c>
      <c r="R171" s="44">
        <v>0.14630551806518668</v>
      </c>
      <c r="S171" s="44">
        <v>8.8580692201486162</v>
      </c>
      <c r="T171" s="44">
        <v>11.237802702409208</v>
      </c>
      <c r="U171" s="44">
        <v>4789</v>
      </c>
      <c r="V171" s="44">
        <v>21.52</v>
      </c>
      <c r="W171" s="46">
        <v>0</v>
      </c>
      <c r="X171" s="44">
        <f>VLOOKUP(B171,'3月14日之前使用和计算的所有数据'!B:I,8,0)</f>
        <v>3</v>
      </c>
      <c r="Y171" s="44">
        <f>VLOOKUP(B171,'3月14日之前使用和计算的所有数据'!B:J,9,0)</f>
        <v>8</v>
      </c>
      <c r="Z171" s="44">
        <f>VLOOKUP(B171,'3月14日之前使用和计算的所有数据'!B:K,10,0)</f>
        <v>15</v>
      </c>
      <c r="AA171" s="44">
        <f>VLOOKUP(B171,'3月14日之前使用和计算的所有数据'!B:L,11,0)</f>
        <v>9.1142879999999999E-3</v>
      </c>
      <c r="AB171" s="44">
        <f>VLOOKUP(B171,'3月14日之前使用和计算的所有数据'!B:M,12,0)</f>
        <v>1.3725E-4</v>
      </c>
      <c r="AC171" s="44">
        <f>VLOOKUP(B171,'3月14日之前使用和计算的所有数据'!B:N,13,0)</f>
        <v>6.9384600000000003E-6</v>
      </c>
      <c r="AD171" s="44">
        <f>VLOOKUP(B171,'3月14日之前使用和计算的所有数据'!B:O,14,0)</f>
        <v>1.6028101080541186</v>
      </c>
      <c r="AE171" s="44">
        <v>0.91348348348348352</v>
      </c>
      <c r="AF171" s="44">
        <v>4.05</v>
      </c>
      <c r="AG171" s="44">
        <v>115.856588</v>
      </c>
      <c r="AH171" s="44">
        <v>23.424771</v>
      </c>
    </row>
    <row r="172" spans="1:34" s="44" customFormat="1">
      <c r="A172" s="44">
        <v>177</v>
      </c>
      <c r="B172" s="46" t="s">
        <v>38</v>
      </c>
      <c r="C172" s="44">
        <v>0.38350727899999998</v>
      </c>
      <c r="D172" s="44">
        <v>201</v>
      </c>
      <c r="E172" s="44">
        <v>27</v>
      </c>
      <c r="F172" s="46">
        <v>22</v>
      </c>
      <c r="G172" s="44">
        <v>508.65</v>
      </c>
      <c r="H172" s="44">
        <v>0.98566794455912721</v>
      </c>
      <c r="I172" s="44">
        <v>2.464389534883721</v>
      </c>
      <c r="J172" s="44">
        <v>2.0385</v>
      </c>
      <c r="K172" s="44">
        <v>2.5386830000000002</v>
      </c>
      <c r="L172" s="44">
        <v>0.15727907205347488</v>
      </c>
      <c r="M172" s="44">
        <v>1.8993413938857759</v>
      </c>
      <c r="N172" s="44">
        <v>8.7191585569645138</v>
      </c>
      <c r="O172" s="44">
        <v>1</v>
      </c>
      <c r="P172" s="44">
        <v>256</v>
      </c>
      <c r="Q172" s="44">
        <v>808</v>
      </c>
      <c r="R172" s="44">
        <v>0.17919984272092793</v>
      </c>
      <c r="S172" s="44">
        <v>8.9708050722500747</v>
      </c>
      <c r="T172" s="44">
        <v>11.996461220878798</v>
      </c>
      <c r="U172" s="44">
        <v>2539</v>
      </c>
      <c r="V172" s="44">
        <v>116.2</v>
      </c>
      <c r="W172" s="46">
        <v>1946000</v>
      </c>
      <c r="X172" s="44">
        <f>VLOOKUP(B172,'3月14日之前使用和计算的所有数据'!B:I,8,0)</f>
        <v>2</v>
      </c>
      <c r="Y172" s="44">
        <f>VLOOKUP(B172,'3月14日之前使用和计算的所有数据'!B:J,9,0)</f>
        <v>5</v>
      </c>
      <c r="Z172" s="44">
        <f>VLOOKUP(B172,'3月14日之前使用和计算的所有数据'!B:K,10,0)</f>
        <v>10</v>
      </c>
      <c r="AA172" s="44">
        <f>VLOOKUP(B172,'3月14日之前使用和计算的所有数据'!B:L,11,0)</f>
        <v>2.6541200000000003E-4</v>
      </c>
      <c r="AB172" s="44">
        <f>VLOOKUP(B172,'3月14日之前使用和计算的所有数据'!B:M,12,0)</f>
        <v>1.31631E-4</v>
      </c>
      <c r="AC172" s="44">
        <f>VLOOKUP(B172,'3月14日之前使用和计算的所有数据'!B:N,13,0)</f>
        <v>2.0267200000000001E-6</v>
      </c>
      <c r="AD172" s="44">
        <f>VLOOKUP(B172,'3月14日之前使用和计算的所有数据'!B:O,14,0)</f>
        <v>1.3530029721243213</v>
      </c>
      <c r="AE172" s="44">
        <v>0.66888888888888887</v>
      </c>
      <c r="AF172" s="44">
        <v>4.5309699999999999</v>
      </c>
      <c r="AG172" s="44">
        <v>116.716539</v>
      </c>
      <c r="AH172" s="44">
        <v>23.371677999999999</v>
      </c>
    </row>
    <row r="173" spans="1:34" s="44" customFormat="1">
      <c r="A173" s="44">
        <v>179</v>
      </c>
      <c r="B173" s="46" t="s">
        <v>214</v>
      </c>
      <c r="C173" s="44">
        <v>0.217168366</v>
      </c>
      <c r="D173" s="44">
        <v>72</v>
      </c>
      <c r="E173" s="44">
        <v>43</v>
      </c>
      <c r="F173" s="46">
        <v>4</v>
      </c>
      <c r="G173" s="44">
        <v>328.52</v>
      </c>
      <c r="H173" s="44">
        <v>0.21201144526969443</v>
      </c>
      <c r="I173" s="44">
        <v>0.2364133563615429</v>
      </c>
      <c r="J173" s="44">
        <v>2.3557999999999999</v>
      </c>
      <c r="K173" s="44">
        <v>2.8775330000000001</v>
      </c>
      <c r="L173" s="44">
        <v>0.75185681237063196</v>
      </c>
      <c r="M173" s="44">
        <v>4.1708267380981372</v>
      </c>
      <c r="N173" s="44">
        <v>32.223304517228783</v>
      </c>
      <c r="O173" s="44">
        <v>6</v>
      </c>
      <c r="P173" s="44">
        <v>245</v>
      </c>
      <c r="Q173" s="44">
        <v>1625</v>
      </c>
      <c r="R173" s="44">
        <v>0.9240533300864483</v>
      </c>
      <c r="S173" s="44">
        <v>7.1350298307561193</v>
      </c>
      <c r="T173" s="44">
        <v>7.8016559113600401</v>
      </c>
      <c r="U173" s="44">
        <v>3431.5</v>
      </c>
      <c r="V173" s="44">
        <v>155.27000000000001</v>
      </c>
      <c r="W173" s="46">
        <v>340000</v>
      </c>
      <c r="X173" s="44">
        <f>VLOOKUP(B173,'3月14日之前使用和计算的所有数据'!B:I,8,0)</f>
        <v>5</v>
      </c>
      <c r="Y173" s="44">
        <f>VLOOKUP(B173,'3月14日之前使用和计算的所有数据'!B:J,9,0)</f>
        <v>15</v>
      </c>
      <c r="Z173" s="44">
        <f>VLOOKUP(B173,'3月14日之前使用和计算的所有数据'!B:K,10,0)</f>
        <v>30</v>
      </c>
      <c r="AA173" s="44">
        <f>VLOOKUP(B173,'3月14日之前使用和计算的所有数据'!B:L,11,0)</f>
        <v>5.5438380000000002E-2</v>
      </c>
      <c r="AB173" s="44">
        <f>VLOOKUP(B173,'3月14日之前使用和计算的所有数据'!B:M,12,0)</f>
        <v>1.6891899999999999E-4</v>
      </c>
      <c r="AC173" s="44">
        <f>VLOOKUP(B173,'3月14日之前使用和计算的所有数据'!B:N,13,0)</f>
        <v>0.14940290000000001</v>
      </c>
      <c r="AD173" s="44">
        <f>VLOOKUP(B173,'3月14日之前使用和计算的所有数据'!B:O,14,0)</f>
        <v>0.26301022763074017</v>
      </c>
      <c r="AE173" s="44">
        <v>2.0815915915915912</v>
      </c>
      <c r="AF173" s="44">
        <v>3.5204500000000003</v>
      </c>
      <c r="AG173" s="44">
        <v>112.84365099999999</v>
      </c>
      <c r="AH173" s="44">
        <v>36.376534999999997</v>
      </c>
    </row>
    <row r="174" spans="1:34" s="44" customFormat="1">
      <c r="A174" s="44">
        <v>180</v>
      </c>
      <c r="B174" s="46" t="s">
        <v>203</v>
      </c>
      <c r="C174" s="44">
        <v>0.70757989200000004</v>
      </c>
      <c r="D174" s="44">
        <v>153</v>
      </c>
      <c r="E174" s="44">
        <v>41</v>
      </c>
      <c r="F174" s="46">
        <v>5</v>
      </c>
      <c r="G174" s="44">
        <v>215.88</v>
      </c>
      <c r="H174" s="44">
        <v>0.15721697239206966</v>
      </c>
      <c r="I174" s="44">
        <v>0.22905039787798409</v>
      </c>
      <c r="J174" s="44">
        <v>2.7107999999999999</v>
      </c>
      <c r="K174" s="44">
        <v>3.4197109999999999</v>
      </c>
      <c r="L174" s="44">
        <v>1.0607745043542709</v>
      </c>
      <c r="M174" s="44">
        <v>3.3754863813229568</v>
      </c>
      <c r="N174" s="44">
        <v>18.399110617009452</v>
      </c>
      <c r="O174" s="44">
        <v>2</v>
      </c>
      <c r="P174" s="44">
        <v>165</v>
      </c>
      <c r="Q174" s="44">
        <v>939</v>
      </c>
      <c r="R174" s="44">
        <v>0.37636649990735593</v>
      </c>
      <c r="S174" s="44">
        <v>7.9627570872707061</v>
      </c>
      <c r="T174" s="44">
        <v>8.6622197517139146</v>
      </c>
      <c r="U174" s="44">
        <v>2544</v>
      </c>
      <c r="V174" s="44">
        <v>328.13</v>
      </c>
      <c r="W174" s="46">
        <v>0</v>
      </c>
      <c r="X174" s="44">
        <f>VLOOKUP(B174,'3月14日之前使用和计算的所有数据'!B:I,8,0)</f>
        <v>2</v>
      </c>
      <c r="Y174" s="44">
        <f>VLOOKUP(B174,'3月14日之前使用和计算的所有数据'!B:J,9,0)</f>
        <v>7</v>
      </c>
      <c r="Z174" s="44">
        <f>VLOOKUP(B174,'3月14日之前使用和计算的所有数据'!B:K,10,0)</f>
        <v>18</v>
      </c>
      <c r="AA174" s="44">
        <f>VLOOKUP(B174,'3月14日之前使用和计算的所有数据'!B:L,11,0)</f>
        <v>3.676239E-3</v>
      </c>
      <c r="AB174" s="44">
        <f>VLOOKUP(B174,'3月14日之前使用和计算的所有数据'!B:M,12,0)</f>
        <v>1.6377300000000001E-4</v>
      </c>
      <c r="AC174" s="44">
        <f>VLOOKUP(B174,'3月14日之前使用和计算的所有数据'!B:N,13,0)</f>
        <v>3.7202730000000003E-2</v>
      </c>
      <c r="AD174" s="44">
        <f>VLOOKUP(B174,'3月14日之前使用和计算的所有数据'!B:O,14,0)</f>
        <v>0.41182478544806073</v>
      </c>
      <c r="AE174" s="44">
        <v>0.63075075075075082</v>
      </c>
      <c r="AF174" s="44">
        <v>4.3724699999999999</v>
      </c>
      <c r="AG174" s="44">
        <v>112.851831</v>
      </c>
      <c r="AH174" s="44">
        <v>35.490701999999999</v>
      </c>
    </row>
    <row r="175" spans="1:34" s="44" customFormat="1">
      <c r="A175" s="44">
        <v>182</v>
      </c>
      <c r="B175" s="46" t="s">
        <v>185</v>
      </c>
      <c r="C175" s="44">
        <v>0.55149671700000003</v>
      </c>
      <c r="D175" s="44">
        <v>388</v>
      </c>
      <c r="E175" s="44">
        <v>26</v>
      </c>
      <c r="F175" s="46">
        <v>9</v>
      </c>
      <c r="G175" s="44">
        <v>690.69</v>
      </c>
      <c r="H175" s="44">
        <v>0.23050862181296963</v>
      </c>
      <c r="I175" s="44">
        <v>0.45440131578947368</v>
      </c>
      <c r="J175" s="44">
        <v>3.117</v>
      </c>
      <c r="K175" s="44">
        <v>2.6151789999999999</v>
      </c>
      <c r="L175" s="44">
        <v>0.38222646918299091</v>
      </c>
      <c r="M175" s="44">
        <v>3.5222748266226525</v>
      </c>
      <c r="N175" s="44">
        <v>17.204534595838943</v>
      </c>
      <c r="O175" s="44">
        <v>3</v>
      </c>
      <c r="P175" s="44">
        <v>448</v>
      </c>
      <c r="Q175" s="44">
        <v>2249</v>
      </c>
      <c r="R175" s="44">
        <v>1.1697143436273871</v>
      </c>
      <c r="S175" s="44">
        <v>6.3632020153759274</v>
      </c>
      <c r="T175" s="44">
        <v>9.2052874661570314</v>
      </c>
      <c r="U175" s="44">
        <v>13349</v>
      </c>
      <c r="V175" s="44">
        <v>755.44</v>
      </c>
      <c r="W175" s="46">
        <v>231968</v>
      </c>
      <c r="X175" s="44">
        <f>VLOOKUP(B175,'3月14日之前使用和计算的所有数据'!B:I,8,0)</f>
        <v>3</v>
      </c>
      <c r="Y175" s="44">
        <f>VLOOKUP(B175,'3月14日之前使用和计算的所有数据'!B:J,9,0)</f>
        <v>11</v>
      </c>
      <c r="Z175" s="44">
        <f>VLOOKUP(B175,'3月14日之前使用和计算的所有数据'!B:K,10,0)</f>
        <v>23</v>
      </c>
      <c r="AA175" s="44">
        <f>VLOOKUP(B175,'3月14日之前使用和计算的所有数据'!B:L,11,0)</f>
        <v>1.1318999999999999E-2</v>
      </c>
      <c r="AB175" s="44">
        <f>VLOOKUP(B175,'3月14日之前使用和计算的所有数据'!B:M,12,0)</f>
        <v>1.6806699999999999E-4</v>
      </c>
      <c r="AC175" s="44">
        <f>VLOOKUP(B175,'3月14日之前使用和计算的所有数据'!B:N,13,0)</f>
        <v>8.8696769999999994E-3</v>
      </c>
      <c r="AD175" s="44">
        <f>VLOOKUP(B175,'3月14日之前使用和计算的所有数据'!B:O,14,0)</f>
        <v>2.3346424640605119</v>
      </c>
      <c r="AE175" s="44">
        <v>0.40168168168168167</v>
      </c>
      <c r="AF175" s="44">
        <v>3.7305999999999999</v>
      </c>
      <c r="AG175" s="44">
        <v>112.39309</v>
      </c>
      <c r="AH175" s="44">
        <v>34.657302000000001</v>
      </c>
    </row>
    <row r="176" spans="1:34" s="44" customFormat="1">
      <c r="A176" s="44">
        <v>183</v>
      </c>
      <c r="B176" s="46" t="s">
        <v>172</v>
      </c>
      <c r="C176" s="44">
        <v>1.0989825609999999</v>
      </c>
      <c r="D176" s="44">
        <v>593</v>
      </c>
      <c r="E176" s="44">
        <v>33</v>
      </c>
      <c r="F176" s="46">
        <v>13</v>
      </c>
      <c r="G176" s="44">
        <v>528.15</v>
      </c>
      <c r="H176" s="44">
        <v>0.19176370349332578</v>
      </c>
      <c r="I176" s="44">
        <v>0.67007104795737105</v>
      </c>
      <c r="J176" s="44">
        <v>2.3018000000000001</v>
      </c>
      <c r="K176" s="44">
        <v>2.8435049999999999</v>
      </c>
      <c r="L176" s="44">
        <v>0.37300009467007478</v>
      </c>
      <c r="M176" s="44">
        <v>3.3602196345735118</v>
      </c>
      <c r="N176" s="44">
        <v>14.329262520117391</v>
      </c>
      <c r="O176" s="44">
        <v>4</v>
      </c>
      <c r="P176" s="44">
        <v>267</v>
      </c>
      <c r="Q176" s="44">
        <v>1481</v>
      </c>
      <c r="R176" s="44">
        <v>1.0968285524945565</v>
      </c>
      <c r="S176" s="44">
        <v>4.7145697245100822</v>
      </c>
      <c r="T176" s="44">
        <v>7.8557228060210171</v>
      </c>
      <c r="U176" s="44">
        <v>8227</v>
      </c>
      <c r="V176" s="44">
        <v>113.09</v>
      </c>
      <c r="W176" s="46">
        <v>0</v>
      </c>
      <c r="X176" s="44">
        <f>VLOOKUP(B176,'3月14日之前使用和计算的所有数据'!B:I,8,0)</f>
        <v>3</v>
      </c>
      <c r="Y176" s="44">
        <f>VLOOKUP(B176,'3月14日之前使用和计算的所有数据'!B:J,9,0)</f>
        <v>13</v>
      </c>
      <c r="Z176" s="44">
        <f>VLOOKUP(B176,'3月14日之前使用和计算的所有数据'!B:K,10,0)</f>
        <v>28</v>
      </c>
      <c r="AA176" s="44">
        <f>VLOOKUP(B176,'3月14日之前使用和计算的所有数据'!B:L,11,0)</f>
        <v>2.450623E-2</v>
      </c>
      <c r="AB176" s="44">
        <f>VLOOKUP(B176,'3月14日之前使用和计算的所有数据'!B:M,12,0)</f>
        <v>1.69319E-4</v>
      </c>
      <c r="AC176" s="44">
        <f>VLOOKUP(B176,'3月14日之前使用和计算的所有数据'!B:N,13,0)</f>
        <v>6.2524709999999999E-3</v>
      </c>
      <c r="AD176" s="44">
        <f>VLOOKUP(B176,'3月14日之前使用和计算的所有数据'!B:O,14,0)</f>
        <v>0.79152826332195869</v>
      </c>
      <c r="AE176" s="44">
        <v>1.9437237237237239</v>
      </c>
      <c r="AF176" s="44">
        <v>4.2684199999999999</v>
      </c>
      <c r="AG176" s="44">
        <v>113.306102</v>
      </c>
      <c r="AH176" s="44">
        <v>33.721547999999999</v>
      </c>
    </row>
    <row r="177" spans="1:34" s="44" customFormat="1">
      <c r="A177" s="44">
        <v>184</v>
      </c>
      <c r="B177" s="46" t="s">
        <v>160</v>
      </c>
      <c r="C177" s="44">
        <v>0.18370425300000001</v>
      </c>
      <c r="D177" s="44">
        <v>218</v>
      </c>
      <c r="E177" s="44">
        <v>36</v>
      </c>
      <c r="F177" s="46">
        <v>13</v>
      </c>
      <c r="G177" s="44">
        <v>1157.56</v>
      </c>
      <c r="H177" s="44">
        <v>0.15875634956287366</v>
      </c>
      <c r="I177" s="44">
        <v>0.43666679241012485</v>
      </c>
      <c r="J177" s="44">
        <v>1.6997</v>
      </c>
      <c r="K177" s="44">
        <v>2.080422</v>
      </c>
      <c r="L177" s="44">
        <v>0.26953246483983551</v>
      </c>
      <c r="M177" s="44">
        <v>1.9696603199834137</v>
      </c>
      <c r="N177" s="44">
        <v>9.4103113445523352</v>
      </c>
      <c r="O177" s="44">
        <v>4</v>
      </c>
      <c r="P177" s="44">
        <v>523</v>
      </c>
      <c r="Q177" s="44">
        <v>3754</v>
      </c>
      <c r="R177" s="44">
        <v>0.54851584367117046</v>
      </c>
      <c r="S177" s="44">
        <v>4.8602232281695983</v>
      </c>
      <c r="T177" s="44">
        <v>9.1019040049759852</v>
      </c>
      <c r="U177" s="44">
        <v>16581</v>
      </c>
      <c r="V177" s="44">
        <v>404.38</v>
      </c>
      <c r="W177" s="46">
        <v>134000</v>
      </c>
      <c r="X177" s="44">
        <f>VLOOKUP(B177,'3月14日之前使用和计算的所有数据'!B:I,8,0)</f>
        <v>6</v>
      </c>
      <c r="Y177" s="44">
        <f>VLOOKUP(B177,'3月14日之前使用和计算的所有数据'!B:J,9,0)</f>
        <v>20</v>
      </c>
      <c r="Z177" s="44">
        <f>VLOOKUP(B177,'3月14日之前使用和计算的所有数据'!B:K,10,0)</f>
        <v>38</v>
      </c>
      <c r="AA177" s="44">
        <f>VLOOKUP(B177,'3月14日之前使用和计算的所有数据'!B:L,11,0)</f>
        <v>0.27951120000000002</v>
      </c>
      <c r="AB177" s="44">
        <f>VLOOKUP(B177,'3月14日之前使用和计算的所有数据'!B:M,12,0)</f>
        <v>1.7667799999999999E-4</v>
      </c>
      <c r="AC177" s="44">
        <f>VLOOKUP(B177,'3月14日之前使用和计算的所有数据'!B:N,13,0)</f>
        <v>1.073032E-2</v>
      </c>
      <c r="AD177" s="44">
        <f>VLOOKUP(B177,'3月14日之前使用和计算的所有数据'!B:O,14,0)</f>
        <v>1.2630571245771489</v>
      </c>
      <c r="AE177" s="44">
        <v>1.0896696696696697</v>
      </c>
      <c r="AF177" s="44">
        <v>5.3425800000000008</v>
      </c>
      <c r="AG177" s="44">
        <v>112.792013</v>
      </c>
      <c r="AH177" s="44">
        <v>32.959187999999997</v>
      </c>
    </row>
    <row r="178" spans="1:34" s="44" customFormat="1">
      <c r="A178" s="44">
        <v>185</v>
      </c>
      <c r="B178" s="46" t="s">
        <v>144</v>
      </c>
      <c r="C178" s="44">
        <v>0.90344629200000004</v>
      </c>
      <c r="D178" s="44">
        <v>534</v>
      </c>
      <c r="E178" s="44">
        <v>37</v>
      </c>
      <c r="F178" s="46">
        <v>12</v>
      </c>
      <c r="G178" s="44">
        <v>586.63</v>
      </c>
      <c r="H178" s="44">
        <v>0.37611441624192421</v>
      </c>
      <c r="I178" s="44">
        <v>0.29741938754816466</v>
      </c>
      <c r="J178" s="44">
        <v>2.2071000000000001</v>
      </c>
      <c r="K178" s="44">
        <v>2.0290439999999998</v>
      </c>
      <c r="L178" s="44">
        <v>0.32558853110137564</v>
      </c>
      <c r="M178" s="44">
        <v>2.7279545880708453</v>
      </c>
      <c r="N178" s="44">
        <v>14.738421151321958</v>
      </c>
      <c r="O178" s="44">
        <v>4</v>
      </c>
      <c r="P178" s="44">
        <v>256</v>
      </c>
      <c r="Q178" s="44">
        <v>863</v>
      </c>
      <c r="R178" s="44">
        <v>0.62753353902800746</v>
      </c>
      <c r="S178" s="44">
        <v>5.4020421730903641</v>
      </c>
      <c r="T178" s="44">
        <v>5.6628539283705228</v>
      </c>
      <c r="U178" s="44">
        <v>10128</v>
      </c>
      <c r="V178" s="44">
        <v>591.97</v>
      </c>
      <c r="W178" s="46">
        <v>137000</v>
      </c>
      <c r="X178" s="44">
        <f>VLOOKUP(B178,'3月14日之前使用和计算的所有数据'!B:I,8,0)</f>
        <v>4</v>
      </c>
      <c r="Y178" s="44">
        <f>VLOOKUP(B178,'3月14日之前使用和计算的所有数据'!B:J,9,0)</f>
        <v>12</v>
      </c>
      <c r="Z178" s="44">
        <f>VLOOKUP(B178,'3月14日之前使用和计算的所有数据'!B:K,10,0)</f>
        <v>29</v>
      </c>
      <c r="AA178" s="44">
        <f>VLOOKUP(B178,'3月14日之前使用和计算的所有数据'!B:L,11,0)</f>
        <v>2.657853E-2</v>
      </c>
      <c r="AB178" s="44">
        <f>VLOOKUP(B178,'3月14日之前使用和计算的所有数据'!B:M,12,0)</f>
        <v>1.7064900000000001E-4</v>
      </c>
      <c r="AC178" s="44">
        <f>VLOOKUP(B178,'3月14日之前使用和计算的所有数据'!B:N,13,0)</f>
        <v>4.7285340000000004E-3</v>
      </c>
      <c r="AD178" s="44">
        <f>VLOOKUP(B178,'3月14日之前使用和计算的所有数据'!B:O,14,0)</f>
        <v>0.83054600388038258</v>
      </c>
      <c r="AE178" s="44">
        <v>0.9269669669669669</v>
      </c>
      <c r="AF178" s="44">
        <v>5.8559000000000001</v>
      </c>
      <c r="AG178" s="44">
        <v>112.135577</v>
      </c>
      <c r="AH178" s="44">
        <v>32.044961000000001</v>
      </c>
    </row>
    <row r="179" spans="1:34" s="44" customFormat="1">
      <c r="A179" s="44">
        <v>186</v>
      </c>
      <c r="B179" s="46" t="s">
        <v>129</v>
      </c>
      <c r="C179" s="44">
        <v>1.0652463379999999</v>
      </c>
      <c r="D179" s="44">
        <v>320</v>
      </c>
      <c r="E179" s="44">
        <v>28</v>
      </c>
      <c r="F179" s="46">
        <v>19</v>
      </c>
      <c r="G179" s="44">
        <v>300.58</v>
      </c>
      <c r="H179" s="44">
        <v>0.22463237740368622</v>
      </c>
      <c r="I179" s="44">
        <v>0.24232505643340857</v>
      </c>
      <c r="J179" s="44">
        <v>2.1074000000000002</v>
      </c>
      <c r="K179" s="44">
        <v>2.3426469999999999</v>
      </c>
      <c r="L179" s="44">
        <v>0.31938252711424581</v>
      </c>
      <c r="M179" s="44">
        <v>2.887750349324639</v>
      </c>
      <c r="N179" s="44">
        <v>14.585135404883891</v>
      </c>
      <c r="O179" s="44">
        <v>1</v>
      </c>
      <c r="P179" s="44">
        <v>139</v>
      </c>
      <c r="Q179" s="44">
        <v>311</v>
      </c>
      <c r="R179" s="44">
        <v>0.61118504225164683</v>
      </c>
      <c r="S179" s="44">
        <v>4.9836981835118772</v>
      </c>
      <c r="T179" s="44">
        <v>4.3782021425244535</v>
      </c>
      <c r="U179" s="44">
        <v>5880</v>
      </c>
      <c r="V179" s="44">
        <v>219.3</v>
      </c>
      <c r="W179" s="46">
        <v>0</v>
      </c>
      <c r="X179" s="44">
        <f>VLOOKUP(B179,'3月14日之前使用和计算的所有数据'!B:I,8,0)</f>
        <v>2</v>
      </c>
      <c r="Y179" s="44">
        <f>VLOOKUP(B179,'3月14日之前使用和计算的所有数据'!B:J,9,0)</f>
        <v>8</v>
      </c>
      <c r="Z179" s="44">
        <f>VLOOKUP(B179,'3月14日之前使用和计算的所有数据'!B:K,10,0)</f>
        <v>19</v>
      </c>
      <c r="AA179" s="44">
        <f>VLOOKUP(B179,'3月14日之前使用和计算的所有数据'!B:L,11,0)</f>
        <v>1.7469220000000001E-2</v>
      </c>
      <c r="AB179" s="44">
        <f>VLOOKUP(B179,'3月14日之前使用和计算的所有数据'!B:M,12,0)</f>
        <v>1.65098E-4</v>
      </c>
      <c r="AC179" s="44">
        <f>VLOOKUP(B179,'3月14日之前使用和计算的所有数据'!B:N,13,0)</f>
        <v>1.2266930000000001E-3</v>
      </c>
      <c r="AD179" s="44">
        <f>VLOOKUP(B179,'3月14日之前使用和计算的所有数据'!B:O,14,0)</f>
        <v>0.66047130676938515</v>
      </c>
      <c r="AE179" s="44">
        <v>1.4356456456456457</v>
      </c>
      <c r="AF179" s="44">
        <v>4.6022400000000001</v>
      </c>
      <c r="AG179" s="44">
        <v>112.207438</v>
      </c>
      <c r="AH179" s="44">
        <v>31.058461000000001</v>
      </c>
    </row>
    <row r="180" spans="1:34" s="44" customFormat="1">
      <c r="A180" s="44">
        <v>187</v>
      </c>
      <c r="B180" s="46" t="s">
        <v>115</v>
      </c>
      <c r="C180" s="44">
        <v>1.5786195059999999</v>
      </c>
      <c r="D180" s="44">
        <v>1039</v>
      </c>
      <c r="E180" s="44">
        <v>36</v>
      </c>
      <c r="F180" s="46">
        <v>8</v>
      </c>
      <c r="G180" s="44">
        <v>655.09</v>
      </c>
      <c r="H180" s="44">
        <v>0.17280068387549802</v>
      </c>
      <c r="I180" s="44">
        <v>0.4611686026047167</v>
      </c>
      <c r="J180" s="44">
        <v>1.0962000000000001</v>
      </c>
      <c r="K180" s="44">
        <v>1.8897689999999998</v>
      </c>
      <c r="L180" s="44">
        <v>0.26713886641530171</v>
      </c>
      <c r="M180" s="44">
        <v>2.2065670365903918</v>
      </c>
      <c r="N180" s="44">
        <v>9.6383703002640857</v>
      </c>
      <c r="O180" s="44">
        <v>9</v>
      </c>
      <c r="P180" s="44">
        <v>275</v>
      </c>
      <c r="Q180" s="44">
        <v>585</v>
      </c>
      <c r="R180" s="44">
        <v>1.7926239142713214</v>
      </c>
      <c r="S180" s="44">
        <v>5.7915706238837403</v>
      </c>
      <c r="T180" s="44">
        <v>5.5335908043169635</v>
      </c>
      <c r="U180" s="44">
        <v>8228</v>
      </c>
      <c r="V180" s="44">
        <v>19.8</v>
      </c>
      <c r="W180" s="46">
        <v>0</v>
      </c>
      <c r="X180" s="44">
        <f>VLOOKUP(B180,'3月14日之前使用和计算的所有数据'!B:I,8,0)</f>
        <v>4</v>
      </c>
      <c r="Y180" s="44">
        <f>VLOOKUP(B180,'3月14日之前使用和计算的所有数据'!B:J,9,0)</f>
        <v>10</v>
      </c>
      <c r="Z180" s="44">
        <f>VLOOKUP(B180,'3月14日之前使用和计算的所有数据'!B:K,10,0)</f>
        <v>21</v>
      </c>
      <c r="AA180" s="44">
        <f>VLOOKUP(B180,'3月14日之前使用和计算的所有数据'!B:L,11,0)</f>
        <v>2.4526650000000001E-2</v>
      </c>
      <c r="AB180" s="44">
        <f>VLOOKUP(B180,'3月14日之前使用和计算的所有数据'!B:M,12,0)</f>
        <v>1.6415000000000001E-4</v>
      </c>
      <c r="AC180" s="44">
        <f>VLOOKUP(B180,'3月14日之前使用和计算的所有数据'!B:N,13,0)</f>
        <v>5.5074699999999998E-4</v>
      </c>
      <c r="AD180" s="44">
        <f>VLOOKUP(B180,'3月14日之前使用和计算的所有数据'!B:O,14,0)</f>
        <v>2.0366333015591578</v>
      </c>
      <c r="AE180" s="44">
        <v>1.6442342342342342</v>
      </c>
      <c r="AF180" s="44">
        <v>3.7503699999999998</v>
      </c>
      <c r="AG180" s="44">
        <v>111.752911</v>
      </c>
      <c r="AH180" s="44">
        <v>30.146408999999998</v>
      </c>
    </row>
    <row r="181" spans="1:34" s="44" customFormat="1">
      <c r="A181" s="44">
        <v>188</v>
      </c>
      <c r="B181" s="46" t="s">
        <v>94</v>
      </c>
      <c r="C181" s="44">
        <v>1.577570573</v>
      </c>
      <c r="D181" s="44">
        <v>983</v>
      </c>
      <c r="E181" s="44">
        <v>24</v>
      </c>
      <c r="F181" s="46">
        <v>20</v>
      </c>
      <c r="G181" s="44">
        <v>615.42999999999995</v>
      </c>
      <c r="H181" s="44">
        <v>0.22811692637667971</v>
      </c>
      <c r="I181" s="44">
        <v>0.34285793871866294</v>
      </c>
      <c r="J181" s="44">
        <v>2.2496</v>
      </c>
      <c r="K181" s="44">
        <v>2.5052340000000002</v>
      </c>
      <c r="L181" s="44">
        <v>0.4500918057293275</v>
      </c>
      <c r="M181" s="44">
        <v>2.5240888484474273</v>
      </c>
      <c r="N181" s="44">
        <v>22.684951984791123</v>
      </c>
      <c r="O181" s="44">
        <v>4</v>
      </c>
      <c r="P181" s="44">
        <v>300</v>
      </c>
      <c r="Q181" s="44">
        <v>784</v>
      </c>
      <c r="R181" s="44">
        <v>0.56282599158312085</v>
      </c>
      <c r="S181" s="44">
        <v>4.5106673382838025</v>
      </c>
      <c r="T181" s="44">
        <v>4.5220414994394167</v>
      </c>
      <c r="U181" s="44">
        <v>12620.71</v>
      </c>
      <c r="V181" s="44">
        <v>184.56</v>
      </c>
      <c r="W181" s="46">
        <v>236263</v>
      </c>
      <c r="X181" s="44">
        <f>VLOOKUP(B181,'3月14日之前使用和计算的所有数据'!B:I,8,0)</f>
        <v>4</v>
      </c>
      <c r="Y181" s="44">
        <f>VLOOKUP(B181,'3月14日之前使用和计算的所有数据'!B:J,9,0)</f>
        <v>13</v>
      </c>
      <c r="Z181" s="44">
        <f>VLOOKUP(B181,'3月14日之前使用和计算的所有数据'!B:K,10,0)</f>
        <v>27</v>
      </c>
      <c r="AA181" s="44">
        <f>VLOOKUP(B181,'3月14日之前使用和计算的所有数据'!B:L,11,0)</f>
        <v>3.486686E-2</v>
      </c>
      <c r="AB181" s="44">
        <f>VLOOKUP(B181,'3月14日之前使用和计算的所有数据'!B:M,12,0)</f>
        <v>1.62127E-4</v>
      </c>
      <c r="AC181" s="44">
        <f>VLOOKUP(B181,'3月14日之前使用和计算的所有数据'!B:N,13,0)</f>
        <v>3.0037599999999999E-4</v>
      </c>
      <c r="AD181" s="44">
        <f>VLOOKUP(B181,'3月14日之前使用和计算的所有数据'!B:O,14,0)</f>
        <v>0.83171643907697734</v>
      </c>
      <c r="AE181" s="44">
        <v>1.6645045045045046</v>
      </c>
      <c r="AF181" s="44">
        <v>1.91</v>
      </c>
      <c r="AG181" s="44">
        <v>111.697912</v>
      </c>
      <c r="AH181" s="44">
        <v>29.028766000000001</v>
      </c>
    </row>
    <row r="182" spans="1:34" s="44" customFormat="1">
      <c r="A182" s="44">
        <v>189</v>
      </c>
      <c r="B182" s="46" t="s">
        <v>83</v>
      </c>
      <c r="C182" s="44">
        <v>1.1570706019999999</v>
      </c>
      <c r="D182" s="44">
        <v>501</v>
      </c>
      <c r="E182" s="44">
        <v>37</v>
      </c>
      <c r="F182" s="46">
        <v>8</v>
      </c>
      <c r="G182" s="44">
        <v>419.47</v>
      </c>
      <c r="H182" s="44">
        <v>0.10618161012706509</v>
      </c>
      <c r="I182" s="44">
        <v>0.5167795983737834</v>
      </c>
      <c r="J182" s="44">
        <v>1.4454</v>
      </c>
      <c r="K182" s="44">
        <v>1.8777869999999999</v>
      </c>
      <c r="L182" s="44">
        <v>0.32898657830118955</v>
      </c>
      <c r="M182" s="44">
        <v>2.0966934464920017</v>
      </c>
      <c r="N182" s="44">
        <v>13.45269029966386</v>
      </c>
      <c r="O182" s="44">
        <v>3</v>
      </c>
      <c r="P182" s="44">
        <v>286</v>
      </c>
      <c r="Q182" s="44">
        <v>938</v>
      </c>
      <c r="R182" s="44">
        <v>0.58085202755858578</v>
      </c>
      <c r="S182" s="44">
        <v>3.6331561255870501</v>
      </c>
      <c r="T182" s="44">
        <v>7.5500035759410684</v>
      </c>
      <c r="U182" s="44">
        <v>9602</v>
      </c>
      <c r="V182" s="44">
        <v>9100</v>
      </c>
      <c r="W182" s="46">
        <v>0</v>
      </c>
      <c r="X182" s="44">
        <f>VLOOKUP(B182,'3月14日之前使用和计算的所有数据'!B:I,8,0)</f>
        <v>3</v>
      </c>
      <c r="Y182" s="44">
        <f>VLOOKUP(B182,'3月14日之前使用和计算的所有数据'!B:J,9,0)</f>
        <v>10</v>
      </c>
      <c r="Z182" s="44">
        <f>VLOOKUP(B182,'3月14日之前使用和计算的所有数据'!B:K,10,0)</f>
        <v>21</v>
      </c>
      <c r="AA182" s="44">
        <f>VLOOKUP(B182,'3月14日之前使用和计算的所有数据'!B:L,11,0)</f>
        <v>7.5643280000000004E-3</v>
      </c>
      <c r="AB182" s="44">
        <f>VLOOKUP(B182,'3月14日之前使用和计算的所有数据'!B:M,12,0)</f>
        <v>1.56055E-4</v>
      </c>
      <c r="AC182" s="44">
        <f>VLOOKUP(B182,'3月14日之前使用和计算的所有数据'!B:N,13,0)</f>
        <v>1.27148E-4</v>
      </c>
      <c r="AD182" s="44">
        <f>VLOOKUP(B182,'3月14日之前使用和计算的所有数据'!B:O,14,0)</f>
        <v>1.2093278193988848</v>
      </c>
      <c r="AE182" s="44">
        <v>2.3497297297297295</v>
      </c>
      <c r="AF182" s="44">
        <v>1.4521700000000002</v>
      </c>
      <c r="AG182" s="44">
        <v>111.704596</v>
      </c>
      <c r="AH182" s="44">
        <v>27.812764999999999</v>
      </c>
    </row>
    <row r="183" spans="1:34" s="44" customFormat="1">
      <c r="A183" s="44">
        <v>190</v>
      </c>
      <c r="B183" s="46" t="s">
        <v>74</v>
      </c>
      <c r="C183" s="44">
        <v>0.48616446499999999</v>
      </c>
      <c r="D183" s="44">
        <v>386</v>
      </c>
      <c r="E183" s="44">
        <v>29</v>
      </c>
      <c r="F183" s="46">
        <v>15</v>
      </c>
      <c r="G183" s="44">
        <v>759.12</v>
      </c>
      <c r="H183" s="44">
        <v>8.8167878596269372E-2</v>
      </c>
      <c r="I183" s="44">
        <v>0.36443590974555928</v>
      </c>
      <c r="J183" s="44">
        <v>0.88570000000000004</v>
      </c>
      <c r="K183" s="44">
        <v>2.2419150000000001</v>
      </c>
      <c r="L183" s="44">
        <v>0.34908841816840552</v>
      </c>
      <c r="M183" s="44">
        <v>2.2262619875645484</v>
      </c>
      <c r="N183" s="44">
        <v>16.598166297818526</v>
      </c>
      <c r="O183" s="44">
        <v>3</v>
      </c>
      <c r="P183" s="44">
        <v>483</v>
      </c>
      <c r="Q183" s="44">
        <v>1752</v>
      </c>
      <c r="R183" s="44">
        <v>0.31814469385604383</v>
      </c>
      <c r="S183" s="44">
        <v>3.3920855727684689</v>
      </c>
      <c r="T183" s="44">
        <v>7.8511961218252715</v>
      </c>
      <c r="U183" s="44">
        <v>11198.64</v>
      </c>
      <c r="V183" s="44">
        <v>153.4</v>
      </c>
      <c r="W183" s="46">
        <v>0</v>
      </c>
      <c r="X183" s="44">
        <f>VLOOKUP(B183,'3月14日之前使用和计算的所有数据'!B:I,8,0)</f>
        <v>3</v>
      </c>
      <c r="Y183" s="44">
        <f>VLOOKUP(B183,'3月14日之前使用和计算的所有数据'!B:J,9,0)</f>
        <v>11</v>
      </c>
      <c r="Z183" s="44">
        <f>VLOOKUP(B183,'3月14日之前使用和计算的所有数据'!B:K,10,0)</f>
        <v>24</v>
      </c>
      <c r="AA183" s="44">
        <f>VLOOKUP(B183,'3月14日之前使用和计算的所有数据'!B:L,11,0)</f>
        <v>2.5575029999999999E-2</v>
      </c>
      <c r="AB183" s="44">
        <f>VLOOKUP(B183,'3月14日之前使用和计算的所有数据'!B:M,12,0)</f>
        <v>1.5845400000000001E-4</v>
      </c>
      <c r="AC183" s="44">
        <f>VLOOKUP(B183,'3月14日之前使用和计算的所有数据'!B:N,13,0)</f>
        <v>1.7308499999999999E-4</v>
      </c>
      <c r="AD183" s="44">
        <f>VLOOKUP(B183,'3月14日之前使用和计算的所有数据'!B:O,14,0)</f>
        <v>1.11768160228641</v>
      </c>
      <c r="AE183" s="44">
        <v>0.90633633633633637</v>
      </c>
      <c r="AF183" s="44">
        <v>2.1040700000000001</v>
      </c>
      <c r="AG183" s="44">
        <v>110.484584</v>
      </c>
      <c r="AH183" s="44">
        <v>26.613759000000002</v>
      </c>
    </row>
    <row r="184" spans="1:34" s="44" customFormat="1">
      <c r="A184" s="44">
        <v>191</v>
      </c>
      <c r="B184" s="46" t="s">
        <v>64</v>
      </c>
      <c r="C184" s="44">
        <v>1.843936789</v>
      </c>
      <c r="D184" s="44">
        <v>1126</v>
      </c>
      <c r="E184" s="44">
        <v>32</v>
      </c>
      <c r="F184" s="46">
        <v>16</v>
      </c>
      <c r="G184" s="44">
        <v>586.66</v>
      </c>
      <c r="H184" s="44">
        <v>0.18625779838407255</v>
      </c>
      <c r="I184" s="44">
        <v>0.26142328773227569</v>
      </c>
      <c r="J184" s="44">
        <v>1.2471000000000001</v>
      </c>
      <c r="K184" s="44">
        <v>2.5116049999999999</v>
      </c>
      <c r="L184" s="44">
        <v>0.44148228957147245</v>
      </c>
      <c r="M184" s="44">
        <v>2.2249684655507451</v>
      </c>
      <c r="N184" s="44">
        <v>11.008079637268606</v>
      </c>
      <c r="O184" s="44">
        <v>3</v>
      </c>
      <c r="P184" s="44">
        <v>331</v>
      </c>
      <c r="Q184" s="44">
        <v>490</v>
      </c>
      <c r="R184" s="44">
        <v>0.41337401561381382</v>
      </c>
      <c r="S184" s="44">
        <v>4.9244877782702083</v>
      </c>
      <c r="T184" s="44">
        <v>7.8444073228104862</v>
      </c>
      <c r="U184" s="44">
        <v>7649</v>
      </c>
      <c r="V184" s="44">
        <v>471.37</v>
      </c>
      <c r="W184" s="46">
        <v>5931</v>
      </c>
      <c r="X184" s="44">
        <f>VLOOKUP(B184,'3月14日之前使用和计算的所有数据'!B:I,8,0)</f>
        <v>4</v>
      </c>
      <c r="Y184" s="44">
        <f>VLOOKUP(B184,'3月14日之前使用和计算的所有数据'!B:J,9,0)</f>
        <v>11</v>
      </c>
      <c r="Z184" s="44">
        <f>VLOOKUP(B184,'3月14日之前使用和计算的所有数据'!B:K,10,0)</f>
        <v>25</v>
      </c>
      <c r="AA184" s="44">
        <f>VLOOKUP(B184,'3月14日之前使用和计算的所有数据'!B:L,11,0)</f>
        <v>2.1991980000000001E-2</v>
      </c>
      <c r="AB184" s="44">
        <f>VLOOKUP(B184,'3月14日之前使用和计算的所有数据'!B:M,12,0)</f>
        <v>1.5446399999999999E-4</v>
      </c>
      <c r="AC184" s="44">
        <f>VLOOKUP(B184,'3月14日之前使用和计算的所有数据'!B:N,13,0)</f>
        <v>9.1756399999999994E-5</v>
      </c>
      <c r="AD184" s="44">
        <f>VLOOKUP(B184,'3月14日之前使用和计算的所有数据'!B:O,14,0)</f>
        <v>0.71961456341218699</v>
      </c>
      <c r="AE184" s="44">
        <v>1.053933933933934</v>
      </c>
      <c r="AF184" s="44">
        <v>3.3982000000000001</v>
      </c>
      <c r="AG184" s="44">
        <v>111.63082799999999</v>
      </c>
      <c r="AH184" s="44">
        <v>26.240635000000001</v>
      </c>
    </row>
    <row r="185" spans="1:34" s="44" customFormat="1">
      <c r="A185" s="44">
        <v>192</v>
      </c>
      <c r="B185" s="46" t="s">
        <v>44</v>
      </c>
      <c r="C185" s="44">
        <v>1.7825770240000001</v>
      </c>
      <c r="D185" s="44">
        <v>416</v>
      </c>
      <c r="E185" s="44">
        <v>38</v>
      </c>
      <c r="F185" s="46">
        <v>10</v>
      </c>
      <c r="G185" s="44">
        <v>221.95</v>
      </c>
      <c r="H185" s="44">
        <v>0.47650371705339045</v>
      </c>
      <c r="I185" s="44">
        <v>0.18722058203289749</v>
      </c>
      <c r="J185" s="44">
        <v>1.1573</v>
      </c>
      <c r="K185" s="44">
        <v>2.2964830000000003</v>
      </c>
      <c r="L185" s="44">
        <v>0.38747465645415635</v>
      </c>
      <c r="M185" s="44">
        <v>2.0937148006307726</v>
      </c>
      <c r="N185" s="44">
        <v>10.23653976120748</v>
      </c>
      <c r="O185" s="44">
        <v>1</v>
      </c>
      <c r="P185" s="44">
        <v>120</v>
      </c>
      <c r="Q185" s="44">
        <v>713</v>
      </c>
      <c r="R185" s="44">
        <v>0.43631448524442445</v>
      </c>
      <c r="S185" s="44">
        <v>5.2759630547420606</v>
      </c>
      <c r="T185" s="44">
        <v>8.5559810768191031</v>
      </c>
      <c r="U185" s="44">
        <v>3282</v>
      </c>
      <c r="V185" s="44">
        <v>0</v>
      </c>
      <c r="W185" s="46">
        <v>0</v>
      </c>
      <c r="X185" s="44">
        <f>VLOOKUP(B185,'3月14日之前使用和计算的所有数据'!B:I,8,0)</f>
        <v>4</v>
      </c>
      <c r="Y185" s="44">
        <f>VLOOKUP(B185,'3月14日之前使用和计算的所有数据'!B:J,9,0)</f>
        <v>14</v>
      </c>
      <c r="Z185" s="44">
        <f>VLOOKUP(B185,'3月14日之前使用和计算的所有数据'!B:K,10,0)</f>
        <v>29</v>
      </c>
      <c r="AA185" s="44">
        <f>VLOOKUP(B185,'3月14日之前使用和计算的所有数据'!B:L,11,0)</f>
        <v>4.7622949999999997E-2</v>
      </c>
      <c r="AB185" s="44">
        <f>VLOOKUP(B185,'3月14日之前使用和计算的所有数据'!B:M,12,0)</f>
        <v>1.5110300000000001E-4</v>
      </c>
      <c r="AC185" s="44">
        <f>VLOOKUP(B185,'3月14日之前使用和计算的所有数据'!B:N,13,0)</f>
        <v>6.8969100000000003E-5</v>
      </c>
      <c r="AD185" s="44">
        <f>VLOOKUP(B185,'3月14日之前使用和计算的所有数据'!B:O,14,0)</f>
        <v>0.31844530334313786</v>
      </c>
      <c r="AE185" s="44">
        <v>1.0314714714714714</v>
      </c>
      <c r="AF185" s="44">
        <v>2.2040299999999999</v>
      </c>
      <c r="AG185" s="44">
        <v>111.170359</v>
      </c>
      <c r="AH185" s="44">
        <v>25.018761000000001</v>
      </c>
    </row>
    <row r="186" spans="1:34" s="44" customFormat="1">
      <c r="A186" s="44">
        <v>193</v>
      </c>
      <c r="B186" s="46" t="s">
        <v>34</v>
      </c>
      <c r="C186" s="44">
        <v>2.500766166</v>
      </c>
      <c r="D186" s="44">
        <v>816</v>
      </c>
      <c r="E186" s="44">
        <v>37</v>
      </c>
      <c r="F186" s="46">
        <v>11</v>
      </c>
      <c r="G186" s="44">
        <v>310.64999999999998</v>
      </c>
      <c r="H186" s="44">
        <v>0.16059874456784162</v>
      </c>
      <c r="I186" s="44">
        <v>0.24743130227001195</v>
      </c>
      <c r="J186" s="44">
        <v>1.4776</v>
      </c>
      <c r="K186" s="44">
        <v>2.4374439999999997</v>
      </c>
      <c r="L186" s="44">
        <v>0.29615322710445841</v>
      </c>
      <c r="M186" s="44">
        <v>2.3785610816030904</v>
      </c>
      <c r="N186" s="44">
        <v>12.528569129245133</v>
      </c>
      <c r="O186" s="44">
        <v>1</v>
      </c>
      <c r="P186" s="44">
        <v>141</v>
      </c>
      <c r="Q186" s="44">
        <v>896</v>
      </c>
      <c r="R186" s="44">
        <v>0.35190729116368907</v>
      </c>
      <c r="S186" s="44">
        <v>6.4187992918075016</v>
      </c>
      <c r="T186" s="44">
        <v>10.281667471430872</v>
      </c>
      <c r="U186" s="44">
        <v>3201</v>
      </c>
      <c r="V186" s="44">
        <v>13.97</v>
      </c>
      <c r="W186" s="46">
        <v>47000</v>
      </c>
      <c r="X186" s="44">
        <f>VLOOKUP(B186,'3月14日之前使用和计算的所有数据'!B:I,8,0)</f>
        <v>6</v>
      </c>
      <c r="Y186" s="44">
        <f>VLOOKUP(B186,'3月14日之前使用和计算的所有数据'!B:J,9,0)</f>
        <v>13</v>
      </c>
      <c r="Z186" s="44">
        <f>VLOOKUP(B186,'3月14日之前使用和计算的所有数据'!B:K,10,0)</f>
        <v>25</v>
      </c>
      <c r="AA186" s="44">
        <f>VLOOKUP(B186,'3月14日之前使用和计算的所有数据'!B:L,11,0)</f>
        <v>3.7406469999999997E-2</v>
      </c>
      <c r="AB186" s="44">
        <f>VLOOKUP(B186,'3月14日之前使用和计算的所有数据'!B:M,12,0)</f>
        <v>1.4954399999999999E-4</v>
      </c>
      <c r="AC186" s="44">
        <f>VLOOKUP(B186,'3月14日之前使用和计算的所有数据'!B:N,13,0)</f>
        <v>5.7997800000000002E-5</v>
      </c>
      <c r="AD186" s="44">
        <f>VLOOKUP(B186,'3月14日之前使用和计算的所有数据'!B:O,14,0)</f>
        <v>0.19535392556361916</v>
      </c>
      <c r="AE186" s="44">
        <v>1.2483483483483484</v>
      </c>
      <c r="AF186" s="44">
        <v>3.09</v>
      </c>
      <c r="AG186" s="44">
        <v>110.511095</v>
      </c>
      <c r="AH186" s="44">
        <v>24.115856000000001</v>
      </c>
    </row>
    <row r="187" spans="1:34" s="44" customFormat="1">
      <c r="A187" s="44">
        <v>194</v>
      </c>
      <c r="B187" s="46" t="s">
        <v>14</v>
      </c>
      <c r="C187" s="44">
        <v>0.46308069099999999</v>
      </c>
      <c r="D187" s="44">
        <v>346</v>
      </c>
      <c r="E187" s="44">
        <v>23</v>
      </c>
      <c r="F187" s="46">
        <v>25</v>
      </c>
      <c r="G187" s="44">
        <v>730.49</v>
      </c>
      <c r="H187" s="44">
        <v>0.17768894851401115</v>
      </c>
      <c r="I187" s="44">
        <v>0.63753709198813058</v>
      </c>
      <c r="J187" s="44">
        <v>1.9979</v>
      </c>
      <c r="K187" s="44">
        <v>2.4258220000000001</v>
      </c>
      <c r="L187" s="44">
        <v>0.19712795520814796</v>
      </c>
      <c r="M187" s="44">
        <v>1.7208996700844641</v>
      </c>
      <c r="N187" s="44">
        <v>7.336171610836562</v>
      </c>
      <c r="O187" s="44">
        <v>2</v>
      </c>
      <c r="P187" s="44">
        <v>287</v>
      </c>
      <c r="Q187" s="44">
        <v>2003</v>
      </c>
      <c r="R187" s="44">
        <v>0.3169242563210995</v>
      </c>
      <c r="S187" s="44">
        <v>8.9460499117031027</v>
      </c>
      <c r="T187" s="44">
        <v>9.9180002464099442</v>
      </c>
      <c r="U187" s="44">
        <v>6798</v>
      </c>
      <c r="V187" s="44">
        <v>125</v>
      </c>
      <c r="W187" s="46">
        <v>0</v>
      </c>
      <c r="X187" s="44">
        <f>VLOOKUP(B187,'3月14日之前使用和计算的所有数据'!B:I,8,0)</f>
        <v>3</v>
      </c>
      <c r="Y187" s="44">
        <f>VLOOKUP(B187,'3月14日之前使用和计算的所有数据'!B:J,9,0)</f>
        <v>10</v>
      </c>
      <c r="Z187" s="44">
        <f>VLOOKUP(B187,'3月14日之前使用和计算的所有数据'!B:K,10,0)</f>
        <v>17</v>
      </c>
      <c r="AA187" s="44">
        <f>VLOOKUP(B187,'3月14日之前使用和计算的所有数据'!B:L,11,0)</f>
        <v>8.5197499999999995E-3</v>
      </c>
      <c r="AB187" s="44">
        <f>VLOOKUP(B187,'3月14日之前使用和计算的所有数据'!B:M,12,0)</f>
        <v>1.43349E-4</v>
      </c>
      <c r="AC187" s="44">
        <f>VLOOKUP(B187,'3月14日之前使用和计算的所有数据'!B:N,13,0)</f>
        <v>1.7430000000000001E-5</v>
      </c>
      <c r="AD187" s="44">
        <f>VLOOKUP(B187,'3月14日之前使用和计算的所有数据'!B:O,14,0)</f>
        <v>0.99400292521320621</v>
      </c>
      <c r="AE187" s="44">
        <v>0.50459459459459455</v>
      </c>
      <c r="AF187" s="44">
        <v>3.97</v>
      </c>
      <c r="AG187" s="44">
        <v>110.915154</v>
      </c>
      <c r="AH187" s="44">
        <v>21.659085000000001</v>
      </c>
    </row>
    <row r="188" spans="1:34" s="44" customFormat="1">
      <c r="A188" s="44">
        <v>195</v>
      </c>
      <c r="B188" s="46" t="s">
        <v>12</v>
      </c>
      <c r="C188" s="44">
        <v>0.35614641899999999</v>
      </c>
      <c r="D188" s="44">
        <v>277</v>
      </c>
      <c r="E188" s="44">
        <v>29</v>
      </c>
      <c r="F188" s="46">
        <v>23</v>
      </c>
      <c r="G188" s="44">
        <v>694.85</v>
      </c>
      <c r="H188" s="44">
        <v>0.21247751313233068</v>
      </c>
      <c r="I188" s="44">
        <v>0.55717264052602034</v>
      </c>
      <c r="J188" s="44">
        <v>1.6647000000000001</v>
      </c>
      <c r="K188" s="44">
        <v>2.3943289999999999</v>
      </c>
      <c r="L188" s="44">
        <v>0.24033964164927682</v>
      </c>
      <c r="M188" s="44">
        <v>2.3410808088076562</v>
      </c>
      <c r="N188" s="44">
        <v>10.956321508239188</v>
      </c>
      <c r="O188" s="44">
        <v>3</v>
      </c>
      <c r="P188" s="44">
        <v>347</v>
      </c>
      <c r="Q188" s="44">
        <v>2105</v>
      </c>
      <c r="R188" s="44">
        <v>0.93589983449665393</v>
      </c>
      <c r="S188" s="44">
        <v>9.4811829891343447</v>
      </c>
      <c r="T188" s="44">
        <v>12.055839389796358</v>
      </c>
      <c r="U188" s="44">
        <v>11950</v>
      </c>
      <c r="V188" s="44">
        <v>175.4</v>
      </c>
      <c r="W188" s="46">
        <v>396000</v>
      </c>
      <c r="X188" s="44">
        <f>VLOOKUP(B188,'3月14日之前使用和计算的所有数据'!B:I,8,0)</f>
        <v>2</v>
      </c>
      <c r="Y188" s="44">
        <f>VLOOKUP(B188,'3月14日之前使用和计算的所有数据'!B:J,9,0)</f>
        <v>6</v>
      </c>
      <c r="Z188" s="44">
        <f>VLOOKUP(B188,'3月14日之前使用和计算的所有数据'!B:K,10,0)</f>
        <v>18</v>
      </c>
      <c r="AA188" s="44">
        <f>VLOOKUP(B188,'3月14日之前使用和计算的所有数据'!B:L,11,0)</f>
        <v>2.7425769999999999E-3</v>
      </c>
      <c r="AB188" s="44">
        <f>VLOOKUP(B188,'3月14日之前使用和计算的所有数据'!B:M,12,0)</f>
        <v>1.4291799999999999E-4</v>
      </c>
      <c r="AC188" s="44">
        <f>VLOOKUP(B188,'3月14日之前使用和计算的所有数据'!B:N,13,0)</f>
        <v>1.20069E-5</v>
      </c>
      <c r="AD188" s="44">
        <f>VLOOKUP(B188,'3月14日之前使用和计算的所有数据'!B:O,14,0)</f>
        <v>1.3965321116682443</v>
      </c>
      <c r="AE188" s="44">
        <v>1.4416816816816818</v>
      </c>
      <c r="AF188" s="44">
        <v>5</v>
      </c>
      <c r="AG188" s="44">
        <v>110.455332</v>
      </c>
      <c r="AH188" s="44">
        <v>21.244720999999998</v>
      </c>
    </row>
    <row r="189" spans="1:34" s="44" customFormat="1">
      <c r="A189" s="44">
        <v>196</v>
      </c>
      <c r="B189" s="46" t="s">
        <v>229</v>
      </c>
      <c r="C189" s="44">
        <v>0.44590471700000001</v>
      </c>
      <c r="D189" s="44">
        <v>171</v>
      </c>
      <c r="E189" s="44">
        <v>40</v>
      </c>
      <c r="F189" s="46">
        <v>4</v>
      </c>
      <c r="G189" s="44">
        <v>361.79</v>
      </c>
      <c r="H189" s="44">
        <v>6.9681306835457035E-2</v>
      </c>
      <c r="I189" s="44">
        <v>0.170334274952919</v>
      </c>
      <c r="J189" s="44">
        <v>1.6902999999999999</v>
      </c>
      <c r="K189" s="44">
        <v>2.6203220000000003</v>
      </c>
      <c r="L189" s="44">
        <v>1.782802178059095</v>
      </c>
      <c r="M189" s="44">
        <v>2.647944940435059</v>
      </c>
      <c r="N189" s="44">
        <v>33.729511595124244</v>
      </c>
      <c r="O189" s="44">
        <v>2</v>
      </c>
      <c r="P189" s="44">
        <v>360</v>
      </c>
      <c r="Q189" s="44">
        <v>2109</v>
      </c>
      <c r="R189" s="44">
        <v>0.39445534702451696</v>
      </c>
      <c r="S189" s="44">
        <v>8.2921031537632324</v>
      </c>
      <c r="T189" s="44">
        <v>10.779734099892202</v>
      </c>
      <c r="U189" s="44">
        <v>1856.35</v>
      </c>
      <c r="V189" s="44">
        <v>70.3</v>
      </c>
      <c r="W189" s="46">
        <v>0</v>
      </c>
      <c r="X189" s="44">
        <f>VLOOKUP(B189,'3月14日之前使用和计算的所有数据'!B:I,8,0)</f>
        <v>4</v>
      </c>
      <c r="Y189" s="44">
        <f>VLOOKUP(B189,'3月14日之前使用和计算的所有数据'!B:J,9,0)</f>
        <v>13</v>
      </c>
      <c r="Z189" s="44">
        <f>VLOOKUP(B189,'3月14日之前使用和计算的所有数据'!B:K,10,0)</f>
        <v>31</v>
      </c>
      <c r="AA189" s="44">
        <f>VLOOKUP(B189,'3月14日之前使用和计算的所有数据'!B:L,11,0)</f>
        <v>0.1414842</v>
      </c>
      <c r="AB189" s="44">
        <f>VLOOKUP(B189,'3月14日之前使用和计算的所有数据'!B:M,12,0)</f>
        <v>1.6823700000000001E-4</v>
      </c>
      <c r="AC189" s="44">
        <f>VLOOKUP(B189,'3月14日之前使用和计算的所有数据'!B:N,13,0)</f>
        <v>0.19699710000000001</v>
      </c>
      <c r="AD189" s="44">
        <f>VLOOKUP(B189,'3月14日之前使用和计算的所有数据'!B:O,14,0)</f>
        <v>8.6293531476052079E-2</v>
      </c>
      <c r="AE189" s="44">
        <v>3.1949849849849854</v>
      </c>
      <c r="AF189" s="44">
        <v>5.9970100000000004</v>
      </c>
      <c r="AG189" s="44">
        <v>111.150733</v>
      </c>
      <c r="AH189" s="44">
        <v>37.517640999999998</v>
      </c>
    </row>
    <row r="190" spans="1:34" s="44" customFormat="1">
      <c r="A190" s="44">
        <v>197</v>
      </c>
      <c r="B190" s="46" t="s">
        <v>186</v>
      </c>
      <c r="C190" s="44">
        <v>0.186712983</v>
      </c>
      <c r="D190" s="44">
        <v>43</v>
      </c>
      <c r="E190" s="44">
        <v>35</v>
      </c>
      <c r="F190" s="46">
        <v>8</v>
      </c>
      <c r="G190" s="44">
        <v>228.63</v>
      </c>
      <c r="H190" s="44">
        <v>0.1272798845295893</v>
      </c>
      <c r="I190" s="44">
        <v>0.21782583841463415</v>
      </c>
      <c r="J190" s="44">
        <v>3.1587000000000001</v>
      </c>
      <c r="K190" s="44">
        <v>2.6695489999999999</v>
      </c>
      <c r="L190" s="44">
        <v>0.54673489918208462</v>
      </c>
      <c r="M190" s="44">
        <v>3.5275335695228103</v>
      </c>
      <c r="N190" s="44">
        <v>17.32056160608844</v>
      </c>
      <c r="O190" s="44">
        <v>1</v>
      </c>
      <c r="P190" s="44">
        <v>141</v>
      </c>
      <c r="Q190" s="44">
        <v>566</v>
      </c>
      <c r="R190" s="44">
        <v>0.62555220224817387</v>
      </c>
      <c r="S190" s="44">
        <v>6.9019813672746366</v>
      </c>
      <c r="T190" s="44">
        <v>8.1572846957967009</v>
      </c>
      <c r="U190" s="44">
        <v>3790</v>
      </c>
      <c r="V190" s="44">
        <v>292.7</v>
      </c>
      <c r="W190" s="46">
        <v>0</v>
      </c>
      <c r="X190" s="44">
        <f>VLOOKUP(B190,'3月14日之前使用和计算的所有数据'!B:I,8,0)</f>
        <v>4</v>
      </c>
      <c r="Y190" s="44">
        <f>VLOOKUP(B190,'3月14日之前使用和计算的所有数据'!B:J,9,0)</f>
        <v>13</v>
      </c>
      <c r="Z190" s="44">
        <f>VLOOKUP(B190,'3月14日之前使用和计算的所有数据'!B:K,10,0)</f>
        <v>32</v>
      </c>
      <c r="AA190" s="44">
        <f>VLOOKUP(B190,'3月14日之前使用和计算的所有数据'!B:L,11,0)</f>
        <v>0.15198</v>
      </c>
      <c r="AB190" s="44">
        <f>VLOOKUP(B190,'3月14日之前使用和计算的所有数据'!B:M,12,0)</f>
        <v>1.75193E-4</v>
      </c>
      <c r="AC190" s="44">
        <f>VLOOKUP(B190,'3月14日之前使用和计算的所有数据'!B:N,13,0)</f>
        <v>1.7507020000000002E-2</v>
      </c>
      <c r="AD190" s="44">
        <f>VLOOKUP(B190,'3月14日之前使用和计算的所有数据'!B:O,14,0)</f>
        <v>0.90029668431075638</v>
      </c>
      <c r="AE190" s="44">
        <v>0.52156156156156153</v>
      </c>
      <c r="AF190" s="44">
        <v>5.2505999999999995</v>
      </c>
      <c r="AG190" s="44">
        <v>111.74087</v>
      </c>
      <c r="AH190" s="44">
        <v>34.878126000000002</v>
      </c>
    </row>
    <row r="191" spans="1:34" s="44" customFormat="1">
      <c r="A191" s="44">
        <v>198</v>
      </c>
      <c r="B191" s="46" t="s">
        <v>154</v>
      </c>
      <c r="C191" s="44">
        <v>1.452476004</v>
      </c>
      <c r="D191" s="44">
        <v>513</v>
      </c>
      <c r="E191" s="44">
        <v>23</v>
      </c>
      <c r="F191" s="46">
        <v>15</v>
      </c>
      <c r="G191" s="44">
        <v>352.12</v>
      </c>
      <c r="H191" s="44">
        <v>0.13591957287288425</v>
      </c>
      <c r="I191" s="44">
        <v>0.14869932432432431</v>
      </c>
      <c r="J191" s="44">
        <v>1.7015</v>
      </c>
      <c r="K191" s="44">
        <v>2.0991849999999999</v>
      </c>
      <c r="L191" s="44">
        <v>0.43451096217198681</v>
      </c>
      <c r="M191" s="44">
        <v>3.6129728501647165</v>
      </c>
      <c r="N191" s="44">
        <v>19.158241508576623</v>
      </c>
      <c r="O191" s="44">
        <v>4</v>
      </c>
      <c r="P191" s="44">
        <v>205</v>
      </c>
      <c r="Q191" s="44">
        <v>807</v>
      </c>
      <c r="R191" s="44">
        <v>0.9223844144041804</v>
      </c>
      <c r="S191" s="44">
        <v>6.3018289219584229</v>
      </c>
      <c r="T191" s="44">
        <v>6.5460638418720896</v>
      </c>
      <c r="U191" s="44">
        <v>4963</v>
      </c>
      <c r="V191" s="44">
        <v>237.6</v>
      </c>
      <c r="W191" s="46">
        <v>0</v>
      </c>
      <c r="X191" s="44">
        <f>VLOOKUP(B191,'3月14日之前使用和计算的所有数据'!B:I,8,0)</f>
        <v>4</v>
      </c>
      <c r="Y191" s="44">
        <f>VLOOKUP(B191,'3月14日之前使用和计算的所有数据'!B:J,9,0)</f>
        <v>15</v>
      </c>
      <c r="Z191" s="44">
        <f>VLOOKUP(B191,'3月14日之前使用和计算的所有数据'!B:K,10,0)</f>
        <v>34</v>
      </c>
      <c r="AA191" s="44">
        <f>VLOOKUP(B191,'3月14日之前使用和计算的所有数据'!B:L,11,0)</f>
        <v>0.1428613</v>
      </c>
      <c r="AB191" s="44">
        <f>VLOOKUP(B191,'3月14日之前使用和计算的所有数据'!B:M,12,0)</f>
        <v>1.7391300000000001E-4</v>
      </c>
      <c r="AC191" s="44">
        <f>VLOOKUP(B191,'3月14日之前使用和计算的所有数据'!B:N,13,0)</f>
        <v>5.5250289999999999E-3</v>
      </c>
      <c r="AD191" s="44">
        <f>VLOOKUP(B191,'3月14日之前使用和计算的所有数据'!B:O,14,0)</f>
        <v>0.13392152985190212</v>
      </c>
      <c r="AE191" s="44">
        <v>1.93</v>
      </c>
      <c r="AF191" s="44">
        <v>7.0225800000000005</v>
      </c>
      <c r="AG191" s="44">
        <v>110.813621</v>
      </c>
      <c r="AH191" s="44">
        <v>32.591929</v>
      </c>
    </row>
    <row r="192" spans="1:34" s="44" customFormat="1">
      <c r="A192" s="44">
        <v>201</v>
      </c>
      <c r="B192" s="46" t="s">
        <v>77</v>
      </c>
      <c r="C192" s="44">
        <v>0.72588872299999996</v>
      </c>
      <c r="D192" s="44">
        <v>370</v>
      </c>
      <c r="E192" s="44">
        <v>37</v>
      </c>
      <c r="F192" s="46">
        <v>10</v>
      </c>
      <c r="G192" s="44">
        <v>506.75</v>
      </c>
      <c r="H192" s="44">
        <v>6.8140108534780461E-2</v>
      </c>
      <c r="I192" s="44">
        <v>0.18344555459021142</v>
      </c>
      <c r="J192" s="44">
        <v>1.2040999999999999</v>
      </c>
      <c r="K192" s="44">
        <v>2.5749720000000003</v>
      </c>
      <c r="L192" s="44">
        <v>0.6926492353231376</v>
      </c>
      <c r="M192" s="44">
        <v>2.9710902812037494</v>
      </c>
      <c r="N192" s="44">
        <v>18.220029600394671</v>
      </c>
      <c r="O192" s="44">
        <v>4</v>
      </c>
      <c r="P192" s="44">
        <v>364</v>
      </c>
      <c r="Q192" s="44">
        <v>1525</v>
      </c>
      <c r="R192" s="44">
        <v>0.585811544153922</v>
      </c>
      <c r="S192" s="44">
        <v>2.7627035027133697</v>
      </c>
      <c r="T192" s="44">
        <v>6.275283670448939</v>
      </c>
      <c r="U192" s="44">
        <v>7521.51</v>
      </c>
      <c r="V192" s="44">
        <v>792</v>
      </c>
      <c r="W192" s="46">
        <v>73094</v>
      </c>
      <c r="X192" s="44">
        <f>VLOOKUP(B192,'3月14日之前使用和计算的所有数据'!B:I,8,0)</f>
        <v>5</v>
      </c>
      <c r="Y192" s="44">
        <f>VLOOKUP(B192,'3月14日之前使用和计算的所有数据'!B:J,9,0)</f>
        <v>16</v>
      </c>
      <c r="Z192" s="44">
        <f>VLOOKUP(B192,'3月14日之前使用和计算的所有数据'!B:K,10,0)</f>
        <v>37</v>
      </c>
      <c r="AA192" s="44">
        <f>VLOOKUP(B192,'3月14日之前使用和计算的所有数据'!B:L,11,0)</f>
        <v>0.13318250000000001</v>
      </c>
      <c r="AB192" s="44">
        <f>VLOOKUP(B192,'3月14日之前使用和计算的所有数据'!B:M,12,0)</f>
        <v>1.63881E-4</v>
      </c>
      <c r="AC192" s="44">
        <f>VLOOKUP(B192,'3月14日之前使用和计算的所有数据'!B:N,13,0)</f>
        <v>5.2599700000000005E-4</v>
      </c>
      <c r="AD192" s="44">
        <f>VLOOKUP(B192,'3月14日之前使用和计算的所有数据'!B:O,14,0)</f>
        <v>1.1298085392339445</v>
      </c>
      <c r="AE192" s="44">
        <v>1.1872072072072073</v>
      </c>
      <c r="AF192" s="44">
        <v>3.75</v>
      </c>
      <c r="AG192" s="44">
        <v>110.04031500000001</v>
      </c>
      <c r="AH192" s="44">
        <v>27.578925999999999</v>
      </c>
    </row>
    <row r="193" spans="1:34" s="44" customFormat="1">
      <c r="A193" s="44">
        <v>202</v>
      </c>
      <c r="B193" s="46" t="s">
        <v>42</v>
      </c>
      <c r="C193" s="44">
        <v>2.044594703</v>
      </c>
      <c r="D193" s="44">
        <v>762</v>
      </c>
      <c r="E193" s="44">
        <v>24</v>
      </c>
      <c r="F193" s="46">
        <v>23</v>
      </c>
      <c r="G193" s="44">
        <v>366.23</v>
      </c>
      <c r="H193" s="44">
        <v>0.28214510007372412</v>
      </c>
      <c r="I193" s="44">
        <v>0.19671805339206103</v>
      </c>
      <c r="J193" s="44">
        <v>2.8290999999999999</v>
      </c>
      <c r="K193" s="44">
        <v>3.3644839999999996</v>
      </c>
      <c r="L193" s="44">
        <v>0.46418917073969906</v>
      </c>
      <c r="M193" s="44">
        <v>4.0903257515768781</v>
      </c>
      <c r="N193" s="44">
        <v>19.637932446823033</v>
      </c>
      <c r="O193" s="44">
        <v>7</v>
      </c>
      <c r="P193" s="44">
        <v>187</v>
      </c>
      <c r="Q193" s="44">
        <v>1017</v>
      </c>
      <c r="R193" s="44">
        <v>1.6232968353220654</v>
      </c>
      <c r="S193" s="44">
        <v>4.9176746853070474</v>
      </c>
      <c r="T193" s="44">
        <v>6.8508860552112063</v>
      </c>
      <c r="U193" s="44">
        <v>2412.23</v>
      </c>
      <c r="V193" s="44">
        <v>539.91</v>
      </c>
      <c r="W193" s="46">
        <v>170198</v>
      </c>
      <c r="X193" s="44">
        <f>VLOOKUP(B193,'3月14日之前使用和计算的所有数据'!B:I,8,0)</f>
        <v>5</v>
      </c>
      <c r="Y193" s="44">
        <f>VLOOKUP(B193,'3月14日之前使用和计算的所有数据'!B:J,9,0)</f>
        <v>19</v>
      </c>
      <c r="Z193" s="44">
        <f>VLOOKUP(B193,'3月14日之前使用和计算的所有数据'!B:K,10,0)</f>
        <v>35</v>
      </c>
      <c r="AA193" s="44">
        <f>VLOOKUP(B193,'3月14日之前使用和计算的所有数据'!B:L,11,0)</f>
        <v>0.10572139999999999</v>
      </c>
      <c r="AB193" s="44">
        <f>VLOOKUP(B193,'3月14日之前使用和计算的所有数据'!B:M,12,0)</f>
        <v>1.5943899999999999E-4</v>
      </c>
      <c r="AC193" s="44">
        <f>VLOOKUP(B193,'3月14日之前使用和计算的所有数据'!B:N,13,0)</f>
        <v>2.27891E-4</v>
      </c>
      <c r="AD193" s="44">
        <f>VLOOKUP(B193,'3月14日之前使用和计算的所有数据'!B:O,14,0)</f>
        <v>0.95371807031110933</v>
      </c>
      <c r="AE193" s="44">
        <v>1.21996996996997</v>
      </c>
      <c r="AF193" s="44">
        <v>5.0840300000000003</v>
      </c>
      <c r="AG193" s="44">
        <v>109.333416</v>
      </c>
      <c r="AH193" s="44">
        <v>24.600804</v>
      </c>
    </row>
    <row r="194" spans="1:34" s="44" customFormat="1">
      <c r="A194" s="44">
        <v>203</v>
      </c>
      <c r="B194" s="46" t="s">
        <v>326</v>
      </c>
      <c r="C194" s="44">
        <v>0.49596309100000002</v>
      </c>
      <c r="D194" s="44">
        <v>129</v>
      </c>
      <c r="E194" s="44">
        <v>37</v>
      </c>
      <c r="F194" s="46">
        <v>2</v>
      </c>
      <c r="G194" s="44">
        <v>253.86</v>
      </c>
      <c r="H194" s="44">
        <v>0.41156542976443711</v>
      </c>
      <c r="I194" s="44">
        <v>0.18929237193348747</v>
      </c>
      <c r="J194" s="44">
        <v>1.2967</v>
      </c>
      <c r="K194" s="44">
        <v>2.79758</v>
      </c>
      <c r="L194" s="44">
        <v>0.36240447490742927</v>
      </c>
      <c r="M194" s="44">
        <v>2.1192783423934451</v>
      </c>
      <c r="N194" s="44">
        <v>8.5558969510753951</v>
      </c>
      <c r="O194" s="44">
        <v>1</v>
      </c>
      <c r="P194" s="44">
        <v>110</v>
      </c>
      <c r="Q194" s="44">
        <v>741</v>
      </c>
      <c r="R194" s="44">
        <v>0.23379027810604266</v>
      </c>
      <c r="S194" s="44">
        <v>5.6015126447648314</v>
      </c>
      <c r="T194" s="44">
        <v>7.0117387536437414</v>
      </c>
      <c r="U194" s="44">
        <v>3429</v>
      </c>
      <c r="V194" s="44">
        <v>133.91999999999999</v>
      </c>
      <c r="W194" s="46">
        <v>0</v>
      </c>
      <c r="X194" s="44">
        <f>VLOOKUP(B194,'3月14日之前使用和计算的所有数据'!B:I,8,0)</f>
        <v>3</v>
      </c>
      <c r="Y194" s="44">
        <f>VLOOKUP(B194,'3月14日之前使用和计算的所有数据'!B:J,9,0)</f>
        <v>10</v>
      </c>
      <c r="Z194" s="44">
        <f>VLOOKUP(B194,'3月14日之前使用和计算的所有数据'!B:K,10,0)</f>
        <v>23</v>
      </c>
      <c r="AA194" s="44">
        <f>VLOOKUP(B194,'3月14日之前使用和计算的所有数据'!B:L,11,0)</f>
        <v>6.6429699999999998E-3</v>
      </c>
      <c r="AB194" s="44">
        <f>VLOOKUP(B194,'3月14日之前使用和计算的所有数据'!B:M,12,0)</f>
        <v>1.5234600000000001E-4</v>
      </c>
      <c r="AC194" s="44">
        <f>VLOOKUP(B194,'3月14日之前使用和计算的所有数据'!B:N,13,0)</f>
        <v>7.9617199999999994E-5</v>
      </c>
      <c r="AD194" s="44">
        <f>VLOOKUP(B194,'3月14日之前使用和计算的所有数据'!B:O,14,0)</f>
        <v>1.3139717527690471</v>
      </c>
      <c r="AE194" s="44">
        <v>1.0193993993993993</v>
      </c>
      <c r="AF194" s="44">
        <v>5.6740300000000001</v>
      </c>
      <c r="AG194" s="44">
        <v>109.234713</v>
      </c>
      <c r="AH194" s="44">
        <v>23.727316999999999</v>
      </c>
    </row>
    <row r="195" spans="1:34" s="44" customFormat="1">
      <c r="A195" s="44">
        <v>204</v>
      </c>
      <c r="B195" s="46" t="s">
        <v>15</v>
      </c>
      <c r="C195" s="44">
        <v>0.78421256299999997</v>
      </c>
      <c r="D195" s="44">
        <v>304</v>
      </c>
      <c r="E195" s="44">
        <v>26</v>
      </c>
      <c r="F195" s="46">
        <v>22</v>
      </c>
      <c r="G195" s="44">
        <v>367.85</v>
      </c>
      <c r="H195" s="44">
        <v>0.36207693353268994</v>
      </c>
      <c r="I195" s="44">
        <v>0.33925112976113619</v>
      </c>
      <c r="J195" s="44">
        <v>1.2212000000000001</v>
      </c>
      <c r="K195" s="44">
        <v>2.4759340000000001</v>
      </c>
      <c r="L195" s="44">
        <v>0.22563544923202392</v>
      </c>
      <c r="M195" s="44">
        <v>2.0016310996330025</v>
      </c>
      <c r="N195" s="44">
        <v>7.8319967378007336</v>
      </c>
      <c r="O195" s="44">
        <v>2</v>
      </c>
      <c r="P195" s="44">
        <v>122</v>
      </c>
      <c r="Q195" s="44">
        <v>1076</v>
      </c>
      <c r="R195" s="44">
        <v>0.59282316161478865</v>
      </c>
      <c r="S195" s="44">
        <v>4.3849395133886091</v>
      </c>
      <c r="T195" s="44">
        <v>10.917493543563952</v>
      </c>
      <c r="U195" s="44">
        <v>3932</v>
      </c>
      <c r="V195" s="44">
        <v>27</v>
      </c>
      <c r="W195" s="46">
        <v>0</v>
      </c>
      <c r="X195" s="44">
        <f>VLOOKUP(B195,'3月14日之前使用和计算的所有数据'!B:I,8,0)</f>
        <v>2</v>
      </c>
      <c r="Y195" s="44">
        <f>VLOOKUP(B195,'3月14日之前使用和计算的所有数据'!B:J,9,0)</f>
        <v>6</v>
      </c>
      <c r="Z195" s="44">
        <f>VLOOKUP(B195,'3月14日之前使用和计算的所有数据'!B:K,10,0)</f>
        <v>14</v>
      </c>
      <c r="AA195" s="44">
        <f>VLOOKUP(B195,'3月14日之前使用和计算的所有数据'!B:L,11,0)</f>
        <v>6.0665599999999997E-5</v>
      </c>
      <c r="AB195" s="44">
        <f>VLOOKUP(B195,'3月14日之前使用和计算的所有数据'!B:M,12,0)</f>
        <v>1.45539E-4</v>
      </c>
      <c r="AC195" s="44">
        <f>VLOOKUP(B195,'3月14日之前使用和计算的所有数据'!B:N,13,0)</f>
        <v>2.64567E-5</v>
      </c>
      <c r="AD195" s="44">
        <f>VLOOKUP(B195,'3月14日之前使用和计算的所有数据'!B:O,14,0)</f>
        <v>0.33120944845700073</v>
      </c>
      <c r="AE195" s="44">
        <v>2.5477477477477479</v>
      </c>
      <c r="AF195" s="44">
        <v>7.30403</v>
      </c>
      <c r="AG195" s="44">
        <v>109.554675</v>
      </c>
      <c r="AH195" s="44">
        <v>22.273330999999999</v>
      </c>
    </row>
    <row r="196" spans="1:34" s="44" customFormat="1">
      <c r="A196" s="44">
        <v>205</v>
      </c>
      <c r="B196" s="46" t="s">
        <v>13</v>
      </c>
      <c r="C196" s="44">
        <v>1.3306161590000001</v>
      </c>
      <c r="D196" s="44">
        <v>222</v>
      </c>
      <c r="E196" s="44">
        <v>35</v>
      </c>
      <c r="F196" s="46">
        <v>12</v>
      </c>
      <c r="G196" s="44">
        <v>158.94999999999999</v>
      </c>
      <c r="H196" s="44">
        <v>0.37659641396665622</v>
      </c>
      <c r="I196" s="44">
        <v>0.47632604135450995</v>
      </c>
      <c r="J196" s="44">
        <v>2.0093000000000001</v>
      </c>
      <c r="K196" s="44">
        <v>2.4761279999999997</v>
      </c>
      <c r="L196" s="44">
        <v>0.30198175526895255</v>
      </c>
      <c r="M196" s="44">
        <v>2.6108839257628187</v>
      </c>
      <c r="N196" s="44">
        <v>15.023592324630387</v>
      </c>
      <c r="O196" s="44">
        <v>4</v>
      </c>
      <c r="P196" s="44">
        <v>84</v>
      </c>
      <c r="Q196" s="44">
        <v>394</v>
      </c>
      <c r="R196" s="44">
        <v>0.99949669707455191</v>
      </c>
      <c r="S196" s="44">
        <v>6.8008807801195346</v>
      </c>
      <c r="T196" s="44">
        <v>9.6256684491978621</v>
      </c>
      <c r="U196" s="44">
        <v>2945</v>
      </c>
      <c r="V196" s="44">
        <v>31</v>
      </c>
      <c r="W196" s="46">
        <v>505440</v>
      </c>
      <c r="X196" s="44">
        <f>VLOOKUP(B196,'3月14日之前使用和计算的所有数据'!B:I,8,0)</f>
        <v>3</v>
      </c>
      <c r="Y196" s="44">
        <f>VLOOKUP(B196,'3月14日之前使用和计算的所有数据'!B:J,9,0)</f>
        <v>10</v>
      </c>
      <c r="Z196" s="44">
        <f>VLOOKUP(B196,'3月14日之前使用和计算的所有数据'!B:K,10,0)</f>
        <v>19</v>
      </c>
      <c r="AA196" s="44">
        <f>VLOOKUP(B196,'3月14日之前使用和计算的所有数据'!B:L,11,0)</f>
        <v>6.9681550000000002E-3</v>
      </c>
      <c r="AB196" s="44">
        <f>VLOOKUP(B196,'3月14日之前使用和计算的所有数据'!B:M,12,0)</f>
        <v>1.46864E-4</v>
      </c>
      <c r="AC196" s="44">
        <f>VLOOKUP(B196,'3月14日之前使用和计算的所有数据'!B:N,13,0)</f>
        <v>3.4243699999999999E-5</v>
      </c>
      <c r="AD196" s="44">
        <f>VLOOKUP(B196,'3月14日之前使用和计算的所有数据'!B:O,14,0)</f>
        <v>0.45822177196342767</v>
      </c>
      <c r="AE196" s="44">
        <v>1.3963663663663664</v>
      </c>
      <c r="AF196" s="44">
        <v>6.68</v>
      </c>
      <c r="AG196" s="44">
        <v>109.117437</v>
      </c>
      <c r="AH196" s="44">
        <v>21.475269999999998</v>
      </c>
    </row>
    <row r="197" spans="1:34" s="44" customFormat="1">
      <c r="A197" s="44">
        <v>206</v>
      </c>
      <c r="B197" s="46" t="s">
        <v>239</v>
      </c>
      <c r="C197" s="44">
        <v>0.58984910800000001</v>
      </c>
      <c r="D197" s="44">
        <v>215</v>
      </c>
      <c r="E197" s="44">
        <v>43</v>
      </c>
      <c r="F197" s="46">
        <v>2</v>
      </c>
      <c r="G197" s="44">
        <v>354.62</v>
      </c>
      <c r="H197" s="44">
        <v>0.14206756528114603</v>
      </c>
      <c r="I197" s="44">
        <v>8.1375923631190047E-2</v>
      </c>
      <c r="J197" s="44">
        <v>3.8906000000000001</v>
      </c>
      <c r="K197" s="44">
        <v>3.6494470000000003</v>
      </c>
      <c r="L197" s="44">
        <v>0.8459759742823304</v>
      </c>
      <c r="M197" s="44">
        <v>3.1921493429586603</v>
      </c>
      <c r="N197" s="44">
        <v>13.225424397947098</v>
      </c>
      <c r="O197" s="44">
        <v>2</v>
      </c>
      <c r="P197" s="44">
        <v>241</v>
      </c>
      <c r="Q197" s="44">
        <v>739</v>
      </c>
      <c r="R197" s="44">
        <v>0.3940556088207095</v>
      </c>
      <c r="S197" s="44">
        <v>7.9831932773109235</v>
      </c>
      <c r="T197" s="44">
        <v>7.4333088940274106</v>
      </c>
      <c r="U197" s="44">
        <v>6220</v>
      </c>
      <c r="V197" s="44">
        <v>59.59</v>
      </c>
      <c r="W197" s="46">
        <v>631800</v>
      </c>
      <c r="X197" s="44">
        <f>VLOOKUP(B197,'3月14日之前使用和计算的所有数据'!B:I,8,0)</f>
        <v>4</v>
      </c>
      <c r="Y197" s="44">
        <f>VLOOKUP(B197,'3月14日之前使用和计算的所有数据'!B:J,9,0)</f>
        <v>15</v>
      </c>
      <c r="Z197" s="44">
        <f>VLOOKUP(B197,'3月14日之前使用和计算的所有数据'!B:K,10,0)</f>
        <v>27</v>
      </c>
      <c r="AA197" s="44">
        <f>VLOOKUP(B197,'3月14日之前使用和计算的所有数据'!B:L,11,0)</f>
        <v>8.4397669999999994E-2</v>
      </c>
      <c r="AB197" s="44">
        <f>VLOOKUP(B197,'3月14日之前使用和计算的所有数据'!B:M,12,0)</f>
        <v>1.6517999999999999E-4</v>
      </c>
      <c r="AC197" s="44">
        <f>VLOOKUP(B197,'3月14日之前使用和计算的所有数据'!B:N,13,0)</f>
        <v>9.8030119999999998E-2</v>
      </c>
      <c r="AD197" s="44">
        <f>VLOOKUP(B197,'3月14日之前使用和计算的所有数据'!B:O,14,0)</f>
        <v>0.51379161229267956</v>
      </c>
      <c r="AE197" s="44">
        <v>1.3324624624624624</v>
      </c>
      <c r="AF197" s="44">
        <v>8.0180399999999992</v>
      </c>
      <c r="AG197" s="44">
        <v>111.06727600000001</v>
      </c>
      <c r="AH197" s="44">
        <v>39.028115999999997</v>
      </c>
    </row>
    <row r="198" spans="1:34" s="44" customFormat="1">
      <c r="A198" s="44">
        <v>207</v>
      </c>
      <c r="B198" s="46" t="s">
        <v>218</v>
      </c>
      <c r="C198" s="44">
        <v>0.63417600600000001</v>
      </c>
      <c r="D198" s="44">
        <v>146</v>
      </c>
      <c r="E198" s="44">
        <v>39</v>
      </c>
      <c r="F198" s="46">
        <v>4</v>
      </c>
      <c r="G198" s="44">
        <v>225.41</v>
      </c>
      <c r="H198" s="44">
        <v>0.19759549265782353</v>
      </c>
      <c r="I198" s="44">
        <v>6.0860760860760858E-2</v>
      </c>
      <c r="J198" s="44">
        <v>3.3538000000000001</v>
      </c>
      <c r="K198" s="44">
        <v>3.4338800000000003</v>
      </c>
      <c r="L198" s="44">
        <v>0.91832660485337825</v>
      </c>
      <c r="M198" s="44">
        <v>3.2576194490040371</v>
      </c>
      <c r="N198" s="44">
        <v>13.681735504192361</v>
      </c>
      <c r="O198" s="44">
        <v>2</v>
      </c>
      <c r="P198" s="44">
        <v>152</v>
      </c>
      <c r="Q198" s="44">
        <v>591</v>
      </c>
      <c r="R198" s="44">
        <v>1.1042544696331129</v>
      </c>
      <c r="S198" s="44">
        <v>7.9987578190852231</v>
      </c>
      <c r="T198" s="44">
        <v>8.4024666163879154</v>
      </c>
      <c r="U198" s="44">
        <v>6572</v>
      </c>
      <c r="V198" s="44">
        <v>0</v>
      </c>
      <c r="W198" s="46">
        <v>86285</v>
      </c>
      <c r="X198" s="44">
        <f>VLOOKUP(B198,'3月14日之前使用和计算的所有数据'!B:I,8,0)</f>
        <v>4</v>
      </c>
      <c r="Y198" s="44">
        <f>VLOOKUP(B198,'3月14日之前使用和计算的所有数据'!B:J,9,0)</f>
        <v>14</v>
      </c>
      <c r="Z198" s="44">
        <f>VLOOKUP(B198,'3月14日之前使用和计算的所有数据'!B:K,10,0)</f>
        <v>33</v>
      </c>
      <c r="AA198" s="44">
        <f>VLOOKUP(B198,'3月14日之前使用和计算的所有数据'!B:L,11,0)</f>
        <v>0.1075002</v>
      </c>
      <c r="AB198" s="44">
        <f>VLOOKUP(B198,'3月14日之前使用和计算的所有数据'!B:M,12,0)</f>
        <v>1.70445E-4</v>
      </c>
      <c r="AC198" s="44">
        <f>VLOOKUP(B198,'3月14日之前使用和计算的所有数据'!B:N,13,0)</f>
        <v>6.3648070000000001E-2</v>
      </c>
      <c r="AD198" s="44">
        <f>VLOOKUP(B198,'3月14日之前使用和计算的所有数据'!B:O,14,0)</f>
        <v>0.23206226574061453</v>
      </c>
      <c r="AE198" s="44">
        <v>0.96681681681681686</v>
      </c>
      <c r="AF198" s="44">
        <v>7.6304499999999997</v>
      </c>
      <c r="AG198" s="44">
        <v>109.495081</v>
      </c>
      <c r="AH198" s="44">
        <v>36.594552</v>
      </c>
    </row>
    <row r="199" spans="1:34" s="44" customFormat="1">
      <c r="A199" s="44">
        <v>208</v>
      </c>
      <c r="B199" s="46" t="s">
        <v>191</v>
      </c>
      <c r="C199" s="44">
        <v>1.6853932579999999</v>
      </c>
      <c r="D199" s="44">
        <v>144</v>
      </c>
      <c r="E199" s="44">
        <v>38</v>
      </c>
      <c r="F199" s="46">
        <v>9</v>
      </c>
      <c r="G199" s="44">
        <v>85.19</v>
      </c>
      <c r="H199" s="44">
        <v>0.89083225730719573</v>
      </c>
      <c r="I199" s="44">
        <v>0.21944873776403911</v>
      </c>
      <c r="J199" s="44">
        <v>1.8548</v>
      </c>
      <c r="K199" s="44">
        <v>2.8205009999999997</v>
      </c>
      <c r="L199" s="44">
        <v>1.1151543608404744</v>
      </c>
      <c r="M199" s="44">
        <v>4.9982392299565683</v>
      </c>
      <c r="N199" s="44">
        <v>17.701608169973003</v>
      </c>
      <c r="O199" s="44">
        <v>1</v>
      </c>
      <c r="P199" s="44">
        <v>70</v>
      </c>
      <c r="Q199" s="44">
        <v>290</v>
      </c>
      <c r="R199" s="44">
        <v>0.45756544195328092</v>
      </c>
      <c r="S199" s="44">
        <v>4.718863716398638</v>
      </c>
      <c r="T199" s="44">
        <v>6.2683413546190865</v>
      </c>
      <c r="U199" s="44">
        <v>1477</v>
      </c>
      <c r="V199" s="44">
        <v>0</v>
      </c>
      <c r="W199" s="46">
        <v>0</v>
      </c>
      <c r="X199" s="44">
        <f>VLOOKUP(B199,'3月14日之前使用和计算的所有数据'!B:I,8,0)</f>
        <v>2</v>
      </c>
      <c r="Y199" s="44">
        <f>VLOOKUP(B199,'3月14日之前使用和计算的所有数据'!B:J,9,0)</f>
        <v>8</v>
      </c>
      <c r="Z199" s="44">
        <f>VLOOKUP(B199,'3月14日之前使用和计算的所有数据'!B:K,10,0)</f>
        <v>21</v>
      </c>
      <c r="AA199" s="44">
        <f>VLOOKUP(B199,'3月14日之前使用和计算的所有数据'!B:L,11,0)</f>
        <v>4.9243309999999997E-3</v>
      </c>
      <c r="AB199" s="44">
        <f>VLOOKUP(B199,'3月14日之前使用和计算的所有数据'!B:M,12,0)</f>
        <v>1.6739200000000001E-4</v>
      </c>
      <c r="AC199" s="44">
        <f>VLOOKUP(B199,'3月14日之前使用和计算的所有数据'!B:N,13,0)</f>
        <v>1.7347330000000001E-2</v>
      </c>
      <c r="AD199" s="44">
        <f>VLOOKUP(B199,'3月14日之前使用和计算的所有数据'!B:O,14,0)</f>
        <v>7.4481158242834522E-2</v>
      </c>
      <c r="AE199" s="44">
        <v>2.056396396396396</v>
      </c>
      <c r="AF199" s="44">
        <v>8.8201099999999997</v>
      </c>
      <c r="AG199" s="44">
        <v>108.931366</v>
      </c>
      <c r="AH199" s="44">
        <v>34.897475</v>
      </c>
    </row>
    <row r="200" spans="1:34" s="44" customFormat="1">
      <c r="A200" s="44">
        <v>209</v>
      </c>
      <c r="B200" s="46" t="s">
        <v>177</v>
      </c>
      <c r="C200" s="44">
        <v>1.328616201</v>
      </c>
      <c r="D200" s="44">
        <v>691</v>
      </c>
      <c r="E200" s="44">
        <v>30</v>
      </c>
      <c r="F200" s="46">
        <v>17</v>
      </c>
      <c r="G200" s="44">
        <v>513.41</v>
      </c>
      <c r="H200" s="44">
        <v>0.17409088253053115</v>
      </c>
      <c r="I200" s="44">
        <v>0.50354060415849344</v>
      </c>
      <c r="J200" s="44">
        <v>1.7428999999999999</v>
      </c>
      <c r="K200" s="44">
        <v>2.3933590000000002</v>
      </c>
      <c r="L200" s="44">
        <v>0.62133577452718103</v>
      </c>
      <c r="M200" s="44">
        <v>3.2833407997506869</v>
      </c>
      <c r="N200" s="44">
        <v>17.076021113729769</v>
      </c>
      <c r="O200" s="44">
        <v>13</v>
      </c>
      <c r="P200" s="44">
        <v>322</v>
      </c>
      <c r="Q200" s="44">
        <v>1772</v>
      </c>
      <c r="R200" s="44">
        <v>1.7671062114099843</v>
      </c>
      <c r="S200" s="44">
        <v>8.4162754913227253</v>
      </c>
      <c r="T200" s="44">
        <v>7.859215831401805</v>
      </c>
      <c r="U200" s="44">
        <v>10677</v>
      </c>
      <c r="V200" s="44">
        <v>183.78</v>
      </c>
      <c r="W200" s="46">
        <v>0</v>
      </c>
      <c r="X200" s="44">
        <f>VLOOKUP(B200,'3月14日之前使用和计算的所有数据'!B:I,8,0)</f>
        <v>4</v>
      </c>
      <c r="Y200" s="44">
        <f>VLOOKUP(B200,'3月14日之前使用和计算的所有数据'!B:J,9,0)</f>
        <v>12</v>
      </c>
      <c r="Z200" s="44">
        <f>VLOOKUP(B200,'3月14日之前使用和计算的所有数据'!B:K,10,0)</f>
        <v>26</v>
      </c>
      <c r="AA200" s="44">
        <f>VLOOKUP(B200,'3月14日之前使用和计算的所有数据'!B:L,11,0)</f>
        <v>3.7112140000000002E-2</v>
      </c>
      <c r="AB200" s="44">
        <f>VLOOKUP(B200,'3月14日之前使用和计算的所有数据'!B:M,12,0)</f>
        <v>1.6957800000000001E-4</v>
      </c>
      <c r="AC200" s="44">
        <f>VLOOKUP(B200,'3月14日之前使用和计算的所有数据'!B:N,13,0)</f>
        <v>1.1009089999999999E-2</v>
      </c>
      <c r="AD200" s="44">
        <f>VLOOKUP(B200,'3月14日之前使用和计算的所有数据'!B:O,14,0)</f>
        <v>2.2931857253188648</v>
      </c>
      <c r="AE200" s="44">
        <v>1.832072072072072</v>
      </c>
      <c r="AF200" s="44">
        <v>8.1301100000000002</v>
      </c>
      <c r="AG200" s="44">
        <v>108.709621</v>
      </c>
      <c r="AH200" s="44">
        <v>34.336047000000001</v>
      </c>
    </row>
    <row r="201" spans="1:34" s="44" customFormat="1">
      <c r="A201" s="44">
        <v>210</v>
      </c>
      <c r="B201" s="46" t="s">
        <v>153</v>
      </c>
      <c r="C201" s="44">
        <v>0.38442582600000003</v>
      </c>
      <c r="D201" s="44">
        <v>117</v>
      </c>
      <c r="E201" s="44">
        <v>41</v>
      </c>
      <c r="F201" s="46">
        <v>7</v>
      </c>
      <c r="G201" s="44">
        <v>302.72000000000003</v>
      </c>
      <c r="H201" s="44">
        <v>0.32829016913319237</v>
      </c>
      <c r="I201" s="44">
        <v>0.12865825151940161</v>
      </c>
      <c r="J201" s="44">
        <v>1.0341</v>
      </c>
      <c r="K201" s="44">
        <v>2.7445550000000001</v>
      </c>
      <c r="L201" s="44">
        <v>0.8225422832980972</v>
      </c>
      <c r="M201" s="44">
        <v>2.3949524312896404</v>
      </c>
      <c r="N201" s="44">
        <v>23.728197674418603</v>
      </c>
      <c r="O201" s="44">
        <v>1</v>
      </c>
      <c r="P201" s="44">
        <v>216</v>
      </c>
      <c r="Q201" s="44">
        <v>1000</v>
      </c>
      <c r="R201" s="44">
        <v>0.28006078224101477</v>
      </c>
      <c r="S201" s="44">
        <v>6.3193710359408035</v>
      </c>
      <c r="T201" s="44">
        <v>7.2542283298097257</v>
      </c>
      <c r="U201" s="44">
        <v>6837</v>
      </c>
      <c r="V201" s="44">
        <v>0</v>
      </c>
      <c r="W201" s="46">
        <v>2813</v>
      </c>
      <c r="X201" s="44">
        <f>VLOOKUP(B201,'3月14日之前使用和计算的所有数据'!B:I,8,0)</f>
        <v>3</v>
      </c>
      <c r="Y201" s="44">
        <f>VLOOKUP(B201,'3月14日之前使用和计算的所有数据'!B:J,9,0)</f>
        <v>12</v>
      </c>
      <c r="Z201" s="44">
        <f>VLOOKUP(B201,'3月14日之前使用和计算的所有数据'!B:K,10,0)</f>
        <v>29</v>
      </c>
      <c r="AA201" s="44">
        <f>VLOOKUP(B201,'3月14日之前使用和计算的所有数据'!B:L,11,0)</f>
        <v>1.2072670000000001E-2</v>
      </c>
      <c r="AB201" s="44">
        <f>VLOOKUP(B201,'3月14日之前使用和计算的所有数据'!B:M,12,0)</f>
        <v>1.6995199999999999E-4</v>
      </c>
      <c r="AC201" s="44">
        <f>VLOOKUP(B201,'3月14日之前使用和计算的所有数据'!B:N,13,0)</f>
        <v>6.0325680000000003E-3</v>
      </c>
      <c r="AD201" s="44">
        <f>VLOOKUP(B201,'3月14日之前使用和计算的所有数据'!B:O,14,0)</f>
        <v>1.0729121522371965</v>
      </c>
      <c r="AE201" s="44">
        <v>1.231891891891892</v>
      </c>
      <c r="AF201" s="44">
        <v>5.7133799999999999</v>
      </c>
      <c r="AG201" s="44">
        <v>109.026836</v>
      </c>
      <c r="AH201" s="44">
        <v>32.695172999999997</v>
      </c>
    </row>
    <row r="202" spans="1:34" s="44" customFormat="1">
      <c r="A202" s="44">
        <v>211</v>
      </c>
      <c r="B202" s="46" t="s">
        <v>127</v>
      </c>
      <c r="C202" s="44">
        <v>0.23486848799999999</v>
      </c>
      <c r="D202" s="44">
        <v>161</v>
      </c>
      <c r="E202" s="44">
        <v>37</v>
      </c>
      <c r="F202" s="46">
        <v>0</v>
      </c>
      <c r="G202" s="44">
        <v>656.77</v>
      </c>
      <c r="H202" s="44">
        <v>6.5045601961112712E-2</v>
      </c>
      <c r="I202" s="44">
        <v>0.39585920077150261</v>
      </c>
      <c r="J202" s="44">
        <v>1.1915</v>
      </c>
      <c r="K202" s="44">
        <v>2.2768900000000003</v>
      </c>
      <c r="L202" s="44">
        <v>0.55118230126223788</v>
      </c>
      <c r="M202" s="44">
        <v>2.0996695951398512</v>
      </c>
      <c r="N202" s="44">
        <v>17.060767087412643</v>
      </c>
      <c r="O202" s="44">
        <v>2</v>
      </c>
      <c r="P202" s="44">
        <v>390</v>
      </c>
      <c r="Q202" s="44">
        <v>1714</v>
      </c>
      <c r="R202" s="44">
        <v>0.35187356304337897</v>
      </c>
      <c r="S202" s="44">
        <v>6.0843217564748695</v>
      </c>
      <c r="T202" s="44">
        <v>8.6438174703473063</v>
      </c>
      <c r="U202" s="44">
        <v>8591.77</v>
      </c>
      <c r="V202" s="44">
        <v>560.35</v>
      </c>
      <c r="W202" s="46">
        <v>144000</v>
      </c>
      <c r="X202" s="44">
        <f>VLOOKUP(B202,'3月14日之前使用和计算的所有数据'!B:I,8,0)</f>
        <v>4</v>
      </c>
      <c r="Y202" s="44">
        <f>VLOOKUP(B202,'3月14日之前使用和计算的所有数据'!B:J,9,0)</f>
        <v>13</v>
      </c>
      <c r="Z202" s="44">
        <f>VLOOKUP(B202,'3月14日之前使用和计算的所有数据'!B:K,10,0)</f>
        <v>27</v>
      </c>
      <c r="AA202" s="44">
        <f>VLOOKUP(B202,'3月14日之前使用和计算的所有数据'!B:L,11,0)</f>
        <v>3.5194740000000002E-2</v>
      </c>
      <c r="AB202" s="44">
        <f>VLOOKUP(B202,'3月14日之前使用和计算的所有数据'!B:M,12,0)</f>
        <v>1.6622300000000001E-4</v>
      </c>
      <c r="AC202" s="44">
        <f>VLOOKUP(B202,'3月14日之前使用和计算的所有数据'!B:N,13,0)</f>
        <v>3.385224E-3</v>
      </c>
      <c r="AD202" s="44">
        <f>VLOOKUP(B202,'3月14日之前使用和计算的所有数据'!B:O,14,0)</f>
        <v>0.32758577532500105</v>
      </c>
      <c r="AE202" s="44">
        <v>1.1014714714714715</v>
      </c>
      <c r="AF202" s="44">
        <v>4.51</v>
      </c>
      <c r="AG202" s="44">
        <v>108.037359</v>
      </c>
      <c r="AH202" s="44">
        <v>32.066896999999997</v>
      </c>
    </row>
    <row r="203" spans="1:34" s="44" customFormat="1">
      <c r="A203" s="44">
        <v>212</v>
      </c>
      <c r="B203" s="46" t="s">
        <v>327</v>
      </c>
      <c r="C203" s="44">
        <v>0.27672901999999999</v>
      </c>
      <c r="D203" s="44">
        <v>129</v>
      </c>
      <c r="E203" s="44">
        <v>39</v>
      </c>
      <c r="F203" s="46">
        <v>4</v>
      </c>
      <c r="G203" s="44">
        <v>468.01</v>
      </c>
      <c r="H203" s="44">
        <v>0.26871220700412385</v>
      </c>
      <c r="I203" s="44">
        <v>0.73772068095838583</v>
      </c>
      <c r="J203" s="44">
        <v>1.214</v>
      </c>
      <c r="K203" s="44">
        <v>2.517852</v>
      </c>
      <c r="L203" s="44">
        <v>0.4508450674130895</v>
      </c>
      <c r="M203" s="44">
        <v>1.724963141813209</v>
      </c>
      <c r="N203" s="44">
        <v>14.294566355419756</v>
      </c>
      <c r="O203" s="44">
        <v>1</v>
      </c>
      <c r="P203" s="44">
        <v>281</v>
      </c>
      <c r="Q203" s="44">
        <v>267</v>
      </c>
      <c r="R203" s="44">
        <v>8.9079293177496216E-2</v>
      </c>
      <c r="S203" s="44">
        <v>6.1964487938291919</v>
      </c>
      <c r="T203" s="44">
        <v>7.4784726822076459</v>
      </c>
      <c r="U203" s="44">
        <v>6015</v>
      </c>
      <c r="V203" s="44">
        <v>125.33</v>
      </c>
      <c r="W203" s="46">
        <v>0</v>
      </c>
      <c r="X203" s="44">
        <f>VLOOKUP(B203,'3月14日之前使用和计算的所有数据'!B:I,8,0)</f>
        <v>3</v>
      </c>
      <c r="Y203" s="44">
        <f>VLOOKUP(B203,'3月14日之前使用和计算的所有数据'!B:J,9,0)</f>
        <v>10</v>
      </c>
      <c r="Z203" s="44">
        <f>VLOOKUP(B203,'3月14日之前使用和计算的所有数据'!B:K,10,0)</f>
        <v>23</v>
      </c>
      <c r="AA203" s="44">
        <f>VLOOKUP(B203,'3月14日之前使用和计算的所有数据'!B:L,11,0)</f>
        <v>3.3676069999999999E-3</v>
      </c>
      <c r="AB203" s="44">
        <f>VLOOKUP(B203,'3月14日之前使用和计算的所有数据'!B:M,12,0)</f>
        <v>1.63559E-4</v>
      </c>
      <c r="AC203" s="44">
        <f>VLOOKUP(B203,'3月14日之前使用和计算的所有数据'!B:N,13,0)</f>
        <v>1.9040299999999999E-3</v>
      </c>
      <c r="AD203" s="44">
        <f>VLOOKUP(B203,'3月14日之前使用和计算的所有数据'!B:O,14,0)</f>
        <v>1.4055077562733143</v>
      </c>
      <c r="AE203" s="44">
        <v>1.5308408408408409</v>
      </c>
      <c r="AF203" s="44">
        <v>3.8</v>
      </c>
      <c r="AG203" s="44">
        <v>106.444389</v>
      </c>
      <c r="AH203" s="44">
        <v>30.535764</v>
      </c>
    </row>
    <row r="204" spans="1:34" s="44" customFormat="1">
      <c r="A204" s="44">
        <v>213</v>
      </c>
      <c r="B204" s="46" t="s">
        <v>100</v>
      </c>
      <c r="C204" s="44">
        <v>0.98049009399999998</v>
      </c>
      <c r="D204" s="44">
        <v>3239</v>
      </c>
      <c r="E204" s="44">
        <v>24</v>
      </c>
      <c r="F204" s="46">
        <v>19</v>
      </c>
      <c r="G204" s="44">
        <v>3266.33</v>
      </c>
      <c r="H204" s="44">
        <v>0.43666132938190566</v>
      </c>
      <c r="I204" s="44">
        <v>0.39436046652017481</v>
      </c>
      <c r="J204" s="44">
        <v>2.2919999999999998</v>
      </c>
      <c r="K204" s="44">
        <v>3.0964999999999998</v>
      </c>
      <c r="L204" s="44">
        <v>0.42984021822657231</v>
      </c>
      <c r="M204" s="44">
        <v>2.6623151977907926</v>
      </c>
      <c r="N204" s="44">
        <v>12.84101728851647</v>
      </c>
      <c r="O204" s="44">
        <v>51</v>
      </c>
      <c r="P204" s="44">
        <v>1304</v>
      </c>
      <c r="Q204" s="44">
        <v>7096</v>
      </c>
      <c r="R204" s="44">
        <v>1.6020395979585651</v>
      </c>
      <c r="S204" s="44">
        <v>5.8787691384520251</v>
      </c>
      <c r="T204" s="44">
        <v>6.3722893890084595</v>
      </c>
      <c r="U204" s="44">
        <v>122125</v>
      </c>
      <c r="V204" s="44">
        <v>2602.9</v>
      </c>
      <c r="W204" s="46">
        <v>6186300</v>
      </c>
      <c r="X204" s="44">
        <f>VLOOKUP(B204,'3月14日之前使用和计算的所有数据'!B:I,8,0)</f>
        <v>6</v>
      </c>
      <c r="Y204" s="44">
        <f>VLOOKUP(B204,'3月14日之前使用和计算的所有数据'!B:J,9,0)</f>
        <v>17</v>
      </c>
      <c r="Z204" s="44">
        <f>VLOOKUP(B204,'3月14日之前使用和计算的所有数据'!B:K,10,0)</f>
        <v>37</v>
      </c>
      <c r="AA204" s="44">
        <f>VLOOKUP(B204,'3月14日之前使用和计算的所有数据'!B:L,11,0)</f>
        <v>0.1443546</v>
      </c>
      <c r="AB204" s="44">
        <f>VLOOKUP(B204,'3月14日之前使用和计算的所有数据'!B:M,12,0)</f>
        <v>1.6860599999999999E-4</v>
      </c>
      <c r="AC204" s="44">
        <f>VLOOKUP(B204,'3月14日之前使用和计算的所有数据'!B:N,13,0)</f>
        <v>2.4363380000000001E-3</v>
      </c>
      <c r="AD204" s="44">
        <f>VLOOKUP(B204,'3月14日之前使用和计算的所有数据'!B:O,14,0)</f>
        <v>4.5407194300548319</v>
      </c>
      <c r="AE204" s="44">
        <v>0.78147147147147156</v>
      </c>
      <c r="AF204" s="44">
        <v>3.61</v>
      </c>
      <c r="AG204" s="44">
        <v>106.521683</v>
      </c>
      <c r="AH204" s="44">
        <v>29.583349999999999</v>
      </c>
    </row>
    <row r="205" spans="1:34" s="44" customFormat="1">
      <c r="A205" s="44">
        <v>214</v>
      </c>
      <c r="B205" s="46" t="s">
        <v>78</v>
      </c>
      <c r="C205" s="44">
        <v>0.14920424400000001</v>
      </c>
      <c r="D205" s="44">
        <v>117</v>
      </c>
      <c r="E205" s="44">
        <v>40</v>
      </c>
      <c r="F205" s="46">
        <v>2</v>
      </c>
      <c r="G205" s="44">
        <v>747.44</v>
      </c>
      <c r="H205" s="44">
        <v>0.11319972171679331</v>
      </c>
      <c r="I205" s="44">
        <v>0.24297509914829987</v>
      </c>
      <c r="J205" s="44">
        <v>1.1322000000000001</v>
      </c>
      <c r="K205" s="44">
        <v>3.0260820000000002</v>
      </c>
      <c r="L205" s="44">
        <v>0.37996360911912658</v>
      </c>
      <c r="M205" s="44">
        <v>2.0394948089478753</v>
      </c>
      <c r="N205" s="44">
        <v>8.8448571122765696</v>
      </c>
      <c r="O205" s="44">
        <v>6</v>
      </c>
      <c r="P205" s="44">
        <v>513</v>
      </c>
      <c r="Q205" s="44">
        <v>2127</v>
      </c>
      <c r="R205" s="44">
        <v>0.46580327517927855</v>
      </c>
      <c r="S205" s="44">
        <v>6.7269613614470734</v>
      </c>
      <c r="T205" s="44">
        <v>9.6342181312212354</v>
      </c>
      <c r="U205" s="44">
        <v>17531</v>
      </c>
      <c r="V205" s="44">
        <v>290.14</v>
      </c>
      <c r="W205" s="46">
        <v>0</v>
      </c>
      <c r="X205" s="44">
        <f>VLOOKUP(B205,'3月14日之前使用和计算的所有数据'!B:I,8,0)</f>
        <v>4</v>
      </c>
      <c r="Y205" s="44">
        <f>VLOOKUP(B205,'3月14日之前使用和计算的所有数据'!B:J,9,0)</f>
        <v>15</v>
      </c>
      <c r="Z205" s="44">
        <f>VLOOKUP(B205,'3月14日之前使用和计算的所有数据'!B:K,10,0)</f>
        <v>28</v>
      </c>
      <c r="AA205" s="44">
        <f>VLOOKUP(B205,'3月14日之前使用和计算的所有数据'!B:L,11,0)</f>
        <v>5.1826579999999997E-2</v>
      </c>
      <c r="AB205" s="44">
        <f>VLOOKUP(B205,'3月14日之前使用和计算的所有数据'!B:M,12,0)</f>
        <v>1.6284000000000001E-4</v>
      </c>
      <c r="AC205" s="44">
        <f>VLOOKUP(B205,'3月14日之前使用和计算的所有数据'!B:N,13,0)</f>
        <v>7.8662299999999997E-4</v>
      </c>
      <c r="AD205" s="44">
        <f>VLOOKUP(B205,'3月14日之前使用和计算的所有数据'!B:O,14,0)</f>
        <v>0.88496881835433683</v>
      </c>
      <c r="AE205" s="44">
        <v>0.90627627627627627</v>
      </c>
      <c r="AF205" s="44">
        <v>6.91</v>
      </c>
      <c r="AG205" s="44">
        <v>106.92308300000001</v>
      </c>
      <c r="AH205" s="44">
        <v>27.706838999999999</v>
      </c>
    </row>
    <row r="206" spans="1:34" s="44" customFormat="1">
      <c r="A206" s="44">
        <v>215</v>
      </c>
      <c r="B206" s="46" t="s">
        <v>66</v>
      </c>
      <c r="C206" s="44">
        <v>6.2225649540000001</v>
      </c>
      <c r="D206" s="44">
        <v>2098</v>
      </c>
      <c r="E206" s="44">
        <v>28</v>
      </c>
      <c r="F206" s="46">
        <v>16</v>
      </c>
      <c r="G206" s="44">
        <v>365.5</v>
      </c>
      <c r="H206" s="44">
        <v>0.59674418604651169</v>
      </c>
      <c r="I206" s="44">
        <v>0.45494149863081901</v>
      </c>
      <c r="J206" s="44">
        <v>2.4584999999999999</v>
      </c>
      <c r="K206" s="44">
        <v>2.7579060000000002</v>
      </c>
      <c r="L206" s="44">
        <v>0.59917920656634749</v>
      </c>
      <c r="M206" s="44">
        <v>4.9348837209302321</v>
      </c>
      <c r="N206" s="44">
        <v>27.668946648426811</v>
      </c>
      <c r="O206" s="44">
        <v>25</v>
      </c>
      <c r="P206" s="44">
        <v>290</v>
      </c>
      <c r="Q206" s="44">
        <v>815</v>
      </c>
      <c r="R206" s="44">
        <v>6.7241586867305054</v>
      </c>
      <c r="S206" s="44">
        <v>6.6812585499316013</v>
      </c>
      <c r="T206" s="44">
        <v>9.7865937072503435</v>
      </c>
      <c r="U206" s="44">
        <v>28533</v>
      </c>
      <c r="V206" s="44">
        <v>978.5</v>
      </c>
      <c r="W206" s="46">
        <v>5690000</v>
      </c>
      <c r="X206" s="44">
        <f>VLOOKUP(B206,'3月14日之前使用和计算的所有数据'!B:I,8,0)</f>
        <v>4</v>
      </c>
      <c r="Y206" s="44">
        <f>VLOOKUP(B206,'3月14日之前使用和计算的所有数据'!B:J,9,0)</f>
        <v>11</v>
      </c>
      <c r="Z206" s="44">
        <f>VLOOKUP(B206,'3月14日之前使用和计算的所有数据'!B:K,10,0)</f>
        <v>23</v>
      </c>
      <c r="AA206" s="44">
        <f>VLOOKUP(B206,'3月14日之前使用和计算的所有数据'!B:L,11,0)</f>
        <v>1.311002E-2</v>
      </c>
      <c r="AB206" s="44">
        <f>VLOOKUP(B206,'3月14日之前使用和计算的所有数据'!B:M,12,0)</f>
        <v>1.5683799999999999E-4</v>
      </c>
      <c r="AC206" s="44">
        <f>VLOOKUP(B206,'3月14日之前使用和计算的所有数据'!B:N,13,0)</f>
        <v>3.0254799999999998E-4</v>
      </c>
      <c r="AD206" s="44">
        <f>VLOOKUP(B206,'3月14日之前使用和计算的所有数据'!B:O,14,0)</f>
        <v>4.0133942580630713</v>
      </c>
      <c r="AE206" s="44">
        <v>0.7483483483483484</v>
      </c>
      <c r="AF206" s="44">
        <v>8.56</v>
      </c>
      <c r="AG206" s="44">
        <v>106.72485</v>
      </c>
      <c r="AH206" s="44">
        <v>26.604848</v>
      </c>
    </row>
    <row r="207" spans="1:34" s="44" customFormat="1">
      <c r="A207" s="44">
        <v>217</v>
      </c>
      <c r="B207" s="46" t="s">
        <v>46</v>
      </c>
      <c r="C207" s="44">
        <v>1.523084246</v>
      </c>
      <c r="D207" s="44">
        <v>608</v>
      </c>
      <c r="E207" s="44">
        <v>37</v>
      </c>
      <c r="F207" s="46">
        <v>13</v>
      </c>
      <c r="G207" s="44">
        <v>407.06</v>
      </c>
      <c r="H207" s="44">
        <v>8.0528668992286154E-2</v>
      </c>
      <c r="I207" s="44">
        <v>0.12148143726871195</v>
      </c>
      <c r="J207" s="44">
        <v>0.99490000000000001</v>
      </c>
      <c r="K207" s="44">
        <v>2.2761580000000001</v>
      </c>
      <c r="L207" s="44">
        <v>0.45693509556330764</v>
      </c>
      <c r="M207" s="44">
        <v>2.2522478258733356</v>
      </c>
      <c r="N207" s="44">
        <v>10.231906844199873</v>
      </c>
      <c r="O207" s="44">
        <v>2</v>
      </c>
      <c r="P207" s="44">
        <v>220</v>
      </c>
      <c r="Q207" s="44">
        <v>1500</v>
      </c>
      <c r="R207" s="44">
        <v>0.29941531960890289</v>
      </c>
      <c r="S207" s="44">
        <v>4.994349727312926</v>
      </c>
      <c r="T207" s="44">
        <v>8.2911610082051777</v>
      </c>
      <c r="U207" s="44">
        <v>6654</v>
      </c>
      <c r="V207" s="44">
        <v>76.41</v>
      </c>
      <c r="W207" s="46">
        <v>0</v>
      </c>
      <c r="X207" s="44">
        <f>VLOOKUP(B207,'3月14日之前使用和计算的所有数据'!B:I,8,0)</f>
        <v>4</v>
      </c>
      <c r="Y207" s="44">
        <f>VLOOKUP(B207,'3月14日之前使用和计算的所有数据'!B:J,9,0)</f>
        <v>13</v>
      </c>
      <c r="Z207" s="44">
        <f>VLOOKUP(B207,'3月14日之前使用和计算的所有数据'!B:K,10,0)</f>
        <v>23</v>
      </c>
      <c r="AA207" s="44">
        <f>VLOOKUP(B207,'3月14日之前使用和计算的所有数据'!B:L,11,0)</f>
        <v>2.0291850000000002E-3</v>
      </c>
      <c r="AB207" s="44">
        <f>VLOOKUP(B207,'3月14日之前使用和计算的所有数据'!B:M,12,0)</f>
        <v>1.4889800000000001E-4</v>
      </c>
      <c r="AC207" s="44">
        <f>VLOOKUP(B207,'3月14日之前使用和计算的所有数据'!B:N,13,0)</f>
        <v>8.8298400000000001E-5</v>
      </c>
      <c r="AD207" s="44">
        <f>VLOOKUP(B207,'3月14日之前使用和计算的所有数据'!B:O,14,0)</f>
        <v>0.43408619715312208</v>
      </c>
      <c r="AE207" s="44">
        <v>2.6870870870870869</v>
      </c>
      <c r="AF207" s="44">
        <v>7.0440300000000002</v>
      </c>
      <c r="AG207" s="44">
        <v>108.448733</v>
      </c>
      <c r="AH207" s="44">
        <v>24.664937999999999</v>
      </c>
    </row>
    <row r="208" spans="1:34" s="44" customFormat="1">
      <c r="A208" s="44">
        <v>218</v>
      </c>
      <c r="B208" s="46" t="s">
        <v>20</v>
      </c>
      <c r="C208" s="44">
        <v>8.7380013289999994</v>
      </c>
      <c r="D208" s="44">
        <v>6181</v>
      </c>
      <c r="E208" s="44">
        <v>25</v>
      </c>
      <c r="F208" s="46">
        <v>23</v>
      </c>
      <c r="G208" s="44">
        <v>694.8</v>
      </c>
      <c r="H208" s="44">
        <v>0.38213874496257916</v>
      </c>
      <c r="I208" s="44">
        <v>0.31440336666817503</v>
      </c>
      <c r="J208" s="44">
        <v>2.1945000000000001</v>
      </c>
      <c r="K208" s="44">
        <v>3.2596130000000003</v>
      </c>
      <c r="L208" s="44">
        <v>0.29073114565342545</v>
      </c>
      <c r="M208" s="44">
        <v>3.3824122049510654</v>
      </c>
      <c r="N208" s="44">
        <v>18.578008059873348</v>
      </c>
      <c r="O208" s="44">
        <v>30</v>
      </c>
      <c r="P208" s="44">
        <v>355</v>
      </c>
      <c r="Q208" s="44">
        <v>1548</v>
      </c>
      <c r="R208" s="44">
        <v>3.7071963154864709</v>
      </c>
      <c r="S208" s="44">
        <v>5.5454807138744968</v>
      </c>
      <c r="T208" s="44">
        <v>7.5791594703511809</v>
      </c>
      <c r="U208" s="44">
        <v>8855</v>
      </c>
      <c r="V208" s="44">
        <v>943.83</v>
      </c>
      <c r="W208" s="46">
        <v>2306000</v>
      </c>
      <c r="X208" s="44">
        <f>VLOOKUP(B208,'3月14日之前使用和计算的所有数据'!B:I,8,0)</f>
        <v>6</v>
      </c>
      <c r="Y208" s="44">
        <f>VLOOKUP(B208,'3月14日之前使用和计算的所有数据'!B:J,9,0)</f>
        <v>16</v>
      </c>
      <c r="Z208" s="44">
        <f>VLOOKUP(B208,'3月14日之前使用和计算的所有数据'!B:K,10,0)</f>
        <v>28</v>
      </c>
      <c r="AA208" s="44">
        <f>VLOOKUP(B208,'3月14日之前使用和计算的所有数据'!B:L,11,0)</f>
        <v>4.7818569999999998E-2</v>
      </c>
      <c r="AB208" s="44">
        <f>VLOOKUP(B208,'3月14日之前使用和计算的所有数据'!B:M,12,0)</f>
        <v>1.53728E-4</v>
      </c>
      <c r="AC208" s="44">
        <f>VLOOKUP(B208,'3月14日之前使用和计算的所有数据'!B:N,13,0)</f>
        <v>1.0891E-4</v>
      </c>
      <c r="AD208" s="44">
        <f>VLOOKUP(B208,'3月14日之前使用和计算的所有数据'!B:O,14,0)</f>
        <v>1.1945311084407786</v>
      </c>
      <c r="AE208" s="44">
        <v>1.0012912912912912</v>
      </c>
      <c r="AF208" s="44">
        <v>7.22</v>
      </c>
      <c r="AG208" s="44">
        <v>108.31352800000001</v>
      </c>
      <c r="AH208" s="44">
        <v>22.833932999999998</v>
      </c>
    </row>
    <row r="209" spans="1:34" s="44" customFormat="1">
      <c r="A209" s="44">
        <v>219</v>
      </c>
      <c r="B209" s="46" t="s">
        <v>201</v>
      </c>
      <c r="C209" s="44">
        <v>1.643645343</v>
      </c>
      <c r="D209" s="44">
        <v>426</v>
      </c>
      <c r="E209" s="44">
        <v>41</v>
      </c>
      <c r="F209" s="46">
        <v>4</v>
      </c>
      <c r="G209" s="44">
        <v>259.02</v>
      </c>
      <c r="H209" s="44">
        <v>0.13539495019689601</v>
      </c>
      <c r="I209" s="44">
        <v>9.5512371400125376E-2</v>
      </c>
      <c r="J209" s="44">
        <v>1.1973</v>
      </c>
      <c r="K209" s="44">
        <v>2.7233149999999999</v>
      </c>
      <c r="L209" s="44">
        <v>0.56752374334028266</v>
      </c>
      <c r="M209" s="44">
        <v>2.0994517797853449</v>
      </c>
      <c r="N209" s="44">
        <v>9.6286001080997607</v>
      </c>
      <c r="O209" s="44">
        <v>1</v>
      </c>
      <c r="P209" s="44">
        <v>194</v>
      </c>
      <c r="Q209" s="44">
        <v>1497</v>
      </c>
      <c r="R209" s="44">
        <v>0.43224461431549693</v>
      </c>
      <c r="S209" s="44">
        <v>8.0032429928190894</v>
      </c>
      <c r="T209" s="44">
        <v>8.7290556713767291</v>
      </c>
      <c r="U209" s="44">
        <v>8203</v>
      </c>
      <c r="V209" s="44">
        <v>0</v>
      </c>
      <c r="W209" s="46">
        <v>20577</v>
      </c>
      <c r="X209" s="44">
        <f>VLOOKUP(B209,'3月14日之前使用和计算的所有数据'!B:I,8,0)</f>
        <v>2</v>
      </c>
      <c r="Y209" s="44">
        <f>VLOOKUP(B209,'3月14日之前使用和计算的所有数据'!B:J,9,0)</f>
        <v>8</v>
      </c>
      <c r="Z209" s="44">
        <f>VLOOKUP(B209,'3月14日之前使用和计算的所有数据'!B:K,10,0)</f>
        <v>19</v>
      </c>
      <c r="AA209" s="44">
        <f>VLOOKUP(B209,'3月14日之前使用和计算的所有数据'!B:L,11,0)</f>
        <v>1.413906E-2</v>
      </c>
      <c r="AB209" s="44">
        <f>VLOOKUP(B209,'3月14日之前使用和计算的所有数据'!B:M,12,0)</f>
        <v>1.65563E-4</v>
      </c>
      <c r="AC209" s="44">
        <f>VLOOKUP(B209,'3月14日之前使用和计算的所有数据'!B:N,13,0)</f>
        <v>9.7861200000000006E-3</v>
      </c>
      <c r="AD209" s="44">
        <f>VLOOKUP(B209,'3月14日之前使用和计算的所有数据'!B:O,14,0)</f>
        <v>0.18211242963660973</v>
      </c>
      <c r="AE209" s="44">
        <v>0.45</v>
      </c>
      <c r="AF209" s="44">
        <v>10.6601</v>
      </c>
      <c r="AG209" s="44">
        <v>107.651077</v>
      </c>
      <c r="AH209" s="44">
        <v>35.730651999999999</v>
      </c>
    </row>
    <row r="210" spans="1:34" s="44" customFormat="1">
      <c r="A210" s="44">
        <v>220</v>
      </c>
      <c r="B210" s="46" t="s">
        <v>196</v>
      </c>
      <c r="C210" s="44">
        <v>1.068646381</v>
      </c>
      <c r="D210" s="44">
        <v>321</v>
      </c>
      <c r="E210" s="44">
        <v>35</v>
      </c>
      <c r="F210" s="46">
        <v>13</v>
      </c>
      <c r="G210" s="44">
        <v>298.62</v>
      </c>
      <c r="H210" s="44">
        <v>0.1562186055856942</v>
      </c>
      <c r="I210" s="44">
        <v>0.14688637481554351</v>
      </c>
      <c r="J210" s="44">
        <v>0.4491</v>
      </c>
      <c r="K210" s="44">
        <v>2.2887550000000001</v>
      </c>
      <c r="L210" s="44">
        <v>0.52910052910052907</v>
      </c>
      <c r="M210" s="44">
        <v>2.2891969727412764</v>
      </c>
      <c r="N210" s="44">
        <v>7.4274998325631234</v>
      </c>
      <c r="O210" s="44">
        <v>1</v>
      </c>
      <c r="P210" s="44">
        <v>293</v>
      </c>
      <c r="Q210" s="44">
        <v>1607</v>
      </c>
      <c r="R210" s="44">
        <v>0.14908579465541491</v>
      </c>
      <c r="S210" s="44">
        <v>7.4341973076150278</v>
      </c>
      <c r="T210" s="44">
        <v>8.4555622530306067</v>
      </c>
      <c r="U210" s="44">
        <v>2128</v>
      </c>
      <c r="V210" s="44">
        <v>34.43</v>
      </c>
      <c r="W210" s="46">
        <v>0</v>
      </c>
      <c r="X210" s="44">
        <f>VLOOKUP(B210,'3月14日之前使用和计算的所有数据'!B:I,8,0)</f>
        <v>4</v>
      </c>
      <c r="Y210" s="44">
        <f>VLOOKUP(B210,'3月14日之前使用和计算的所有数据'!B:J,9,0)</f>
        <v>12</v>
      </c>
      <c r="Z210" s="44">
        <f>VLOOKUP(B210,'3月14日之前使用和计算的所有数据'!B:K,10,0)</f>
        <v>27</v>
      </c>
      <c r="AA210" s="44">
        <f>VLOOKUP(B210,'3月14日之前使用和计算的所有数据'!B:L,11,0)</f>
        <v>4.273188E-2</v>
      </c>
      <c r="AB210" s="44">
        <f>VLOOKUP(B210,'3月14日之前使用和计算的所有数据'!B:M,12,0)</f>
        <v>1.65673E-4</v>
      </c>
      <c r="AC210" s="44">
        <f>VLOOKUP(B210,'3月14日之前使用和计算的所有数据'!B:N,13,0)</f>
        <v>1.0884019999999999E-2</v>
      </c>
      <c r="AD210" s="44">
        <f>VLOOKUP(B210,'3月14日之前使用和计算的所有数据'!B:O,14,0)</f>
        <v>0.960050019041638</v>
      </c>
      <c r="AE210" s="44">
        <v>2.5336036036036038</v>
      </c>
      <c r="AF210" s="44">
        <v>10.330599999999999</v>
      </c>
      <c r="AG210" s="44">
        <v>105.24224599999999</v>
      </c>
      <c r="AH210" s="44">
        <v>35.210880000000003</v>
      </c>
    </row>
    <row r="211" spans="1:34" s="44" customFormat="1">
      <c r="A211" s="44">
        <v>221</v>
      </c>
      <c r="B211" s="46" t="s">
        <v>168</v>
      </c>
      <c r="C211" s="44">
        <v>0.241323018</v>
      </c>
      <c r="D211" s="44">
        <v>68</v>
      </c>
      <c r="E211" s="44">
        <v>36</v>
      </c>
      <c r="F211" s="46">
        <v>13</v>
      </c>
      <c r="G211" s="44">
        <v>278.31</v>
      </c>
      <c r="H211" s="44">
        <v>0.19751356401135423</v>
      </c>
      <c r="I211" s="44">
        <v>9.9702658164361982E-2</v>
      </c>
      <c r="J211" s="44">
        <v>0.54279999999999995</v>
      </c>
      <c r="K211" s="44">
        <v>2.3364409999999998</v>
      </c>
      <c r="L211" s="44">
        <v>0.84797527936473716</v>
      </c>
      <c r="M211" s="44">
        <v>1.6776256692177789</v>
      </c>
      <c r="N211" s="44">
        <v>10.172110236786317</v>
      </c>
      <c r="O211" s="44">
        <v>1</v>
      </c>
      <c r="P211" s="44">
        <v>232</v>
      </c>
      <c r="Q211" s="44">
        <v>2285</v>
      </c>
      <c r="R211" s="44">
        <v>0.17351155186662354</v>
      </c>
      <c r="S211" s="44">
        <v>6.9167475117674533</v>
      </c>
      <c r="T211" s="44">
        <v>10.549387373791815</v>
      </c>
      <c r="U211" s="44">
        <v>1206</v>
      </c>
      <c r="V211" s="44">
        <v>0</v>
      </c>
      <c r="W211" s="46">
        <v>0</v>
      </c>
      <c r="X211" s="44">
        <f>VLOOKUP(B211,'3月14日之前使用和计算的所有数据'!B:I,8,0)</f>
        <v>4</v>
      </c>
      <c r="Y211" s="44">
        <f>VLOOKUP(B211,'3月14日之前使用和计算的所有数据'!B:J,9,0)</f>
        <v>10</v>
      </c>
      <c r="Z211" s="44">
        <f>VLOOKUP(B211,'3月14日之前使用和计算的所有数据'!B:K,10,0)</f>
        <v>24</v>
      </c>
      <c r="AA211" s="44">
        <f>VLOOKUP(B211,'3月14日之前使用和计算的所有数据'!B:L,11,0)</f>
        <v>2.780173E-2</v>
      </c>
      <c r="AB211" s="44">
        <f>VLOOKUP(B211,'3月14日之前使用和计算的所有数据'!B:M,12,0)</f>
        <v>1.6605799999999999E-4</v>
      </c>
      <c r="AC211" s="44">
        <f>VLOOKUP(B211,'3月14日之前使用和计算的所有数据'!B:N,13,0)</f>
        <v>6.6316819999999999E-3</v>
      </c>
      <c r="AD211" s="44">
        <f>VLOOKUP(B211,'3月14日之前使用和计算的所有数据'!B:O,14,0)</f>
        <v>0.38367696506244142</v>
      </c>
      <c r="AE211" s="44">
        <v>1.7465765765765766</v>
      </c>
      <c r="AF211" s="44">
        <v>6.8205499999999999</v>
      </c>
      <c r="AG211" s="44">
        <v>104.92429799999999</v>
      </c>
      <c r="AH211" s="44">
        <v>33.393017</v>
      </c>
    </row>
    <row r="212" spans="1:34" s="44" customFormat="1">
      <c r="A212" s="44">
        <v>222</v>
      </c>
      <c r="B212" s="46" t="s">
        <v>122</v>
      </c>
      <c r="C212" s="44">
        <v>1.841111052</v>
      </c>
      <c r="D212" s="44">
        <v>1384</v>
      </c>
      <c r="E212" s="44">
        <v>36</v>
      </c>
      <c r="F212" s="46">
        <v>7</v>
      </c>
      <c r="G212" s="44">
        <v>751.5</v>
      </c>
      <c r="H212" s="44">
        <v>0.25672654690618762</v>
      </c>
      <c r="I212" s="44">
        <v>0.60221171568234633</v>
      </c>
      <c r="J212" s="44">
        <v>1.0982000000000001</v>
      </c>
      <c r="K212" s="44">
        <v>2.1677230000000001</v>
      </c>
      <c r="L212" s="44">
        <v>0.72255489021956087</v>
      </c>
      <c r="M212" s="44">
        <v>2.2998003992015965</v>
      </c>
      <c r="N212" s="44">
        <v>10.186294078509647</v>
      </c>
      <c r="O212" s="44">
        <v>4</v>
      </c>
      <c r="P212" s="44">
        <v>521</v>
      </c>
      <c r="Q212" s="44">
        <v>262</v>
      </c>
      <c r="R212" s="44">
        <v>0.94564204923486361</v>
      </c>
      <c r="S212" s="44">
        <v>6.2860944777112442</v>
      </c>
      <c r="T212" s="44">
        <v>7.033932135728544</v>
      </c>
      <c r="U212" s="44">
        <v>16395.13</v>
      </c>
      <c r="V212" s="44">
        <v>354.23</v>
      </c>
      <c r="W212" s="46">
        <v>63697</v>
      </c>
      <c r="X212" s="44">
        <f>VLOOKUP(B212,'3月14日之前使用和计算的所有数据'!B:I,8,0)</f>
        <v>4</v>
      </c>
      <c r="Y212" s="44">
        <f>VLOOKUP(B212,'3月14日之前使用和计算的所有数据'!B:J,9,0)</f>
        <v>9</v>
      </c>
      <c r="Z212" s="44">
        <f>VLOOKUP(B212,'3月14日之前使用和计算的所有数据'!B:K,10,0)</f>
        <v>20</v>
      </c>
      <c r="AA212" s="44">
        <f>VLOOKUP(B212,'3月14日之前使用和计算的所有数据'!B:L,11,0)</f>
        <v>8.2439639999999995E-3</v>
      </c>
      <c r="AB212" s="44">
        <f>VLOOKUP(B212,'3月14日之前使用和计算的所有数据'!B:M,12,0)</f>
        <v>1.61421E-4</v>
      </c>
      <c r="AC212" s="44">
        <f>VLOOKUP(B212,'3月14日之前使用和计算的所有数据'!B:N,13,0)</f>
        <v>2.3727539999999999E-3</v>
      </c>
      <c r="AD212" s="44">
        <f>VLOOKUP(B212,'3月14日之前使用和计算的所有数据'!B:O,14,0)</f>
        <v>1.0463023469255841</v>
      </c>
      <c r="AE212" s="44">
        <v>0.68111111111111111</v>
      </c>
      <c r="AF212" s="44">
        <v>3.04</v>
      </c>
      <c r="AG212" s="44">
        <v>105.898506</v>
      </c>
      <c r="AH212" s="44">
        <v>30.994084000000001</v>
      </c>
    </row>
    <row r="213" spans="1:34" s="44" customFormat="1">
      <c r="A213" s="44">
        <v>226</v>
      </c>
      <c r="B213" s="46" t="s">
        <v>325</v>
      </c>
      <c r="C213" s="44">
        <v>0.42970092799999998</v>
      </c>
      <c r="D213" s="44">
        <v>150</v>
      </c>
      <c r="E213" s="44">
        <v>37</v>
      </c>
      <c r="F213" s="46">
        <v>1</v>
      </c>
      <c r="G213" s="44">
        <v>347.33</v>
      </c>
      <c r="H213" s="44">
        <v>0.245357441050298</v>
      </c>
      <c r="I213" s="44">
        <v>0.48334261063178408</v>
      </c>
      <c r="J213" s="44">
        <v>1.5508999999999999</v>
      </c>
      <c r="K213" s="44">
        <v>2.396385</v>
      </c>
      <c r="L213" s="44">
        <v>0.50672271326980112</v>
      </c>
      <c r="M213" s="44">
        <v>2.3067399879077533</v>
      </c>
      <c r="N213" s="44">
        <v>9.210261134943714</v>
      </c>
      <c r="O213" s="44">
        <v>2</v>
      </c>
      <c r="P213" s="44">
        <v>245</v>
      </c>
      <c r="Q213" s="44">
        <v>207</v>
      </c>
      <c r="R213" s="44">
        <v>0.40442806552846</v>
      </c>
      <c r="S213" s="44">
        <v>5.5969826965709855</v>
      </c>
      <c r="T213" s="44">
        <v>5.2917974260789444</v>
      </c>
      <c r="U213" s="44">
        <v>6322.67</v>
      </c>
      <c r="V213" s="44">
        <v>40.020000000000003</v>
      </c>
      <c r="W213" s="46">
        <v>0</v>
      </c>
      <c r="X213" s="44">
        <f>VLOOKUP(B213,'3月14日之前使用和计算的所有数据'!B:I,8,0)</f>
        <v>2</v>
      </c>
      <c r="Y213" s="44">
        <f>VLOOKUP(B213,'3月14日之前使用和计算的所有数据'!B:J,9,0)</f>
        <v>8</v>
      </c>
      <c r="Z213" s="44">
        <f>VLOOKUP(B213,'3月14日之前使用和计算的所有数据'!B:K,10,0)</f>
        <v>16</v>
      </c>
      <c r="AA213" s="44">
        <f>VLOOKUP(B213,'3月14日之前使用和计算的所有数据'!B:L,11,0)</f>
        <v>8.5683479999999999E-3</v>
      </c>
      <c r="AB213" s="44">
        <f>VLOOKUP(B213,'3月14日之前使用和计算的所有数据'!B:M,12,0)</f>
        <v>1.53752E-4</v>
      </c>
      <c r="AC213" s="44">
        <f>VLOOKUP(B213,'3月14日之前使用和计算的所有数据'!B:N,13,0)</f>
        <v>1.11514E-4</v>
      </c>
      <c r="AD213" s="44">
        <f>VLOOKUP(B213,'3月14日之前使用和计算的所有数据'!B:O,14,0)</f>
        <v>0.86765219080449685</v>
      </c>
      <c r="AE213" s="44">
        <v>0.82651651651651648</v>
      </c>
      <c r="AF213" s="44">
        <v>0.97</v>
      </c>
      <c r="AG213" s="44">
        <v>103.371595</v>
      </c>
      <c r="AH213" s="44">
        <v>29.914065999999998</v>
      </c>
    </row>
    <row r="214" spans="1:34" s="44" customFormat="1">
      <c r="A214" s="44">
        <v>227</v>
      </c>
      <c r="B214" s="46" t="s">
        <v>98</v>
      </c>
      <c r="C214" s="44">
        <v>0.33111645699999998</v>
      </c>
      <c r="D214" s="44">
        <v>117</v>
      </c>
      <c r="E214" s="44">
        <v>32</v>
      </c>
      <c r="F214" s="46">
        <v>4</v>
      </c>
      <c r="G214" s="44">
        <v>353.38</v>
      </c>
      <c r="H214" s="44">
        <v>0.32588148735072725</v>
      </c>
      <c r="I214" s="44">
        <v>0.27551847809137692</v>
      </c>
      <c r="J214" s="44">
        <v>1.8379000000000001</v>
      </c>
      <c r="K214" s="44">
        <v>2.3112689999999998</v>
      </c>
      <c r="L214" s="44">
        <v>0.80932707000962134</v>
      </c>
      <c r="M214" s="44">
        <v>3.308336634784085</v>
      </c>
      <c r="N214" s="44">
        <v>15.832814533929481</v>
      </c>
      <c r="O214" s="44">
        <v>1</v>
      </c>
      <c r="P214" s="44">
        <v>232</v>
      </c>
      <c r="Q214" s="44">
        <v>552</v>
      </c>
      <c r="R214" s="44">
        <v>0.38120436923425211</v>
      </c>
      <c r="S214" s="44">
        <v>4.8474729752674177</v>
      </c>
      <c r="T214" s="44">
        <v>5.2323278057615026</v>
      </c>
      <c r="U214" s="44">
        <v>7322</v>
      </c>
      <c r="V214" s="44">
        <v>113.6</v>
      </c>
      <c r="W214" s="46">
        <v>0</v>
      </c>
      <c r="X214" s="44">
        <f>VLOOKUP(B214,'3月14日之前使用和计算的所有数据'!B:I,8,0)</f>
        <v>2</v>
      </c>
      <c r="Y214" s="44">
        <f>VLOOKUP(B214,'3月14日之前使用和计算的所有数据'!B:J,9,0)</f>
        <v>4</v>
      </c>
      <c r="Z214" s="44">
        <f>VLOOKUP(B214,'3月14日之前使用和计算的所有数据'!B:K,10,0)</f>
        <v>13</v>
      </c>
      <c r="AA214" s="44">
        <f>VLOOKUP(B214,'3月14日之前使用和计算的所有数据'!B:L,11,0)</f>
        <v>3.963973E-3</v>
      </c>
      <c r="AB214" s="44">
        <f>VLOOKUP(B214,'3月14日之前使用和计算的所有数据'!B:M,12,0)</f>
        <v>1.47732E-4</v>
      </c>
      <c r="AC214" s="44">
        <f>VLOOKUP(B214,'3月14日之前使用和计算的所有数据'!B:N,13,0)</f>
        <v>2.94571E-5</v>
      </c>
      <c r="AD214" s="44">
        <f>VLOOKUP(B214,'3月14日之前使用和计算的所有数据'!B:O,14,0)</f>
        <v>0.27879234702035416</v>
      </c>
      <c r="AE214" s="44">
        <v>1.5148648648648648</v>
      </c>
      <c r="AF214" s="44">
        <v>1.87</v>
      </c>
      <c r="AG214" s="44">
        <v>103.76133</v>
      </c>
      <c r="AH214" s="44">
        <v>29.555375000000002</v>
      </c>
    </row>
    <row r="215" spans="1:34" s="44" customFormat="1">
      <c r="A215" s="44">
        <v>228</v>
      </c>
      <c r="B215" s="46" t="s">
        <v>73</v>
      </c>
      <c r="C215" s="44">
        <v>0.18981610500000001</v>
      </c>
      <c r="D215" s="44">
        <v>109</v>
      </c>
      <c r="E215" s="44">
        <v>37</v>
      </c>
      <c r="F215" s="46">
        <v>8</v>
      </c>
      <c r="G215" s="44">
        <v>555.28</v>
      </c>
      <c r="H215" s="44">
        <v>0.14608845987609856</v>
      </c>
      <c r="I215" s="44">
        <v>0.24508099042238601</v>
      </c>
      <c r="J215" s="44">
        <v>0.60250000000000004</v>
      </c>
      <c r="K215" s="44">
        <v>2.6713779999999998</v>
      </c>
      <c r="L215" s="44">
        <v>0.34937328915141913</v>
      </c>
      <c r="M215" s="44">
        <v>1.5608341737501801</v>
      </c>
      <c r="N215" s="44">
        <v>4.4860250684339436</v>
      </c>
      <c r="O215" s="44">
        <v>1</v>
      </c>
      <c r="P215" s="44">
        <v>216</v>
      </c>
      <c r="Q215" s="44">
        <v>2128</v>
      </c>
      <c r="R215" s="44">
        <v>0.10003961965134707</v>
      </c>
      <c r="S215" s="44">
        <v>6.4904192479469831</v>
      </c>
      <c r="T215" s="44">
        <v>13.432862699899152</v>
      </c>
      <c r="U215" s="44">
        <v>2059</v>
      </c>
      <c r="V215" s="44">
        <v>168</v>
      </c>
      <c r="W215" s="46">
        <v>16500</v>
      </c>
      <c r="X215" s="44">
        <f>VLOOKUP(B215,'3月14日之前使用和计算的所有数据'!B:I,8,0)</f>
        <v>2</v>
      </c>
      <c r="Y215" s="44">
        <f>VLOOKUP(B215,'3月14日之前使用和计算的所有数据'!B:J,9,0)</f>
        <v>7</v>
      </c>
      <c r="Z215" s="44">
        <f>VLOOKUP(B215,'3月14日之前使用和计算的所有数据'!B:K,10,0)</f>
        <v>14</v>
      </c>
      <c r="AA215" s="44">
        <f>VLOOKUP(B215,'3月14日之前使用和计算的所有数据'!B:L,11,0)</f>
        <v>2.1266729999999999E-3</v>
      </c>
      <c r="AB215" s="44">
        <f>VLOOKUP(B215,'3月14日之前使用和计算的所有数据'!B:M,12,0)</f>
        <v>1.4494900000000001E-4</v>
      </c>
      <c r="AC215" s="44">
        <f>VLOOKUP(B215,'3月14日之前使用和计算的所有数据'!B:N,13,0)</f>
        <v>1.5259100000000001E-5</v>
      </c>
      <c r="AD215" s="44">
        <f>VLOOKUP(B215,'3月14日之前使用和计算的所有数据'!B:O,14,0)</f>
        <v>3.7544399871983138E-2</v>
      </c>
      <c r="AE215" s="44">
        <v>1.1033333333333333</v>
      </c>
      <c r="AF215" s="44">
        <v>6.16</v>
      </c>
      <c r="AG215" s="44">
        <v>105.05425099999999</v>
      </c>
      <c r="AH215" s="44">
        <v>27.675521</v>
      </c>
    </row>
    <row r="216" spans="1:34" s="44" customFormat="1">
      <c r="A216" s="44">
        <v>229</v>
      </c>
      <c r="B216" s="46" t="s">
        <v>48</v>
      </c>
      <c r="C216" s="44">
        <v>1.6318772580000001</v>
      </c>
      <c r="D216" s="44">
        <v>953</v>
      </c>
      <c r="E216" s="44">
        <v>24</v>
      </c>
      <c r="F216" s="46">
        <v>26</v>
      </c>
      <c r="G216" s="44">
        <v>531.26</v>
      </c>
      <c r="H216" s="44">
        <v>0.62737642585551334</v>
      </c>
      <c r="I216" s="44">
        <v>0.25280038068046634</v>
      </c>
      <c r="J216" s="44">
        <v>2.5825999999999998</v>
      </c>
      <c r="K216" s="44">
        <v>2.9889220000000001</v>
      </c>
      <c r="L216" s="44">
        <v>0.59104769792568612</v>
      </c>
      <c r="M216" s="44">
        <v>5.6364115499002372</v>
      </c>
      <c r="N216" s="44">
        <v>59.38147046643828</v>
      </c>
      <c r="O216" s="44">
        <v>38</v>
      </c>
      <c r="P216" s="44">
        <v>284</v>
      </c>
      <c r="Q216" s="44">
        <v>1335</v>
      </c>
      <c r="R216" s="44">
        <v>5.0807890674999063</v>
      </c>
      <c r="S216" s="44">
        <v>5.8860068516357344</v>
      </c>
      <c r="T216" s="44">
        <v>9.99134133945714</v>
      </c>
      <c r="U216" s="44">
        <v>8456</v>
      </c>
      <c r="V216" s="44">
        <v>1399</v>
      </c>
      <c r="W216" s="46">
        <v>7210000</v>
      </c>
      <c r="X216" s="44">
        <f>VLOOKUP(B216,'3月14日之前使用和计算的所有数据'!B:I,8,0)</f>
        <v>5</v>
      </c>
      <c r="Y216" s="44">
        <f>VLOOKUP(B216,'3月14日之前使用和计算的所有数据'!B:J,9,0)</f>
        <v>12</v>
      </c>
      <c r="Z216" s="44">
        <f>VLOOKUP(B216,'3月14日之前使用和计算的所有数据'!B:K,10,0)</f>
        <v>23</v>
      </c>
      <c r="AA216" s="44">
        <f>VLOOKUP(B216,'3月14日之前使用和计算的所有数据'!B:L,11,0)</f>
        <v>3.8073000000000003E-2</v>
      </c>
      <c r="AB216" s="44">
        <f>VLOOKUP(B216,'3月14日之前使用和计算的所有数据'!B:M,12,0)</f>
        <v>1.4839000000000001E-4</v>
      </c>
      <c r="AC216" s="44">
        <f>VLOOKUP(B216,'3月14日之前使用和计算的所有数据'!B:N,13,0)</f>
        <v>3.6213200000000001E-5</v>
      </c>
      <c r="AD216" s="44">
        <f>VLOOKUP(B216,'3月14日之前使用和计算的所有数据'!B:O,14,0)</f>
        <v>3.117576527808394</v>
      </c>
      <c r="AE216" s="44">
        <v>1.5254654654654656</v>
      </c>
      <c r="AF216" s="44">
        <v>9.16</v>
      </c>
      <c r="AG216" s="44">
        <v>102.677334</v>
      </c>
      <c r="AH216" s="44">
        <v>25.05057</v>
      </c>
    </row>
    <row r="217" spans="1:34" s="44" customFormat="1">
      <c r="A217" s="44">
        <v>230</v>
      </c>
      <c r="B217" s="46" t="s">
        <v>41</v>
      </c>
      <c r="C217" s="44">
        <v>0.73287077199999995</v>
      </c>
      <c r="D217" s="44">
        <v>169</v>
      </c>
      <c r="E217" s="44">
        <v>37</v>
      </c>
      <c r="F217" s="46">
        <v>11</v>
      </c>
      <c r="G217" s="44">
        <v>213.67</v>
      </c>
      <c r="H217" s="44">
        <v>0.19590958019375673</v>
      </c>
      <c r="I217" s="44">
        <v>0.13979064442263656</v>
      </c>
      <c r="J217" s="44">
        <v>2.8245</v>
      </c>
      <c r="K217" s="44">
        <v>2.7666240000000002</v>
      </c>
      <c r="L217" s="44">
        <v>0.83306032667197083</v>
      </c>
      <c r="M217" s="44">
        <v>4.213038798146675</v>
      </c>
      <c r="N217" s="44">
        <v>18.112041933823186</v>
      </c>
      <c r="O217" s="44">
        <v>2</v>
      </c>
      <c r="P217" s="44">
        <v>121</v>
      </c>
      <c r="Q217" s="44">
        <v>607</v>
      </c>
      <c r="R217" s="44">
        <v>0.52281555669958346</v>
      </c>
      <c r="S217" s="44">
        <v>6.0513876538587548</v>
      </c>
      <c r="T217" s="44">
        <v>9.2432255347030488</v>
      </c>
      <c r="U217" s="44">
        <v>2943</v>
      </c>
      <c r="V217" s="44">
        <v>0</v>
      </c>
      <c r="W217" s="46">
        <v>0</v>
      </c>
      <c r="X217" s="44">
        <f>VLOOKUP(B217,'3月14日之前使用和计算的所有数据'!B:I,8,0)</f>
        <v>3</v>
      </c>
      <c r="Y217" s="44">
        <f>VLOOKUP(B217,'3月14日之前使用和计算的所有数据'!B:J,9,0)</f>
        <v>9</v>
      </c>
      <c r="Z217" s="44">
        <f>VLOOKUP(B217,'3月14日之前使用和计算的所有数据'!B:K,10,0)</f>
        <v>15</v>
      </c>
      <c r="AA217" s="44">
        <f>VLOOKUP(B217,'3月14日之前使用和计算的所有数据'!B:L,11,0)</f>
        <v>8.7156300000000003E-3</v>
      </c>
      <c r="AB217" s="44">
        <f>VLOOKUP(B217,'3月14日之前使用和计算的所有数据'!B:M,12,0)</f>
        <v>1.4300000000000001E-4</v>
      </c>
      <c r="AC217" s="44">
        <f>VLOOKUP(B217,'3月14日之前使用和计算的所有数据'!B:N,13,0)</f>
        <v>1.31253E-5</v>
      </c>
      <c r="AD217" s="44">
        <f>VLOOKUP(B217,'3月14日之前使用和计算的所有数据'!B:O,14,0)</f>
        <v>0.89108201309060864</v>
      </c>
      <c r="AE217" s="44">
        <v>1.548168168168168</v>
      </c>
      <c r="AF217" s="44">
        <v>10.29</v>
      </c>
      <c r="AG217" s="44">
        <v>102.168863</v>
      </c>
      <c r="AH217" s="44">
        <v>24.669815</v>
      </c>
    </row>
    <row r="218" spans="1:34" s="44" customFormat="1">
      <c r="A218" s="44">
        <v>231</v>
      </c>
      <c r="B218" s="46" t="s">
        <v>21</v>
      </c>
      <c r="C218" s="44">
        <v>0.98978790299999997</v>
      </c>
      <c r="D218" s="44">
        <v>252</v>
      </c>
      <c r="E218" s="44">
        <v>40</v>
      </c>
      <c r="F218" s="46">
        <v>10</v>
      </c>
      <c r="G218" s="44">
        <v>258.39999999999998</v>
      </c>
      <c r="H218" s="44">
        <v>9.9806501547987619E-2</v>
      </c>
      <c r="I218" s="44">
        <v>5.6935110719400675E-2</v>
      </c>
      <c r="J218" s="44">
        <v>0.81930000000000003</v>
      </c>
      <c r="K218" s="44">
        <v>2.478091</v>
      </c>
      <c r="L218" s="44">
        <v>0.49922600619195051</v>
      </c>
      <c r="M218" s="44">
        <v>2.096749226006192</v>
      </c>
      <c r="N218" s="44">
        <v>11.079721362229103</v>
      </c>
      <c r="O218" s="44">
        <v>2</v>
      </c>
      <c r="P218" s="44">
        <v>135</v>
      </c>
      <c r="Q218" s="44">
        <v>833</v>
      </c>
      <c r="R218" s="44">
        <v>0.29527863777089786</v>
      </c>
      <c r="S218" s="44">
        <v>4.5394736842105265</v>
      </c>
      <c r="T218" s="44">
        <v>7.291021671826627</v>
      </c>
      <c r="U218" s="44">
        <v>2528</v>
      </c>
      <c r="V218" s="44">
        <v>0</v>
      </c>
      <c r="W218" s="46">
        <v>191000</v>
      </c>
      <c r="X218" s="44">
        <f>VLOOKUP(B218,'3月14日之前使用和计算的所有数据'!B:I,8,0)</f>
        <v>3</v>
      </c>
      <c r="Y218" s="44">
        <f>VLOOKUP(B218,'3月14日之前使用和计算的所有数据'!B:J,9,0)</f>
        <v>6</v>
      </c>
      <c r="Z218" s="44">
        <f>VLOOKUP(B218,'3月14日之前使用和计算的所有数据'!B:K,10,0)</f>
        <v>12</v>
      </c>
      <c r="AA218" s="44">
        <f>VLOOKUP(B218,'3月14日之前使用和计算的所有数据'!B:L,11,0)</f>
        <v>8.2242610000000001E-3</v>
      </c>
      <c r="AB218" s="44">
        <f>VLOOKUP(B218,'3月14日之前使用和计算的所有数据'!B:M,12,0)</f>
        <v>1.40865E-4</v>
      </c>
      <c r="AC218" s="44">
        <f>VLOOKUP(B218,'3月14日之前使用和计算的所有数据'!B:N,13,0)</f>
        <v>4.5645299999999996E-6</v>
      </c>
      <c r="AD218" s="44">
        <f>VLOOKUP(B218,'3月14日之前使用和计算的所有数据'!B:O,14,0)</f>
        <v>1.2187323335670506</v>
      </c>
      <c r="AE218" s="44">
        <v>1.4237537537537537</v>
      </c>
      <c r="AF218" s="44">
        <v>12.65</v>
      </c>
      <c r="AG218" s="44">
        <v>100.97161800000001</v>
      </c>
      <c r="AH218" s="44">
        <v>22.779157000000001</v>
      </c>
    </row>
    <row r="219" spans="1:34" s="44" customFormat="1">
      <c r="A219" s="44">
        <v>239</v>
      </c>
      <c r="B219" s="46" t="s">
        <v>36</v>
      </c>
      <c r="C219" s="44">
        <v>5.7981741920000003</v>
      </c>
      <c r="D219" s="44">
        <v>1410</v>
      </c>
      <c r="E219" s="44">
        <v>38</v>
      </c>
      <c r="F219" s="46">
        <v>12</v>
      </c>
      <c r="G219" s="44">
        <v>238.9</v>
      </c>
      <c r="H219" s="44">
        <v>0.12812892423608205</v>
      </c>
      <c r="I219" s="44">
        <v>9.7633740651436512E-2</v>
      </c>
      <c r="J219" s="44">
        <v>0.75900000000000001</v>
      </c>
      <c r="K219" s="44">
        <v>2.4635560000000001</v>
      </c>
      <c r="L219" s="44">
        <v>0.44370029300962743</v>
      </c>
      <c r="M219" s="44">
        <v>1.9095856006697365</v>
      </c>
      <c r="N219" s="44">
        <v>8.8488907492674755</v>
      </c>
      <c r="O219" s="44">
        <v>1</v>
      </c>
      <c r="P219" s="44">
        <v>121</v>
      </c>
      <c r="Q219" s="44">
        <v>1160</v>
      </c>
      <c r="R219" s="44">
        <v>0.22381749686061114</v>
      </c>
      <c r="S219" s="44">
        <v>4.8639598158225201</v>
      </c>
      <c r="T219" s="44">
        <v>8.7651737128505651</v>
      </c>
      <c r="U219" s="44">
        <v>684</v>
      </c>
      <c r="V219" s="44">
        <v>0</v>
      </c>
      <c r="W219" s="46">
        <v>114500</v>
      </c>
      <c r="X219" s="44">
        <f>VLOOKUP(B219,'3月14日之前使用和计算的所有数据'!B:I,8,0)</f>
        <v>2</v>
      </c>
      <c r="Y219" s="44">
        <f>VLOOKUP(B219,'3月14日之前使用和计算的所有数据'!B:J,9,0)</f>
        <v>7</v>
      </c>
      <c r="Z219" s="44">
        <f>VLOOKUP(B219,'3月14日之前使用和计算的所有数据'!B:K,10,0)</f>
        <v>12</v>
      </c>
      <c r="AA219" s="44">
        <f>VLOOKUP(B219,'3月14日之前使用和计算的所有数据'!B:L,11,0)</f>
        <v>5.2597319999999996E-3</v>
      </c>
      <c r="AB219" s="44">
        <f>VLOOKUP(B219,'3月14日之前使用和计算的所有数据'!B:M,12,0)</f>
        <v>1.40371E-4</v>
      </c>
      <c r="AC219" s="44">
        <f>VLOOKUP(B219,'3月14日之前使用和计算的所有数据'!B:N,13,0)</f>
        <v>5.45835E-6</v>
      </c>
      <c r="AD219" s="44">
        <f>VLOOKUP(B219,'3月14日之前使用和计算的所有数据'!B:O,14,0)</f>
        <v>5.134159758220154E-2</v>
      </c>
      <c r="AE219" s="44">
        <v>0.9068468468468468</v>
      </c>
      <c r="AF219" s="44">
        <v>13.08</v>
      </c>
      <c r="AG219" s="44">
        <v>99.811846000000003</v>
      </c>
      <c r="AH219" s="44">
        <v>23.489806999999999</v>
      </c>
    </row>
    <row r="220" spans="1:34" s="44" customFormat="1">
      <c r="A220" s="44">
        <v>240</v>
      </c>
      <c r="B220" s="46" t="s">
        <v>254</v>
      </c>
      <c r="C220" s="44">
        <v>2.266462481</v>
      </c>
      <c r="D220" s="44">
        <v>222</v>
      </c>
      <c r="E220" s="44">
        <v>37</v>
      </c>
      <c r="F220" s="46">
        <v>5</v>
      </c>
      <c r="G220" s="44">
        <v>64.72</v>
      </c>
      <c r="H220" s="44">
        <v>0.59131644004944384</v>
      </c>
      <c r="I220" s="44">
        <v>3.3365296379927207E-3</v>
      </c>
      <c r="J220" s="44">
        <v>3.1511999999999998</v>
      </c>
      <c r="K220" s="44">
        <v>3.0557319999999999</v>
      </c>
      <c r="L220" s="44">
        <v>1.6687268232385661</v>
      </c>
      <c r="M220" s="44">
        <v>6.922126081582201</v>
      </c>
      <c r="N220" s="44">
        <v>35.707663782447469</v>
      </c>
      <c r="O220" s="44">
        <v>1</v>
      </c>
      <c r="P220" s="44">
        <v>84</v>
      </c>
      <c r="Q220" s="44">
        <v>322</v>
      </c>
      <c r="R220" s="44">
        <v>0.89122373300370827</v>
      </c>
      <c r="S220" s="44">
        <v>10.815822002472187</v>
      </c>
      <c r="T220" s="44">
        <v>13.936959208899877</v>
      </c>
      <c r="U220" s="44">
        <v>6084</v>
      </c>
      <c r="V220" s="44">
        <v>0</v>
      </c>
      <c r="W220" s="46">
        <v>153000</v>
      </c>
      <c r="X220" s="44">
        <f>VLOOKUP(B220,'3月14日之前使用和计算的所有数据'!B:I,8,0)</f>
        <v>3</v>
      </c>
      <c r="Y220" s="44">
        <f>VLOOKUP(B220,'3月14日之前使用和计算的所有数据'!B:J,9,0)</f>
        <v>9</v>
      </c>
      <c r="Z220" s="44">
        <f>VLOOKUP(B220,'3月14日之前使用和计算的所有数据'!B:K,10,0)</f>
        <v>19</v>
      </c>
      <c r="AA220" s="44">
        <f>VLOOKUP(B220,'3月14日之前使用和计算的所有数据'!B:L,11,0)</f>
        <v>9.7881370000000006E-3</v>
      </c>
      <c r="AB220" s="44">
        <f>VLOOKUP(B220,'3月14日之前使用和计算的所有数据'!B:M,12,0)</f>
        <v>1.46778E-4</v>
      </c>
      <c r="AC220" s="44">
        <f>VLOOKUP(B220,'3月14日之前使用和计算的所有数据'!B:N,13,0)</f>
        <v>7.6710400000000001E-4</v>
      </c>
      <c r="AD220" s="44">
        <f>VLOOKUP(B220,'3月14日之前使用和计算的所有数据'!B:O,14,0)</f>
        <v>1.3196863435858508</v>
      </c>
      <c r="AE220" s="44">
        <v>2.0213513513513512</v>
      </c>
      <c r="AF220" s="44">
        <v>17.86</v>
      </c>
      <c r="AG220" s="44">
        <v>98.903435999999999</v>
      </c>
      <c r="AH220" s="44">
        <v>39.990070000000003</v>
      </c>
    </row>
    <row r="221" spans="1:34" s="44" customFormat="1">
      <c r="A221" s="44">
        <v>243</v>
      </c>
      <c r="B221" s="46" t="s">
        <v>295</v>
      </c>
      <c r="C221" s="44">
        <v>6.439534214</v>
      </c>
      <c r="D221" s="44">
        <v>1565</v>
      </c>
      <c r="E221" s="44">
        <v>36</v>
      </c>
      <c r="F221" s="46">
        <v>10</v>
      </c>
      <c r="G221" s="44">
        <v>238.62</v>
      </c>
      <c r="H221" s="44">
        <v>0.9614030676389238</v>
      </c>
      <c r="I221" s="44">
        <v>0.17306353350739775</v>
      </c>
      <c r="J221" s="44">
        <v>3.8496000000000001</v>
      </c>
      <c r="K221" s="44">
        <v>3.6500400000000002</v>
      </c>
      <c r="L221" s="44">
        <v>0.69566675048193782</v>
      </c>
      <c r="M221" s="44">
        <v>12.83086078283463</v>
      </c>
      <c r="N221" s="44">
        <v>42.879892716452936</v>
      </c>
      <c r="O221" s="44">
        <v>18</v>
      </c>
      <c r="P221" s="44">
        <v>153</v>
      </c>
      <c r="Q221" s="44">
        <v>144</v>
      </c>
      <c r="R221" s="44">
        <v>5.4590562400469365</v>
      </c>
      <c r="S221" s="44">
        <v>6.8728522336769755</v>
      </c>
      <c r="T221" s="44">
        <v>8.0797921381275675</v>
      </c>
      <c r="U221" s="44">
        <v>2676</v>
      </c>
      <c r="V221" s="44">
        <v>672.9</v>
      </c>
      <c r="W221" s="46">
        <v>3330000</v>
      </c>
      <c r="X221" s="44">
        <f>VLOOKUP(B221,'3月14日之前使用和计算的所有数据'!B:I,8,0)</f>
        <v>3</v>
      </c>
      <c r="Y221" s="44">
        <f>VLOOKUP(B221,'3月14日之前使用和计算的所有数据'!B:J,9,0)</f>
        <v>10</v>
      </c>
      <c r="Z221" s="44">
        <f>VLOOKUP(B221,'3月14日之前使用和计算的所有数据'!B:K,10,0)</f>
        <v>22</v>
      </c>
      <c r="AA221" s="44">
        <f>VLOOKUP(B221,'3月14日之前使用和计算的所有数据'!B:L,11,0)</f>
        <v>1.7150169999999999E-2</v>
      </c>
      <c r="AB221" s="44">
        <f>VLOOKUP(B221,'3月14日之前使用和计算的所有数据'!B:M,12,0)</f>
        <v>1.4088499999999999E-4</v>
      </c>
      <c r="AC221" s="44">
        <f>VLOOKUP(B221,'3月14日之前使用和计算的所有数据'!B:N,13,0)</f>
        <v>2.05179E-4</v>
      </c>
      <c r="AD221" s="44">
        <f>VLOOKUP(B221,'3月14日之前使用和计算的所有数据'!B:O,14,0)</f>
        <v>2.5682698911742041</v>
      </c>
      <c r="AE221" s="44">
        <v>1.5415915915915914</v>
      </c>
      <c r="AF221" s="44">
        <v>29.003600000000002</v>
      </c>
      <c r="AG221" s="44">
        <v>87.561554000000001</v>
      </c>
      <c r="AH221" s="44">
        <v>43.863222</v>
      </c>
    </row>
    <row r="222" spans="1:34" s="44" customFormat="1">
      <c r="A222" s="44">
        <v>245</v>
      </c>
      <c r="B222" s="46" t="s">
        <v>306</v>
      </c>
      <c r="C222" s="44">
        <v>10.98373767</v>
      </c>
      <c r="D222" s="44">
        <v>412</v>
      </c>
      <c r="E222" s="44">
        <v>36</v>
      </c>
      <c r="F222" s="46">
        <v>7</v>
      </c>
      <c r="G222" s="44">
        <v>38.99</v>
      </c>
      <c r="H222" s="44">
        <v>1</v>
      </c>
      <c r="I222" s="44">
        <v>4.0835777126099704E-2</v>
      </c>
      <c r="J222" s="44">
        <v>8.6999999999999993</v>
      </c>
      <c r="K222" s="44">
        <v>3.7451830000000004</v>
      </c>
      <c r="L222" s="44">
        <v>2.3082841754295971</v>
      </c>
      <c r="M222" s="44">
        <v>4.4370351372146697</v>
      </c>
      <c r="N222" s="44">
        <v>26.134906386252883</v>
      </c>
      <c r="O222" s="44">
        <v>1</v>
      </c>
      <c r="P222" s="44">
        <v>19</v>
      </c>
      <c r="Q222" s="44">
        <v>30</v>
      </c>
      <c r="R222" s="44">
        <v>1.018979225442421</v>
      </c>
      <c r="S222" s="44">
        <v>6.411900487304437</v>
      </c>
      <c r="T222" s="44">
        <v>6.5914337009489614</v>
      </c>
      <c r="U222" s="44">
        <v>558</v>
      </c>
      <c r="V222" s="44">
        <v>0</v>
      </c>
      <c r="W222" s="46">
        <v>32875</v>
      </c>
      <c r="X222" s="44">
        <f>VLOOKUP(B222,'3月14日之前使用和计算的所有数据'!B:I,8,0)</f>
        <v>2</v>
      </c>
      <c r="Y222" s="44">
        <f>VLOOKUP(B222,'3月14日之前使用和计算的所有数据'!B:J,9,0)</f>
        <v>4</v>
      </c>
      <c r="Z222" s="44">
        <f>VLOOKUP(B222,'3月14日之前使用和计算的所有数据'!B:K,10,0)</f>
        <v>9</v>
      </c>
      <c r="AA222" s="44">
        <f>VLOOKUP(B222,'3月14日之前使用和计算的所有数据'!B:L,11,0)</f>
        <v>1.42564E-4</v>
      </c>
      <c r="AB222" s="44">
        <f>VLOOKUP(B222,'3月14日之前使用和计算的所有数据'!B:M,12,0)</f>
        <v>1.29467E-4</v>
      </c>
      <c r="AC222" s="44">
        <f>VLOOKUP(B222,'3月14日之前使用和计算的所有数据'!B:N,13,0)</f>
        <v>1.4632599999999999E-5</v>
      </c>
      <c r="AD222" s="44">
        <f>VLOOKUP(B222,'3月14日之前使用和计算的所有数据'!B:O,14,0)</f>
        <v>1.0682732245651558</v>
      </c>
      <c r="AE222" s="44">
        <v>0.61903903903903901</v>
      </c>
      <c r="AF222" s="44">
        <v>39.753599999999999</v>
      </c>
      <c r="AG222" s="44">
        <v>84.884159999999994</v>
      </c>
      <c r="AH222" s="44">
        <v>45.588543999999999</v>
      </c>
    </row>
    <row r="223" spans="1:34" s="44" customFormat="1">
      <c r="A223" s="44">
        <v>253</v>
      </c>
      <c r="B223" s="46" t="s">
        <v>316</v>
      </c>
      <c r="C223" s="44">
        <v>0.17812376299999999</v>
      </c>
      <c r="D223" s="44">
        <v>27</v>
      </c>
      <c r="E223" s="44">
        <v>41</v>
      </c>
      <c r="F223" s="46">
        <v>1</v>
      </c>
      <c r="G223" s="44">
        <v>150.63</v>
      </c>
      <c r="H223" s="44">
        <v>0.33280223063134834</v>
      </c>
      <c r="I223" s="44">
        <v>6.4901546813736041E-2</v>
      </c>
      <c r="J223" s="44">
        <v>1.9817</v>
      </c>
      <c r="K223" s="44">
        <v>1.607745</v>
      </c>
      <c r="L223" s="44">
        <v>0.74354378277899491</v>
      </c>
      <c r="M223" s="44">
        <v>5.4484498439885813</v>
      </c>
      <c r="N223" s="44">
        <v>31.939188740622718</v>
      </c>
      <c r="O223" s="44">
        <v>1</v>
      </c>
      <c r="P223" s="44">
        <v>133</v>
      </c>
      <c r="Q223" s="44">
        <v>184</v>
      </c>
      <c r="R223" s="44">
        <v>0.14366328088694152</v>
      </c>
      <c r="S223" s="44">
        <v>6.5923122883887677</v>
      </c>
      <c r="T223" s="44">
        <v>6.2271791807740833</v>
      </c>
      <c r="U223" s="44">
        <v>672</v>
      </c>
      <c r="V223" s="44">
        <v>117</v>
      </c>
      <c r="W223" s="46">
        <v>0</v>
      </c>
      <c r="X223" s="44">
        <f>VLOOKUP(B223,'3月14日之前使用和计算的所有数据'!B:I,8,0)</f>
        <v>1</v>
      </c>
      <c r="Y223" s="44">
        <f>VLOOKUP(B223,'3月14日之前使用和计算的所有数据'!B:J,9,0)</f>
        <v>4</v>
      </c>
      <c r="Z223" s="44">
        <f>VLOOKUP(B223,'3月14日之前使用和计算的所有数据'!B:K,10,0)</f>
        <v>8</v>
      </c>
      <c r="AA223" s="44">
        <f>VLOOKUP(B223,'3月14日之前使用和计算的所有数据'!B:L,11,0)</f>
        <v>0</v>
      </c>
      <c r="AB223" s="44">
        <f>VLOOKUP(B223,'3月14日之前使用和计算的所有数据'!B:M,12,0)</f>
        <v>1.16686E-4</v>
      </c>
      <c r="AC223" s="44">
        <f>VLOOKUP(B223,'3月14日之前使用和计算的所有数据'!B:N,13,0)</f>
        <v>8.1701699999999996E-4</v>
      </c>
      <c r="AD223" s="44">
        <f>VLOOKUP(B223,'3月14日之前使用和计算的所有数据'!B:O,14,0)</f>
        <v>0.780250026358417</v>
      </c>
      <c r="AE223" s="44">
        <v>3.0622822822822822</v>
      </c>
      <c r="AF223" s="44">
        <v>14.425799999999999</v>
      </c>
      <c r="AG223" s="44">
        <v>131.15841599999999</v>
      </c>
      <c r="AH223" s="44">
        <v>46.646349999999998</v>
      </c>
    </row>
    <row r="224" spans="1:34" s="44" customFormat="1">
      <c r="A224" s="44">
        <v>254</v>
      </c>
      <c r="B224" s="46" t="s">
        <v>319</v>
      </c>
      <c r="C224" s="44">
        <v>0.56715242200000004</v>
      </c>
      <c r="D224" s="44">
        <v>72</v>
      </c>
      <c r="E224" s="44">
        <v>39</v>
      </c>
      <c r="F224" s="46">
        <v>5</v>
      </c>
      <c r="G224" s="44">
        <v>127.47</v>
      </c>
      <c r="H224" s="44">
        <v>0.63591433278418452</v>
      </c>
      <c r="I224" s="44">
        <v>3.8911444183277882E-2</v>
      </c>
      <c r="J224" s="44">
        <v>1.353</v>
      </c>
      <c r="K224" s="44">
        <v>1.4792000000000001</v>
      </c>
      <c r="L224" s="44">
        <v>0.40009413979759945</v>
      </c>
      <c r="M224" s="44">
        <v>3.8299207656703538</v>
      </c>
      <c r="N224" s="44">
        <v>24.648937004785441</v>
      </c>
      <c r="O224" s="44">
        <v>1</v>
      </c>
      <c r="P224" s="44">
        <v>69</v>
      </c>
      <c r="Q224" s="44">
        <v>130</v>
      </c>
      <c r="R224" s="44">
        <v>0.19471248136816505</v>
      </c>
      <c r="S224" s="44">
        <v>4.5344002510394601</v>
      </c>
      <c r="T224" s="44">
        <v>4.1656860437750058</v>
      </c>
      <c r="U224" s="44">
        <v>904</v>
      </c>
      <c r="V224" s="44">
        <v>374</v>
      </c>
      <c r="W224" s="46">
        <v>10252</v>
      </c>
      <c r="X224" s="44">
        <f>VLOOKUP(B224,'3月14日之前使用和计算的所有数据'!B:I,8,0)</f>
        <v>1</v>
      </c>
      <c r="Y224" s="44">
        <f>VLOOKUP(B224,'3月14日之前使用和计算的所有数据'!B:J,9,0)</f>
        <v>4</v>
      </c>
      <c r="Z224" s="44">
        <f>VLOOKUP(B224,'3月14日之前使用和计算的所有数据'!B:K,10,0)</f>
        <v>11</v>
      </c>
      <c r="AA224" s="44">
        <f>VLOOKUP(B224,'3月14日之前使用和计算的所有数据'!B:L,11,0)</f>
        <v>0</v>
      </c>
      <c r="AB224" s="44">
        <f>VLOOKUP(B224,'3月14日之前使用和计算的所有数据'!B:M,12,0)</f>
        <v>1.20934E-4</v>
      </c>
      <c r="AC224" s="44">
        <f>VLOOKUP(B224,'3月14日之前使用和计算的所有数据'!B:N,13,0)</f>
        <v>2.8803349999999999E-3</v>
      </c>
      <c r="AD224" s="44">
        <f>VLOOKUP(B224,'3月14日之前使用和计算的所有数据'!B:O,14,0)</f>
        <v>1.4747359143181649E-2</v>
      </c>
      <c r="AE224" s="44">
        <v>1.6111411411411409</v>
      </c>
      <c r="AF224" s="44">
        <v>12.645799999999999</v>
      </c>
      <c r="AG224" s="44">
        <v>129.57302999999999</v>
      </c>
      <c r="AH224" s="44">
        <v>48.455609000000003</v>
      </c>
    </row>
    <row r="225" spans="1:34" s="44" customFormat="1">
      <c r="A225" s="44">
        <v>255</v>
      </c>
      <c r="B225" s="46" t="s">
        <v>11</v>
      </c>
      <c r="C225" s="44">
        <v>3.3659539989999998</v>
      </c>
      <c r="D225" s="44">
        <v>540</v>
      </c>
      <c r="E225" s="44">
        <v>24</v>
      </c>
      <c r="F225" s="46">
        <v>19</v>
      </c>
      <c r="G225" s="44">
        <v>157.03</v>
      </c>
      <c r="H225" s="44">
        <v>1</v>
      </c>
      <c r="I225" s="44">
        <v>0.68125813449023875</v>
      </c>
      <c r="J225" s="44">
        <v>2.6366000000000001</v>
      </c>
      <c r="K225" s="44">
        <v>3.063901</v>
      </c>
      <c r="L225" s="44">
        <v>0.46487932242246705</v>
      </c>
      <c r="M225" s="44">
        <v>4.5341654460931036</v>
      </c>
      <c r="N225" s="44">
        <v>31.802840221613703</v>
      </c>
      <c r="O225" s="44">
        <v>10</v>
      </c>
      <c r="P225" s="44">
        <v>96</v>
      </c>
      <c r="Q225" s="44">
        <v>346</v>
      </c>
      <c r="R225" s="44">
        <v>5.9958606635674707</v>
      </c>
      <c r="S225" s="44">
        <v>5.4066102018722537</v>
      </c>
      <c r="T225" s="44">
        <v>11.246258676685985</v>
      </c>
      <c r="U225" s="44">
        <v>29521</v>
      </c>
      <c r="V225" s="44">
        <v>87.2</v>
      </c>
      <c r="W225" s="46">
        <v>14230600</v>
      </c>
      <c r="X225" s="44">
        <f>VLOOKUP(B225,'3月14日之前使用和计算的所有数据'!B:I,8,0)</f>
        <v>3</v>
      </c>
      <c r="Y225" s="44">
        <f>VLOOKUP(B225,'3月14日之前使用和计算的所有数据'!B:J,9,0)</f>
        <v>6</v>
      </c>
      <c r="Z225" s="44">
        <f>VLOOKUP(B225,'3月14日之前使用和计算的所有数据'!B:K,10,0)</f>
        <v>9</v>
      </c>
      <c r="AA225" s="44">
        <f>VLOOKUP(B225,'3月14日之前使用和计算的所有数据'!B:L,11,0)</f>
        <v>1.9109699999999999E-4</v>
      </c>
      <c r="AB225" s="44">
        <f>VLOOKUP(B225,'3月14日之前使用和计算的所有数据'!B:M,12,0)</f>
        <v>9.2956699999999994E-6</v>
      </c>
      <c r="AC225" s="44">
        <f>VLOOKUP(B225,'3月14日之前使用和计算的所有数据'!B:N,13,0)</f>
        <v>2.5710400000000001E-17</v>
      </c>
      <c r="AD225" s="44">
        <f>VLOOKUP(B225,'3月14日之前使用和计算的所有数据'!B:O,14,0)</f>
        <v>2.9924486562306543</v>
      </c>
      <c r="AE225" s="44">
        <v>1.051951951951952</v>
      </c>
      <c r="AF225" s="44">
        <v>5.4429999999999996</v>
      </c>
      <c r="AG225" s="44">
        <v>110.33989</v>
      </c>
      <c r="AH225" s="44">
        <v>20.049412</v>
      </c>
    </row>
    <row r="226" spans="1:34" s="44" customFormat="1">
      <c r="A226" s="44">
        <v>259</v>
      </c>
      <c r="B226" s="46" t="s">
        <v>10</v>
      </c>
      <c r="C226" s="44">
        <v>2.1925977900000002</v>
      </c>
      <c r="D226" s="44">
        <v>125</v>
      </c>
      <c r="E226" s="44">
        <v>27</v>
      </c>
      <c r="F226" s="46">
        <v>18</v>
      </c>
      <c r="G226" s="44">
        <v>55.14</v>
      </c>
      <c r="H226" s="44">
        <v>1</v>
      </c>
      <c r="I226" s="44">
        <v>0.28793733681462141</v>
      </c>
      <c r="J226" s="44">
        <v>3.5750000000000002</v>
      </c>
      <c r="K226" s="44">
        <v>2.8410419999999998</v>
      </c>
      <c r="L226" s="44">
        <v>0.47152702212549874</v>
      </c>
      <c r="M226" s="44">
        <v>3.4856728327892639</v>
      </c>
      <c r="N226" s="44">
        <v>23.63075807036634</v>
      </c>
      <c r="O226" s="44">
        <v>5</v>
      </c>
      <c r="P226" s="44">
        <v>44</v>
      </c>
      <c r="Q226" s="44">
        <v>138</v>
      </c>
      <c r="R226" s="44">
        <v>5.9591947769314473</v>
      </c>
      <c r="S226" s="44">
        <v>7.9978237214363439</v>
      </c>
      <c r="T226" s="44">
        <v>12.404787812840043</v>
      </c>
      <c r="U226" s="44">
        <v>3062.4</v>
      </c>
      <c r="V226" s="44">
        <v>43.93</v>
      </c>
      <c r="W226" s="46">
        <v>1142500</v>
      </c>
      <c r="X226" s="44">
        <f>VLOOKUP(B226,'3月14日之前使用和计算的所有数据'!B:I,8,0)</f>
        <v>3</v>
      </c>
      <c r="Y226" s="44">
        <f>VLOOKUP(B226,'3月14日之前使用和计算的所有数据'!B:J,9,0)</f>
        <v>6</v>
      </c>
      <c r="Z226" s="44">
        <f>VLOOKUP(B226,'3月14日之前使用和计算的所有数据'!B:K,10,0)</f>
        <v>9</v>
      </c>
      <c r="AA226" s="44">
        <f>VLOOKUP(B226,'3月14日之前使用和计算的所有数据'!B:L,11,0)</f>
        <v>1.9109699999999999E-4</v>
      </c>
      <c r="AB226" s="44">
        <f>VLOOKUP(B226,'3月14日之前使用和计算的所有数据'!B:M,12,0)</f>
        <v>9.2956699999999994E-6</v>
      </c>
      <c r="AC226" s="44">
        <f>VLOOKUP(B226,'3月14日之前使用和计算的所有数据'!B:N,13,0)</f>
        <v>2.93847E-17</v>
      </c>
      <c r="AD226" s="44">
        <f>VLOOKUP(B226,'3月14日之前使用和计算的所有数据'!B:O,14,0)</f>
        <v>0.84453863132994245</v>
      </c>
      <c r="AE226" s="44">
        <v>0.26804804804804805</v>
      </c>
      <c r="AF226" s="44">
        <v>8.0259999999999998</v>
      </c>
      <c r="AG226" s="44">
        <v>109.492991</v>
      </c>
      <c r="AH226" s="44">
        <v>18.296931000000001</v>
      </c>
    </row>
    <row r="227" spans="1:34" s="44" customFormat="1">
      <c r="A227" s="44">
        <v>265</v>
      </c>
      <c r="B227" s="46" t="s">
        <v>248</v>
      </c>
      <c r="C227" s="44">
        <v>1.207674081</v>
      </c>
      <c r="D227" s="44">
        <v>158</v>
      </c>
      <c r="E227" s="44">
        <v>37</v>
      </c>
      <c r="F227" s="46">
        <v>6</v>
      </c>
      <c r="G227" s="44">
        <v>129.97</v>
      </c>
      <c r="H227" s="44">
        <v>0.39816880818650457</v>
      </c>
      <c r="I227" s="44">
        <v>3.1001335750405496E-2</v>
      </c>
      <c r="J227" s="44">
        <v>1.4948999999999999</v>
      </c>
      <c r="K227" s="44">
        <v>2.113102</v>
      </c>
      <c r="L227" s="44">
        <v>0.85404324074786486</v>
      </c>
      <c r="M227" s="44">
        <v>3.6723859352158192</v>
      </c>
      <c r="N227" s="44">
        <v>14.149419096714627</v>
      </c>
      <c r="O227" s="44">
        <v>2</v>
      </c>
      <c r="P227" s="44">
        <v>101</v>
      </c>
      <c r="Q227" s="44">
        <v>580</v>
      </c>
      <c r="R227" s="44">
        <v>1.2760637070093097</v>
      </c>
      <c r="S227" s="44">
        <v>7.0323920904824195</v>
      </c>
      <c r="T227" s="44">
        <v>7.3709317534815728</v>
      </c>
      <c r="U227" s="44">
        <v>2347</v>
      </c>
      <c r="V227" s="44">
        <v>71.099999999999994</v>
      </c>
      <c r="W227" s="46">
        <v>0</v>
      </c>
      <c r="X227" s="44">
        <f>VLOOKUP(B227,'3月14日之前使用和计算的所有数据'!B:I,8,0)</f>
        <v>3</v>
      </c>
      <c r="Y227" s="44">
        <f>VLOOKUP(B227,'3月14日之前使用和计算的所有数据'!B:J,9,0)</f>
        <v>9</v>
      </c>
      <c r="Z227" s="44">
        <f>VLOOKUP(B227,'3月14日之前使用和计算的所有数据'!B:K,10,0)</f>
        <v>17</v>
      </c>
      <c r="AA227" s="44">
        <f>VLOOKUP(B227,'3月14日之前使用和计算的所有数据'!B:L,11,0)</f>
        <v>5.8781190000000002E-3</v>
      </c>
      <c r="AB227" s="44">
        <f>VLOOKUP(B227,'3月14日之前使用和计算的所有数据'!B:M,12,0)</f>
        <v>1.5026300000000001E-4</v>
      </c>
      <c r="AC227" s="44">
        <f>VLOOKUP(B227,'3月14日之前使用和计算的所有数据'!B:N,13,0)</f>
        <v>1.3867809999999999E-3</v>
      </c>
      <c r="AD227" s="44">
        <f>VLOOKUP(B227,'3月14日之前使用和计算的所有数据'!B:O,14,0)</f>
        <v>0.21497813753891062</v>
      </c>
      <c r="AE227" s="44">
        <v>2.0530030030030031</v>
      </c>
      <c r="AF227" s="44">
        <v>15.65</v>
      </c>
      <c r="AG227" s="44">
        <v>100.45462000000001</v>
      </c>
      <c r="AH227" s="44">
        <v>38.936824999999999</v>
      </c>
    </row>
    <row r="228" spans="1:34" s="44" customFormat="1">
      <c r="A228" s="44">
        <v>267</v>
      </c>
      <c r="B228" s="46" t="s">
        <v>302</v>
      </c>
      <c r="C228" s="44">
        <v>0.45400710599999999</v>
      </c>
      <c r="D228" s="44">
        <v>92</v>
      </c>
      <c r="E228" s="44">
        <v>38</v>
      </c>
      <c r="F228" s="46">
        <v>8</v>
      </c>
      <c r="G228" s="44">
        <v>203.05</v>
      </c>
      <c r="H228" s="44">
        <v>0.25057867520315191</v>
      </c>
      <c r="I228" s="44">
        <v>7.8869683433676438E-2</v>
      </c>
      <c r="J228" s="44">
        <v>1.7403999999999999</v>
      </c>
      <c r="K228" s="44">
        <v>1.7943200000000001</v>
      </c>
      <c r="L228" s="44">
        <v>0.60083723220881557</v>
      </c>
      <c r="M228" s="44">
        <v>2.9268653041122876</v>
      </c>
      <c r="N228" s="44">
        <v>15.902487072149716</v>
      </c>
      <c r="O228" s="44">
        <v>2</v>
      </c>
      <c r="P228" s="44">
        <v>131</v>
      </c>
      <c r="Q228" s="44">
        <v>737</v>
      </c>
      <c r="R228" s="44">
        <v>0.32312238364934742</v>
      </c>
      <c r="S228" s="44">
        <v>4.6244767298694898</v>
      </c>
      <c r="T228" s="44">
        <v>5.5651317409505046</v>
      </c>
      <c r="U228" s="44">
        <v>2005.01</v>
      </c>
      <c r="V228" s="44">
        <v>410.71</v>
      </c>
      <c r="W228" s="46">
        <v>0</v>
      </c>
      <c r="X228" s="44">
        <f>VLOOKUP(B228,'3月14日之前使用和计算的所有数据'!B:I,8,0)</f>
        <v>2</v>
      </c>
      <c r="Y228" s="44">
        <f>VLOOKUP(B228,'3月14日之前使用和计算的所有数据'!B:J,9,0)</f>
        <v>7</v>
      </c>
      <c r="Z228" s="44">
        <f>VLOOKUP(B228,'3月14日之前使用和计算的所有数据'!B:K,10,0)</f>
        <v>17</v>
      </c>
      <c r="AA228" s="44">
        <f>VLOOKUP(B228,'3月14日之前使用和计算的所有数据'!B:L,11,0)</f>
        <v>4.2465900000000003E-5</v>
      </c>
      <c r="AB228" s="44">
        <f>VLOOKUP(B228,'3月14日之前使用和计算的所有数据'!B:M,12,0)</f>
        <v>1.30378E-4</v>
      </c>
      <c r="AC228" s="44">
        <f>VLOOKUP(B228,'3月14日之前使用和计算的所有数据'!B:N,13,0)</f>
        <v>2.0373559999999999E-2</v>
      </c>
      <c r="AD228" s="44">
        <f>VLOOKUP(B228,'3月14日之前使用和计算的所有数据'!B:O,14,0)</f>
        <v>0.80032004593098727</v>
      </c>
      <c r="AE228" s="44">
        <v>1.8330630630630631</v>
      </c>
      <c r="AF228" s="44">
        <v>11.3406</v>
      </c>
      <c r="AG228" s="44">
        <v>122.851049</v>
      </c>
      <c r="AH228" s="44">
        <v>45.621671999999997</v>
      </c>
    </row>
    <row r="229" spans="1:34" s="44" customFormat="1">
      <c r="A229" s="44">
        <v>268</v>
      </c>
      <c r="B229" s="46" t="s">
        <v>292</v>
      </c>
      <c r="C229" s="44">
        <v>0.54141414099999996</v>
      </c>
      <c r="D229" s="44">
        <v>67</v>
      </c>
      <c r="E229" s="44">
        <v>28</v>
      </c>
      <c r="F229" s="46">
        <v>18</v>
      </c>
      <c r="G229" s="44">
        <v>123.56</v>
      </c>
      <c r="H229" s="44">
        <v>0.3865328585302687</v>
      </c>
      <c r="I229" s="44">
        <v>0.2404358824674061</v>
      </c>
      <c r="J229" s="44">
        <v>2.7160000000000002</v>
      </c>
      <c r="K229" s="44">
        <v>2.2012939999999999</v>
      </c>
      <c r="L229" s="44">
        <v>1.4972483004208481</v>
      </c>
      <c r="M229" s="44">
        <v>3.7139851084493367</v>
      </c>
      <c r="N229" s="44">
        <v>19.399482033020394</v>
      </c>
      <c r="O229" s="44">
        <v>2</v>
      </c>
      <c r="P229" s="44">
        <v>70</v>
      </c>
      <c r="Q229" s="44">
        <v>411</v>
      </c>
      <c r="R229" s="44">
        <v>0.63726124959533825</v>
      </c>
      <c r="S229" s="44">
        <v>4.6131434121074779</v>
      </c>
      <c r="T229" s="44">
        <v>4.6536095823891221</v>
      </c>
      <c r="U229" s="44">
        <v>1475</v>
      </c>
      <c r="V229" s="44">
        <v>79.47</v>
      </c>
      <c r="W229" s="46">
        <v>0</v>
      </c>
      <c r="X229" s="44">
        <f>VLOOKUP(B229,'3月14日之前使用和计算的所有数据'!B:I,8,0)</f>
        <v>2</v>
      </c>
      <c r="Y229" s="44">
        <f>VLOOKUP(B229,'3月14日之前使用和计算的所有数据'!B:J,9,0)</f>
        <v>10</v>
      </c>
      <c r="Z229" s="44">
        <f>VLOOKUP(B229,'3月14日之前使用和计算的所有数据'!B:K,10,0)</f>
        <v>19</v>
      </c>
      <c r="AA229" s="44">
        <f>VLOOKUP(B229,'3月14日之前使用和计算的所有数据'!B:L,11,0)</f>
        <v>2.869117E-3</v>
      </c>
      <c r="AB229" s="44">
        <f>VLOOKUP(B229,'3月14日之前使用和计算的所有数据'!B:M,12,0)</f>
        <v>1.3049700000000001E-4</v>
      </c>
      <c r="AC229" s="44">
        <f>VLOOKUP(B229,'3月14日之前使用和计算的所有数据'!B:N,13,0)</f>
        <v>2.4627469999999999E-2</v>
      </c>
      <c r="AD229" s="44">
        <f>VLOOKUP(B229,'3月14日之前使用和计算的所有数据'!B:O,14,0)</f>
        <v>0.14195746081449218</v>
      </c>
      <c r="AE229" s="44">
        <v>1.9368168168168167</v>
      </c>
      <c r="AF229" s="44">
        <v>8.1711000000000009</v>
      </c>
      <c r="AG229" s="44">
        <v>124.981131</v>
      </c>
      <c r="AH229" s="44">
        <v>43.140720999999999</v>
      </c>
    </row>
    <row r="230" spans="1:34" s="44" customFormat="1">
      <c r="A230" s="44">
        <v>269</v>
      </c>
      <c r="B230" s="46" t="s">
        <v>273</v>
      </c>
      <c r="C230" s="44">
        <v>0.43428571399999999</v>
      </c>
      <c r="D230" s="44">
        <v>57</v>
      </c>
      <c r="E230" s="44">
        <v>27</v>
      </c>
      <c r="F230" s="46">
        <v>15</v>
      </c>
      <c r="G230" s="44">
        <v>129.59</v>
      </c>
      <c r="H230" s="44">
        <v>0.46569951385137742</v>
      </c>
      <c r="I230" s="44">
        <v>0.31832473593711619</v>
      </c>
      <c r="J230" s="44">
        <v>5.093</v>
      </c>
      <c r="K230" s="44">
        <v>2.436172</v>
      </c>
      <c r="L230" s="44">
        <v>4.6454201713095147</v>
      </c>
      <c r="M230" s="44">
        <v>4.960259279265375</v>
      </c>
      <c r="N230" s="44">
        <v>27.100856547573116</v>
      </c>
      <c r="O230" s="44">
        <v>2</v>
      </c>
      <c r="P230" s="44">
        <v>74</v>
      </c>
      <c r="Q230" s="44">
        <v>62</v>
      </c>
      <c r="R230" s="44">
        <v>0.48090130411297166</v>
      </c>
      <c r="S230" s="44">
        <v>3.827455822208504</v>
      </c>
      <c r="T230" s="44">
        <v>5.8337834709468313</v>
      </c>
      <c r="U230" s="44">
        <v>3128</v>
      </c>
      <c r="V230" s="44">
        <v>117.5</v>
      </c>
      <c r="W230" s="46">
        <v>0</v>
      </c>
      <c r="X230" s="44">
        <f>VLOOKUP(B230,'3月14日之前使用和计算的所有数据'!B:I,8,0)</f>
        <v>2</v>
      </c>
      <c r="Y230" s="44">
        <f>VLOOKUP(B230,'3月14日之前使用和计算的所有数据'!B:J,9,0)</f>
        <v>8</v>
      </c>
      <c r="Z230" s="44">
        <f>VLOOKUP(B230,'3月14日之前使用和计算的所有数据'!B:K,10,0)</f>
        <v>18</v>
      </c>
      <c r="AA230" s="44">
        <f>VLOOKUP(B230,'3月14日之前使用和计算的所有数据'!B:L,11,0)</f>
        <v>1.649366E-2</v>
      </c>
      <c r="AB230" s="44">
        <f>VLOOKUP(B230,'3月14日之前使用和计算的所有数据'!B:M,12,0)</f>
        <v>1.3838899999999999E-4</v>
      </c>
      <c r="AC230" s="44">
        <f>VLOOKUP(B230,'3月14日之前使用和计算的所有数据'!B:N,13,0)</f>
        <v>8.9066870000000006E-2</v>
      </c>
      <c r="AD230" s="44">
        <f>VLOOKUP(B230,'3月14日之前使用和计算的所有数据'!B:O,14,0)</f>
        <v>0.52622965990865089</v>
      </c>
      <c r="AE230" s="44">
        <v>1.6373573573573574</v>
      </c>
      <c r="AF230" s="44">
        <v>6.2520799999999994</v>
      </c>
      <c r="AG230" s="44">
        <v>122.10584</v>
      </c>
      <c r="AH230" s="44">
        <v>41.138824</v>
      </c>
    </row>
    <row r="231" spans="1:34" s="44" customFormat="1">
      <c r="A231" s="44">
        <v>270</v>
      </c>
      <c r="B231" s="46" t="s">
        <v>237</v>
      </c>
      <c r="C231" s="44">
        <v>2.301575164</v>
      </c>
      <c r="D231" s="44">
        <v>301</v>
      </c>
      <c r="E231" s="44">
        <v>43</v>
      </c>
      <c r="F231" s="46">
        <v>2</v>
      </c>
      <c r="G231" s="44">
        <v>129.81</v>
      </c>
      <c r="H231" s="44">
        <v>0.52684693012864958</v>
      </c>
      <c r="I231" s="44">
        <v>0.28404814004376366</v>
      </c>
      <c r="J231" s="44">
        <v>2.6383000000000001</v>
      </c>
      <c r="K231" s="44">
        <v>3.4730870000000005</v>
      </c>
      <c r="L231" s="44">
        <v>3.8055619751945149</v>
      </c>
      <c r="M231" s="44">
        <v>4.8077960095524226</v>
      </c>
      <c r="N231" s="44">
        <v>31.977505585085893</v>
      </c>
      <c r="O231" s="44">
        <v>1</v>
      </c>
      <c r="P231" s="44">
        <v>89</v>
      </c>
      <c r="Q231" s="44">
        <v>402</v>
      </c>
      <c r="R231" s="44">
        <v>0.55003466605038132</v>
      </c>
      <c r="S231" s="44">
        <v>6.9486172097681216</v>
      </c>
      <c r="T231" s="44">
        <v>7.2413527463215477</v>
      </c>
      <c r="U231" s="44">
        <v>2500</v>
      </c>
      <c r="V231" s="44">
        <v>165.3</v>
      </c>
      <c r="W231" s="46">
        <v>0</v>
      </c>
      <c r="X231" s="44">
        <f>VLOOKUP(B231,'3月14日之前使用和计算的所有数据'!B:I,8,0)</f>
        <v>2</v>
      </c>
      <c r="Y231" s="44">
        <f>VLOOKUP(B231,'3月14日之前使用和计算的所有数据'!B:J,9,0)</f>
        <v>8</v>
      </c>
      <c r="Z231" s="44">
        <f>VLOOKUP(B231,'3月14日之前使用和计算的所有数据'!B:K,10,0)</f>
        <v>19</v>
      </c>
      <c r="AA231" s="44">
        <f>VLOOKUP(B231,'3月14日之前使用和计算的所有数据'!B:L,11,0)</f>
        <v>4.9703270000000001E-3</v>
      </c>
      <c r="AB231" s="44">
        <f>VLOOKUP(B231,'3月14日之前使用和计算的所有数据'!B:M,12,0)</f>
        <v>1.6239E-4</v>
      </c>
      <c r="AC231" s="44">
        <f>VLOOKUP(B231,'3月14日之前使用和计算的所有数据'!B:N,13,0)</f>
        <v>0.10149859999999999</v>
      </c>
      <c r="AD231" s="44">
        <f>VLOOKUP(B231,'3月14日之前使用和计算的所有数据'!B:O,14,0)</f>
        <v>0.6540607678912157</v>
      </c>
      <c r="AE231" s="44">
        <v>1.8667567567567567</v>
      </c>
      <c r="AF231" s="44">
        <v>3.5794900000000003</v>
      </c>
      <c r="AG231" s="44">
        <v>113.580519</v>
      </c>
      <c r="AH231" s="44">
        <v>37.856971999999999</v>
      </c>
    </row>
    <row r="232" spans="1:34" s="44" customFormat="1">
      <c r="A232" s="44">
        <v>271</v>
      </c>
      <c r="B232" s="46" t="s">
        <v>245</v>
      </c>
      <c r="C232" s="44">
        <v>0.91479042600000005</v>
      </c>
      <c r="D232" s="44">
        <v>232</v>
      </c>
      <c r="E232" s="44">
        <v>38</v>
      </c>
      <c r="F232" s="46">
        <v>7</v>
      </c>
      <c r="G232" s="44">
        <v>252.6</v>
      </c>
      <c r="H232" s="44">
        <v>0.25431512272367379</v>
      </c>
      <c r="I232" s="44">
        <v>0.43574262549594611</v>
      </c>
      <c r="J232" s="44">
        <v>6.3518999999999997</v>
      </c>
      <c r="K232" s="44">
        <v>2.7370619999999999</v>
      </c>
      <c r="L232" s="44">
        <v>0.38004750593824227</v>
      </c>
      <c r="M232" s="44">
        <v>6.4053840063341259</v>
      </c>
      <c r="N232" s="44">
        <v>27.889944576405384</v>
      </c>
      <c r="O232" s="44">
        <v>7</v>
      </c>
      <c r="P232" s="44">
        <v>112</v>
      </c>
      <c r="Q232" s="44">
        <v>135</v>
      </c>
      <c r="R232" s="44">
        <v>2.4161124307205069</v>
      </c>
      <c r="S232" s="44">
        <v>6.013460015835312</v>
      </c>
      <c r="T232" s="44">
        <v>4.0182106096595405</v>
      </c>
      <c r="U232" s="44">
        <v>14950</v>
      </c>
      <c r="V232" s="44">
        <v>246.06</v>
      </c>
      <c r="W232" s="46">
        <v>675486</v>
      </c>
      <c r="X232" s="44">
        <f>VLOOKUP(B232,'3月14日之前使用和计算的所有数据'!B:I,8,0)</f>
        <v>1</v>
      </c>
      <c r="Y232" s="44">
        <f>VLOOKUP(B232,'3月14日之前使用和计算的所有数据'!B:J,9,0)</f>
        <v>2</v>
      </c>
      <c r="Z232" s="44">
        <f>VLOOKUP(B232,'3月14日之前使用和计算的所有数据'!B:K,10,0)</f>
        <v>4</v>
      </c>
      <c r="AA232" s="44">
        <f>VLOOKUP(B232,'3月14日之前使用和计算的所有数据'!B:L,11,0)</f>
        <v>0</v>
      </c>
      <c r="AB232" s="44">
        <f>VLOOKUP(B232,'3月14日之前使用和计算的所有数据'!B:M,12,0)</f>
        <v>1.3376100000000001E-4</v>
      </c>
      <c r="AC232" s="44">
        <f>VLOOKUP(B232,'3月14日之前使用和计算的所有数据'!B:N,13,0)</f>
        <v>8.9786599999999999E-4</v>
      </c>
      <c r="AD232" s="44">
        <f>VLOOKUP(B232,'3月14日之前使用和计算的所有数据'!B:O,14,0)</f>
        <v>9.3285677816401527E-2</v>
      </c>
      <c r="AE232" s="44">
        <v>1.4512912912912912</v>
      </c>
      <c r="AF232" s="44">
        <v>5.41</v>
      </c>
      <c r="AG232" s="44">
        <v>122.486676</v>
      </c>
      <c r="AH232" s="44">
        <v>37.165249000000003</v>
      </c>
    </row>
    <row r="233" spans="1:34" s="44" customFormat="1">
      <c r="A233" s="44">
        <v>272</v>
      </c>
      <c r="B233" s="46" t="s">
        <v>206</v>
      </c>
      <c r="C233" s="44">
        <v>0.89162787600000004</v>
      </c>
      <c r="D233" s="44">
        <v>136</v>
      </c>
      <c r="E233" s="44">
        <v>43</v>
      </c>
      <c r="F233" s="46">
        <v>1</v>
      </c>
      <c r="G233" s="44">
        <v>149.25</v>
      </c>
      <c r="H233" s="44">
        <v>0.29326633165829147</v>
      </c>
      <c r="I233" s="44">
        <v>0.14158998197514466</v>
      </c>
      <c r="J233" s="44">
        <v>0.58909999999999996</v>
      </c>
      <c r="K233" s="44">
        <v>2.930685</v>
      </c>
      <c r="L233" s="44">
        <v>1.7822445561139029</v>
      </c>
      <c r="M233" s="44">
        <v>2.2713567839195981</v>
      </c>
      <c r="N233" s="44">
        <v>13.051926298157454</v>
      </c>
      <c r="O233" s="44">
        <v>1</v>
      </c>
      <c r="P233" s="44">
        <v>95</v>
      </c>
      <c r="Q233" s="44">
        <v>981</v>
      </c>
      <c r="R233" s="44">
        <v>0.40147403685092131</v>
      </c>
      <c r="S233" s="44">
        <v>7.0284757118927974</v>
      </c>
      <c r="T233" s="44">
        <v>12.783919597989948</v>
      </c>
      <c r="U233" s="44">
        <v>2280</v>
      </c>
      <c r="V233" s="44">
        <v>89.2</v>
      </c>
      <c r="W233" s="46">
        <v>0</v>
      </c>
      <c r="X233" s="44">
        <f>VLOOKUP(B233,'3月14日之前使用和计算的所有数据'!B:I,8,0)</f>
        <v>4</v>
      </c>
      <c r="Y233" s="44">
        <f>VLOOKUP(B233,'3月14日之前使用和计算的所有数据'!B:J,9,0)</f>
        <v>14</v>
      </c>
      <c r="Z233" s="44">
        <f>VLOOKUP(B233,'3月14日之前使用和计算的所有数据'!B:K,10,0)</f>
        <v>30</v>
      </c>
      <c r="AA233" s="44">
        <f>VLOOKUP(B233,'3月14日之前使用和计算的所有数据'!B:L,11,0)</f>
        <v>0.10613590000000001</v>
      </c>
      <c r="AB233" s="44">
        <f>VLOOKUP(B233,'3月14日之前使用和计算的所有数据'!B:M,12,0)</f>
        <v>1.66973E-4</v>
      </c>
      <c r="AC233" s="44">
        <f>VLOOKUP(B233,'3月14日之前使用和计算的所有数据'!B:N,13,0)</f>
        <v>2.197708E-2</v>
      </c>
      <c r="AD233" s="44">
        <f>VLOOKUP(B233,'3月14日之前使用和计算的所有数据'!B:O,14,0)</f>
        <v>0.99405971572091678</v>
      </c>
      <c r="AE233" s="44">
        <v>2.0737837837837838</v>
      </c>
      <c r="AF233" s="44">
        <v>11.620100000000001</v>
      </c>
      <c r="AG233" s="44">
        <v>106.286942</v>
      </c>
      <c r="AH233" s="44">
        <v>36.005934000000003</v>
      </c>
    </row>
    <row r="234" spans="1:34" s="44" customFormat="1">
      <c r="A234" s="44">
        <v>273</v>
      </c>
      <c r="B234" s="46" t="s">
        <v>176</v>
      </c>
      <c r="C234" s="44">
        <v>0.72948647300000002</v>
      </c>
      <c r="D234" s="44">
        <v>278</v>
      </c>
      <c r="E234" s="44">
        <v>39</v>
      </c>
      <c r="F234" s="46">
        <v>4</v>
      </c>
      <c r="G234" s="44">
        <v>378.37</v>
      </c>
      <c r="H234" s="44">
        <v>0.37069535111134599</v>
      </c>
      <c r="I234" s="44">
        <v>0.20868677954883899</v>
      </c>
      <c r="J234" s="44">
        <v>2.1526000000000001</v>
      </c>
      <c r="K234" s="44">
        <v>2.6536919999999999</v>
      </c>
      <c r="L234" s="44">
        <v>0.69508681977958087</v>
      </c>
      <c r="M234" s="44">
        <v>3.7851838147844701</v>
      </c>
      <c r="N234" s="44">
        <v>14.78975605888416</v>
      </c>
      <c r="O234" s="44">
        <v>3</v>
      </c>
      <c r="P234" s="44">
        <v>246</v>
      </c>
      <c r="Q234" s="44">
        <v>1081</v>
      </c>
      <c r="R234" s="44">
        <v>0.68467373206120996</v>
      </c>
      <c r="S234" s="44">
        <v>6.9878690170996638</v>
      </c>
      <c r="T234" s="44">
        <v>6.6125749927319815</v>
      </c>
      <c r="U234" s="44">
        <v>8119</v>
      </c>
      <c r="V234" s="44">
        <v>0</v>
      </c>
      <c r="W234" s="46">
        <v>0</v>
      </c>
      <c r="X234" s="44">
        <f>VLOOKUP(B234,'3月14日之前使用和计算的所有数据'!B:I,8,0)</f>
        <v>4</v>
      </c>
      <c r="Y234" s="44">
        <f>VLOOKUP(B234,'3月14日之前使用和计算的所有数据'!B:J,9,0)</f>
        <v>11</v>
      </c>
      <c r="Z234" s="44">
        <f>VLOOKUP(B234,'3月14日之前使用和计算的所有数据'!B:K,10,0)</f>
        <v>24</v>
      </c>
      <c r="AA234" s="44">
        <f>VLOOKUP(B234,'3月14日之前使用和计算的所有数据'!B:L,11,0)</f>
        <v>3.0305189999999999E-2</v>
      </c>
      <c r="AB234" s="44">
        <f>VLOOKUP(B234,'3月14日之前使用和计算的所有数据'!B:M,12,0)</f>
        <v>1.6792599999999999E-4</v>
      </c>
      <c r="AC234" s="44">
        <f>VLOOKUP(B234,'3月14日之前使用和计算的所有数据'!B:N,13,0)</f>
        <v>7.6483439999999996E-3</v>
      </c>
      <c r="AD234" s="44">
        <f>VLOOKUP(B234,'3月14日之前使用和计算的所有数据'!B:O,14,0)</f>
        <v>1.4085182522729094</v>
      </c>
      <c r="AE234" s="44">
        <v>1.5159759759759759</v>
      </c>
      <c r="AF234" s="44">
        <v>6.6433799999999996</v>
      </c>
      <c r="AG234" s="44">
        <v>107.387303</v>
      </c>
      <c r="AH234" s="44">
        <v>34.351432000000003</v>
      </c>
    </row>
    <row r="235" spans="1:34" s="44" customFormat="1">
      <c r="A235" s="44">
        <v>274</v>
      </c>
      <c r="B235" s="46" t="s">
        <v>179</v>
      </c>
      <c r="C235" s="44">
        <v>1.2815968149999999</v>
      </c>
      <c r="D235" s="44">
        <v>470</v>
      </c>
      <c r="E235" s="44">
        <v>36</v>
      </c>
      <c r="F235" s="46">
        <v>9</v>
      </c>
      <c r="G235" s="44">
        <v>358.45</v>
      </c>
      <c r="H235" s="44">
        <v>0.35048123866648068</v>
      </c>
      <c r="I235" s="44">
        <v>0.24963437565290061</v>
      </c>
      <c r="J235" s="44">
        <v>0.75839999999999996</v>
      </c>
      <c r="K235" s="44">
        <v>2.199341</v>
      </c>
      <c r="L235" s="44">
        <v>0.47147440368252197</v>
      </c>
      <c r="M235" s="44">
        <v>2.6268656716417911</v>
      </c>
      <c r="N235" s="44">
        <v>16.498814339517367</v>
      </c>
      <c r="O235" s="44">
        <v>3</v>
      </c>
      <c r="P235" s="44">
        <v>275</v>
      </c>
      <c r="Q235" s="44">
        <v>1910</v>
      </c>
      <c r="R235" s="44">
        <v>0.90389175617240891</v>
      </c>
      <c r="S235" s="44">
        <v>7.1362812107685878</v>
      </c>
      <c r="T235" s="44">
        <v>11.43255684195843</v>
      </c>
      <c r="U235" s="44">
        <v>2712</v>
      </c>
      <c r="V235" s="44">
        <v>240.68</v>
      </c>
      <c r="W235" s="46">
        <v>12510</v>
      </c>
      <c r="X235" s="44">
        <f>VLOOKUP(B235,'3月14日之前使用和计算的所有数据'!B:I,8,0)</f>
        <v>3</v>
      </c>
      <c r="Y235" s="44">
        <f>VLOOKUP(B235,'3月14日之前使用和计算的所有数据'!B:J,9,0)</f>
        <v>8</v>
      </c>
      <c r="Z235" s="44">
        <f>VLOOKUP(B235,'3月14日之前使用和计算的所有数据'!B:K,10,0)</f>
        <v>21</v>
      </c>
      <c r="AA235" s="44">
        <f>VLOOKUP(B235,'3月14日之前使用和计算的所有数据'!B:L,11,0)</f>
        <v>1.312198E-2</v>
      </c>
      <c r="AB235" s="44">
        <f>VLOOKUP(B235,'3月14日之前使用和计算的所有数据'!B:M,12,0)</f>
        <v>1.6558999999999999E-4</v>
      </c>
      <c r="AC235" s="44">
        <f>VLOOKUP(B235,'3月14日之前使用和计算的所有数据'!B:N,13,0)</f>
        <v>5.8471139999999996E-3</v>
      </c>
      <c r="AD235" s="44">
        <f>VLOOKUP(B235,'3月14日之前使用和计算的所有数据'!B:O,14,0)</f>
        <v>0.10212579671780696</v>
      </c>
      <c r="AE235" s="44">
        <v>1.918048048048048</v>
      </c>
      <c r="AF235" s="44">
        <v>8.2905499999999996</v>
      </c>
      <c r="AG235" s="44">
        <v>105.536157</v>
      </c>
      <c r="AH235" s="44">
        <v>34.702084999999997</v>
      </c>
    </row>
    <row r="236" spans="1:34" s="44" customFormat="1">
      <c r="A236" s="44">
        <v>275</v>
      </c>
      <c r="B236" s="46" t="s">
        <v>155</v>
      </c>
      <c r="C236" s="44">
        <v>1.0995370369999999</v>
      </c>
      <c r="D236" s="44">
        <v>513</v>
      </c>
      <c r="E236" s="44">
        <v>26</v>
      </c>
      <c r="F236" s="46">
        <v>11</v>
      </c>
      <c r="G236" s="44">
        <v>464.93</v>
      </c>
      <c r="H236" s="44">
        <v>0.51141031983309315</v>
      </c>
      <c r="I236" s="44">
        <v>0.97103174603174602</v>
      </c>
      <c r="J236" s="44">
        <v>10.736499999999999</v>
      </c>
      <c r="K236" s="44">
        <v>4.3346970000000002</v>
      </c>
      <c r="L236" s="44">
        <v>0.30327146021981805</v>
      </c>
      <c r="M236" s="44">
        <v>4.3154883530854109</v>
      </c>
      <c r="N236" s="44">
        <v>24.274621986105434</v>
      </c>
      <c r="O236" s="44">
        <v>11</v>
      </c>
      <c r="P236" s="44">
        <v>184</v>
      </c>
      <c r="Q236" s="44">
        <v>223</v>
      </c>
      <c r="R236" s="44">
        <v>2.4243434495515452</v>
      </c>
      <c r="S236" s="44">
        <v>5.1125975953369327</v>
      </c>
      <c r="T236" s="44">
        <v>6.5214118254360871</v>
      </c>
      <c r="U236" s="44">
        <v>17910</v>
      </c>
      <c r="V236" s="44">
        <v>1119.32</v>
      </c>
      <c r="W236" s="46">
        <v>1106485</v>
      </c>
      <c r="X236" s="44">
        <f>VLOOKUP(B236,'3月14日之前使用和计算的所有数据'!B:I,8,0)</f>
        <v>2</v>
      </c>
      <c r="Y236" s="44">
        <f>VLOOKUP(B236,'3月14日之前使用和计算的所有数据'!B:J,9,0)</f>
        <v>6</v>
      </c>
      <c r="Z236" s="44">
        <f>VLOOKUP(B236,'3月14日之前使用和计算的所有数据'!B:K,10,0)</f>
        <v>11</v>
      </c>
      <c r="AA236" s="44">
        <f>VLOOKUP(B236,'3月14日之前使用和计算的所有数据'!B:L,11,0)</f>
        <v>2.0198709999999999E-3</v>
      </c>
      <c r="AB236" s="44">
        <f>VLOOKUP(B236,'3月14日之前使用和计算的所有数据'!B:M,12,0)</f>
        <v>1.40292E-4</v>
      </c>
      <c r="AC236" s="44">
        <f>VLOOKUP(B236,'3月14日之前使用和计算的所有数据'!B:N,13,0)</f>
        <v>1.7708599999999999E-4</v>
      </c>
      <c r="AD236" s="44">
        <f>VLOOKUP(B236,'3月14日之前使用和计算的所有数据'!B:O,14,0)</f>
        <v>1.5377653483397962</v>
      </c>
      <c r="AE236" s="44">
        <v>1.7191291291291291</v>
      </c>
      <c r="AF236" s="44">
        <v>1.26305</v>
      </c>
      <c r="AG236" s="44">
        <v>120.39182099999999</v>
      </c>
      <c r="AH236" s="44">
        <v>31.497886999999999</v>
      </c>
    </row>
    <row r="237" spans="1:34" s="44" customFormat="1">
      <c r="A237" s="44">
        <v>276</v>
      </c>
      <c r="B237" s="46" t="s">
        <v>170</v>
      </c>
      <c r="C237" s="44">
        <v>0.796471021</v>
      </c>
      <c r="D237" s="44">
        <v>195</v>
      </c>
      <c r="E237" s="44">
        <v>41</v>
      </c>
      <c r="F237" s="46">
        <v>6</v>
      </c>
      <c r="G237" s="44">
        <v>242.77</v>
      </c>
      <c r="H237" s="44">
        <v>0.22548090785517155</v>
      </c>
      <c r="I237" s="44">
        <v>0.12583972631142443</v>
      </c>
      <c r="J237" s="44">
        <v>0.94110000000000005</v>
      </c>
      <c r="K237" s="44">
        <v>2.2517740000000002</v>
      </c>
      <c r="L237" s="44">
        <v>0.72908514231577215</v>
      </c>
      <c r="M237" s="44">
        <v>2.2235037278082137</v>
      </c>
      <c r="N237" s="44">
        <v>11.764221279400255</v>
      </c>
      <c r="O237" s="44">
        <v>1</v>
      </c>
      <c r="P237" s="44">
        <v>186</v>
      </c>
      <c r="Q237" s="44">
        <v>1614</v>
      </c>
      <c r="R237" s="44">
        <v>0.29744202331424807</v>
      </c>
      <c r="S237" s="44">
        <v>7.1219672941467218</v>
      </c>
      <c r="T237" s="44">
        <v>7.7151213082341314</v>
      </c>
      <c r="U237" s="44">
        <v>1230</v>
      </c>
      <c r="V237" s="44">
        <v>0</v>
      </c>
      <c r="W237" s="46">
        <v>0</v>
      </c>
      <c r="X237" s="44">
        <f>VLOOKUP(B237,'3月14日之前使用和计算的所有数据'!B:I,8,0)</f>
        <v>2</v>
      </c>
      <c r="Y237" s="44">
        <f>VLOOKUP(B237,'3月14日之前使用和计算的所有数据'!B:J,9,0)</f>
        <v>12</v>
      </c>
      <c r="Z237" s="44">
        <f>VLOOKUP(B237,'3月14日之前使用和计算的所有数据'!B:K,10,0)</f>
        <v>30</v>
      </c>
      <c r="AA237" s="44">
        <f>VLOOKUP(B237,'3月14日之前使用和计算的所有数据'!B:L,11,0)</f>
        <v>4.8076559999999997E-2</v>
      </c>
      <c r="AB237" s="44">
        <f>VLOOKUP(B237,'3月14日之前使用和计算的所有数据'!B:M,12,0)</f>
        <v>1.7059E-4</v>
      </c>
      <c r="AC237" s="44">
        <f>VLOOKUP(B237,'3月14日之前使用和计算的所有数据'!B:N,13,0)</f>
        <v>5.416705E-3</v>
      </c>
      <c r="AD237" s="44">
        <f>VLOOKUP(B237,'3月14日之前使用和计算的所有数据'!B:O,14,0)</f>
        <v>2.9279108977249696E-2</v>
      </c>
      <c r="AE237" s="44">
        <v>2.098348348348348</v>
      </c>
      <c r="AF237" s="44">
        <v>8.4425799999999995</v>
      </c>
      <c r="AG237" s="44">
        <v>109.017836</v>
      </c>
      <c r="AH237" s="44">
        <v>33.488106000000002</v>
      </c>
    </row>
    <row r="238" spans="1:34" s="44" customFormat="1">
      <c r="A238" s="44">
        <v>277</v>
      </c>
      <c r="B238" s="46" t="s">
        <v>195</v>
      </c>
      <c r="C238" s="44">
        <v>1.8980243290000001</v>
      </c>
      <c r="D238" s="44">
        <v>440</v>
      </c>
      <c r="E238" s="44">
        <v>36</v>
      </c>
      <c r="F238" s="46">
        <v>9</v>
      </c>
      <c r="G238" s="44">
        <v>229</v>
      </c>
      <c r="H238" s="44">
        <v>0.21751091703056769</v>
      </c>
      <c r="I238" s="44">
        <v>0.20501342882721577</v>
      </c>
      <c r="J238" s="44">
        <v>0.88990000000000002</v>
      </c>
      <c r="K238" s="44">
        <v>2.824776</v>
      </c>
      <c r="L238" s="44">
        <v>0.55458515283842791</v>
      </c>
      <c r="M238" s="44">
        <v>2.8930131004366815</v>
      </c>
      <c r="N238" s="44">
        <v>11.912663755458516</v>
      </c>
      <c r="O238" s="44">
        <v>1</v>
      </c>
      <c r="P238" s="44">
        <v>167</v>
      </c>
      <c r="Q238" s="44">
        <v>1416</v>
      </c>
      <c r="R238" s="44">
        <v>0.26637554585152839</v>
      </c>
      <c r="S238" s="44">
        <v>7.8384279475982535</v>
      </c>
      <c r="T238" s="44">
        <v>9.3493449781659379</v>
      </c>
      <c r="U238" s="44">
        <v>3035</v>
      </c>
      <c r="V238" s="44">
        <v>104.95</v>
      </c>
      <c r="W238" s="46">
        <v>0</v>
      </c>
      <c r="X238" s="44">
        <f>VLOOKUP(B238,'3月14日之前使用和计算的所有数据'!B:I,8,0)</f>
        <v>2</v>
      </c>
      <c r="Y238" s="44">
        <f>VLOOKUP(B238,'3月14日之前使用和计算的所有数据'!B:J,9,0)</f>
        <v>8</v>
      </c>
      <c r="Z238" s="44">
        <f>VLOOKUP(B238,'3月14日之前使用和计算的所有数据'!B:K,10,0)</f>
        <v>22</v>
      </c>
      <c r="AA238" s="44">
        <f>VLOOKUP(B238,'3月14日之前使用和计算的所有数据'!B:L,11,0)</f>
        <v>1.161357E-2</v>
      </c>
      <c r="AB238" s="44">
        <f>VLOOKUP(B238,'3月14日之前使用和计算的所有数据'!B:M,12,0)</f>
        <v>1.6616800000000001E-4</v>
      </c>
      <c r="AC238" s="44">
        <f>VLOOKUP(B238,'3月14日之前使用和计算的所有数据'!B:N,13,0)</f>
        <v>7.664662E-3</v>
      </c>
      <c r="AD238" s="44">
        <f>VLOOKUP(B238,'3月14日之前使用和计算的所有数据'!B:O,14,0)</f>
        <v>1.0654368451900533</v>
      </c>
      <c r="AE238" s="44">
        <v>1.7485285285285286</v>
      </c>
      <c r="AF238" s="44">
        <v>11.0001</v>
      </c>
      <c r="AG238" s="44">
        <v>106.043634</v>
      </c>
      <c r="AH238" s="44">
        <v>35.199410999999998</v>
      </c>
    </row>
    <row r="239" spans="1:34" s="44" customFormat="1">
      <c r="A239" s="44">
        <v>278</v>
      </c>
      <c r="B239" s="46" t="s">
        <v>231</v>
      </c>
      <c r="C239" s="44">
        <v>0.56990484200000002</v>
      </c>
      <c r="D239" s="44">
        <v>109</v>
      </c>
      <c r="E239" s="44">
        <v>36</v>
      </c>
      <c r="F239" s="46">
        <v>8</v>
      </c>
      <c r="G239" s="44">
        <v>198.43</v>
      </c>
      <c r="H239" s="44">
        <v>0.52013304439852837</v>
      </c>
      <c r="I239" s="44">
        <v>5.969974126000361E-2</v>
      </c>
      <c r="J239" s="44">
        <v>1.0067999999999999</v>
      </c>
      <c r="K239" s="44">
        <v>1.9104860000000001</v>
      </c>
      <c r="L239" s="44">
        <v>0.9675956256614423</v>
      </c>
      <c r="M239" s="44">
        <v>3.0580053419341833</v>
      </c>
      <c r="N239" s="44">
        <v>24.9559038451847</v>
      </c>
      <c r="O239" s="44">
        <v>1</v>
      </c>
      <c r="P239" s="44">
        <v>147</v>
      </c>
      <c r="Q239" s="44">
        <v>1144</v>
      </c>
      <c r="R239" s="44">
        <v>0.14231718994103715</v>
      </c>
      <c r="S239" s="44">
        <v>8.3404727107796202</v>
      </c>
      <c r="T239" s="44">
        <v>8.3656705135312208</v>
      </c>
      <c r="U239" s="44">
        <v>3530</v>
      </c>
      <c r="V239" s="44">
        <v>0</v>
      </c>
      <c r="W239" s="46">
        <v>0</v>
      </c>
      <c r="X239" s="44">
        <f>VLOOKUP(B239,'3月14日之前使用和计算的所有数据'!B:I,8,0)</f>
        <v>2</v>
      </c>
      <c r="Y239" s="44">
        <f>VLOOKUP(B239,'3月14日之前使用和计算的所有数据'!B:J,9,0)</f>
        <v>8</v>
      </c>
      <c r="Z239" s="44">
        <f>VLOOKUP(B239,'3月14日之前使用和计算的所有数据'!B:K,10,0)</f>
        <v>18</v>
      </c>
      <c r="AA239" s="44">
        <f>VLOOKUP(B239,'3月14日之前使用和计算的所有数据'!B:L,11,0)</f>
        <v>4.9654809999999999E-3</v>
      </c>
      <c r="AB239" s="44">
        <f>VLOOKUP(B239,'3月14日之前使用和计算的所有数据'!B:M,12,0)</f>
        <v>1.5547299999999999E-4</v>
      </c>
      <c r="AC239" s="44">
        <f>VLOOKUP(B239,'3月14日之前使用和计算的所有数据'!B:N,13,0)</f>
        <v>3.121253E-3</v>
      </c>
      <c r="AD239" s="44">
        <f>VLOOKUP(B239,'3月14日之前使用和计算的所有数据'!B:O,14,0)</f>
        <v>1.1563886473321312</v>
      </c>
      <c r="AE239" s="44">
        <v>1.8842942942942944</v>
      </c>
      <c r="AF239" s="44">
        <v>13.23</v>
      </c>
      <c r="AG239" s="44">
        <v>102.629491</v>
      </c>
      <c r="AH239" s="44">
        <v>37.932789999999997</v>
      </c>
    </row>
    <row r="240" spans="1:34" s="44" customFormat="1">
      <c r="A240" s="44">
        <v>279</v>
      </c>
      <c r="B240" s="46" t="s">
        <v>242</v>
      </c>
      <c r="C240" s="44">
        <v>2.2590361450000001</v>
      </c>
      <c r="D240" s="44">
        <v>105</v>
      </c>
      <c r="E240" s="44">
        <v>33</v>
      </c>
      <c r="F240" s="46">
        <v>3</v>
      </c>
      <c r="G240" s="44">
        <v>47.43</v>
      </c>
      <c r="H240" s="44">
        <v>0.45266708834071262</v>
      </c>
      <c r="I240" s="44">
        <v>5.3316097122302161E-2</v>
      </c>
      <c r="J240" s="44">
        <v>4.1059999999999999</v>
      </c>
      <c r="K240" s="44">
        <v>3.7263900000000003</v>
      </c>
      <c r="L240" s="44">
        <v>0.44275774826059455</v>
      </c>
      <c r="M240" s="44">
        <v>3.7550073792958045</v>
      </c>
      <c r="N240" s="44">
        <v>26.966055239300022</v>
      </c>
      <c r="O240" s="44">
        <v>0</v>
      </c>
      <c r="P240" s="44">
        <v>27</v>
      </c>
      <c r="Q240" s="44">
        <v>123</v>
      </c>
      <c r="R240" s="44">
        <v>0</v>
      </c>
      <c r="S240" s="44">
        <v>7.5901328273244779</v>
      </c>
      <c r="T240" s="44">
        <v>7.8009698503057141</v>
      </c>
      <c r="U240" s="44">
        <v>756</v>
      </c>
      <c r="V240" s="44">
        <v>36.19</v>
      </c>
      <c r="W240" s="46">
        <v>0</v>
      </c>
      <c r="X240" s="44">
        <f>VLOOKUP(B240,'3月14日之前使用和计算的所有数据'!B:I,8,0)</f>
        <v>2</v>
      </c>
      <c r="Y240" s="44">
        <f>VLOOKUP(B240,'3月14日之前使用和计算的所有数据'!B:J,9,0)</f>
        <v>5</v>
      </c>
      <c r="Z240" s="44">
        <f>VLOOKUP(B240,'3月14日之前使用和计算的所有数据'!B:K,10,0)</f>
        <v>13</v>
      </c>
      <c r="AA240" s="44">
        <f>VLOOKUP(B240,'3月14日之前使用和计算的所有数据'!B:L,11,0)</f>
        <v>7.2798800000000005E-5</v>
      </c>
      <c r="AB240" s="44">
        <f>VLOOKUP(B240,'3月14日之前使用和计算的所有数据'!B:M,12,0)</f>
        <v>1.49209E-4</v>
      </c>
      <c r="AC240" s="44">
        <f>VLOOKUP(B240,'3月14日之前使用和计算的所有数据'!B:N,13,0)</f>
        <v>1.047486E-3</v>
      </c>
      <c r="AD240" s="44">
        <f>VLOOKUP(B240,'3月14日之前使用和计算的所有数据'!B:O,14,0)</f>
        <v>0.77959539104725706</v>
      </c>
      <c r="AE240" s="44">
        <v>1.9422222222222223</v>
      </c>
      <c r="AF240" s="44">
        <v>13.93</v>
      </c>
      <c r="AG240" s="44">
        <v>102.19376699999999</v>
      </c>
      <c r="AH240" s="44">
        <v>38.521011999999999</v>
      </c>
    </row>
    <row r="241" spans="1:34" s="44" customFormat="1">
      <c r="A241" s="44">
        <v>280</v>
      </c>
      <c r="B241" s="46" t="s">
        <v>255</v>
      </c>
      <c r="C241" s="44">
        <v>3.0733944950000001</v>
      </c>
      <c r="D241" s="44">
        <v>67</v>
      </c>
      <c r="E241" s="44">
        <v>33</v>
      </c>
      <c r="F241" s="46">
        <v>4</v>
      </c>
      <c r="G241" s="44">
        <v>19.899999999999999</v>
      </c>
      <c r="H241" s="44">
        <v>1</v>
      </c>
      <c r="I241" s="44">
        <v>6.7802385008517874E-2</v>
      </c>
      <c r="J241" s="44">
        <v>7.6086999999999998</v>
      </c>
      <c r="K241" s="44">
        <v>3.938472</v>
      </c>
      <c r="L241" s="44">
        <v>0.4020100502512563</v>
      </c>
      <c r="M241" s="44">
        <v>6.9648241206030148</v>
      </c>
      <c r="N241" s="44">
        <v>36.683417085427138</v>
      </c>
      <c r="O241" s="44">
        <v>1</v>
      </c>
      <c r="P241" s="44">
        <v>11</v>
      </c>
      <c r="Q241" s="44">
        <v>20</v>
      </c>
      <c r="R241" s="44">
        <v>1.4015075376884423</v>
      </c>
      <c r="S241" s="44">
        <v>4.4221105527638196</v>
      </c>
      <c r="T241" s="44">
        <v>8.0904522613065346</v>
      </c>
      <c r="U241" s="44">
        <v>2431.69</v>
      </c>
      <c r="V241" s="44">
        <v>130.54</v>
      </c>
      <c r="W241" s="46">
        <v>89604</v>
      </c>
      <c r="X241" s="44">
        <f>VLOOKUP(B241,'3月14日之前使用和计算的所有数据'!B:I,8,0)</f>
        <v>2</v>
      </c>
      <c r="Y241" s="44">
        <f>VLOOKUP(B241,'3月14日之前使用和计算的所有数据'!B:J,9,0)</f>
        <v>5</v>
      </c>
      <c r="Z241" s="44">
        <f>VLOOKUP(B241,'3月14日之前使用和计算的所有数据'!B:K,10,0)</f>
        <v>11</v>
      </c>
      <c r="AA241" s="44">
        <f>VLOOKUP(B241,'3月14日之前使用和计算的所有数据'!B:L,11,0)</f>
        <v>3.4398839999999998E-3</v>
      </c>
      <c r="AB241" s="44">
        <f>VLOOKUP(B241,'3月14日之前使用和计算的所有数据'!B:M,12,0)</f>
        <v>1.40331E-4</v>
      </c>
      <c r="AC241" s="44">
        <f>VLOOKUP(B241,'3月14日之前使用和计算的所有数据'!B:N,13,0)</f>
        <v>2.0056800000000001E-4</v>
      </c>
      <c r="AD241" s="44">
        <f>VLOOKUP(B241,'3月14日之前使用和计算的所有数据'!B:O,14,0)</f>
        <v>1.3246609010055093</v>
      </c>
      <c r="AE241" s="44">
        <v>2.1648648648648647</v>
      </c>
      <c r="AF241" s="44">
        <v>18.079999999999998</v>
      </c>
      <c r="AG241" s="44">
        <v>98.289152000000001</v>
      </c>
      <c r="AH241" s="44">
        <v>39.773130000000002</v>
      </c>
    </row>
    <row r="242" spans="1:34" s="44" customFormat="1">
      <c r="A242" s="44">
        <v>290</v>
      </c>
      <c r="B242" s="46" t="s">
        <v>135</v>
      </c>
      <c r="C242" s="44">
        <v>1.034525739</v>
      </c>
      <c r="D242" s="44">
        <v>166</v>
      </c>
      <c r="E242" s="44">
        <v>32</v>
      </c>
      <c r="F242" s="46">
        <v>13</v>
      </c>
      <c r="G242" s="44">
        <v>159.4</v>
      </c>
      <c r="H242" s="44">
        <v>0.41173149309912166</v>
      </c>
      <c r="I242" s="44">
        <v>0.1926982591876209</v>
      </c>
      <c r="J242" s="44">
        <v>1.7295</v>
      </c>
      <c r="K242" s="44">
        <v>2.7596430000000001</v>
      </c>
      <c r="L242" s="44">
        <v>0.54579673776662485</v>
      </c>
      <c r="M242" s="44">
        <v>2.4297365119196987</v>
      </c>
      <c r="N242" s="44">
        <v>12.892095357590966</v>
      </c>
      <c r="O242" s="44">
        <v>3</v>
      </c>
      <c r="P242" s="44">
        <v>111</v>
      </c>
      <c r="Q242" s="44">
        <v>425</v>
      </c>
      <c r="R242" s="44">
        <v>1.2023212045169385</v>
      </c>
      <c r="S242" s="44">
        <v>6.8946047678795495</v>
      </c>
      <c r="T242" s="44">
        <v>6.5244667503136755</v>
      </c>
      <c r="U242" s="44">
        <v>4782</v>
      </c>
      <c r="V242" s="44">
        <v>52.7</v>
      </c>
      <c r="W242" s="46">
        <v>0</v>
      </c>
      <c r="X242" s="44">
        <f>VLOOKUP(B242,'3月14日之前使用和计算的所有数据'!B:I,8,0)</f>
        <v>2</v>
      </c>
      <c r="Y242" s="44">
        <f>VLOOKUP(B242,'3月14日之前使用和计算的所有数据'!B:J,9,0)</f>
        <v>8</v>
      </c>
      <c r="Z242" s="44">
        <f>VLOOKUP(B242,'3月14日之前使用和计算的所有数据'!B:K,10,0)</f>
        <v>17</v>
      </c>
      <c r="AA242" s="44">
        <f>VLOOKUP(B242,'3月14日之前使用和计算的所有数据'!B:L,11,0)</f>
        <v>2.240938E-2</v>
      </c>
      <c r="AB242" s="44">
        <f>VLOOKUP(B242,'3月14日之前使用和计算的所有数据'!B:M,12,0)</f>
        <v>1.5686300000000001E-4</v>
      </c>
      <c r="AC242" s="44">
        <f>VLOOKUP(B242,'3月14日之前使用和计算的所有数据'!B:N,13,0)</f>
        <v>3.4394800000000001E-4</v>
      </c>
      <c r="AD242" s="44">
        <f>VLOOKUP(B242,'3月14日之前使用和计算的所有数据'!B:O,14,0)</f>
        <v>0.59643485651323469</v>
      </c>
      <c r="AE242" s="44">
        <v>1.7447447447447448</v>
      </c>
      <c r="AF242" s="44">
        <v>4.66</v>
      </c>
      <c r="AG242" s="44">
        <v>117.40140599999999</v>
      </c>
      <c r="AH242" s="44">
        <v>30.882003000000001</v>
      </c>
    </row>
    <row r="243" spans="1:34" s="44" customFormat="1">
      <c r="A243" s="44">
        <v>293</v>
      </c>
      <c r="B243" s="46" t="s">
        <v>123</v>
      </c>
      <c r="C243" s="44">
        <v>0.66741939500000003</v>
      </c>
      <c r="D243" s="44">
        <v>266</v>
      </c>
      <c r="E243" s="44">
        <v>24</v>
      </c>
      <c r="F243" s="46">
        <v>20</v>
      </c>
      <c r="G243" s="44">
        <v>401.1</v>
      </c>
      <c r="H243" s="44">
        <v>0.31067065569683366</v>
      </c>
      <c r="I243" s="44">
        <v>0.19056442417331815</v>
      </c>
      <c r="J243" s="44">
        <v>3.1476000000000002</v>
      </c>
      <c r="K243" s="44">
        <v>1.9332</v>
      </c>
      <c r="L243" s="44">
        <v>0.38145100972326101</v>
      </c>
      <c r="M243" s="44">
        <v>3.4794315632011967</v>
      </c>
      <c r="N243" s="44">
        <v>20.079780603340811</v>
      </c>
      <c r="O243" s="44">
        <v>5</v>
      </c>
      <c r="P243" s="44">
        <v>189</v>
      </c>
      <c r="Q243" s="44">
        <v>380</v>
      </c>
      <c r="R243" s="44">
        <v>1.2231862378459235</v>
      </c>
      <c r="S243" s="44">
        <v>4.5599601096983289</v>
      </c>
      <c r="T243" s="44">
        <v>4.2358514086262771</v>
      </c>
      <c r="U243" s="44">
        <v>9018</v>
      </c>
      <c r="V243" s="44">
        <v>302.7</v>
      </c>
      <c r="W243" s="46">
        <v>657528</v>
      </c>
      <c r="X243" s="44">
        <f>VLOOKUP(B243,'3月14日之前使用和计算的所有数据'!B:I,8,0)</f>
        <v>2</v>
      </c>
      <c r="Y243" s="44">
        <f>VLOOKUP(B243,'3月14日之前使用和计算的所有数据'!B:J,9,0)</f>
        <v>8</v>
      </c>
      <c r="Z243" s="44">
        <f>VLOOKUP(B243,'3月14日之前使用和计算的所有数据'!B:K,10,0)</f>
        <v>19</v>
      </c>
      <c r="AA243" s="44">
        <f>VLOOKUP(B243,'3月14日之前使用和计算的所有数据'!B:L,11,0)</f>
        <v>4.7591539999999998E-3</v>
      </c>
      <c r="AB243" s="44">
        <f>VLOOKUP(B243,'3月14日之前使用和计算的所有数据'!B:M,12,0)</f>
        <v>1.6396100000000001E-4</v>
      </c>
      <c r="AC243" s="44">
        <f>VLOOKUP(B243,'3月14日之前使用和计算的所有数据'!B:N,13,0)</f>
        <v>6.5925700000000001E-4</v>
      </c>
      <c r="AD243" s="44">
        <f>VLOOKUP(B243,'3月14日之前使用和计算的所有数据'!B:O,14,0)</f>
        <v>0.44312555039854973</v>
      </c>
      <c r="AE243" s="44">
        <v>2.8707207207207204</v>
      </c>
      <c r="AF243" s="44">
        <v>4.8503699999999998</v>
      </c>
      <c r="AG243" s="44">
        <v>111.285572</v>
      </c>
      <c r="AH243" s="44">
        <v>30.710787</v>
      </c>
    </row>
    <row r="244" spans="1:34" s="44" customFormat="1">
      <c r="A244" s="44">
        <v>294</v>
      </c>
      <c r="B244" s="46" t="s">
        <v>114</v>
      </c>
      <c r="C244" s="44">
        <v>0.83108302999999994</v>
      </c>
      <c r="D244" s="44">
        <v>317</v>
      </c>
      <c r="E244" s="44">
        <v>37</v>
      </c>
      <c r="F244" s="46">
        <v>5</v>
      </c>
      <c r="G244" s="44">
        <v>384.75</v>
      </c>
      <c r="H244" s="44">
        <v>0.39183885640025989</v>
      </c>
      <c r="I244" s="44">
        <v>0.72253521126760567</v>
      </c>
      <c r="J244" s="44">
        <v>1.1536</v>
      </c>
      <c r="K244" s="44">
        <v>2.1451180000000001</v>
      </c>
      <c r="L244" s="44">
        <v>0.36387264457439894</v>
      </c>
      <c r="M244" s="44">
        <v>2.2305393112410656</v>
      </c>
      <c r="N244" s="44">
        <v>11.178687459389213</v>
      </c>
      <c r="O244" s="44">
        <v>1</v>
      </c>
      <c r="P244" s="44">
        <v>168</v>
      </c>
      <c r="Q244" s="44">
        <v>431</v>
      </c>
      <c r="R244" s="44">
        <v>0.25042235217673814</v>
      </c>
      <c r="S244" s="44">
        <v>5.4970760233918137</v>
      </c>
      <c r="T244" s="44">
        <v>5.730994152046784</v>
      </c>
      <c r="U244" s="44">
        <v>4816.04</v>
      </c>
      <c r="V244" s="44">
        <v>276</v>
      </c>
      <c r="W244" s="46">
        <v>0</v>
      </c>
      <c r="X244" s="44">
        <f>VLOOKUP(B244,'3月14日之前使用和计算的所有数据'!B:I,8,0)</f>
        <v>2</v>
      </c>
      <c r="Y244" s="44">
        <f>VLOOKUP(B244,'3月14日之前使用和计算的所有数据'!B:J,9,0)</f>
        <v>8</v>
      </c>
      <c r="Z244" s="44">
        <f>VLOOKUP(B244,'3月14日之前使用和计算的所有数据'!B:K,10,0)</f>
        <v>20</v>
      </c>
      <c r="AA244" s="44">
        <f>VLOOKUP(B244,'3月14日之前使用和计算的所有数据'!B:L,11,0)</f>
        <v>8.4978600000000005E-4</v>
      </c>
      <c r="AB244" s="44">
        <f>VLOOKUP(B244,'3月14日之前使用和计算的所有数据'!B:M,12,0)</f>
        <v>1.5867999999999999E-4</v>
      </c>
      <c r="AC244" s="44">
        <f>VLOOKUP(B244,'3月14日之前使用和计算的所有数据'!B:N,13,0)</f>
        <v>7.6120699999999996E-4</v>
      </c>
      <c r="AD244" s="44">
        <f>VLOOKUP(B244,'3月14日之前使用和计算的所有数据'!B:O,14,0)</f>
        <v>0.25143103297502123</v>
      </c>
      <c r="AE244" s="44">
        <v>2.0096096096096097</v>
      </c>
      <c r="AF244" s="44">
        <v>2</v>
      </c>
      <c r="AG244" s="44">
        <v>105.381843</v>
      </c>
      <c r="AH244" s="44">
        <v>30.864146000000002</v>
      </c>
    </row>
    <row r="245" spans="1:34" s="44" customFormat="1">
      <c r="A245" s="44">
        <v>295</v>
      </c>
      <c r="B245" s="46" t="s">
        <v>107</v>
      </c>
      <c r="C245" s="44">
        <v>0.22948137199999999</v>
      </c>
      <c r="D245" s="44">
        <v>115</v>
      </c>
      <c r="E245" s="44">
        <v>27</v>
      </c>
      <c r="F245" s="46">
        <v>17</v>
      </c>
      <c r="G245" s="44">
        <v>496.25</v>
      </c>
      <c r="H245" s="44">
        <v>0.21805541561712846</v>
      </c>
      <c r="I245" s="44">
        <v>0.62327304697312236</v>
      </c>
      <c r="J245" s="44">
        <v>1.2616000000000001</v>
      </c>
      <c r="K245" s="44">
        <v>2.4229769999999999</v>
      </c>
      <c r="L245" s="44">
        <v>0.42720403022670023</v>
      </c>
      <c r="M245" s="44">
        <v>2.1652392947103274</v>
      </c>
      <c r="N245" s="44">
        <v>9.8176322418136017</v>
      </c>
      <c r="O245" s="44">
        <v>0</v>
      </c>
      <c r="P245" s="44">
        <v>319</v>
      </c>
      <c r="Q245" s="44">
        <v>1036</v>
      </c>
      <c r="R245" s="44">
        <v>0</v>
      </c>
      <c r="S245" s="44">
        <v>4.3324937027707806</v>
      </c>
      <c r="T245" s="44">
        <v>5.408564231738036</v>
      </c>
      <c r="U245" s="44">
        <v>5841</v>
      </c>
      <c r="V245" s="44">
        <v>67.819999999999993</v>
      </c>
      <c r="W245" s="46">
        <v>0</v>
      </c>
      <c r="X245" s="44">
        <f>VLOOKUP(B245,'3月14日之前使用和计算的所有数据'!B:I,8,0)</f>
        <v>4</v>
      </c>
      <c r="Y245" s="44">
        <f>VLOOKUP(B245,'3月14日之前使用和计算的所有数据'!B:J,9,0)</f>
        <v>16</v>
      </c>
      <c r="Z245" s="44">
        <f>VLOOKUP(B245,'3月14日之前使用和计算的所有数据'!B:K,10,0)</f>
        <v>29</v>
      </c>
      <c r="AA245" s="44">
        <f>VLOOKUP(B245,'3月14日之前使用和计算的所有数据'!B:L,11,0)</f>
        <v>7.8492909999999999E-2</v>
      </c>
      <c r="AB245" s="44">
        <f>VLOOKUP(B245,'3月14日之前使用和计算的所有数据'!B:M,12,0)</f>
        <v>1.6310599999999999E-4</v>
      </c>
      <c r="AC245" s="44">
        <f>VLOOKUP(B245,'3月14日之前使用和计算的所有数据'!B:N,13,0)</f>
        <v>9.0322799999999995E-4</v>
      </c>
      <c r="AD245" s="44">
        <f>VLOOKUP(B245,'3月14日之前使用和计算的所有数据'!B:O,14,0)</f>
        <v>0.75876349864612158</v>
      </c>
      <c r="AE245" s="44">
        <v>2.7907807807807807</v>
      </c>
      <c r="AF245" s="44">
        <v>1.1000000000000001</v>
      </c>
      <c r="AG245" s="44">
        <v>104.651072</v>
      </c>
      <c r="AH245" s="44">
        <v>30.116662000000002</v>
      </c>
    </row>
    <row r="246" spans="1:34" s="44" customFormat="1">
      <c r="A246" s="44">
        <v>296</v>
      </c>
      <c r="B246" s="46" t="s">
        <v>103</v>
      </c>
      <c r="C246" s="44">
        <v>0.664945126</v>
      </c>
      <c r="D246" s="44">
        <v>103</v>
      </c>
      <c r="E246" s="44">
        <v>37</v>
      </c>
      <c r="F246" s="46">
        <v>6</v>
      </c>
      <c r="G246" s="44">
        <v>154.85</v>
      </c>
      <c r="H246" s="44">
        <v>0.22731675815305136</v>
      </c>
      <c r="I246" s="44">
        <v>0.10119592210168606</v>
      </c>
      <c r="J246" s="44">
        <v>1.571</v>
      </c>
      <c r="K246" s="44">
        <v>2.313898</v>
      </c>
      <c r="L246" s="44">
        <v>1.2076202776880853</v>
      </c>
      <c r="M246" s="44">
        <v>4.0678075556990638</v>
      </c>
      <c r="N246" s="44">
        <v>18.708427510494026</v>
      </c>
      <c r="O246" s="44">
        <v>3</v>
      </c>
      <c r="P246" s="44">
        <v>85</v>
      </c>
      <c r="Q246" s="44">
        <v>320</v>
      </c>
      <c r="R246" s="44">
        <v>3.2053600258314496</v>
      </c>
      <c r="S246" s="44">
        <v>5.2760736196319025</v>
      </c>
      <c r="T246" s="44">
        <v>6.3609945108169201</v>
      </c>
      <c r="U246" s="44">
        <v>2249</v>
      </c>
      <c r="V246" s="44">
        <v>0</v>
      </c>
      <c r="W246" s="46">
        <v>0</v>
      </c>
      <c r="X246" s="44">
        <f>VLOOKUP(B246,'3月14日之前使用和计算的所有数据'!B:I,8,0)</f>
        <v>2</v>
      </c>
      <c r="Y246" s="44">
        <f>VLOOKUP(B246,'3月14日之前使用和计算的所有数据'!B:J,9,0)</f>
        <v>8</v>
      </c>
      <c r="Z246" s="44">
        <f>VLOOKUP(B246,'3月14日之前使用和计算的所有数据'!B:K,10,0)</f>
        <v>19</v>
      </c>
      <c r="AA246" s="44">
        <f>VLOOKUP(B246,'3月14日之前使用和计算的所有数据'!B:L,11,0)</f>
        <v>2.083022E-2</v>
      </c>
      <c r="AB246" s="44">
        <f>VLOOKUP(B246,'3月14日之前使用和计算的所有数据'!B:M,12,0)</f>
        <v>1.54943E-4</v>
      </c>
      <c r="AC246" s="44">
        <f>VLOOKUP(B246,'3月14日之前使用和计算的所有数据'!B:N,13,0)</f>
        <v>1.40648E-4</v>
      </c>
      <c r="AD246" s="44">
        <f>VLOOKUP(B246,'3月14日之前使用和计算的所有数据'!B:O,14,0)</f>
        <v>0.1945382629614677</v>
      </c>
      <c r="AE246" s="44">
        <v>2.6315915915915919</v>
      </c>
      <c r="AF246" s="44">
        <v>1.48</v>
      </c>
      <c r="AG246" s="44">
        <v>102.92616200000001</v>
      </c>
      <c r="AH246" s="44">
        <v>30.153703</v>
      </c>
    </row>
    <row r="247" spans="1:34" s="44" customFormat="1">
      <c r="A247" s="44">
        <v>298</v>
      </c>
      <c r="B247" s="46" t="s">
        <v>55</v>
      </c>
      <c r="C247" s="44">
        <v>7.8796959099999997</v>
      </c>
      <c r="D247" s="44">
        <v>1420</v>
      </c>
      <c r="E247" s="44">
        <v>25</v>
      </c>
      <c r="F247" s="46">
        <v>23</v>
      </c>
      <c r="G247" s="44">
        <v>175.33</v>
      </c>
      <c r="H247" s="44">
        <v>1</v>
      </c>
      <c r="I247" s="44">
        <v>1.1146217418944693</v>
      </c>
      <c r="J247" s="44">
        <v>6.8937999999999997</v>
      </c>
      <c r="K247" s="44">
        <v>3.6454989999999996</v>
      </c>
      <c r="L247" s="44">
        <v>0.27947299378315177</v>
      </c>
      <c r="M247" s="44">
        <v>5.4234871385387553</v>
      </c>
      <c r="N247" s="44">
        <v>39.970341641476068</v>
      </c>
      <c r="O247" s="44">
        <v>17</v>
      </c>
      <c r="P247" s="44">
        <v>95</v>
      </c>
      <c r="Q247" s="44">
        <v>300</v>
      </c>
      <c r="R247" s="44">
        <v>7.4973478583243027</v>
      </c>
      <c r="S247" s="44">
        <v>6.8556436434152737</v>
      </c>
      <c r="T247" s="44">
        <v>10.146580733474019</v>
      </c>
      <c r="U247" s="44">
        <v>9566</v>
      </c>
      <c r="V247" s="44">
        <v>366.04</v>
      </c>
      <c r="W247" s="46">
        <v>11123900</v>
      </c>
      <c r="X247" s="44">
        <f>VLOOKUP(B247,'3月14日之前使用和计算的所有数据'!B:I,8,0)</f>
        <v>2</v>
      </c>
      <c r="Y247" s="44">
        <f>VLOOKUP(B247,'3月14日之前使用和计算的所有数据'!B:J,9,0)</f>
        <v>5</v>
      </c>
      <c r="Z247" s="44">
        <f>VLOOKUP(B247,'3月14日之前使用和计算的所有数据'!B:K,10,0)</f>
        <v>10</v>
      </c>
      <c r="AA247" s="44">
        <f>VLOOKUP(B247,'3月14日之前使用和计算的所有数据'!B:L,11,0)</f>
        <v>2.1017319999999998E-3</v>
      </c>
      <c r="AB247" s="44">
        <f>VLOOKUP(B247,'3月14日之前使用和计算的所有数据'!B:M,12,0)</f>
        <v>1.3215300000000001E-4</v>
      </c>
      <c r="AC247" s="44">
        <f>VLOOKUP(B247,'3月14日之前使用和计算的所有数据'!B:N,13,0)</f>
        <v>1.4914199999999999E-6</v>
      </c>
      <c r="AD247" s="44">
        <f>VLOOKUP(B247,'3月14日之前使用和计算的所有数据'!B:O,14,0)</f>
        <v>1.7667161307289225</v>
      </c>
      <c r="AE247" s="44">
        <v>1.9487687687687687</v>
      </c>
      <c r="AF247" s="44">
        <v>2.64</v>
      </c>
      <c r="AG247" s="44">
        <v>118.04819999999999</v>
      </c>
      <c r="AH247" s="44">
        <v>24.563389999999998</v>
      </c>
    </row>
    <row r="248" spans="1:34" s="44" customFormat="1">
      <c r="A248" s="44">
        <v>299</v>
      </c>
      <c r="B248" s="46" t="s">
        <v>54</v>
      </c>
      <c r="C248" s="44">
        <v>0.600386262</v>
      </c>
      <c r="D248" s="44">
        <v>286</v>
      </c>
      <c r="E248" s="44">
        <v>35</v>
      </c>
      <c r="F248" s="46">
        <v>15</v>
      </c>
      <c r="G248" s="44">
        <v>470.51</v>
      </c>
      <c r="H248" s="44">
        <v>0.11644810949820408</v>
      </c>
      <c r="I248" s="44">
        <v>0.36550143711644528</v>
      </c>
      <c r="J248" s="44">
        <v>2.4619</v>
      </c>
      <c r="K248" s="44">
        <v>2.4710360000000002</v>
      </c>
      <c r="L248" s="44">
        <v>0.38893966121867762</v>
      </c>
      <c r="M248" s="44">
        <v>1.897940532613547</v>
      </c>
      <c r="N248" s="44">
        <v>9.7808760706467446</v>
      </c>
      <c r="O248" s="44">
        <v>7</v>
      </c>
      <c r="P248" s="44">
        <v>220</v>
      </c>
      <c r="Q248" s="44">
        <v>1346</v>
      </c>
      <c r="R248" s="44">
        <v>1.2064355699134981</v>
      </c>
      <c r="S248" s="44">
        <v>5.5280440373212052</v>
      </c>
      <c r="T248" s="44">
        <v>7.2772098361352588</v>
      </c>
      <c r="U248" s="44">
        <v>5197</v>
      </c>
      <c r="V248" s="44">
        <v>59.52</v>
      </c>
      <c r="W248" s="46">
        <v>0</v>
      </c>
      <c r="X248" s="44">
        <f>VLOOKUP(B248,'3月14日之前使用和计算的所有数据'!B:I,8,0)</f>
        <v>3</v>
      </c>
      <c r="Y248" s="44">
        <f>VLOOKUP(B248,'3月14日之前使用和计算的所有数据'!B:J,9,0)</f>
        <v>8</v>
      </c>
      <c r="Z248" s="44">
        <f>VLOOKUP(B248,'3月14日之前使用和计算的所有数据'!B:K,10,0)</f>
        <v>15</v>
      </c>
      <c r="AA248" s="44">
        <f>VLOOKUP(B248,'3月14日之前使用和计算的所有数据'!B:L,11,0)</f>
        <v>1.3140779999999999E-2</v>
      </c>
      <c r="AB248" s="44">
        <f>VLOOKUP(B248,'3月14日之前使用和计算的所有数据'!B:M,12,0)</f>
        <v>1.3770300000000001E-4</v>
      </c>
      <c r="AC248" s="44">
        <f>VLOOKUP(B248,'3月14日之前使用和计算的所有数据'!B:N,13,0)</f>
        <v>5.6504899999999997E-6</v>
      </c>
      <c r="AD248" s="44">
        <f>VLOOKUP(B248,'3月14日之前使用和计算的所有数据'!B:O,14,0)</f>
        <v>0.69964708369019324</v>
      </c>
      <c r="AE248" s="44">
        <v>2.1575075075075074</v>
      </c>
      <c r="AF248" s="44">
        <v>3.28</v>
      </c>
      <c r="AG248" s="44">
        <v>117.649225</v>
      </c>
      <c r="AH248" s="44">
        <v>24.481390999999999</v>
      </c>
    </row>
    <row r="249" spans="1:34" s="44" customFormat="1">
      <c r="A249" s="44">
        <v>300</v>
      </c>
      <c r="B249" s="46" t="s">
        <v>84</v>
      </c>
      <c r="C249" s="44">
        <v>0.74964112900000002</v>
      </c>
      <c r="D249" s="44">
        <v>141</v>
      </c>
      <c r="E249" s="44">
        <v>37</v>
      </c>
      <c r="F249" s="46">
        <v>11</v>
      </c>
      <c r="G249" s="44">
        <v>186.35</v>
      </c>
      <c r="H249" s="44">
        <v>0.45500402468473305</v>
      </c>
      <c r="I249" s="44">
        <v>0.48731694560669458</v>
      </c>
      <c r="J249" s="44">
        <v>2.2685</v>
      </c>
      <c r="K249" s="44">
        <v>2.2169150000000002</v>
      </c>
      <c r="L249" s="44">
        <v>0.37563724174939633</v>
      </c>
      <c r="M249" s="44">
        <v>3.0877381271800379</v>
      </c>
      <c r="N249" s="44">
        <v>13.850281727931312</v>
      </c>
      <c r="O249" s="44">
        <v>1</v>
      </c>
      <c r="P249" s="44">
        <v>113</v>
      </c>
      <c r="Q249" s="44">
        <v>420</v>
      </c>
      <c r="R249" s="44">
        <v>0.50405151596458286</v>
      </c>
      <c r="S249" s="44">
        <v>5.7794472766299974</v>
      </c>
      <c r="T249" s="44">
        <v>7.7005634558626239</v>
      </c>
      <c r="U249" s="44">
        <v>5783</v>
      </c>
      <c r="V249" s="44">
        <v>187.82</v>
      </c>
      <c r="W249" s="46">
        <v>0</v>
      </c>
      <c r="X249" s="44">
        <f>VLOOKUP(B249,'3月14日之前使用和计算的所有数据'!B:I,8,0)</f>
        <v>4</v>
      </c>
      <c r="Y249" s="44">
        <f>VLOOKUP(B249,'3月14日之前使用和计算的所有数据'!B:J,9,0)</f>
        <v>10</v>
      </c>
      <c r="Z249" s="44">
        <f>VLOOKUP(B249,'3月14日之前使用和计算的所有数据'!B:K,10,0)</f>
        <v>22</v>
      </c>
      <c r="AA249" s="44">
        <f>VLOOKUP(B249,'3月14日之前使用和计算的所有数据'!B:L,11,0)</f>
        <v>1.224656E-2</v>
      </c>
      <c r="AB249" s="44">
        <f>VLOOKUP(B249,'3月14日之前使用和计算的所有数据'!B:M,12,0)</f>
        <v>1.5092099999999999E-4</v>
      </c>
      <c r="AC249" s="44">
        <f>VLOOKUP(B249,'3月14日之前使用和计算的所有数据'!B:N,13,0)</f>
        <v>5.3698900000000002E-5</v>
      </c>
      <c r="AD249" s="44">
        <f>VLOOKUP(B249,'3月14日之前使用和计算的所有数据'!B:O,14,0)</f>
        <v>0.76607716428611172</v>
      </c>
      <c r="AE249" s="44">
        <v>2.7000900900900899</v>
      </c>
      <c r="AF249" s="44">
        <v>1.47</v>
      </c>
      <c r="AG249" s="44">
        <v>113.876818</v>
      </c>
      <c r="AH249" s="44">
        <v>27.60633</v>
      </c>
    </row>
    <row r="250" spans="1:34" s="44" customFormat="1">
      <c r="A250" s="44">
        <v>301</v>
      </c>
      <c r="B250" s="46" t="s">
        <v>92</v>
      </c>
      <c r="C250" s="44">
        <v>0.35057519500000001</v>
      </c>
      <c r="D250" s="44">
        <v>167</v>
      </c>
      <c r="E250" s="44">
        <v>37</v>
      </c>
      <c r="F250" s="46">
        <v>10</v>
      </c>
      <c r="G250" s="44">
        <v>469.11</v>
      </c>
      <c r="H250" s="44">
        <v>0.28178891944320095</v>
      </c>
      <c r="I250" s="44">
        <v>0.38628952569169961</v>
      </c>
      <c r="J250" s="44">
        <v>1.4071</v>
      </c>
      <c r="K250" s="44">
        <v>2.330911</v>
      </c>
      <c r="L250" s="44">
        <v>0.30909594764554155</v>
      </c>
      <c r="M250" s="44">
        <v>2.1545053398989578</v>
      </c>
      <c r="N250" s="44">
        <v>10.886572445695039</v>
      </c>
      <c r="O250" s="44">
        <v>4</v>
      </c>
      <c r="P250" s="44">
        <v>247</v>
      </c>
      <c r="Q250" s="44">
        <v>601</v>
      </c>
      <c r="R250" s="44">
        <v>0.58723966660271576</v>
      </c>
      <c r="S250" s="44">
        <v>4.1184370403530091</v>
      </c>
      <c r="T250" s="44">
        <v>5.1650998699665323</v>
      </c>
      <c r="U250" s="44">
        <v>8684</v>
      </c>
      <c r="V250" s="44">
        <v>91.45</v>
      </c>
      <c r="W250" s="46">
        <v>0</v>
      </c>
      <c r="X250" s="44">
        <f>VLOOKUP(B250,'3月14日之前使用和计算的所有数据'!B:I,8,0)</f>
        <v>2</v>
      </c>
      <c r="Y250" s="44">
        <f>VLOOKUP(B250,'3月14日之前使用和计算的所有数据'!B:J,9,0)</f>
        <v>9</v>
      </c>
      <c r="Z250" s="44">
        <f>VLOOKUP(B250,'3月14日之前使用和计算的所有数据'!B:K,10,0)</f>
        <v>21</v>
      </c>
      <c r="AA250" s="44">
        <f>VLOOKUP(B250,'3月14日之前使用和计算的所有数据'!B:L,11,0)</f>
        <v>1.7083549999999999E-2</v>
      </c>
      <c r="AB250" s="44">
        <f>VLOOKUP(B250,'3月14日之前使用和计算的所有数据'!B:M,12,0)</f>
        <v>1.57011E-4</v>
      </c>
      <c r="AC250" s="44">
        <f>VLOOKUP(B250,'3月14日之前使用和计算的所有数据'!B:N,13,0)</f>
        <v>8.8827799999999997E-5</v>
      </c>
      <c r="AD250" s="44">
        <f>VLOOKUP(B250,'3月14日之前使用和计算的所有数据'!B:O,14,0)</f>
        <v>0.85078269866318657</v>
      </c>
      <c r="AE250" s="44">
        <v>2.5839339339339342</v>
      </c>
      <c r="AF250" s="44">
        <v>0.98</v>
      </c>
      <c r="AG250" s="44">
        <v>111.897243</v>
      </c>
      <c r="AH250" s="44">
        <v>28.477460000000001</v>
      </c>
    </row>
    <row r="251" spans="1:34" s="44" customFormat="1">
      <c r="A251" s="44">
        <v>302</v>
      </c>
      <c r="B251" s="46" t="s">
        <v>142</v>
      </c>
      <c r="C251" s="44">
        <v>1.1475409839999999</v>
      </c>
      <c r="D251" s="44">
        <v>392</v>
      </c>
      <c r="E251" s="44">
        <v>25</v>
      </c>
      <c r="F251" s="46">
        <v>24</v>
      </c>
      <c r="G251" s="44">
        <v>338.83</v>
      </c>
      <c r="H251" s="44">
        <v>0.2444883865065077</v>
      </c>
      <c r="I251" s="44">
        <v>0.8654661558109833</v>
      </c>
      <c r="J251" s="44">
        <v>4.4897999999999998</v>
      </c>
      <c r="K251" s="44">
        <v>3.1963209999999997</v>
      </c>
      <c r="L251" s="44">
        <v>0.35120857066965738</v>
      </c>
      <c r="M251" s="44">
        <v>3.7901012307056638</v>
      </c>
      <c r="N251" s="44">
        <v>22.208777262934216</v>
      </c>
      <c r="O251" s="44">
        <v>5</v>
      </c>
      <c r="P251" s="44">
        <v>160</v>
      </c>
      <c r="Q251" s="44">
        <v>225</v>
      </c>
      <c r="R251" s="44">
        <v>1.1490127792698404</v>
      </c>
      <c r="S251" s="44">
        <v>6.3660242599533694</v>
      </c>
      <c r="T251" s="44">
        <v>6.634595519877224</v>
      </c>
      <c r="U251" s="44">
        <v>11298</v>
      </c>
      <c r="V251" s="44">
        <v>575.19000000000005</v>
      </c>
      <c r="W251" s="46">
        <v>0</v>
      </c>
      <c r="X251" s="44">
        <f>VLOOKUP(B251,'3月14日之前使用和计算的所有数据'!B:I,8,0)</f>
        <v>2</v>
      </c>
      <c r="Y251" s="44">
        <f>VLOOKUP(B251,'3月14日之前使用和计算的所有数据'!B:J,9,0)</f>
        <v>6</v>
      </c>
      <c r="Z251" s="44">
        <f>VLOOKUP(B251,'3月14日之前使用和计算的所有数据'!B:K,10,0)</f>
        <v>14</v>
      </c>
      <c r="AA251" s="44">
        <f>VLOOKUP(B251,'3月14日之前使用和计算的所有数据'!B:L,11,0)</f>
        <v>1.1788119999999999E-2</v>
      </c>
      <c r="AB251" s="44">
        <f>VLOOKUP(B251,'3月14日之前使用和计算的所有数据'!B:M,12,0)</f>
        <v>1.4314300000000001E-4</v>
      </c>
      <c r="AC251" s="44">
        <f>VLOOKUP(B251,'3月14日之前使用和计算的所有数据'!B:N,13,0)</f>
        <v>5.2897299999999999E-5</v>
      </c>
      <c r="AD251" s="44">
        <f>VLOOKUP(B251,'3月14日之前使用和计算的所有数据'!B:O,14,0)</f>
        <v>0.38322799657570139</v>
      </c>
      <c r="AE251" s="44">
        <v>1.9619219219219217</v>
      </c>
      <c r="AF251" s="44">
        <v>1.32</v>
      </c>
      <c r="AG251" s="44">
        <v>120.78302499999999</v>
      </c>
      <c r="AH251" s="44">
        <v>30.747841999999999</v>
      </c>
    </row>
    <row r="252" spans="1:34" s="44" customFormat="1">
      <c r="A252" s="44">
        <v>305</v>
      </c>
      <c r="B252" s="46" t="s">
        <v>61</v>
      </c>
      <c r="C252" s="44">
        <v>2.977232925</v>
      </c>
      <c r="D252" s="44">
        <v>833</v>
      </c>
      <c r="E252" s="44">
        <v>39</v>
      </c>
      <c r="F252" s="46">
        <v>5</v>
      </c>
      <c r="G252" s="44">
        <v>271.89999999999998</v>
      </c>
      <c r="H252" s="44">
        <v>0.31084957705038618</v>
      </c>
      <c r="I252" s="44">
        <v>0.29340671198877738</v>
      </c>
      <c r="J252" s="44">
        <v>0.76300000000000001</v>
      </c>
      <c r="K252" s="44">
        <v>2.6271439999999999</v>
      </c>
      <c r="L252" s="44">
        <v>0.44869437293122477</v>
      </c>
      <c r="M252" s="44">
        <v>2.1673409341669734</v>
      </c>
      <c r="N252" s="44">
        <v>6.1051857300478121</v>
      </c>
      <c r="O252" s="44">
        <v>2</v>
      </c>
      <c r="P252" s="44">
        <v>146</v>
      </c>
      <c r="Q252" s="44">
        <v>999</v>
      </c>
      <c r="R252" s="44">
        <v>0.38341301949246054</v>
      </c>
      <c r="S252" s="44">
        <v>6.1897756528135348</v>
      </c>
      <c r="T252" s="44">
        <v>10.952556086796617</v>
      </c>
      <c r="U252" s="44">
        <v>7142</v>
      </c>
      <c r="V252" s="44">
        <v>104</v>
      </c>
      <c r="W252" s="46">
        <v>0</v>
      </c>
      <c r="X252" s="44">
        <f>VLOOKUP(B252,'3月14日之前使用和计算的所有数据'!B:I,8,0)</f>
        <v>2</v>
      </c>
      <c r="Y252" s="44">
        <f>VLOOKUP(B252,'3月14日之前使用和计算的所有数据'!B:J,9,0)</f>
        <v>7</v>
      </c>
      <c r="Z252" s="44">
        <f>VLOOKUP(B252,'3月14日之前使用和计算的所有数据'!B:K,10,0)</f>
        <v>15</v>
      </c>
      <c r="AA252" s="44">
        <f>VLOOKUP(B252,'3月14日之前使用和计算的所有数据'!B:L,11,0)</f>
        <v>1.836011E-3</v>
      </c>
      <c r="AB252" s="44">
        <f>VLOOKUP(B252,'3月14日之前使用和计算的所有数据'!B:M,12,0)</f>
        <v>1.5067100000000001E-4</v>
      </c>
      <c r="AC252" s="44">
        <f>VLOOKUP(B252,'3月14日之前使用和计算的所有数据'!B:N,13,0)</f>
        <v>8.3143899999999995E-5</v>
      </c>
      <c r="AD252" s="44">
        <f>VLOOKUP(B252,'3月14日之前使用和计算的所有数据'!B:O,14,0)</f>
        <v>0.75277698354423705</v>
      </c>
      <c r="AE252" s="44">
        <v>2.9764264264264266</v>
      </c>
      <c r="AF252" s="44">
        <v>9.66</v>
      </c>
      <c r="AG252" s="44">
        <v>105.965535</v>
      </c>
      <c r="AH252" s="44">
        <v>26.245432999999998</v>
      </c>
    </row>
    <row r="253" spans="1:34" s="44" customFormat="1">
      <c r="A253" s="44">
        <v>307</v>
      </c>
      <c r="B253" s="46" t="s">
        <v>56</v>
      </c>
      <c r="C253" s="44">
        <v>0.83812260500000002</v>
      </c>
      <c r="D253" s="44">
        <v>525</v>
      </c>
      <c r="E253" s="44">
        <v>36</v>
      </c>
      <c r="F253" s="46">
        <v>16</v>
      </c>
      <c r="G253" s="44">
        <v>612.16</v>
      </c>
      <c r="H253" s="44">
        <v>0.11302600627286984</v>
      </c>
      <c r="I253" s="44">
        <v>0.21177610184736734</v>
      </c>
      <c r="J253" s="44">
        <v>1.4970000000000001</v>
      </c>
      <c r="K253" s="44">
        <v>2.9233039999999999</v>
      </c>
      <c r="L253" s="44">
        <v>0.2809722948248824</v>
      </c>
      <c r="M253" s="44">
        <v>2.5624019864087821</v>
      </c>
      <c r="N253" s="44">
        <v>7.1500914793518042</v>
      </c>
      <c r="O253" s="44">
        <v>3</v>
      </c>
      <c r="P253" s="44">
        <v>247</v>
      </c>
      <c r="Q253" s="44">
        <v>1766</v>
      </c>
      <c r="R253" s="44">
        <v>0.30717459487715632</v>
      </c>
      <c r="S253" s="44">
        <v>7.295478306325144</v>
      </c>
      <c r="T253" s="44">
        <v>10.78476215368531</v>
      </c>
      <c r="U253" s="44">
        <v>4460</v>
      </c>
      <c r="V253" s="44">
        <v>415</v>
      </c>
      <c r="W253" s="46">
        <v>0</v>
      </c>
      <c r="X253" s="44">
        <f>VLOOKUP(B253,'3月14日之前使用和计算的所有数据'!B:I,8,0)</f>
        <v>3</v>
      </c>
      <c r="Y253" s="44">
        <f>VLOOKUP(B253,'3月14日之前使用和计算的所有数据'!B:J,9,0)</f>
        <v>12</v>
      </c>
      <c r="Z253" s="44">
        <f>VLOOKUP(B253,'3月14日之前使用和计算的所有数据'!B:K,10,0)</f>
        <v>23</v>
      </c>
      <c r="AA253" s="44">
        <f>VLOOKUP(B253,'3月14日之前使用和计算的所有数据'!B:L,11,0)</f>
        <v>3.2006560000000003E-2</v>
      </c>
      <c r="AB253" s="44">
        <f>VLOOKUP(B253,'3月14日之前使用和计算的所有数据'!B:M,12,0)</f>
        <v>1.52929E-4</v>
      </c>
      <c r="AC253" s="44">
        <f>VLOOKUP(B253,'3月14日之前使用和计算的所有数据'!B:N,13,0)</f>
        <v>9.18332E-5</v>
      </c>
      <c r="AD253" s="44">
        <f>VLOOKUP(B253,'3月14日之前使用和计算的所有数据'!B:O,14,0)</f>
        <v>0.92898565766060925</v>
      </c>
      <c r="AE253" s="44">
        <v>2.4733933933933936</v>
      </c>
      <c r="AF253" s="44">
        <v>10.42</v>
      </c>
      <c r="AG253" s="44">
        <v>103.791861</v>
      </c>
      <c r="AH253" s="44">
        <v>25.526484</v>
      </c>
    </row>
    <row r="254" spans="1:34" s="44" customFormat="1">
      <c r="A254" s="44">
        <v>308</v>
      </c>
      <c r="B254" s="46" t="s">
        <v>52</v>
      </c>
      <c r="C254" s="44">
        <v>0.36011080299999998</v>
      </c>
      <c r="D254" s="44">
        <v>91</v>
      </c>
      <c r="E254" s="44">
        <v>36</v>
      </c>
      <c r="F254" s="46">
        <v>1</v>
      </c>
      <c r="G254" s="44">
        <v>249.22</v>
      </c>
      <c r="H254" s="44">
        <v>0.35723457186421637</v>
      </c>
      <c r="I254" s="44">
        <v>0.12691347965575189</v>
      </c>
      <c r="J254" s="44">
        <v>0.8972</v>
      </c>
      <c r="K254" s="44">
        <v>2.1407590000000001</v>
      </c>
      <c r="L254" s="44">
        <v>1.6812454859160582</v>
      </c>
      <c r="M254" s="44">
        <v>2.1442901853783805</v>
      </c>
      <c r="N254" s="44">
        <v>10.255998715993901</v>
      </c>
      <c r="O254" s="44">
        <v>3</v>
      </c>
      <c r="P254" s="44">
        <v>130</v>
      </c>
      <c r="Q254" s="44">
        <v>1440</v>
      </c>
      <c r="R254" s="44">
        <v>0.41320921274376055</v>
      </c>
      <c r="S254" s="44">
        <v>6.2876173661824897</v>
      </c>
      <c r="T254" s="44">
        <v>9.0963807078083629</v>
      </c>
      <c r="U254" s="44">
        <v>1542</v>
      </c>
      <c r="V254" s="44">
        <v>0</v>
      </c>
      <c r="W254" s="46">
        <v>136203</v>
      </c>
      <c r="X254" s="44">
        <f>VLOOKUP(B254,'3月14日之前使用和计算的所有数据'!B:I,8,0)</f>
        <v>2</v>
      </c>
      <c r="Y254" s="44">
        <f>VLOOKUP(B254,'3月14日之前使用和计算的所有数据'!B:J,9,0)</f>
        <v>5</v>
      </c>
      <c r="Z254" s="44">
        <f>VLOOKUP(B254,'3月14日之前使用和计算的所有数据'!B:K,10,0)</f>
        <v>9</v>
      </c>
      <c r="AA254" s="44">
        <f>VLOOKUP(B254,'3月14日之前使用和计算的所有数据'!B:L,11,0)</f>
        <v>5.8421000000000002E-3</v>
      </c>
      <c r="AB254" s="44">
        <f>VLOOKUP(B254,'3月14日之前使用和计算的所有数据'!B:M,12,0)</f>
        <v>1.3910100000000001E-4</v>
      </c>
      <c r="AC254" s="44">
        <f>VLOOKUP(B254,'3月14日之前使用和计算的所有数据'!B:N,13,0)</f>
        <v>4.6487199999999998E-6</v>
      </c>
      <c r="AD254" s="44">
        <f>VLOOKUP(B254,'3月14日之前使用和计算的所有数据'!B:O,14,0)</f>
        <v>0.94936586529942601</v>
      </c>
      <c r="AE254" s="44">
        <v>2.924354354354354</v>
      </c>
      <c r="AF254" s="44">
        <v>11.59</v>
      </c>
      <c r="AG254" s="44">
        <v>99.441710999999998</v>
      </c>
      <c r="AH254" s="44">
        <v>24.880509</v>
      </c>
    </row>
    <row r="255" spans="1:34" s="44" customFormat="1">
      <c r="A255" s="44">
        <v>310</v>
      </c>
      <c r="B255" s="46" t="s">
        <v>28</v>
      </c>
      <c r="C255" s="44">
        <v>0.59420941699999996</v>
      </c>
      <c r="D255" s="44">
        <v>251</v>
      </c>
      <c r="E255" s="44">
        <v>29</v>
      </c>
      <c r="F255" s="46">
        <v>19</v>
      </c>
      <c r="G255" s="44">
        <v>411.99</v>
      </c>
      <c r="H255" s="44">
        <v>0.12859535425617125</v>
      </c>
      <c r="I255" s="44">
        <v>0.27222809567860445</v>
      </c>
      <c r="J255" s="44">
        <v>2.2414999999999998</v>
      </c>
      <c r="K255" s="44">
        <v>2.631999</v>
      </c>
      <c r="L255" s="44">
        <v>0.34224131653680911</v>
      </c>
      <c r="M255" s="44">
        <v>2.052962450544916</v>
      </c>
      <c r="N255" s="44">
        <v>11.473579455812034</v>
      </c>
      <c r="O255" s="44">
        <v>4</v>
      </c>
      <c r="P255" s="44">
        <v>182</v>
      </c>
      <c r="Q255" s="44">
        <v>1056</v>
      </c>
      <c r="R255" s="44">
        <v>1.1705866647248719</v>
      </c>
      <c r="S255" s="44">
        <v>7.8254326561324312</v>
      </c>
      <c r="T255" s="44">
        <v>9.6240200004854479</v>
      </c>
      <c r="U255" s="44">
        <v>6386</v>
      </c>
      <c r="V255" s="44">
        <v>0</v>
      </c>
      <c r="W255" s="46">
        <v>0</v>
      </c>
      <c r="X255" s="44">
        <f>VLOOKUP(B255,'3月14日之前使用和计算的所有数据'!B:I,8,0)</f>
        <v>3</v>
      </c>
      <c r="Y255" s="44">
        <f>VLOOKUP(B255,'3月14日之前使用和计算的所有数据'!B:J,9,0)</f>
        <v>10</v>
      </c>
      <c r="Z255" s="44">
        <f>VLOOKUP(B255,'3月14日之前使用和计算的所有数据'!B:K,10,0)</f>
        <v>20</v>
      </c>
      <c r="AA255" s="44">
        <f>VLOOKUP(B255,'3月14日之前使用和计算的所有数据'!B:L,11,0)</f>
        <v>1.338286E-2</v>
      </c>
      <c r="AB255" s="44">
        <f>VLOOKUP(B255,'3月14日之前使用和计算的所有数据'!B:M,12,0)</f>
        <v>1.44404E-4</v>
      </c>
      <c r="AC255" s="44">
        <f>VLOOKUP(B255,'3月14日之前使用和计算的所有数据'!B:N,13,0)</f>
        <v>2.06851E-5</v>
      </c>
      <c r="AD255" s="44">
        <f>VLOOKUP(B255,'3月14日之前使用和计算的所有数据'!B:O,14,0)</f>
        <v>0.72539711103143778</v>
      </c>
      <c r="AE255" s="44">
        <v>2.5164564564564564</v>
      </c>
      <c r="AF255" s="44">
        <v>1.05</v>
      </c>
      <c r="AG255" s="44">
        <v>111.511163</v>
      </c>
      <c r="AH255" s="44">
        <v>23.429189999999998</v>
      </c>
    </row>
    <row r="256" spans="1:34" s="44" customFormat="1">
      <c r="A256" s="44">
        <v>311</v>
      </c>
      <c r="B256" s="46" t="s">
        <v>53</v>
      </c>
      <c r="C256" s="44">
        <v>2.032911978</v>
      </c>
      <c r="D256" s="44">
        <v>1055</v>
      </c>
      <c r="E256" s="44">
        <v>28</v>
      </c>
      <c r="F256" s="46">
        <v>19</v>
      </c>
      <c r="G256" s="44">
        <v>509.98</v>
      </c>
      <c r="H256" s="44">
        <v>0.14875093140907486</v>
      </c>
      <c r="I256" s="44">
        <v>0.18338667337912187</v>
      </c>
      <c r="J256" s="44">
        <v>1.8443000000000001</v>
      </c>
      <c r="K256" s="44">
        <v>2.7843900000000001</v>
      </c>
      <c r="L256" s="44">
        <v>0.37648535236675945</v>
      </c>
      <c r="M256" s="44">
        <v>2.6444174281344366</v>
      </c>
      <c r="N256" s="44">
        <v>15.70257657163026</v>
      </c>
      <c r="O256" s="44">
        <v>9</v>
      </c>
      <c r="P256" s="44">
        <v>256</v>
      </c>
      <c r="Q256" s="44">
        <v>1265</v>
      </c>
      <c r="R256" s="44">
        <v>2.0049217616377111</v>
      </c>
      <c r="S256" s="44">
        <v>4.4413506412016153</v>
      </c>
      <c r="T256" s="44">
        <v>5.4453115808463073</v>
      </c>
      <c r="U256" s="44">
        <v>14560</v>
      </c>
      <c r="V256" s="44">
        <v>396.54</v>
      </c>
      <c r="W256" s="46">
        <v>2800000</v>
      </c>
      <c r="X256" s="44">
        <f>VLOOKUP(B256,'3月14日之前使用和计算的所有数据'!B:I,8,0)</f>
        <v>4</v>
      </c>
      <c r="Y256" s="44">
        <f>VLOOKUP(B256,'3月14日之前使用和计算的所有数据'!B:J,9,0)</f>
        <v>15</v>
      </c>
      <c r="Z256" s="44">
        <f>VLOOKUP(B256,'3月14日之前使用和计算的所有数据'!B:K,10,0)</f>
        <v>33</v>
      </c>
      <c r="AA256" s="44">
        <f>VLOOKUP(B256,'3月14日之前使用和计算的所有数据'!B:L,11,0)</f>
        <v>6.5803219999999996E-2</v>
      </c>
      <c r="AB256" s="44">
        <f>VLOOKUP(B256,'3月14日之前使用和计算的所有数据'!B:M,12,0)</f>
        <v>1.5501499999999999E-4</v>
      </c>
      <c r="AC256" s="44">
        <f>VLOOKUP(B256,'3月14日之前使用和计算的所有数据'!B:N,13,0)</f>
        <v>1.03775E-4</v>
      </c>
      <c r="AD256" s="44">
        <f>VLOOKUP(B256,'3月14日之前使用和计算的所有数据'!B:O,14,0)</f>
        <v>1.3888526546628992</v>
      </c>
      <c r="AE256" s="44">
        <v>2.9821021021021021</v>
      </c>
      <c r="AF256" s="44">
        <v>3.4540300000000004</v>
      </c>
      <c r="AG256" s="44">
        <v>110.289294</v>
      </c>
      <c r="AH256" s="44">
        <v>25.281790000000001</v>
      </c>
    </row>
    <row r="257" spans="1:34" s="44" customFormat="1">
      <c r="A257" s="44">
        <v>313</v>
      </c>
      <c r="B257" s="46" t="s">
        <v>91</v>
      </c>
      <c r="C257" s="44">
        <v>0.62709030099999996</v>
      </c>
      <c r="D257" s="44">
        <v>315</v>
      </c>
      <c r="E257" s="44">
        <v>41</v>
      </c>
      <c r="F257" s="46">
        <v>1</v>
      </c>
      <c r="G257" s="44">
        <v>495.27</v>
      </c>
      <c r="H257" s="44">
        <v>0.29291093746845154</v>
      </c>
      <c r="I257" s="44">
        <v>0.40499632022242205</v>
      </c>
      <c r="J257" s="44">
        <v>1.3591</v>
      </c>
      <c r="K257" s="44">
        <v>2.3315839999999999</v>
      </c>
      <c r="L257" s="44">
        <v>0.37959093019968909</v>
      </c>
      <c r="M257" s="44">
        <v>2.2260585135380699</v>
      </c>
      <c r="N257" s="44">
        <v>10.380196660407455</v>
      </c>
      <c r="O257" s="44">
        <v>4</v>
      </c>
      <c r="P257" s="44">
        <v>217</v>
      </c>
      <c r="Q257" s="44">
        <v>282</v>
      </c>
      <c r="R257" s="44">
        <v>0.82223837502776265</v>
      </c>
      <c r="S257" s="44">
        <v>5.701940355765541</v>
      </c>
      <c r="T257" s="44">
        <v>7.8341106870999662</v>
      </c>
      <c r="U257" s="44">
        <v>9410.93</v>
      </c>
      <c r="V257" s="44">
        <v>0</v>
      </c>
      <c r="W257" s="46">
        <v>203567</v>
      </c>
      <c r="X257" s="44">
        <f>VLOOKUP(B257,'3月14日之前使用和计算的所有数据'!B:I,8,0)</f>
        <v>2</v>
      </c>
      <c r="Y257" s="44">
        <f>VLOOKUP(B257,'3月14日之前使用和计算的所有数据'!B:J,9,0)</f>
        <v>6</v>
      </c>
      <c r="Z257" s="44">
        <f>VLOOKUP(B257,'3月14日之前使用和计算的所有数据'!B:K,10,0)</f>
        <v>14</v>
      </c>
      <c r="AA257" s="44">
        <f>VLOOKUP(B257,'3月14日之前使用和计算的所有数据'!B:L,11,0)</f>
        <v>7.0698400000000002E-4</v>
      </c>
      <c r="AB257" s="44">
        <f>VLOOKUP(B257,'3月14日之前使用和计算的所有数据'!B:M,12,0)</f>
        <v>1.5087499999999999E-4</v>
      </c>
      <c r="AC257" s="44">
        <f>VLOOKUP(B257,'3月14日之前使用和计算的所有数据'!B:N,13,0)</f>
        <v>1.2615200000000001E-4</v>
      </c>
      <c r="AD257" s="44">
        <f>VLOOKUP(B257,'3月14日之前使用和计算的所有数据'!B:O,14,0)</f>
        <v>0.9672210742751679</v>
      </c>
      <c r="AE257" s="44">
        <v>2.399069069069069</v>
      </c>
      <c r="AF257" s="44">
        <v>3.21</v>
      </c>
      <c r="AG257" s="44">
        <v>105.577353</v>
      </c>
      <c r="AH257" s="44">
        <v>28.984045999999999</v>
      </c>
    </row>
    <row r="258" spans="1:34" s="44" customFormat="1">
      <c r="A258" s="44">
        <v>314</v>
      </c>
      <c r="B258" s="46" t="s">
        <v>99</v>
      </c>
      <c r="C258" s="44">
        <v>0.43710196699999998</v>
      </c>
      <c r="D258" s="44">
        <v>186</v>
      </c>
      <c r="E258" s="44">
        <v>19</v>
      </c>
      <c r="F258" s="46">
        <v>24</v>
      </c>
      <c r="G258" s="44">
        <v>425.33</v>
      </c>
      <c r="H258" s="44">
        <v>0.33268285801612868</v>
      </c>
      <c r="I258" s="44">
        <v>0.78969550686966206</v>
      </c>
      <c r="J258" s="44">
        <v>1.4175</v>
      </c>
      <c r="K258" s="44">
        <v>2.3217759999999998</v>
      </c>
      <c r="L258" s="44">
        <v>0.36207180307055697</v>
      </c>
      <c r="M258" s="44">
        <v>2.5189852585051606</v>
      </c>
      <c r="N258" s="44">
        <v>10.478922248606965</v>
      </c>
      <c r="O258" s="44">
        <v>2</v>
      </c>
      <c r="P258" s="44">
        <v>215</v>
      </c>
      <c r="Q258" s="44">
        <v>369</v>
      </c>
      <c r="R258" s="44">
        <v>0.47593633178943412</v>
      </c>
      <c r="S258" s="44">
        <v>4.8362447981567254</v>
      </c>
      <c r="T258" s="44">
        <v>5.567441751110902</v>
      </c>
      <c r="U258" s="44">
        <v>16995</v>
      </c>
      <c r="V258" s="44">
        <v>185.37</v>
      </c>
      <c r="W258" s="46">
        <v>0</v>
      </c>
      <c r="X258" s="44">
        <f>VLOOKUP(B258,'3月14日之前使用和计算的所有数据'!B:I,8,0)</f>
        <v>2</v>
      </c>
      <c r="Y258" s="44">
        <f>VLOOKUP(B258,'3月14日之前使用和计算的所有数据'!B:J,9,0)</f>
        <v>6</v>
      </c>
      <c r="Z258" s="44">
        <f>VLOOKUP(B258,'3月14日之前使用和计算的所有数据'!B:K,10,0)</f>
        <v>19</v>
      </c>
      <c r="AA258" s="44">
        <f>VLOOKUP(B258,'3月14日之前使用和计算的所有数据'!B:L,11,0)</f>
        <v>2.9369890000000001E-3</v>
      </c>
      <c r="AB258" s="44">
        <f>VLOOKUP(B258,'3月14日之前使用和计算的所有数据'!B:M,12,0)</f>
        <v>1.55618E-4</v>
      </c>
      <c r="AC258" s="44">
        <f>VLOOKUP(B258,'3月14日之前使用和计算的所有数据'!B:N,13,0)</f>
        <v>2.39187E-4</v>
      </c>
      <c r="AD258" s="44">
        <f>VLOOKUP(B258,'3月14日之前使用和计算的所有数据'!B:O,14,0)</f>
        <v>1.3071400665319419</v>
      </c>
      <c r="AE258" s="44">
        <v>1.5098198198198198</v>
      </c>
      <c r="AF258" s="44">
        <v>2.1800000000000002</v>
      </c>
      <c r="AG258" s="44">
        <v>105.06759700000001</v>
      </c>
      <c r="AH258" s="44">
        <v>29.587053000000001</v>
      </c>
    </row>
    <row r="259" spans="1:34" s="44" customFormat="1">
      <c r="A259" s="44">
        <v>315</v>
      </c>
      <c r="B259" s="46" t="s">
        <v>323</v>
      </c>
      <c r="C259" s="44">
        <v>0.8670639</v>
      </c>
      <c r="D259" s="44">
        <v>211</v>
      </c>
      <c r="E259" s="44">
        <v>32</v>
      </c>
      <c r="F259" s="46">
        <v>13</v>
      </c>
      <c r="G259" s="44">
        <v>240.98</v>
      </c>
      <c r="H259" s="44">
        <v>0.14694165490912109</v>
      </c>
      <c r="I259" s="44">
        <v>0.1386057747613022</v>
      </c>
      <c r="J259" s="44">
        <v>1.3920999999999999</v>
      </c>
      <c r="K259" s="44">
        <v>2.2440000000000002</v>
      </c>
      <c r="L259" s="44">
        <v>0.40667275292555399</v>
      </c>
      <c r="M259" s="44">
        <v>1.7847954187069466</v>
      </c>
      <c r="N259" s="44">
        <v>10.241513818574155</v>
      </c>
      <c r="O259" s="44">
        <v>3</v>
      </c>
      <c r="P259" s="44">
        <v>115</v>
      </c>
      <c r="Q259" s="44">
        <v>784</v>
      </c>
      <c r="R259" s="44">
        <v>0.8230143580380116</v>
      </c>
      <c r="S259" s="44">
        <v>3.6600547763299862</v>
      </c>
      <c r="T259" s="44">
        <v>6.1208399037264511</v>
      </c>
      <c r="U259" s="44">
        <v>2531</v>
      </c>
      <c r="V259" s="44">
        <v>140.38</v>
      </c>
      <c r="W259" s="46">
        <v>0</v>
      </c>
      <c r="X259" s="44">
        <f>VLOOKUP(B259,'3月14日之前使用和计算的所有数据'!B:I,8,0)</f>
        <v>1</v>
      </c>
      <c r="Y259" s="44">
        <f>VLOOKUP(B259,'3月14日之前使用和计算的所有数据'!B:J,9,0)</f>
        <v>6</v>
      </c>
      <c r="Z259" s="44">
        <f>VLOOKUP(B259,'3月14日之前使用和计算的所有数据'!B:K,10,0)</f>
        <v>16</v>
      </c>
      <c r="AA259" s="44">
        <f>VLOOKUP(B259,'3月14日之前使用和计算的所有数据'!B:L,11,0)</f>
        <v>0</v>
      </c>
      <c r="AB259" s="44">
        <f>VLOOKUP(B259,'3月14日之前使用和计算的所有数据'!B:M,12,0)</f>
        <v>1.4649899999999999E-4</v>
      </c>
      <c r="AC259" s="44">
        <f>VLOOKUP(B259,'3月14日之前使用和计算的所有数据'!B:N,13,0)</f>
        <v>2.5306299999999999E-5</v>
      </c>
      <c r="AD259" s="44">
        <f>VLOOKUP(B259,'3月14日之前使用和计算的所有数据'!B:O,14,0)</f>
        <v>8.1751959652095599E-2</v>
      </c>
      <c r="AE259" s="44">
        <v>2.3109309309309309</v>
      </c>
      <c r="AF259" s="44">
        <v>9.5299999999999994</v>
      </c>
      <c r="AG259" s="44">
        <v>107.14317200000001</v>
      </c>
      <c r="AH259" s="44">
        <v>23.086946000000001</v>
      </c>
    </row>
    <row r="260" spans="1:34" s="44" customFormat="1">
      <c r="A260" s="44">
        <v>316</v>
      </c>
      <c r="B260" s="46" t="s">
        <v>35</v>
      </c>
      <c r="C260" s="44">
        <v>2.3889354570000001</v>
      </c>
      <c r="D260" s="44">
        <v>969</v>
      </c>
      <c r="E260" s="44">
        <v>34</v>
      </c>
      <c r="F260" s="46">
        <v>14</v>
      </c>
      <c r="G260" s="44">
        <v>395.47</v>
      </c>
      <c r="H260" s="44">
        <v>8.7313829114724253E-2</v>
      </c>
      <c r="I260" s="44">
        <v>0.10923982100436441</v>
      </c>
      <c r="J260" s="44">
        <v>1.2423</v>
      </c>
      <c r="K260" s="44">
        <v>2.7410040000000002</v>
      </c>
      <c r="L260" s="44">
        <v>0.52595645687409909</v>
      </c>
      <c r="M260" s="44">
        <v>2.5781980934078437</v>
      </c>
      <c r="N260" s="44">
        <v>10.693605077502717</v>
      </c>
      <c r="O260" s="44">
        <v>4</v>
      </c>
      <c r="P260" s="44">
        <v>205</v>
      </c>
      <c r="Q260" s="44">
        <v>1441</v>
      </c>
      <c r="R260" s="44">
        <v>0.57736364325991851</v>
      </c>
      <c r="S260" s="44">
        <v>4.6805067388171038</v>
      </c>
      <c r="T260" s="44">
        <v>8.0410650618251704</v>
      </c>
      <c r="U260" s="44">
        <v>6100</v>
      </c>
      <c r="V260" s="44">
        <v>106.45</v>
      </c>
      <c r="W260" s="46">
        <v>68000</v>
      </c>
      <c r="X260" s="44">
        <f>VLOOKUP(B260,'3月14日之前使用和计算的所有数据'!B:I,8,0)</f>
        <v>4</v>
      </c>
      <c r="Y260" s="44">
        <f>VLOOKUP(B260,'3月14日之前使用和计算的所有数据'!B:J,9,0)</f>
        <v>13</v>
      </c>
      <c r="Z260" s="44">
        <f>VLOOKUP(B260,'3月14日之前使用和计算的所有数据'!B:K,10,0)</f>
        <v>23</v>
      </c>
      <c r="AA260" s="44">
        <f>VLOOKUP(B260,'3月14日之前使用和计算的所有数据'!B:L,11,0)</f>
        <v>2.7489050000000001E-2</v>
      </c>
      <c r="AB260" s="44">
        <f>VLOOKUP(B260,'3月14日之前使用和计算的所有数据'!B:M,12,0)</f>
        <v>1.49054E-4</v>
      </c>
      <c r="AC260" s="44">
        <f>VLOOKUP(B260,'3月14日之前使用和计算的所有数据'!B:N,13,0)</f>
        <v>6.2911999999999997E-5</v>
      </c>
      <c r="AD260" s="44">
        <f>VLOOKUP(B260,'3月14日之前使用和计算的所有数据'!B:O,14,0)</f>
        <v>0.28106110419855113</v>
      </c>
      <c r="AE260" s="44">
        <v>2.6019819819819823</v>
      </c>
      <c r="AF260" s="44">
        <v>9.93</v>
      </c>
      <c r="AG260" s="44">
        <v>107.68586500000001</v>
      </c>
      <c r="AH260" s="44">
        <v>23.566513</v>
      </c>
    </row>
    <row r="261" spans="1:34" s="44" customFormat="1">
      <c r="A261" s="44">
        <v>319</v>
      </c>
      <c r="B261" s="46" t="s">
        <v>65</v>
      </c>
      <c r="C261" s="44">
        <v>1.146689745</v>
      </c>
      <c r="D261" s="44">
        <v>371</v>
      </c>
      <c r="E261" s="44">
        <v>24</v>
      </c>
      <c r="F261" s="46">
        <v>26</v>
      </c>
      <c r="G261" s="44">
        <v>318.13</v>
      </c>
      <c r="H261" s="44">
        <v>0.66623707289472855</v>
      </c>
      <c r="I261" s="44">
        <v>0.77234765719834908</v>
      </c>
      <c r="J261" s="44">
        <v>2.4260000000000002</v>
      </c>
      <c r="K261" s="44">
        <v>2.4654050000000001</v>
      </c>
      <c r="L261" s="44">
        <v>0.85813975418853927</v>
      </c>
      <c r="M261" s="44">
        <v>1.6273221638952631</v>
      </c>
      <c r="N261" s="44">
        <v>9.5841322729701695</v>
      </c>
      <c r="O261" s="44">
        <v>2</v>
      </c>
      <c r="P261" s="44">
        <v>158</v>
      </c>
      <c r="Q261" s="44">
        <v>765</v>
      </c>
      <c r="R261" s="44">
        <v>0.51975607456071415</v>
      </c>
      <c r="S261" s="44">
        <v>6.6985194731713458</v>
      </c>
      <c r="T261" s="44">
        <v>6.8116807594379658</v>
      </c>
      <c r="U261" s="44">
        <v>9372.51</v>
      </c>
      <c r="V261" s="44">
        <v>0</v>
      </c>
      <c r="W261" s="46">
        <v>0</v>
      </c>
      <c r="X261" s="44">
        <f>VLOOKUP(B261,'3月14日之前使用和计算的所有数据'!B:I,8,0)</f>
        <v>2</v>
      </c>
      <c r="Y261" s="44">
        <f>VLOOKUP(B261,'3月14日之前使用和计算的所有数据'!B:J,9,0)</f>
        <v>5</v>
      </c>
      <c r="Z261" s="44">
        <f>VLOOKUP(B261,'3月14日之前使用和计算的所有数据'!B:K,10,0)</f>
        <v>10</v>
      </c>
      <c r="AA261" s="44">
        <f>VLOOKUP(B261,'3月14日之前使用和计算的所有数据'!B:L,11,0)</f>
        <v>4.4975379999999997E-3</v>
      </c>
      <c r="AB261" s="44">
        <f>VLOOKUP(B261,'3月14日之前使用和计算的所有数据'!B:M,12,0)</f>
        <v>1.34807E-4</v>
      </c>
      <c r="AC261" s="44">
        <f>VLOOKUP(B261,'3月14日之前使用和计算的所有数据'!B:N,13,0)</f>
        <v>1.81424E-6</v>
      </c>
      <c r="AD261" s="44">
        <f>VLOOKUP(B261,'3月14日之前使用和计算的所有数据'!B:O,14,0)</f>
        <v>1.0212794634432469</v>
      </c>
      <c r="AE261" s="44">
        <v>2.9152852852852851</v>
      </c>
      <c r="AF261" s="44">
        <v>1.08</v>
      </c>
      <c r="AG261" s="44">
        <v>119.12287600000001</v>
      </c>
      <c r="AH261" s="44">
        <v>25.440511000000001</v>
      </c>
    </row>
    <row r="262" spans="1:34" s="44" customFormat="1">
      <c r="A262" s="44">
        <v>320</v>
      </c>
      <c r="B262" s="46" t="s">
        <v>59</v>
      </c>
      <c r="C262" s="44">
        <v>0.85367811199999999</v>
      </c>
      <c r="D262" s="44">
        <v>585</v>
      </c>
      <c r="E262" s="44">
        <v>22</v>
      </c>
      <c r="F262" s="46">
        <v>28</v>
      </c>
      <c r="G262" s="44">
        <v>887.15</v>
      </c>
      <c r="H262" s="44">
        <v>0.1585752127599617</v>
      </c>
      <c r="I262" s="44">
        <v>0.80540172492056294</v>
      </c>
      <c r="J262" s="44">
        <v>3.9226999999999999</v>
      </c>
      <c r="K262" s="44">
        <v>2.5272650000000003</v>
      </c>
      <c r="L262" s="44">
        <v>0.25474835146254859</v>
      </c>
      <c r="M262" s="44">
        <v>1.9828664825565014</v>
      </c>
      <c r="N262" s="44">
        <v>9.1111987826184979</v>
      </c>
      <c r="O262" s="44">
        <v>17</v>
      </c>
      <c r="P262" s="44">
        <v>367</v>
      </c>
      <c r="Q262" s="44">
        <v>1535</v>
      </c>
      <c r="R262" s="44">
        <v>1.2017471678971989</v>
      </c>
      <c r="S262" s="44">
        <v>5.3452065603336534</v>
      </c>
      <c r="T262" s="44">
        <v>5.9212083638618047</v>
      </c>
      <c r="U262" s="44">
        <v>13445.41</v>
      </c>
      <c r="V262" s="44">
        <v>58.7</v>
      </c>
      <c r="W262" s="46">
        <v>1655986</v>
      </c>
      <c r="X262" s="44">
        <f>VLOOKUP(B262,'3月14日之前使用和计算的所有数据'!B:I,8,0)</f>
        <v>2</v>
      </c>
      <c r="Y262" s="44">
        <f>VLOOKUP(B262,'3月14日之前使用和计算的所有数据'!B:J,9,0)</f>
        <v>4</v>
      </c>
      <c r="Z262" s="44">
        <f>VLOOKUP(B262,'3月14日之前使用和计算的所有数据'!B:K,10,0)</f>
        <v>8</v>
      </c>
      <c r="AA262" s="44">
        <f>VLOOKUP(B262,'3月14日之前使用和计算的所有数据'!B:L,11,0)</f>
        <v>6.6508799999999999E-4</v>
      </c>
      <c r="AB262" s="44">
        <f>VLOOKUP(B262,'3月14日之前使用和计算的所有数据'!B:M,12,0)</f>
        <v>1.3107900000000001E-4</v>
      </c>
      <c r="AC262" s="44">
        <f>VLOOKUP(B262,'3月14日之前使用和计算的所有数据'!B:N,13,0)</f>
        <v>7.6810199999999995E-7</v>
      </c>
      <c r="AD262" s="44">
        <f>VLOOKUP(B262,'3月14日之前使用和计算的所有数据'!B:O,14,0)</f>
        <v>1.5921125696527192</v>
      </c>
      <c r="AE262" s="44">
        <v>2.4395495495495494</v>
      </c>
      <c r="AF262" s="44">
        <v>1.96</v>
      </c>
      <c r="AG262" s="44">
        <v>118.235247</v>
      </c>
      <c r="AH262" s="44">
        <v>25.481379</v>
      </c>
    </row>
    <row r="263" spans="1:34" s="44" customFormat="1">
      <c r="A263" s="44">
        <v>321</v>
      </c>
      <c r="B263" s="46" t="s">
        <v>43</v>
      </c>
      <c r="C263" s="44">
        <v>0.86626547600000003</v>
      </c>
      <c r="D263" s="44">
        <v>226</v>
      </c>
      <c r="E263" s="44">
        <v>29</v>
      </c>
      <c r="F263" s="46">
        <v>18</v>
      </c>
      <c r="G263" s="44">
        <v>257.01</v>
      </c>
      <c r="H263" s="44">
        <v>0.13583129061126026</v>
      </c>
      <c r="I263" s="44">
        <v>0.8290645161290322</v>
      </c>
      <c r="J263" s="44">
        <v>1.8681000000000001</v>
      </c>
      <c r="K263" s="44">
        <v>2.1287590000000001</v>
      </c>
      <c r="L263" s="44">
        <v>0.26069024551573872</v>
      </c>
      <c r="M263" s="44">
        <v>1.2579277070931094</v>
      </c>
      <c r="N263" s="44">
        <v>12.252441539239719</v>
      </c>
      <c r="O263" s="44">
        <v>1</v>
      </c>
      <c r="P263" s="44">
        <v>123</v>
      </c>
      <c r="Q263" s="44">
        <v>704</v>
      </c>
      <c r="R263" s="44">
        <v>0.57250690634605661</v>
      </c>
      <c r="S263" s="44">
        <v>8.0035796272518596</v>
      </c>
      <c r="T263" s="44">
        <v>8.3576514532508472</v>
      </c>
      <c r="U263" s="44">
        <v>2086</v>
      </c>
      <c r="V263" s="44">
        <v>27</v>
      </c>
      <c r="W263" s="46">
        <v>0</v>
      </c>
      <c r="X263" s="44">
        <f>VLOOKUP(B263,'3月14日之前使用和计算的所有数据'!B:I,8,0)</f>
        <v>2</v>
      </c>
      <c r="Y263" s="44">
        <f>VLOOKUP(B263,'3月14日之前使用和计算的所有数据'!B:J,9,0)</f>
        <v>5</v>
      </c>
      <c r="Z263" s="44">
        <f>VLOOKUP(B263,'3月14日之前使用和计算的所有数据'!B:K,10,0)</f>
        <v>10</v>
      </c>
      <c r="AA263" s="44">
        <f>VLOOKUP(B263,'3月14日之前使用和计算的所有数据'!B:L,11,0)</f>
        <v>3.9757699999999998E-4</v>
      </c>
      <c r="AB263" s="44">
        <f>VLOOKUP(B263,'3月14日之前使用和计算的所有数据'!B:M,12,0)</f>
        <v>1.3204800000000001E-4</v>
      </c>
      <c r="AC263" s="44">
        <f>VLOOKUP(B263,'3月14日之前使用和计算的所有数据'!B:N,13,0)</f>
        <v>1.7838800000000001E-6</v>
      </c>
      <c r="AD263" s="44">
        <f>VLOOKUP(B263,'3月14日之前使用和计算的所有数据'!B:O,14,0)</f>
        <v>0.21134128483881709</v>
      </c>
      <c r="AE263" s="44">
        <v>2.4138438438438441</v>
      </c>
      <c r="AF263" s="44">
        <v>4.9800000000000004</v>
      </c>
      <c r="AG263" s="44">
        <v>116.628632</v>
      </c>
      <c r="AH263" s="44">
        <v>23.674536</v>
      </c>
    </row>
    <row r="264" spans="1:34" s="44" customFormat="1">
      <c r="A264" s="44">
        <v>322</v>
      </c>
      <c r="B264" s="46" t="s">
        <v>29</v>
      </c>
      <c r="C264" s="44">
        <v>0.495680909</v>
      </c>
      <c r="D264" s="44">
        <v>171</v>
      </c>
      <c r="E264" s="44">
        <v>38</v>
      </c>
      <c r="F264" s="46">
        <v>10</v>
      </c>
      <c r="G264" s="44">
        <v>338.3</v>
      </c>
      <c r="H264" s="44">
        <v>0.15397576115873485</v>
      </c>
      <c r="I264" s="44">
        <v>0.64181369759058993</v>
      </c>
      <c r="J264" s="44">
        <v>1.3363</v>
      </c>
      <c r="K264" s="44">
        <v>2.3245400000000003</v>
      </c>
      <c r="L264" s="44">
        <v>0.23352054389595034</v>
      </c>
      <c r="M264" s="44">
        <v>1.4951226721844517</v>
      </c>
      <c r="N264" s="44">
        <v>8.5870529116169081</v>
      </c>
      <c r="O264" s="44">
        <v>1</v>
      </c>
      <c r="P264" s="44">
        <v>171</v>
      </c>
      <c r="Q264" s="44">
        <v>785</v>
      </c>
      <c r="R264" s="44">
        <v>0.1141590304463494</v>
      </c>
      <c r="S264" s="44">
        <v>8.2648536801655332</v>
      </c>
      <c r="T264" s="44">
        <v>11.578480638486552</v>
      </c>
      <c r="U264" s="44">
        <v>7250</v>
      </c>
      <c r="V264" s="44">
        <v>0</v>
      </c>
      <c r="W264" s="46">
        <v>0</v>
      </c>
      <c r="X264" s="44">
        <f>VLOOKUP(B264,'3月14日之前使用和计算的所有数据'!B:I,8,0)</f>
        <v>2</v>
      </c>
      <c r="Y264" s="44">
        <f>VLOOKUP(B264,'3月14日之前使用和计算的所有数据'!B:J,9,0)</f>
        <v>6</v>
      </c>
      <c r="Z264" s="44">
        <f>VLOOKUP(B264,'3月14日之前使用和计算的所有数据'!B:K,10,0)</f>
        <v>14</v>
      </c>
      <c r="AA264" s="44">
        <f>VLOOKUP(B264,'3月14日之前使用和计算的所有数据'!B:L,11,0)</f>
        <v>1.53662E-3</v>
      </c>
      <c r="AB264" s="44">
        <f>VLOOKUP(B264,'3月14日之前使用和计算的所有数据'!B:M,12,0)</f>
        <v>1.35501E-4</v>
      </c>
      <c r="AC264" s="44">
        <f>VLOOKUP(B264,'3月14日之前使用和计算的所有数据'!B:N,13,0)</f>
        <v>3.4368799999999999E-6</v>
      </c>
      <c r="AD264" s="44">
        <f>VLOOKUP(B264,'3月14日之前使用和计算的所有数据'!B:O,14,0)</f>
        <v>0.39131374040911032</v>
      </c>
      <c r="AE264" s="44">
        <v>2.7843843843843841</v>
      </c>
      <c r="AF264" s="44">
        <v>3.27</v>
      </c>
      <c r="AG264" s="44">
        <v>115.640433</v>
      </c>
      <c r="AH264" s="44">
        <v>22.941517000000001</v>
      </c>
    </row>
    <row r="265" spans="1:34" s="44" customFormat="1">
      <c r="A265" s="44">
        <v>323</v>
      </c>
      <c r="B265" s="46" t="s">
        <v>322</v>
      </c>
      <c r="C265" s="44">
        <v>1.1670674780000001</v>
      </c>
      <c r="D265" s="44">
        <v>330</v>
      </c>
      <c r="E265" s="44">
        <v>38</v>
      </c>
      <c r="F265" s="46">
        <v>9</v>
      </c>
      <c r="G265" s="44">
        <v>274.24</v>
      </c>
      <c r="H265" s="44">
        <v>0.10731476079346557</v>
      </c>
      <c r="I265" s="44">
        <v>0.35253888674636846</v>
      </c>
      <c r="J265" s="44">
        <v>1.4276</v>
      </c>
      <c r="K265" s="44">
        <v>2.1918290000000002</v>
      </c>
      <c r="L265" s="44">
        <v>0.28442240373395566</v>
      </c>
      <c r="M265" s="44">
        <v>1.9180280046674443</v>
      </c>
      <c r="N265" s="44">
        <v>9.2984247374562425</v>
      </c>
      <c r="O265" s="44">
        <v>1</v>
      </c>
      <c r="P265" s="44">
        <v>111</v>
      </c>
      <c r="Q265" s="44">
        <v>766</v>
      </c>
      <c r="R265" s="44">
        <v>0.26896149358226373</v>
      </c>
      <c r="S265" s="44">
        <v>5.7759626604434073</v>
      </c>
      <c r="T265" s="44">
        <v>7.9164235705950992</v>
      </c>
      <c r="U265" s="44">
        <v>4907</v>
      </c>
      <c r="V265" s="44">
        <v>0</v>
      </c>
      <c r="W265" s="46">
        <v>0</v>
      </c>
      <c r="X265" s="44">
        <f>VLOOKUP(B265,'3月14日之前使用和计算的所有数据'!B:I,8,0)</f>
        <v>2</v>
      </c>
      <c r="Y265" s="44">
        <f>VLOOKUP(B265,'3月14日之前使用和计算的所有数据'!B:J,9,0)</f>
        <v>7</v>
      </c>
      <c r="Z265" s="44">
        <f>VLOOKUP(B265,'3月14日之前使用和计算的所有数据'!B:K,10,0)</f>
        <v>16</v>
      </c>
      <c r="AA265" s="44">
        <f>VLOOKUP(B265,'3月14日之前使用和计算的所有数据'!B:L,11,0)</f>
        <v>0</v>
      </c>
      <c r="AB265" s="44">
        <f>VLOOKUP(B265,'3月14日之前使用和计算的所有数据'!B:M,12,0)</f>
        <v>1.4293899999999999E-4</v>
      </c>
      <c r="AC265" s="44">
        <f>VLOOKUP(B265,'3月14日之前使用和计算的所有数据'!B:N,13,0)</f>
        <v>1.82827E-5</v>
      </c>
      <c r="AD265" s="44">
        <f>VLOOKUP(B265,'3月14日之前使用和计算的所有数据'!B:O,14,0)</f>
        <v>0.26653840731605927</v>
      </c>
      <c r="AE265" s="44">
        <v>2.5769669669669666</v>
      </c>
      <c r="AF265" s="44">
        <v>1.68</v>
      </c>
      <c r="AG265" s="44">
        <v>112.04385600000001</v>
      </c>
      <c r="AH265" s="44">
        <v>22.928114999999998</v>
      </c>
    </row>
    <row r="266" spans="1:34" s="44" customFormat="1">
      <c r="A266" s="44">
        <v>324</v>
      </c>
      <c r="B266" s="46" t="s">
        <v>19</v>
      </c>
      <c r="C266" s="44">
        <v>0.378007382</v>
      </c>
      <c r="D266" s="44">
        <v>255</v>
      </c>
      <c r="E266" s="44">
        <v>39</v>
      </c>
      <c r="F266" s="46">
        <v>8</v>
      </c>
      <c r="G266" s="44">
        <v>647.57000000000005</v>
      </c>
      <c r="H266" s="44">
        <v>0.1495591210216656</v>
      </c>
      <c r="I266" s="44">
        <v>0.5044165757906216</v>
      </c>
      <c r="J266" s="44">
        <v>1.2032</v>
      </c>
      <c r="K266" s="44">
        <v>2.4138380000000002</v>
      </c>
      <c r="L266" s="44">
        <v>0.24090059761879024</v>
      </c>
      <c r="M266" s="44">
        <v>1.9502138764921166</v>
      </c>
      <c r="N266" s="44">
        <v>9.6499220161526935</v>
      </c>
      <c r="O266" s="44">
        <v>1</v>
      </c>
      <c r="P266" s="44">
        <v>298</v>
      </c>
      <c r="Q266" s="44">
        <v>1458</v>
      </c>
      <c r="R266" s="44">
        <v>0.29289497660484576</v>
      </c>
      <c r="S266" s="44">
        <v>6.0518553978720444</v>
      </c>
      <c r="T266" s="44">
        <v>10.164152137992803</v>
      </c>
      <c r="U266" s="44">
        <v>5973</v>
      </c>
      <c r="V266" s="44">
        <v>252.53</v>
      </c>
      <c r="W266" s="46">
        <v>0</v>
      </c>
      <c r="X266" s="44">
        <f>VLOOKUP(B266,'3月14日之前使用和计算的所有数据'!B:I,8,0)</f>
        <v>2</v>
      </c>
      <c r="Y266" s="44">
        <f>VLOOKUP(B266,'3月14日之前使用和计算的所有数据'!B:J,9,0)</f>
        <v>8</v>
      </c>
      <c r="Z266" s="44">
        <f>VLOOKUP(B266,'3月14日之前使用和计算的所有数据'!B:K,10,0)</f>
        <v>18</v>
      </c>
      <c r="AA266" s="44">
        <f>VLOOKUP(B266,'3月14日之前使用和计算的所有数据'!B:L,11,0)</f>
        <v>2.3272340000000001E-3</v>
      </c>
      <c r="AB266" s="44">
        <f>VLOOKUP(B266,'3月14日之前使用和计算的所有数据'!B:M,12,0)</f>
        <v>1.4438400000000001E-4</v>
      </c>
      <c r="AC266" s="44">
        <f>VLOOKUP(B266,'3月14日之前使用和计算的所有数据'!B:N,13,0)</f>
        <v>2.04612E-5</v>
      </c>
      <c r="AD266" s="44">
        <f>VLOOKUP(B266,'3月14日之前使用和计算的所有数据'!B:O,14,0)</f>
        <v>1.1023437741737478</v>
      </c>
      <c r="AE266" s="44">
        <v>2.6682582582582581</v>
      </c>
      <c r="AF266" s="44">
        <v>4.47</v>
      </c>
      <c r="AG266" s="44">
        <v>110.16216900000001</v>
      </c>
      <c r="AH266" s="44">
        <v>22.604669999999999</v>
      </c>
    </row>
    <row r="267" spans="1:34" s="44" customFormat="1">
      <c r="A267" s="44">
        <v>325</v>
      </c>
      <c r="B267" s="46" t="s">
        <v>25</v>
      </c>
      <c r="C267" s="44">
        <v>0.29972700000000002</v>
      </c>
      <c r="D267" s="44">
        <v>157</v>
      </c>
      <c r="E267" s="44">
        <v>24</v>
      </c>
      <c r="F267" s="46">
        <v>24</v>
      </c>
      <c r="G267" s="44">
        <v>505.78</v>
      </c>
      <c r="H267" s="44">
        <v>0.36585076515481041</v>
      </c>
      <c r="I267" s="44">
        <v>0.47688101074863282</v>
      </c>
      <c r="J267" s="44">
        <v>1.0215000000000001</v>
      </c>
      <c r="K267" s="44">
        <v>2.2386970000000002</v>
      </c>
      <c r="L267" s="44">
        <v>0.20364585392858556</v>
      </c>
      <c r="M267" s="44">
        <v>1.5002570287476771</v>
      </c>
      <c r="N267" s="44">
        <v>7.6594566807702957</v>
      </c>
      <c r="O267" s="44">
        <v>1</v>
      </c>
      <c r="P267" s="44">
        <v>244</v>
      </c>
      <c r="Q267" s="44">
        <v>1147</v>
      </c>
      <c r="R267" s="44">
        <v>5.5458895171813835E-2</v>
      </c>
      <c r="S267" s="44">
        <v>6.5621416426114116</v>
      </c>
      <c r="T267" s="44">
        <v>10.255447032306536</v>
      </c>
      <c r="U267" s="44">
        <v>6139</v>
      </c>
      <c r="V267" s="44">
        <v>109.61</v>
      </c>
      <c r="W267" s="46">
        <v>0</v>
      </c>
      <c r="X267" s="44">
        <f>VLOOKUP(B267,'3月14日之前使用和计算的所有数据'!B:I,8,0)</f>
        <v>2</v>
      </c>
      <c r="Y267" s="44">
        <f>VLOOKUP(B267,'3月14日之前使用和计算的所有数据'!B:J,9,0)</f>
        <v>8</v>
      </c>
      <c r="Z267" s="44">
        <f>VLOOKUP(B267,'3月14日之前使用和计算的所有数据'!B:K,10,0)</f>
        <v>21</v>
      </c>
      <c r="AA267" s="44">
        <f>VLOOKUP(B267,'3月14日之前使用和计算的所有数据'!B:L,11,0)</f>
        <v>3.8352920000000001E-3</v>
      </c>
      <c r="AB267" s="44">
        <f>VLOOKUP(B267,'3月14日之前使用和计算的所有数据'!B:M,12,0)</f>
        <v>1.47973E-4</v>
      </c>
      <c r="AC267" s="44">
        <f>VLOOKUP(B267,'3月14日之前使用和计算的所有数据'!B:N,13,0)</f>
        <v>3.0060600000000002E-5</v>
      </c>
      <c r="AD267" s="44">
        <f>VLOOKUP(B267,'3月14日之前使用和计算的所有数据'!B:O,14,0)</f>
        <v>1.1799537379366143</v>
      </c>
      <c r="AE267" s="44">
        <v>2.6080180180180177</v>
      </c>
      <c r="AF267" s="44">
        <v>5.4</v>
      </c>
      <c r="AG267" s="44">
        <v>109.606292</v>
      </c>
      <c r="AH267" s="44">
        <v>23.086158999999999</v>
      </c>
    </row>
    <row r="268" spans="1:34" s="44" customFormat="1">
      <c r="A268" s="44">
        <v>326</v>
      </c>
      <c r="B268" s="46" t="s">
        <v>23</v>
      </c>
      <c r="C268" s="44">
        <v>1.7665952890000001</v>
      </c>
      <c r="D268" s="44">
        <v>693</v>
      </c>
      <c r="E268" s="44">
        <v>21</v>
      </c>
      <c r="F268" s="46">
        <v>27</v>
      </c>
      <c r="G268" s="44">
        <v>390.73</v>
      </c>
      <c r="H268" s="44">
        <v>0.35083049676247025</v>
      </c>
      <c r="I268" s="44">
        <v>0.41112163299663301</v>
      </c>
      <c r="J268" s="44">
        <v>3.2139000000000002</v>
      </c>
      <c r="K268" s="44">
        <v>2.4304000000000001</v>
      </c>
      <c r="L268" s="44">
        <v>0.3224733191718066</v>
      </c>
      <c r="M268" s="44">
        <v>2.9836459959562869</v>
      </c>
      <c r="N268" s="44">
        <v>16.891459575666062</v>
      </c>
      <c r="O268" s="44">
        <v>3</v>
      </c>
      <c r="P268" s="44">
        <v>221</v>
      </c>
      <c r="Q268" s="44">
        <v>417</v>
      </c>
      <c r="R268" s="44">
        <v>0.55452614337266137</v>
      </c>
      <c r="S268" s="44">
        <v>6.9024646175108133</v>
      </c>
      <c r="T268" s="44">
        <v>8.1027819722058698</v>
      </c>
      <c r="U268" s="44">
        <v>17926</v>
      </c>
      <c r="V268" s="44">
        <v>0</v>
      </c>
      <c r="W268" s="46">
        <v>0</v>
      </c>
      <c r="X268" s="44">
        <f>VLOOKUP(B268,'3月14日之前使用和计算的所有数据'!B:I,8,0)</f>
        <v>2</v>
      </c>
      <c r="Y268" s="44">
        <f>VLOOKUP(B268,'3月14日之前使用和计算的所有数据'!B:J,9,0)</f>
        <v>6</v>
      </c>
      <c r="Z268" s="44">
        <f>VLOOKUP(B268,'3月14日之前使用和计算的所有数据'!B:K,10,0)</f>
        <v>14</v>
      </c>
      <c r="AA268" s="44">
        <f>VLOOKUP(B268,'3月14日之前使用和计算的所有数据'!B:L,11,0)</f>
        <v>1.6639059999999999E-3</v>
      </c>
      <c r="AB268" s="44">
        <f>VLOOKUP(B268,'3月14日之前使用和计算的所有数据'!B:M,12,0)</f>
        <v>1.3638800000000001E-4</v>
      </c>
      <c r="AC268" s="44">
        <f>VLOOKUP(B268,'3月14日之前使用和计算的所有数据'!B:N,13,0)</f>
        <v>4.1242799999999999E-6</v>
      </c>
      <c r="AD268" s="44">
        <f>VLOOKUP(B268,'3月14日之前使用和计算的所有数据'!B:O,14,0)</f>
        <v>0.82609744047963019</v>
      </c>
      <c r="AE268" s="44">
        <v>3.1844444444444444</v>
      </c>
      <c r="AF268" s="44">
        <v>1.35</v>
      </c>
      <c r="AG268" s="44">
        <v>112.68131099999999</v>
      </c>
      <c r="AH268" s="44">
        <v>22.263069000000002</v>
      </c>
    </row>
    <row r="269" spans="1:34" s="44" customFormat="1">
      <c r="A269" s="44">
        <v>327</v>
      </c>
      <c r="B269" s="46" t="s">
        <v>17</v>
      </c>
      <c r="C269" s="44">
        <v>0.77437148600000005</v>
      </c>
      <c r="D269" s="44">
        <v>219</v>
      </c>
      <c r="E269" s="44">
        <v>29</v>
      </c>
      <c r="F269" s="46">
        <v>19</v>
      </c>
      <c r="G269" s="44">
        <v>274.48</v>
      </c>
      <c r="H269" s="44">
        <v>0.24231273681142523</v>
      </c>
      <c r="I269" s="44">
        <v>0.34543166373017875</v>
      </c>
      <c r="J269" s="44">
        <v>2.2130000000000001</v>
      </c>
      <c r="K269" s="44">
        <v>2.1442799999999997</v>
      </c>
      <c r="L269" s="44">
        <v>0.28781696298455262</v>
      </c>
      <c r="M269" s="44">
        <v>1.9884873214806178</v>
      </c>
      <c r="N269" s="44">
        <v>26.457301078402796</v>
      </c>
      <c r="O269" s="44">
        <v>1</v>
      </c>
      <c r="P269" s="44">
        <v>99</v>
      </c>
      <c r="Q269" s="44">
        <v>754</v>
      </c>
      <c r="R269" s="44">
        <v>0.22679248032643542</v>
      </c>
      <c r="S269" s="44">
        <v>7.1772078111337798</v>
      </c>
      <c r="T269" s="44">
        <v>6.7400174876129402</v>
      </c>
      <c r="U269" s="44">
        <v>4108</v>
      </c>
      <c r="V269" s="44">
        <v>0</v>
      </c>
      <c r="W269" s="46">
        <v>0</v>
      </c>
      <c r="X269" s="44">
        <f>VLOOKUP(B269,'3月14日之前使用和计算的所有数据'!B:I,8,0)</f>
        <v>2</v>
      </c>
      <c r="Y269" s="44">
        <f>VLOOKUP(B269,'3月14日之前使用和计算的所有数据'!B:J,9,0)</f>
        <v>5</v>
      </c>
      <c r="Z269" s="44">
        <f>VLOOKUP(B269,'3月14日之前使用和计算的所有数据'!B:K,10,0)</f>
        <v>13</v>
      </c>
      <c r="AA269" s="44">
        <f>VLOOKUP(B269,'3月14日之前使用和计算的所有数据'!B:L,11,0)</f>
        <v>2.388341E-3</v>
      </c>
      <c r="AB269" s="44">
        <f>VLOOKUP(B269,'3月14日之前使用和计算的所有数据'!B:M,12,0)</f>
        <v>1.3860000000000001E-4</v>
      </c>
      <c r="AC269" s="44">
        <f>VLOOKUP(B269,'3月14日之前使用和计算的所有数据'!B:N,13,0)</f>
        <v>5.0083500000000001E-6</v>
      </c>
      <c r="AD269" s="44">
        <f>VLOOKUP(B269,'3月14日之前使用和计算的所有数据'!B:O,14,0)</f>
        <v>0.17263702395025721</v>
      </c>
      <c r="AE269" s="44">
        <v>1.9552552552552553</v>
      </c>
      <c r="AF269" s="44">
        <v>2.57</v>
      </c>
      <c r="AG269" s="44">
        <v>111.955061</v>
      </c>
      <c r="AH269" s="44">
        <v>21.861794</v>
      </c>
    </row>
    <row r="270" spans="1:34" s="44" customFormat="1">
      <c r="A270" s="44">
        <v>328</v>
      </c>
      <c r="B270" s="46" t="s">
        <v>167</v>
      </c>
      <c r="C270" s="44">
        <v>0.76884969800000003</v>
      </c>
      <c r="D270" s="44">
        <v>388</v>
      </c>
      <c r="E270" s="44">
        <v>29</v>
      </c>
      <c r="F270" s="46">
        <v>15</v>
      </c>
      <c r="G270" s="44">
        <v>502.44</v>
      </c>
      <c r="H270" s="44">
        <v>0.18183265663561818</v>
      </c>
      <c r="I270" s="44">
        <v>0.86672416767293425</v>
      </c>
      <c r="J270" s="44">
        <v>3.3166000000000002</v>
      </c>
      <c r="K270" s="44">
        <v>2.9799349999999998</v>
      </c>
      <c r="L270" s="44">
        <v>0.34431971976753445</v>
      </c>
      <c r="M270" s="44">
        <v>2.7631159939495262</v>
      </c>
      <c r="N270" s="44">
        <v>15.820794522729082</v>
      </c>
      <c r="O270" s="44">
        <v>3</v>
      </c>
      <c r="P270" s="44">
        <v>217</v>
      </c>
      <c r="Q270" s="44">
        <v>166</v>
      </c>
      <c r="R270" s="44">
        <v>0.87212403471061217</v>
      </c>
      <c r="S270" s="44">
        <v>5.1409123477430141</v>
      </c>
      <c r="T270" s="44">
        <v>4.5099912427354516</v>
      </c>
      <c r="U270" s="44">
        <v>8680</v>
      </c>
      <c r="V270" s="44">
        <v>263.16000000000003</v>
      </c>
      <c r="W270" s="46">
        <v>0</v>
      </c>
      <c r="X270" s="44">
        <f>VLOOKUP(B270,'3月14日之前使用和计算的所有数据'!B:I,8,0)</f>
        <v>2</v>
      </c>
      <c r="Y270" s="44">
        <f>VLOOKUP(B270,'3月14日之前使用和计算的所有数据'!B:J,9,0)</f>
        <v>5</v>
      </c>
      <c r="Z270" s="44">
        <f>VLOOKUP(B270,'3月14日之前使用和计算的所有数据'!B:K,10,0)</f>
        <v>11</v>
      </c>
      <c r="AA270" s="44">
        <f>VLOOKUP(B270,'3月14日之前使用和计算的所有数据'!B:L,11,0)</f>
        <v>3.2577769999999999E-3</v>
      </c>
      <c r="AB270" s="44">
        <f>VLOOKUP(B270,'3月14日之前使用和计算的所有数据'!B:M,12,0)</f>
        <v>1.4411299999999999E-4</v>
      </c>
      <c r="AC270" s="44">
        <f>VLOOKUP(B270,'3月14日之前使用和计算的所有数据'!B:N,13,0)</f>
        <v>6.5917199999999997E-4</v>
      </c>
      <c r="AD270" s="44">
        <f>VLOOKUP(B270,'3月14日之前使用和计算的所有数据'!B:O,14,0)</f>
        <v>0.99664849665763022</v>
      </c>
      <c r="AE270" s="44">
        <v>2.332132132132132</v>
      </c>
      <c r="AF270" s="44">
        <v>1.92984</v>
      </c>
      <c r="AG270" s="44">
        <v>120.228369</v>
      </c>
      <c r="AH270" s="44">
        <v>33.060105999999998</v>
      </c>
    </row>
    <row r="271" spans="1:34" s="44" customFormat="1">
      <c r="A271" s="44">
        <v>329</v>
      </c>
      <c r="B271" s="46" t="s">
        <v>165</v>
      </c>
      <c r="C271" s="44">
        <v>1.8883951910000001</v>
      </c>
      <c r="D271" s="44">
        <v>867</v>
      </c>
      <c r="E271" s="44">
        <v>32</v>
      </c>
      <c r="F271" s="46">
        <v>17</v>
      </c>
      <c r="G271" s="44">
        <v>459.29</v>
      </c>
      <c r="H271" s="44">
        <v>0.26536610855886256</v>
      </c>
      <c r="I271" s="44">
        <v>0.69232740428097683</v>
      </c>
      <c r="J271" s="44">
        <v>4.0418000000000003</v>
      </c>
      <c r="K271" s="44">
        <v>3.0607889999999998</v>
      </c>
      <c r="L271" s="44">
        <v>0.42021380826928517</v>
      </c>
      <c r="M271" s="44">
        <v>3.1492085610398659</v>
      </c>
      <c r="N271" s="44">
        <v>17.072002438546452</v>
      </c>
      <c r="O271" s="44">
        <v>5</v>
      </c>
      <c r="P271" s="44">
        <v>186</v>
      </c>
      <c r="Q271" s="44">
        <v>271</v>
      </c>
      <c r="R271" s="44">
        <v>1.655337586274467</v>
      </c>
      <c r="S271" s="44">
        <v>5.1405430120403226</v>
      </c>
      <c r="T271" s="44">
        <v>4.9924884060179844</v>
      </c>
      <c r="U271" s="44">
        <v>7101</v>
      </c>
      <c r="V271" s="44">
        <v>144.43</v>
      </c>
      <c r="W271" s="46">
        <v>0</v>
      </c>
      <c r="X271" s="44">
        <f>VLOOKUP(B271,'3月14日之前使用和计算的所有数据'!B:I,8,0)</f>
        <v>2</v>
      </c>
      <c r="Y271" s="44">
        <f>VLOOKUP(B271,'3月14日之前使用和计算的所有数据'!B:J,9,0)</f>
        <v>6</v>
      </c>
      <c r="Z271" s="44">
        <f>VLOOKUP(B271,'3月14日之前使用和计算的所有数据'!B:K,10,0)</f>
        <v>12</v>
      </c>
      <c r="AA271" s="44">
        <f>VLOOKUP(B271,'3月14日之前使用和计算的所有数据'!B:L,11,0)</f>
        <v>4.7090229999999997E-3</v>
      </c>
      <c r="AB271" s="44">
        <f>VLOOKUP(B271,'3月14日之前使用和计算的所有数据'!B:M,12,0)</f>
        <v>1.4575100000000001E-4</v>
      </c>
      <c r="AC271" s="44">
        <f>VLOOKUP(B271,'3月14日之前使用和计算的所有数据'!B:N,13,0)</f>
        <v>2.7238700000000002E-4</v>
      </c>
      <c r="AD271" s="44">
        <f>VLOOKUP(B271,'3月14日之前使用和计算的所有数据'!B:O,14,0)</f>
        <v>0.44194171009010252</v>
      </c>
      <c r="AE271" s="44">
        <v>1.1255255255255256</v>
      </c>
      <c r="AF271" s="44">
        <v>2.4598400000000002</v>
      </c>
      <c r="AG271" s="44">
        <v>119.398015</v>
      </c>
      <c r="AH271" s="44">
        <v>32.377527999999998</v>
      </c>
    </row>
    <row r="272" spans="1:34" s="44" customFormat="1">
      <c r="A272" s="44">
        <v>330</v>
      </c>
      <c r="B272" s="46" t="s">
        <v>132</v>
      </c>
      <c r="C272" s="44">
        <v>3.7381549610000002</v>
      </c>
      <c r="D272" s="44">
        <v>2146</v>
      </c>
      <c r="E272" s="44">
        <v>24</v>
      </c>
      <c r="F272" s="46">
        <v>24</v>
      </c>
      <c r="G272" s="44">
        <v>569.54999999999995</v>
      </c>
      <c r="H272" s="44">
        <v>0.38799051883065577</v>
      </c>
      <c r="I272" s="44">
        <v>0.58016705714576744</v>
      </c>
      <c r="J272" s="44">
        <v>6.0720000000000001</v>
      </c>
      <c r="K272" s="44">
        <v>3.9137620000000002</v>
      </c>
      <c r="L272" s="44">
        <v>0.43894302519532968</v>
      </c>
      <c r="M272" s="44">
        <v>4.010710209814766</v>
      </c>
      <c r="N272" s="44">
        <v>28.373277148626112</v>
      </c>
      <c r="O272" s="44">
        <v>15</v>
      </c>
      <c r="P272" s="44">
        <v>306</v>
      </c>
      <c r="Q272" s="44">
        <v>536</v>
      </c>
      <c r="R272" s="44">
        <v>2.3720129927135458</v>
      </c>
      <c r="S272" s="44">
        <v>5.8449653235010102</v>
      </c>
      <c r="T272" s="44">
        <v>7.906241769818279</v>
      </c>
      <c r="U272" s="44">
        <v>32340</v>
      </c>
      <c r="V272" s="44">
        <v>1700</v>
      </c>
      <c r="W272" s="46">
        <v>4031500</v>
      </c>
      <c r="X272" s="44">
        <f>VLOOKUP(B272,'3月14日之前使用和计算的所有数据'!B:I,8,0)</f>
        <v>2</v>
      </c>
      <c r="Y272" s="44">
        <f>VLOOKUP(B272,'3月14日之前使用和计算的所有数据'!B:J,9,0)</f>
        <v>4</v>
      </c>
      <c r="Z272" s="44">
        <f>VLOOKUP(B272,'3月14日之前使用和计算的所有数据'!B:K,10,0)</f>
        <v>8</v>
      </c>
      <c r="AA272" s="44">
        <f>VLOOKUP(B272,'3月14日之前使用和计算的所有数据'!B:L,11,0)</f>
        <v>5.8421000000000002E-3</v>
      </c>
      <c r="AB272" s="44">
        <f>VLOOKUP(B272,'3月14日之前使用和计算的所有数据'!B:M,12,0)</f>
        <v>1.3395900000000001E-4</v>
      </c>
      <c r="AC272" s="44">
        <f>VLOOKUP(B272,'3月14日之前使用和计算的所有数据'!B:N,13,0)</f>
        <v>2.6093600000000001E-6</v>
      </c>
      <c r="AD272" s="44">
        <f>VLOOKUP(B272,'3月14日之前使用和计算的所有数据'!B:O,14,0)</f>
        <v>1.308472338282469</v>
      </c>
      <c r="AE272" s="44">
        <v>1.5847147147147147</v>
      </c>
      <c r="AF272" s="44">
        <v>4.34</v>
      </c>
      <c r="AG272" s="44">
        <v>121.266595</v>
      </c>
      <c r="AH272" s="44">
        <v>30.170780000000001</v>
      </c>
    </row>
    <row r="273" spans="1:34" s="44" customFormat="1">
      <c r="A273" s="44">
        <v>331</v>
      </c>
      <c r="B273" s="46" t="s">
        <v>137</v>
      </c>
      <c r="C273" s="44">
        <v>4.5158623540000002</v>
      </c>
      <c r="D273" s="44">
        <v>437</v>
      </c>
      <c r="E273" s="44">
        <v>32</v>
      </c>
      <c r="F273" s="46">
        <v>19</v>
      </c>
      <c r="G273" s="44">
        <v>96.77</v>
      </c>
      <c r="H273" s="44">
        <v>0.71943784230649999</v>
      </c>
      <c r="I273" s="44">
        <v>0.6720138888888888</v>
      </c>
      <c r="J273" s="44">
        <v>5.5311000000000003</v>
      </c>
      <c r="K273" s="44">
        <v>4.0569739999999994</v>
      </c>
      <c r="L273" s="44">
        <v>0.84737005270228383</v>
      </c>
      <c r="M273" s="44">
        <v>3.8803348145086289</v>
      </c>
      <c r="N273" s="44">
        <v>24.491061279322103</v>
      </c>
      <c r="O273" s="44">
        <v>3</v>
      </c>
      <c r="P273" s="44">
        <v>52</v>
      </c>
      <c r="Q273" s="44">
        <v>62</v>
      </c>
      <c r="R273" s="44">
        <v>2.31363025731115</v>
      </c>
      <c r="S273" s="44">
        <v>4.1335124522062623</v>
      </c>
      <c r="T273" s="44">
        <v>4.8465433502118431</v>
      </c>
      <c r="U273" s="44">
        <v>12945</v>
      </c>
      <c r="V273" s="44">
        <v>0</v>
      </c>
      <c r="W273" s="46">
        <v>447956</v>
      </c>
      <c r="X273" s="44">
        <f>VLOOKUP(B273,'3月14日之前使用和计算的所有数据'!B:I,8,0)</f>
        <v>1</v>
      </c>
      <c r="Y273" s="44">
        <f>VLOOKUP(B273,'3月14日之前使用和计算的所有数据'!B:J,9,0)</f>
        <v>2</v>
      </c>
      <c r="Z273" s="44">
        <f>VLOOKUP(B273,'3月14日之前使用和计算的所有数据'!B:K,10,0)</f>
        <v>4</v>
      </c>
      <c r="AA273" s="44">
        <f>VLOOKUP(B273,'3月14日之前使用和计算的所有数据'!B:L,11,0)</f>
        <v>0</v>
      </c>
      <c r="AB273" s="44">
        <f>VLOOKUP(B273,'3月14日之前使用和计算的所有数据'!B:M,12,0)</f>
        <v>1.28436E-4</v>
      </c>
      <c r="AC273" s="44">
        <f>VLOOKUP(B273,'3月14日之前使用和计算的所有数据'!B:N,13,0)</f>
        <v>6.0630999999999998E-7</v>
      </c>
      <c r="AD273" s="44">
        <f>VLOOKUP(B273,'3月14日之前使用和计算的所有数据'!B:O,14,0)</f>
        <v>0.95643563214099825</v>
      </c>
      <c r="AE273" s="44">
        <v>1.8788588588588591</v>
      </c>
      <c r="AF273" s="44">
        <v>4.8600000000000003</v>
      </c>
      <c r="AG273" s="44">
        <v>122.10677699999999</v>
      </c>
      <c r="AH273" s="44">
        <v>30.019849000000001</v>
      </c>
    </row>
    <row r="274" spans="1:34" s="44" customFormat="1">
      <c r="A274" s="44">
        <v>332</v>
      </c>
      <c r="B274" s="46" t="s">
        <v>101</v>
      </c>
      <c r="C274" s="44">
        <v>2.7305988829999999</v>
      </c>
      <c r="D274" s="44">
        <v>709</v>
      </c>
      <c r="E274" s="44">
        <v>29</v>
      </c>
      <c r="F274" s="46">
        <v>14</v>
      </c>
      <c r="G274" s="44">
        <v>256.41000000000003</v>
      </c>
      <c r="H274" s="44">
        <v>0.14964314964314962</v>
      </c>
      <c r="I274" s="44">
        <v>0.14823100936524455</v>
      </c>
      <c r="J274" s="44">
        <v>2.3717000000000001</v>
      </c>
      <c r="K274" s="44">
        <v>4.114109</v>
      </c>
      <c r="L274" s="44">
        <v>1.131001131001131</v>
      </c>
      <c r="M274" s="44">
        <v>2.5404625404625403</v>
      </c>
      <c r="N274" s="44">
        <v>18.595218595218594</v>
      </c>
      <c r="O274" s="44">
        <v>3</v>
      </c>
      <c r="P274" s="44">
        <v>102</v>
      </c>
      <c r="Q274" s="44">
        <v>274</v>
      </c>
      <c r="R274" s="44">
        <v>1.3416793416793416</v>
      </c>
      <c r="S274" s="44">
        <v>4.8282048282048287</v>
      </c>
      <c r="T274" s="44">
        <v>6.0528060528060514</v>
      </c>
      <c r="U274" s="44">
        <v>5697</v>
      </c>
      <c r="V274" s="44">
        <v>125.5</v>
      </c>
      <c r="W274" s="46">
        <v>0</v>
      </c>
      <c r="X274" s="44">
        <f>VLOOKUP(B274,'3月14日之前使用和计算的所有数据'!B:I,8,0)</f>
        <v>2</v>
      </c>
      <c r="Y274" s="44">
        <f>VLOOKUP(B274,'3月14日之前使用和计算的所有数据'!B:J,9,0)</f>
        <v>4</v>
      </c>
      <c r="Z274" s="44">
        <f>VLOOKUP(B274,'3月14日之前使用和计算的所有数据'!B:K,10,0)</f>
        <v>6</v>
      </c>
      <c r="AA274" s="44">
        <f>VLOOKUP(B274,'3月14日之前使用和计算的所有数据'!B:L,11,0)</f>
        <v>5.8421000000000002E-3</v>
      </c>
      <c r="AB274" s="44">
        <f>VLOOKUP(B274,'3月14日之前使用和计算的所有数据'!B:M,12,0)</f>
        <v>1.2647E-4</v>
      </c>
      <c r="AC274" s="44">
        <f>VLOOKUP(B274,'3月14日之前使用和计算的所有数据'!B:N,13,0)</f>
        <v>2.80544E-7</v>
      </c>
      <c r="AD274" s="44">
        <f>VLOOKUP(B274,'3月14日之前使用和计算的所有数据'!B:O,14,0)</f>
        <v>0.82499246082910993</v>
      </c>
      <c r="AE274" s="44">
        <v>1.2741141141141141</v>
      </c>
      <c r="AF274" s="44">
        <v>1.24</v>
      </c>
      <c r="AG274" s="44">
        <v>120.293781</v>
      </c>
      <c r="AH274" s="44">
        <v>28.135041999999999</v>
      </c>
    </row>
    <row r="275" spans="1:34" s="44" customFormat="1">
      <c r="A275" s="44">
        <v>333</v>
      </c>
      <c r="B275" s="46" t="s">
        <v>110</v>
      </c>
      <c r="C275" s="44">
        <v>1.4829101039999999</v>
      </c>
      <c r="D275" s="44">
        <v>692</v>
      </c>
      <c r="E275" s="44">
        <v>25</v>
      </c>
      <c r="F275" s="46">
        <v>23</v>
      </c>
      <c r="G275" s="44">
        <v>462.54</v>
      </c>
      <c r="H275" s="44">
        <v>0.2000691832057768</v>
      </c>
      <c r="I275" s="44">
        <v>0.42275843158760629</v>
      </c>
      <c r="J275" s="44">
        <v>3.4293999999999998</v>
      </c>
      <c r="K275" s="44">
        <v>3.4768699999999999</v>
      </c>
      <c r="L275" s="44">
        <v>0.54914169585333161</v>
      </c>
      <c r="M275" s="44">
        <v>3.0587624854066675</v>
      </c>
      <c r="N275" s="44">
        <v>22.02620313918796</v>
      </c>
      <c r="O275" s="44">
        <v>8</v>
      </c>
      <c r="P275" s="44">
        <v>243</v>
      </c>
      <c r="Q275" s="44">
        <v>468</v>
      </c>
      <c r="R275" s="44">
        <v>1.6307562589181475</v>
      </c>
      <c r="S275" s="44">
        <v>5.7054525014052846</v>
      </c>
      <c r="T275" s="44">
        <v>7.3961170925757767</v>
      </c>
      <c r="U275" s="44">
        <v>28671</v>
      </c>
      <c r="V275" s="44">
        <v>1083.32</v>
      </c>
      <c r="W275" s="46">
        <v>552918</v>
      </c>
      <c r="X275" s="44">
        <f>VLOOKUP(B275,'3月14日之前使用和计算的所有数据'!B:I,8,0)</f>
        <v>1</v>
      </c>
      <c r="Y275" s="44">
        <f>VLOOKUP(B275,'3月14日之前使用和计算的所有数据'!B:J,9,0)</f>
        <v>2</v>
      </c>
      <c r="Z275" s="44">
        <f>VLOOKUP(B275,'3月14日之前使用和计算的所有数据'!B:K,10,0)</f>
        <v>4</v>
      </c>
      <c r="AA275" s="44">
        <f>VLOOKUP(B275,'3月14日之前使用和计算的所有数据'!B:L,11,0)</f>
        <v>0</v>
      </c>
      <c r="AB275" s="44">
        <f>VLOOKUP(B275,'3月14日之前使用和计算的所有数据'!B:M,12,0)</f>
        <v>1.21536E-4</v>
      </c>
      <c r="AC275" s="44">
        <f>VLOOKUP(B275,'3月14日之前使用和计算的所有数据'!B:N,13,0)</f>
        <v>6.5187199999999998E-8</v>
      </c>
      <c r="AD275" s="44">
        <f>VLOOKUP(B275,'3月14日之前使用和计算的所有数据'!B:O,14,0)</f>
        <v>0.56370577534826116</v>
      </c>
      <c r="AE275" s="44">
        <v>1.0159159159159159</v>
      </c>
      <c r="AF275" s="44">
        <v>2.54</v>
      </c>
      <c r="AG275" s="44">
        <v>120.103115</v>
      </c>
      <c r="AH275" s="44">
        <v>29.304749999999999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7"/>
  <sheetViews>
    <sheetView workbookViewId="0">
      <selection activeCell="N1" sqref="N1:N1048576"/>
    </sheetView>
  </sheetViews>
  <sheetFormatPr defaultRowHeight="13.5"/>
  <sheetData>
    <row r="1" spans="1:34">
      <c r="A1" t="s">
        <v>0</v>
      </c>
      <c r="B1" t="s">
        <v>1</v>
      </c>
      <c r="C1" t="s">
        <v>1233</v>
      </c>
      <c r="D1" t="s">
        <v>1234</v>
      </c>
      <c r="E1" t="s">
        <v>6</v>
      </c>
      <c r="F1" t="s">
        <v>1235</v>
      </c>
      <c r="G1" t="s">
        <v>796</v>
      </c>
      <c r="H1" t="s">
        <v>1236</v>
      </c>
      <c r="I1" t="s">
        <v>1171</v>
      </c>
      <c r="J1" t="s">
        <v>1172</v>
      </c>
      <c r="K1" t="s">
        <v>1173</v>
      </c>
      <c r="L1" t="s">
        <v>1237</v>
      </c>
      <c r="M1" t="s">
        <v>1174</v>
      </c>
      <c r="N1" t="s">
        <v>1238</v>
      </c>
      <c r="O1" t="s">
        <v>1175</v>
      </c>
      <c r="P1" t="s">
        <v>1176</v>
      </c>
      <c r="Q1" t="s">
        <v>1177</v>
      </c>
      <c r="R1" t="s">
        <v>1137</v>
      </c>
      <c r="S1" t="s">
        <v>1139</v>
      </c>
      <c r="T1" t="s">
        <v>1141</v>
      </c>
      <c r="U1" t="s">
        <v>1239</v>
      </c>
      <c r="V1" t="s">
        <v>1240</v>
      </c>
      <c r="W1" t="s">
        <v>1241</v>
      </c>
      <c r="X1" t="s">
        <v>329</v>
      </c>
      <c r="Y1" t="s">
        <v>330</v>
      </c>
      <c r="Z1" t="s">
        <v>331</v>
      </c>
      <c r="AA1" t="s">
        <v>332</v>
      </c>
      <c r="AB1" t="s">
        <v>333</v>
      </c>
      <c r="AC1" t="s">
        <v>335</v>
      </c>
      <c r="AD1" t="s">
        <v>1242</v>
      </c>
      <c r="AE1" t="s">
        <v>1243</v>
      </c>
      <c r="AF1" t="s">
        <v>502</v>
      </c>
      <c r="AG1" t="s">
        <v>8</v>
      </c>
      <c r="AH1" t="s">
        <v>9</v>
      </c>
    </row>
    <row r="2" spans="1:34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</row>
    <row r="3" spans="1:34">
      <c r="A3">
        <v>1</v>
      </c>
      <c r="B3" t="s">
        <v>261</v>
      </c>
      <c r="C3">
        <v>9.1747495630000007</v>
      </c>
      <c r="D3">
        <v>11540</v>
      </c>
      <c r="E3">
        <v>20</v>
      </c>
      <c r="F3">
        <v>23</v>
      </c>
      <c r="G3">
        <v>1235.6500000000001</v>
      </c>
      <c r="H3">
        <v>0.94242706267956133</v>
      </c>
      <c r="I3">
        <v>0.75294010115166654</v>
      </c>
      <c r="J3">
        <v>7.0452000000000004</v>
      </c>
      <c r="K3">
        <v>5.8139890000000003</v>
      </c>
      <c r="L3">
        <v>0.51632743899971667</v>
      </c>
      <c r="M3">
        <v>6.8705539594545373</v>
      </c>
      <c r="N3">
        <v>50.45765386638611</v>
      </c>
      <c r="O3">
        <v>88</v>
      </c>
      <c r="P3">
        <v>647</v>
      </c>
      <c r="Q3">
        <v>1160</v>
      </c>
      <c r="R3">
        <v>467.08533969975315</v>
      </c>
      <c r="S3">
        <v>422.77343908064574</v>
      </c>
      <c r="T3">
        <v>523.69198397604487</v>
      </c>
      <c r="U3">
        <v>126129.81</v>
      </c>
      <c r="V3">
        <v>8160.5</v>
      </c>
      <c r="W3">
        <v>43392900</v>
      </c>
      <c r="X3">
        <v>6</v>
      </c>
      <c r="Y3">
        <v>15</v>
      </c>
      <c r="Z3">
        <v>27</v>
      </c>
      <c r="AA3">
        <v>6.8389439999999996E-2</v>
      </c>
      <c r="AB3">
        <v>1.5571500000000001E-4</v>
      </c>
      <c r="AC3">
        <v>1</v>
      </c>
      <c r="AD3">
        <v>7.1599273010467881</v>
      </c>
      <c r="AE3">
        <v>105715</v>
      </c>
      <c r="AF3">
        <v>0</v>
      </c>
      <c r="AG3">
        <v>116.334614</v>
      </c>
      <c r="AH3">
        <v>39.922984</v>
      </c>
    </row>
    <row r="4" spans="1:34">
      <c r="A4">
        <v>2</v>
      </c>
      <c r="B4" t="s">
        <v>268</v>
      </c>
      <c r="C4">
        <v>1.257507508</v>
      </c>
      <c r="D4">
        <v>469</v>
      </c>
      <c r="E4">
        <v>37</v>
      </c>
      <c r="F4">
        <v>8</v>
      </c>
      <c r="G4">
        <v>342.44</v>
      </c>
      <c r="H4">
        <v>0.15360355098703424</v>
      </c>
      <c r="I4">
        <v>8.6588449479113996E-2</v>
      </c>
      <c r="J4">
        <v>2.2198000000000002</v>
      </c>
      <c r="K4">
        <v>2.6725119999999998</v>
      </c>
      <c r="L4">
        <v>0.72129424132694775</v>
      </c>
      <c r="M4">
        <v>3.488786356734026</v>
      </c>
      <c r="N4">
        <v>20.605069501226492</v>
      </c>
      <c r="O4">
        <v>4</v>
      </c>
      <c r="P4">
        <v>166</v>
      </c>
      <c r="Q4">
        <v>677</v>
      </c>
      <c r="R4">
        <v>103.76124284546198</v>
      </c>
      <c r="S4">
        <v>548.70926293657283</v>
      </c>
      <c r="T4">
        <v>663.76591519682279</v>
      </c>
      <c r="U4">
        <v>4532</v>
      </c>
      <c r="V4">
        <v>493.4</v>
      </c>
      <c r="W4">
        <v>0</v>
      </c>
      <c r="X4">
        <v>5</v>
      </c>
      <c r="Y4">
        <v>16</v>
      </c>
      <c r="Z4">
        <v>26</v>
      </c>
      <c r="AA4">
        <v>0.10831159999999999</v>
      </c>
      <c r="AB4">
        <v>1.5039900000000001E-4</v>
      </c>
      <c r="AC4">
        <v>0.75592250000000005</v>
      </c>
      <c r="AD4">
        <v>0.12069282537073668</v>
      </c>
      <c r="AE4">
        <v>104408</v>
      </c>
      <c r="AF4">
        <v>143.328</v>
      </c>
      <c r="AG4">
        <v>117.943202</v>
      </c>
      <c r="AH4">
        <v>40.974665000000002</v>
      </c>
    </row>
    <row r="5" spans="1:34">
      <c r="A5">
        <v>6</v>
      </c>
      <c r="B5" t="s">
        <v>260</v>
      </c>
      <c r="C5">
        <v>0.35374149700000002</v>
      </c>
      <c r="D5">
        <v>260</v>
      </c>
      <c r="E5">
        <v>27</v>
      </c>
      <c r="F5">
        <v>18</v>
      </c>
      <c r="G5">
        <v>745.02</v>
      </c>
      <c r="H5">
        <v>0.41788139915706962</v>
      </c>
      <c r="I5">
        <v>0.55301365795724466</v>
      </c>
      <c r="J5">
        <v>5.1178999999999997</v>
      </c>
      <c r="K5">
        <v>3.3330850000000001</v>
      </c>
      <c r="L5">
        <v>0.39327803280448848</v>
      </c>
      <c r="M5">
        <v>3.7290274086601705</v>
      </c>
      <c r="N5">
        <v>18.743120990040538</v>
      </c>
      <c r="O5">
        <v>8</v>
      </c>
      <c r="P5">
        <v>380</v>
      </c>
      <c r="Q5">
        <v>1281</v>
      </c>
      <c r="R5">
        <v>122.32960188988216</v>
      </c>
      <c r="S5">
        <v>474.08123271858477</v>
      </c>
      <c r="T5">
        <v>578.77640868701508</v>
      </c>
      <c r="U5">
        <v>11348</v>
      </c>
      <c r="V5">
        <v>635.20000000000005</v>
      </c>
      <c r="W5">
        <v>0</v>
      </c>
      <c r="X5">
        <v>4</v>
      </c>
      <c r="Y5">
        <v>11</v>
      </c>
      <c r="Z5">
        <v>22</v>
      </c>
      <c r="AA5">
        <v>2.454288E-2</v>
      </c>
      <c r="AB5">
        <v>1.5067100000000001E-4</v>
      </c>
      <c r="AC5">
        <v>0.62778769999999995</v>
      </c>
      <c r="AD5">
        <v>0.58294367068910746</v>
      </c>
      <c r="AE5">
        <v>65721</v>
      </c>
      <c r="AF5">
        <v>156.99</v>
      </c>
      <c r="AG5">
        <v>118.23770500000001</v>
      </c>
      <c r="AH5">
        <v>39.622996999999998</v>
      </c>
    </row>
    <row r="6" spans="1:34">
      <c r="A6">
        <v>14</v>
      </c>
      <c r="B6" t="s">
        <v>252</v>
      </c>
      <c r="C6">
        <v>1.0610752910000001</v>
      </c>
      <c r="D6">
        <v>1045</v>
      </c>
      <c r="E6">
        <v>24</v>
      </c>
      <c r="F6">
        <v>21</v>
      </c>
      <c r="G6">
        <v>974.36</v>
      </c>
      <c r="H6">
        <v>0.81938913748511844</v>
      </c>
      <c r="I6">
        <v>0.82853741496598654</v>
      </c>
      <c r="J6">
        <v>6.2573999999999996</v>
      </c>
      <c r="K6">
        <v>4.5075479999999999</v>
      </c>
      <c r="L6">
        <v>0.44849952789523378</v>
      </c>
      <c r="M6">
        <v>4.3024138921959025</v>
      </c>
      <c r="N6">
        <v>27.978365285931279</v>
      </c>
      <c r="O6">
        <v>55</v>
      </c>
      <c r="P6">
        <v>571</v>
      </c>
      <c r="Q6">
        <v>983</v>
      </c>
      <c r="R6">
        <v>416.65092984112647</v>
      </c>
      <c r="S6">
        <v>487.08896095898848</v>
      </c>
      <c r="T6">
        <v>520.75208341885957</v>
      </c>
      <c r="U6">
        <v>21822.19</v>
      </c>
      <c r="V6">
        <v>2384</v>
      </c>
      <c r="W6">
        <v>3340000</v>
      </c>
      <c r="X6">
        <v>5</v>
      </c>
      <c r="Y6">
        <v>12</v>
      </c>
      <c r="Z6">
        <v>27</v>
      </c>
      <c r="AA6">
        <v>4.1449560000000003E-2</v>
      </c>
      <c r="AB6">
        <v>1.5612800000000001E-4</v>
      </c>
      <c r="AC6">
        <v>0.76766719999999999</v>
      </c>
      <c r="AD6">
        <v>1.6844181581585733</v>
      </c>
      <c r="AE6">
        <v>42712</v>
      </c>
      <c r="AF6">
        <v>103.976</v>
      </c>
      <c r="AG6">
        <v>117.20098299999999</v>
      </c>
      <c r="AH6">
        <v>39.084158000000002</v>
      </c>
    </row>
    <row r="7" spans="1:34">
      <c r="A7">
        <v>16</v>
      </c>
      <c r="B7" t="s">
        <v>246</v>
      </c>
      <c r="C7">
        <v>0.67862469000000003</v>
      </c>
      <c r="D7">
        <v>496</v>
      </c>
      <c r="E7">
        <v>25</v>
      </c>
      <c r="F7">
        <v>22</v>
      </c>
      <c r="G7">
        <v>700.36</v>
      </c>
      <c r="H7">
        <v>7.1620309555085956E-2</v>
      </c>
      <c r="I7">
        <v>0.49837045470717994</v>
      </c>
      <c r="J7">
        <v>2.5718999999999999</v>
      </c>
      <c r="K7">
        <v>3.7133039999999999</v>
      </c>
      <c r="L7">
        <v>0.36409846364726711</v>
      </c>
      <c r="M7">
        <v>2.6997544120166772</v>
      </c>
      <c r="N7">
        <v>15.259295219601347</v>
      </c>
      <c r="O7">
        <v>7</v>
      </c>
      <c r="P7">
        <v>375</v>
      </c>
      <c r="Q7">
        <v>1491</v>
      </c>
      <c r="R7">
        <v>61.362727740019416</v>
      </c>
      <c r="S7">
        <v>474.47027243132101</v>
      </c>
      <c r="T7">
        <v>652.0932092066937</v>
      </c>
      <c r="U7">
        <v>8980</v>
      </c>
      <c r="V7">
        <v>3597</v>
      </c>
      <c r="W7">
        <v>0</v>
      </c>
      <c r="X7">
        <v>4</v>
      </c>
      <c r="Y7">
        <v>12</v>
      </c>
      <c r="Z7">
        <v>21</v>
      </c>
      <c r="AA7">
        <v>5.0838550000000003E-2</v>
      </c>
      <c r="AB7">
        <v>1.5427299999999999E-4</v>
      </c>
      <c r="AC7">
        <v>0.39602140000000002</v>
      </c>
      <c r="AD7">
        <v>0.63615792689632489</v>
      </c>
      <c r="AE7">
        <v>61967</v>
      </c>
      <c r="AF7">
        <v>147.84800000000001</v>
      </c>
      <c r="AG7">
        <v>116.896182</v>
      </c>
      <c r="AH7">
        <v>38.298648</v>
      </c>
    </row>
    <row r="8" spans="1:34">
      <c r="A8">
        <v>17</v>
      </c>
      <c r="B8" t="s">
        <v>234</v>
      </c>
      <c r="C8">
        <v>0.27885930799999997</v>
      </c>
      <c r="D8">
        <v>159</v>
      </c>
      <c r="E8">
        <v>33</v>
      </c>
      <c r="F8">
        <v>12</v>
      </c>
      <c r="G8">
        <v>566.6</v>
      </c>
      <c r="H8">
        <v>0.111418990469467</v>
      </c>
      <c r="I8">
        <v>0.54712244109694863</v>
      </c>
      <c r="J8">
        <v>2.8046000000000002</v>
      </c>
      <c r="K8">
        <v>2.1647430000000001</v>
      </c>
      <c r="L8">
        <v>0.32474408753971057</v>
      </c>
      <c r="M8">
        <v>2.452347334980586</v>
      </c>
      <c r="N8">
        <v>13.240381221320154</v>
      </c>
      <c r="O8">
        <v>4</v>
      </c>
      <c r="P8">
        <v>205</v>
      </c>
      <c r="Q8">
        <v>971</v>
      </c>
      <c r="R8">
        <v>70.96187786798447</v>
      </c>
      <c r="S8">
        <v>442.46381927285563</v>
      </c>
      <c r="T8">
        <v>747.08789269325791</v>
      </c>
      <c r="U8">
        <v>10006</v>
      </c>
      <c r="V8">
        <v>357.96</v>
      </c>
      <c r="W8">
        <v>0</v>
      </c>
      <c r="X8">
        <v>5</v>
      </c>
      <c r="Y8">
        <v>13</v>
      </c>
      <c r="Z8">
        <v>25</v>
      </c>
      <c r="AA8">
        <v>5.7647799999999999E-2</v>
      </c>
      <c r="AB8">
        <v>1.58806E-4</v>
      </c>
      <c r="AC8">
        <v>0.226245</v>
      </c>
      <c r="AD8">
        <v>1.8203264642683137</v>
      </c>
      <c r="AE8">
        <v>75414</v>
      </c>
      <c r="AF8">
        <v>80.044799999999995</v>
      </c>
      <c r="AG8">
        <v>117.23193499999999</v>
      </c>
      <c r="AH8">
        <v>37.729906999999997</v>
      </c>
    </row>
    <row r="9" spans="1:34">
      <c r="A9">
        <v>18</v>
      </c>
      <c r="B9" t="s">
        <v>224</v>
      </c>
      <c r="C9">
        <v>0.85915772700000004</v>
      </c>
      <c r="D9">
        <v>519</v>
      </c>
      <c r="E9">
        <v>20</v>
      </c>
      <c r="F9">
        <v>28</v>
      </c>
      <c r="G9">
        <v>603.63</v>
      </c>
      <c r="H9">
        <v>0.57856634030780452</v>
      </c>
      <c r="I9">
        <v>0.73820472055766162</v>
      </c>
      <c r="J9">
        <v>5.0376000000000003</v>
      </c>
      <c r="K9">
        <v>3.5661309999999999</v>
      </c>
      <c r="L9">
        <v>0.46551695575103957</v>
      </c>
      <c r="M9">
        <v>5.1223431572320788</v>
      </c>
      <c r="N9">
        <v>27.279956264599175</v>
      </c>
      <c r="O9">
        <v>66</v>
      </c>
      <c r="P9">
        <v>218</v>
      </c>
      <c r="Q9">
        <v>672</v>
      </c>
      <c r="R9">
        <v>1047.9465897983864</v>
      </c>
      <c r="S9">
        <v>483.74003942812647</v>
      </c>
      <c r="T9">
        <v>647.08513493365149</v>
      </c>
      <c r="U9">
        <v>12758</v>
      </c>
      <c r="V9">
        <v>3072.4</v>
      </c>
      <c r="W9">
        <v>3220000</v>
      </c>
      <c r="X9">
        <v>6</v>
      </c>
      <c r="Y9">
        <v>14</v>
      </c>
      <c r="Z9">
        <v>29</v>
      </c>
      <c r="AA9">
        <v>7.5825790000000004E-2</v>
      </c>
      <c r="AB9">
        <v>1.61316E-4</v>
      </c>
      <c r="AC9">
        <v>0.15510280000000001</v>
      </c>
      <c r="AD9">
        <v>1.3365344553253773</v>
      </c>
      <c r="AE9">
        <v>86657</v>
      </c>
      <c r="AF9">
        <v>0</v>
      </c>
      <c r="AG9">
        <v>116.997868</v>
      </c>
      <c r="AH9">
        <v>36.651164000000001</v>
      </c>
    </row>
    <row r="10" spans="1:34">
      <c r="A10">
        <v>19</v>
      </c>
      <c r="B10" t="s">
        <v>219</v>
      </c>
      <c r="C10">
        <v>0.62476436700000004</v>
      </c>
      <c r="D10">
        <v>348</v>
      </c>
      <c r="E10">
        <v>30</v>
      </c>
      <c r="F10">
        <v>17</v>
      </c>
      <c r="G10">
        <v>555.28</v>
      </c>
      <c r="H10">
        <v>0.28753061518513184</v>
      </c>
      <c r="I10">
        <v>0.7153826333419222</v>
      </c>
      <c r="J10">
        <v>3.1375000000000002</v>
      </c>
      <c r="K10">
        <v>2.5630120000000001</v>
      </c>
      <c r="L10">
        <v>0.27373577294337992</v>
      </c>
      <c r="M10">
        <v>3.0811482495317679</v>
      </c>
      <c r="N10">
        <v>17.013038467079671</v>
      </c>
      <c r="O10">
        <v>7</v>
      </c>
      <c r="P10">
        <v>178</v>
      </c>
      <c r="Q10">
        <v>675</v>
      </c>
      <c r="R10">
        <v>167.65055467511885</v>
      </c>
      <c r="S10">
        <v>376.74686644575712</v>
      </c>
      <c r="T10">
        <v>681.99827114248671</v>
      </c>
      <c r="U10">
        <v>4963</v>
      </c>
      <c r="V10">
        <v>301.99</v>
      </c>
      <c r="W10">
        <v>0</v>
      </c>
      <c r="X10">
        <v>2</v>
      </c>
      <c r="Y10">
        <v>9</v>
      </c>
      <c r="Z10">
        <v>22</v>
      </c>
      <c r="AA10">
        <v>0</v>
      </c>
      <c r="AB10">
        <v>1.57505E-4</v>
      </c>
      <c r="AC10">
        <v>5.6159430000000003E-2</v>
      </c>
      <c r="AD10">
        <v>0.82390150595091849</v>
      </c>
      <c r="AE10">
        <v>58205</v>
      </c>
      <c r="AF10">
        <v>38.908799999999999</v>
      </c>
      <c r="AG10">
        <v>117.13535400000001</v>
      </c>
      <c r="AH10">
        <v>36.192084000000001</v>
      </c>
    </row>
    <row r="11" spans="1:34">
      <c r="A11">
        <v>20</v>
      </c>
      <c r="B11" t="s">
        <v>208</v>
      </c>
      <c r="C11">
        <v>0.32501808999999998</v>
      </c>
      <c r="D11">
        <v>274</v>
      </c>
      <c r="E11">
        <v>24</v>
      </c>
      <c r="F11">
        <v>15</v>
      </c>
      <c r="G11">
        <v>827.03</v>
      </c>
      <c r="H11">
        <v>0.13873740976748122</v>
      </c>
      <c r="I11">
        <v>0.73881543684116491</v>
      </c>
      <c r="J11">
        <v>2.7978999999999998</v>
      </c>
      <c r="K11">
        <v>3.099596</v>
      </c>
      <c r="L11">
        <v>0.32767856063262518</v>
      </c>
      <c r="M11">
        <v>3.0956555384931623</v>
      </c>
      <c r="N11">
        <v>15.443212459040181</v>
      </c>
      <c r="O11">
        <v>6</v>
      </c>
      <c r="P11">
        <v>310</v>
      </c>
      <c r="Q11">
        <v>1306</v>
      </c>
      <c r="R11">
        <v>92.644765002478749</v>
      </c>
      <c r="S11">
        <v>511.71057881818075</v>
      </c>
      <c r="T11">
        <v>653.4224876969397</v>
      </c>
      <c r="U11">
        <v>8778</v>
      </c>
      <c r="V11">
        <v>484.75</v>
      </c>
      <c r="W11">
        <v>0</v>
      </c>
      <c r="X11">
        <v>5</v>
      </c>
      <c r="Y11">
        <v>18</v>
      </c>
      <c r="Z11">
        <v>29</v>
      </c>
      <c r="AA11">
        <v>8.9954590000000001E-2</v>
      </c>
      <c r="AB11">
        <v>1.62206E-4</v>
      </c>
      <c r="AC11">
        <v>8.6588830000000006E-2</v>
      </c>
      <c r="AD11">
        <v>0.43265669223045661</v>
      </c>
      <c r="AE11">
        <v>64266</v>
      </c>
      <c r="AF11">
        <v>101.34099999999999</v>
      </c>
      <c r="AG11">
        <v>116.986532</v>
      </c>
      <c r="AH11">
        <v>35.581136999999998</v>
      </c>
    </row>
    <row r="12" spans="1:34">
      <c r="A12">
        <v>29</v>
      </c>
      <c r="B12" t="s">
        <v>141</v>
      </c>
      <c r="C12">
        <v>2.0155396570000002</v>
      </c>
      <c r="D12">
        <v>524</v>
      </c>
      <c r="E12">
        <v>25</v>
      </c>
      <c r="F12">
        <v>24</v>
      </c>
      <c r="G12">
        <v>258.83</v>
      </c>
      <c r="H12">
        <v>0.41934860719391109</v>
      </c>
      <c r="I12">
        <v>0.44487796493640425</v>
      </c>
      <c r="J12">
        <v>3.8864999999999998</v>
      </c>
      <c r="K12">
        <v>3.3841709999999998</v>
      </c>
      <c r="L12">
        <v>0.4983966309933161</v>
      </c>
      <c r="M12">
        <v>3.5946374067921036</v>
      </c>
      <c r="N12">
        <v>21.983541320557897</v>
      </c>
      <c r="O12">
        <v>3</v>
      </c>
      <c r="P12">
        <v>130</v>
      </c>
      <c r="Q12">
        <v>150</v>
      </c>
      <c r="R12">
        <v>94.305142371440724</v>
      </c>
      <c r="S12">
        <v>576.82648842869844</v>
      </c>
      <c r="T12">
        <v>630.14333732565774</v>
      </c>
      <c r="U12">
        <v>9938</v>
      </c>
      <c r="V12">
        <v>0</v>
      </c>
      <c r="W12">
        <v>0</v>
      </c>
      <c r="X12">
        <v>4</v>
      </c>
      <c r="Y12">
        <v>11</v>
      </c>
      <c r="Z12">
        <v>20</v>
      </c>
      <c r="AA12">
        <v>2.6540790000000002E-2</v>
      </c>
      <c r="AB12">
        <v>1.46413E-4</v>
      </c>
      <c r="AC12">
        <v>7.2532899999999998E-5</v>
      </c>
      <c r="AD12">
        <v>0.44350323366980987</v>
      </c>
      <c r="AE12">
        <v>38292</v>
      </c>
      <c r="AF12">
        <v>158</v>
      </c>
      <c r="AG12">
        <v>119.564798</v>
      </c>
      <c r="AH12">
        <v>30.588625</v>
      </c>
    </row>
    <row r="13" spans="1:34">
      <c r="A13">
        <v>32</v>
      </c>
      <c r="B13" t="s">
        <v>108</v>
      </c>
      <c r="C13">
        <v>3.0798779019999998</v>
      </c>
      <c r="D13">
        <v>1796</v>
      </c>
      <c r="E13">
        <v>24</v>
      </c>
      <c r="F13">
        <v>24</v>
      </c>
      <c r="G13">
        <v>576.26</v>
      </c>
      <c r="H13">
        <v>0.26595633915246591</v>
      </c>
      <c r="I13">
        <v>0.61232600148762084</v>
      </c>
      <c r="J13">
        <v>3.5489000000000002</v>
      </c>
      <c r="K13">
        <v>3.6821040000000003</v>
      </c>
      <c r="L13">
        <v>0.41474334501787391</v>
      </c>
      <c r="M13">
        <v>2.6307569499878527</v>
      </c>
      <c r="N13">
        <v>19.49987852705376</v>
      </c>
      <c r="O13">
        <v>4</v>
      </c>
      <c r="P13">
        <v>259</v>
      </c>
      <c r="Q13">
        <v>575</v>
      </c>
      <c r="R13">
        <v>50.609100059001143</v>
      </c>
      <c r="S13">
        <v>501.68326796931945</v>
      </c>
      <c r="T13">
        <v>712.87266164578489</v>
      </c>
      <c r="U13">
        <v>29623</v>
      </c>
      <c r="V13">
        <v>39.85</v>
      </c>
      <c r="W13">
        <v>272367</v>
      </c>
      <c r="X13">
        <v>2</v>
      </c>
      <c r="Y13">
        <v>6</v>
      </c>
      <c r="Z13">
        <v>12</v>
      </c>
      <c r="AA13">
        <v>7.9296639999999995E-3</v>
      </c>
      <c r="AB13">
        <v>1.3421E-4</v>
      </c>
      <c r="AC13">
        <v>2.7338699999999998E-6</v>
      </c>
      <c r="AD13">
        <v>0.74195369046655646</v>
      </c>
      <c r="AE13">
        <v>64329</v>
      </c>
      <c r="AF13">
        <v>145.012</v>
      </c>
      <c r="AG13">
        <v>121.45885199999999</v>
      </c>
      <c r="AH13">
        <v>28.584309999999999</v>
      </c>
    </row>
    <row r="14" spans="1:34">
      <c r="A14">
        <v>33</v>
      </c>
      <c r="B14" t="s">
        <v>97</v>
      </c>
      <c r="C14">
        <v>5.476614133</v>
      </c>
      <c r="D14">
        <v>4309</v>
      </c>
      <c r="E14">
        <v>21</v>
      </c>
      <c r="F14">
        <v>26</v>
      </c>
      <c r="G14">
        <v>775.55</v>
      </c>
      <c r="H14">
        <v>0.18606150473857266</v>
      </c>
      <c r="I14">
        <v>0.65791482863929407</v>
      </c>
      <c r="J14">
        <v>3.2587999999999999</v>
      </c>
      <c r="K14">
        <v>3.3891879999999999</v>
      </c>
      <c r="L14">
        <v>0.55057700986396751</v>
      </c>
      <c r="M14">
        <v>2.6278125201469926</v>
      </c>
      <c r="N14">
        <v>20.83166784862356</v>
      </c>
      <c r="O14">
        <v>6</v>
      </c>
      <c r="P14">
        <v>487</v>
      </c>
      <c r="Q14">
        <v>749</v>
      </c>
      <c r="R14">
        <v>95.724324672812841</v>
      </c>
      <c r="S14">
        <v>574.55998968473989</v>
      </c>
      <c r="T14">
        <v>729.41783250596359</v>
      </c>
      <c r="U14">
        <v>33487</v>
      </c>
      <c r="V14">
        <v>450.13</v>
      </c>
      <c r="W14">
        <v>2548701</v>
      </c>
      <c r="X14">
        <v>3</v>
      </c>
      <c r="Y14">
        <v>6</v>
      </c>
      <c r="Z14">
        <v>10</v>
      </c>
      <c r="AA14">
        <v>1.291787E-2</v>
      </c>
      <c r="AB14">
        <v>1.3178699999999999E-4</v>
      </c>
      <c r="AC14">
        <v>1.1421799999999999E-6</v>
      </c>
      <c r="AD14">
        <v>1.7757799540896424</v>
      </c>
      <c r="AE14">
        <v>76096</v>
      </c>
      <c r="AF14">
        <v>0</v>
      </c>
      <c r="AG14">
        <v>120.66829300000001</v>
      </c>
      <c r="AH14">
        <v>28.005763000000002</v>
      </c>
    </row>
    <row r="15" spans="1:34">
      <c r="A15">
        <v>34</v>
      </c>
      <c r="B15" t="s">
        <v>80</v>
      </c>
      <c r="C15">
        <v>1.1904411109999999</v>
      </c>
      <c r="D15">
        <v>404</v>
      </c>
      <c r="E15">
        <v>29</v>
      </c>
      <c r="F15">
        <v>20</v>
      </c>
      <c r="G15">
        <v>335.49</v>
      </c>
      <c r="H15">
        <v>0.12975051417329875</v>
      </c>
      <c r="I15">
        <v>0.25323822463768114</v>
      </c>
      <c r="J15">
        <v>2.0173999999999999</v>
      </c>
      <c r="K15">
        <v>2.7127460000000001</v>
      </c>
      <c r="L15">
        <v>0.399415779904021</v>
      </c>
      <c r="M15">
        <v>2.2066231482309457</v>
      </c>
      <c r="N15">
        <v>8.4175385257384718</v>
      </c>
      <c r="O15">
        <v>2</v>
      </c>
      <c r="P15">
        <v>195</v>
      </c>
      <c r="Q15">
        <v>901</v>
      </c>
      <c r="R15">
        <v>22.376225818951383</v>
      </c>
      <c r="S15">
        <v>600.61402724373295</v>
      </c>
      <c r="T15">
        <v>534.44215922978333</v>
      </c>
      <c r="U15">
        <v>6497.97</v>
      </c>
      <c r="V15">
        <v>32.04</v>
      </c>
      <c r="W15">
        <v>0</v>
      </c>
      <c r="X15">
        <v>2</v>
      </c>
      <c r="Y15">
        <v>6</v>
      </c>
      <c r="Z15">
        <v>12</v>
      </c>
      <c r="AA15">
        <v>1.0784810000000001E-2</v>
      </c>
      <c r="AB15">
        <v>1.3488000000000001E-4</v>
      </c>
      <c r="AC15">
        <v>1.9011600000000001E-6</v>
      </c>
      <c r="AD15">
        <v>0.28549058571321068</v>
      </c>
      <c r="AE15">
        <v>65989</v>
      </c>
      <c r="AF15">
        <v>127.23399999999999</v>
      </c>
      <c r="AG15">
        <v>119.64776999999999</v>
      </c>
      <c r="AH15">
        <v>27.088049000000002</v>
      </c>
    </row>
    <row r="16" spans="1:34">
      <c r="A16">
        <v>35</v>
      </c>
      <c r="B16" t="s">
        <v>70</v>
      </c>
      <c r="C16">
        <v>3.175414151</v>
      </c>
      <c r="D16">
        <v>2051</v>
      </c>
      <c r="E16">
        <v>21</v>
      </c>
      <c r="F16">
        <v>29</v>
      </c>
      <c r="G16">
        <v>636.92999999999995</v>
      </c>
      <c r="H16">
        <v>0.29361154286970309</v>
      </c>
      <c r="I16">
        <v>0.48747129955609975</v>
      </c>
      <c r="J16">
        <v>3.8014999999999999</v>
      </c>
      <c r="K16">
        <v>3.0704439999999997</v>
      </c>
      <c r="L16">
        <v>0.33912674862229764</v>
      </c>
      <c r="M16">
        <v>3.4141899423798536</v>
      </c>
      <c r="N16">
        <v>21.058829070698508</v>
      </c>
      <c r="O16">
        <v>34</v>
      </c>
      <c r="P16">
        <v>367</v>
      </c>
      <c r="Q16">
        <v>1350</v>
      </c>
      <c r="R16">
        <v>417.12904086791332</v>
      </c>
      <c r="S16">
        <v>596.45486945190214</v>
      </c>
      <c r="T16">
        <v>700.70494402838619</v>
      </c>
      <c r="U16">
        <v>16898.599999999999</v>
      </c>
      <c r="V16">
        <v>669</v>
      </c>
      <c r="W16">
        <v>5451196</v>
      </c>
      <c r="X16">
        <v>3</v>
      </c>
      <c r="Y16">
        <v>8</v>
      </c>
      <c r="Z16">
        <v>17</v>
      </c>
      <c r="AA16">
        <v>2.576494E-2</v>
      </c>
      <c r="AB16">
        <v>1.4070599999999999E-4</v>
      </c>
      <c r="AC16">
        <v>7.0397700000000004E-6</v>
      </c>
      <c r="AD16">
        <v>1.5174735993348862</v>
      </c>
      <c r="AE16">
        <v>79007</v>
      </c>
      <c r="AF16">
        <v>0</v>
      </c>
      <c r="AG16">
        <v>119.352919</v>
      </c>
      <c r="AH16">
        <v>26.072105000000001</v>
      </c>
    </row>
    <row r="17" spans="1:34">
      <c r="A17">
        <v>36</v>
      </c>
      <c r="B17" t="s">
        <v>222</v>
      </c>
      <c r="C17">
        <v>0.29287232400000002</v>
      </c>
      <c r="D17">
        <v>175</v>
      </c>
      <c r="E17">
        <v>39</v>
      </c>
      <c r="F17">
        <v>9</v>
      </c>
      <c r="G17">
        <v>587.9</v>
      </c>
      <c r="H17">
        <v>0.1781595509440381</v>
      </c>
      <c r="I17">
        <v>0.67551419050901984</v>
      </c>
      <c r="J17">
        <v>2.4657</v>
      </c>
      <c r="K17">
        <v>2.1382020000000002</v>
      </c>
      <c r="L17">
        <v>0.33339003231842151</v>
      </c>
      <c r="M17">
        <v>2.8229290695696547</v>
      </c>
      <c r="N17">
        <v>10.675284912400068</v>
      </c>
      <c r="O17">
        <v>3</v>
      </c>
      <c r="P17">
        <v>205</v>
      </c>
      <c r="Q17">
        <v>786</v>
      </c>
      <c r="R17">
        <v>64.371491750297679</v>
      </c>
      <c r="S17">
        <v>547.71219595169248</v>
      </c>
      <c r="T17">
        <v>677.66626977377121</v>
      </c>
      <c r="U17">
        <v>8439</v>
      </c>
      <c r="V17">
        <v>167.61</v>
      </c>
      <c r="W17">
        <v>0</v>
      </c>
      <c r="X17">
        <v>3</v>
      </c>
      <c r="Y17">
        <v>12</v>
      </c>
      <c r="Z17">
        <v>26</v>
      </c>
      <c r="AA17">
        <v>2.136776E-2</v>
      </c>
      <c r="AB17">
        <v>1.6103100000000001E-4</v>
      </c>
      <c r="AC17">
        <v>0.117448</v>
      </c>
      <c r="AD17">
        <v>1.5062178177997889</v>
      </c>
      <c r="AE17">
        <v>60158</v>
      </c>
      <c r="AF17">
        <v>54.044800000000002</v>
      </c>
      <c r="AG17">
        <v>115.52411499999999</v>
      </c>
      <c r="AH17">
        <v>36.339055000000002</v>
      </c>
    </row>
    <row r="18" spans="1:34">
      <c r="A18">
        <v>37</v>
      </c>
      <c r="B18" t="s">
        <v>202</v>
      </c>
      <c r="C18">
        <v>0.22736754300000001</v>
      </c>
      <c r="D18">
        <v>218</v>
      </c>
      <c r="E18">
        <v>38</v>
      </c>
      <c r="F18">
        <v>9</v>
      </c>
      <c r="G18">
        <v>821.81</v>
      </c>
      <c r="H18">
        <v>0.18103941300300558</v>
      </c>
      <c r="I18">
        <v>0.67146825721055647</v>
      </c>
      <c r="J18">
        <v>1.1649</v>
      </c>
      <c r="K18">
        <v>1.9252359999999999</v>
      </c>
      <c r="L18">
        <v>0.34436183546075128</v>
      </c>
      <c r="M18">
        <v>2.653289689830983</v>
      </c>
      <c r="N18">
        <v>11.823900901668269</v>
      </c>
      <c r="O18">
        <v>3</v>
      </c>
      <c r="P18">
        <v>374</v>
      </c>
      <c r="Q18">
        <v>1709</v>
      </c>
      <c r="R18">
        <v>36.554678088609293</v>
      </c>
      <c r="S18">
        <v>657.20787043233838</v>
      </c>
      <c r="T18">
        <v>1041.9683381803579</v>
      </c>
      <c r="U18">
        <v>15736</v>
      </c>
      <c r="V18">
        <v>389.07</v>
      </c>
      <c r="W18">
        <v>0</v>
      </c>
      <c r="X18">
        <v>4</v>
      </c>
      <c r="Y18">
        <v>13</v>
      </c>
      <c r="Z18">
        <v>32</v>
      </c>
      <c r="AA18">
        <v>6.3077090000000002E-2</v>
      </c>
      <c r="AB18">
        <v>1.6586500000000001E-4</v>
      </c>
      <c r="AC18">
        <v>3.7210470000000002E-2</v>
      </c>
      <c r="AD18">
        <v>2.4738090354296896</v>
      </c>
      <c r="AE18">
        <v>89707</v>
      </c>
      <c r="AF18">
        <v>191.185</v>
      </c>
      <c r="AG18">
        <v>115.93501999999999</v>
      </c>
      <c r="AH18">
        <v>35.591985999999999</v>
      </c>
    </row>
    <row r="19" spans="1:34">
      <c r="A19">
        <v>49</v>
      </c>
      <c r="B19" t="s">
        <v>51</v>
      </c>
      <c r="C19">
        <v>1.1703748860000001</v>
      </c>
      <c r="D19">
        <v>384</v>
      </c>
      <c r="E19">
        <v>31</v>
      </c>
      <c r="F19">
        <v>16</v>
      </c>
      <c r="G19">
        <v>325.54000000000002</v>
      </c>
      <c r="H19">
        <v>0.28288382380045463</v>
      </c>
      <c r="I19">
        <v>0.17632020798353465</v>
      </c>
      <c r="J19">
        <v>1.9549000000000001</v>
      </c>
      <c r="K19">
        <v>2.827312</v>
      </c>
      <c r="L19">
        <v>0.53449652884438159</v>
      </c>
      <c r="M19">
        <v>3.2714873748233702</v>
      </c>
      <c r="N19">
        <v>15.607913006082201</v>
      </c>
      <c r="O19">
        <v>2</v>
      </c>
      <c r="P19">
        <v>168</v>
      </c>
      <c r="Q19">
        <v>846</v>
      </c>
      <c r="R19">
        <v>89.29778214658721</v>
      </c>
      <c r="S19">
        <v>636.78810591632362</v>
      </c>
      <c r="T19">
        <v>669.65657062112177</v>
      </c>
      <c r="U19">
        <v>10200</v>
      </c>
      <c r="V19">
        <v>528.38</v>
      </c>
      <c r="W19">
        <v>0</v>
      </c>
      <c r="X19">
        <v>5</v>
      </c>
      <c r="Y19">
        <v>15</v>
      </c>
      <c r="Z19">
        <v>33</v>
      </c>
      <c r="AA19">
        <v>5.6288970000000001E-2</v>
      </c>
      <c r="AB19">
        <v>1.47995E-4</v>
      </c>
      <c r="AC19">
        <v>4.4808200000000002E-5</v>
      </c>
      <c r="AD19">
        <v>1.3620832365959195</v>
      </c>
      <c r="AE19">
        <v>80936</v>
      </c>
      <c r="AF19">
        <v>168.209</v>
      </c>
      <c r="AG19">
        <v>113.611098</v>
      </c>
      <c r="AH19">
        <v>24.804380999999999</v>
      </c>
    </row>
    <row r="20" spans="1:34">
      <c r="A20">
        <v>50</v>
      </c>
      <c r="B20" t="s">
        <v>32</v>
      </c>
      <c r="C20">
        <v>3.7586523430000001</v>
      </c>
      <c r="D20">
        <v>3030</v>
      </c>
      <c r="E20">
        <v>22</v>
      </c>
      <c r="F20">
        <v>25</v>
      </c>
      <c r="G20">
        <v>789.39</v>
      </c>
      <c r="H20">
        <v>0.82373731615551249</v>
      </c>
      <c r="I20">
        <v>1.0618644067796608</v>
      </c>
      <c r="J20">
        <v>8.9082000000000008</v>
      </c>
      <c r="K20">
        <v>4.9518110000000002</v>
      </c>
      <c r="L20">
        <v>0.32050063973447851</v>
      </c>
      <c r="M20">
        <v>6.5480940979743849</v>
      </c>
      <c r="N20">
        <v>41.710687999594626</v>
      </c>
      <c r="O20">
        <v>74</v>
      </c>
      <c r="P20">
        <v>471</v>
      </c>
      <c r="Q20">
        <v>1022</v>
      </c>
      <c r="R20">
        <v>1008.381155069104</v>
      </c>
      <c r="S20">
        <v>728.66390504060098</v>
      </c>
      <c r="T20">
        <v>1050.0513054383764</v>
      </c>
      <c r="U20">
        <v>47296</v>
      </c>
      <c r="V20">
        <v>7953.19</v>
      </c>
      <c r="W20">
        <v>49420000</v>
      </c>
      <c r="X20">
        <v>5</v>
      </c>
      <c r="Y20">
        <v>14</v>
      </c>
      <c r="Z20">
        <v>27</v>
      </c>
      <c r="AA20">
        <v>3.1538429999999999E-2</v>
      </c>
      <c r="AB20">
        <v>1.44155E-4</v>
      </c>
      <c r="AC20">
        <v>2.6894999999999999E-5</v>
      </c>
      <c r="AD20">
        <v>4.1062597670836638</v>
      </c>
      <c r="AE20">
        <v>61945</v>
      </c>
      <c r="AF20">
        <v>0</v>
      </c>
      <c r="AG20">
        <v>113.268377</v>
      </c>
      <c r="AH20">
        <v>23.086950999999999</v>
      </c>
    </row>
    <row r="21" spans="1:34">
      <c r="A21">
        <v>52</v>
      </c>
      <c r="B21" t="s">
        <v>22</v>
      </c>
      <c r="C21">
        <v>2.9762702779999999</v>
      </c>
      <c r="D21">
        <v>444</v>
      </c>
      <c r="E21">
        <v>26</v>
      </c>
      <c r="F21">
        <v>22</v>
      </c>
      <c r="G21">
        <v>147.15</v>
      </c>
      <c r="H21">
        <v>1</v>
      </c>
      <c r="I21">
        <v>0.8175</v>
      </c>
      <c r="J21">
        <v>6.2304000000000004</v>
      </c>
      <c r="K21">
        <v>3.6159440000000003</v>
      </c>
      <c r="L21">
        <v>0.2854230377166157</v>
      </c>
      <c r="M21">
        <v>5.9170914033299358</v>
      </c>
      <c r="N21">
        <v>33.401291199456338</v>
      </c>
      <c r="O21">
        <v>5</v>
      </c>
      <c r="P21">
        <v>99</v>
      </c>
      <c r="Q21">
        <v>212</v>
      </c>
      <c r="R21">
        <v>235.12062521236831</v>
      </c>
      <c r="S21">
        <v>1003.7376826367652</v>
      </c>
      <c r="T21">
        <v>1609.2422697927284</v>
      </c>
      <c r="U21">
        <v>14119</v>
      </c>
      <c r="V21">
        <v>0</v>
      </c>
      <c r="W21">
        <v>0</v>
      </c>
      <c r="X21">
        <v>2</v>
      </c>
      <c r="Y21">
        <v>5</v>
      </c>
      <c r="Z21">
        <v>12</v>
      </c>
      <c r="AA21">
        <v>5.8421000000000002E-3</v>
      </c>
      <c r="AB21">
        <v>1.35833E-4</v>
      </c>
      <c r="AC21">
        <v>3.1294999999999999E-6</v>
      </c>
      <c r="AD21">
        <v>1.210092091365611</v>
      </c>
      <c r="AE21">
        <v>45227</v>
      </c>
      <c r="AF21">
        <v>83.916399999999996</v>
      </c>
      <c r="AG21">
        <v>113.51943300000001</v>
      </c>
      <c r="AH21">
        <v>22.456365000000002</v>
      </c>
    </row>
    <row r="22" spans="1:34">
      <c r="A22">
        <v>53</v>
      </c>
      <c r="B22" t="s">
        <v>18</v>
      </c>
      <c r="C22">
        <v>2.7114760360000001</v>
      </c>
      <c r="D22">
        <v>284</v>
      </c>
      <c r="E22">
        <v>22</v>
      </c>
      <c r="F22">
        <v>18</v>
      </c>
      <c r="G22">
        <v>101.07</v>
      </c>
      <c r="H22">
        <v>1</v>
      </c>
      <c r="I22">
        <v>0.59417989417989403</v>
      </c>
      <c r="J22">
        <v>6.9889999999999999</v>
      </c>
      <c r="K22">
        <v>3.1760660000000001</v>
      </c>
      <c r="L22">
        <v>0.4749183734045711</v>
      </c>
      <c r="M22">
        <v>5.8048877015929552</v>
      </c>
      <c r="N22">
        <v>42.149005639655684</v>
      </c>
      <c r="O22">
        <v>10</v>
      </c>
      <c r="P22">
        <v>58</v>
      </c>
      <c r="Q22">
        <v>130</v>
      </c>
      <c r="R22">
        <v>1004.8877015929554</v>
      </c>
      <c r="S22">
        <v>929.05906797269233</v>
      </c>
      <c r="T22">
        <v>1242.7030770752945</v>
      </c>
      <c r="U22">
        <v>18603</v>
      </c>
      <c r="V22">
        <v>0</v>
      </c>
      <c r="W22">
        <v>864700</v>
      </c>
      <c r="X22">
        <v>1</v>
      </c>
      <c r="Y22">
        <v>2</v>
      </c>
      <c r="Z22">
        <v>5</v>
      </c>
      <c r="AA22">
        <v>0</v>
      </c>
      <c r="AB22">
        <v>1.3015800000000001E-4</v>
      </c>
      <c r="AC22">
        <v>7.2717100000000005E-7</v>
      </c>
      <c r="AD22">
        <v>0.51510445293742113</v>
      </c>
      <c r="AE22">
        <v>55012</v>
      </c>
      <c r="AF22">
        <v>136.9</v>
      </c>
      <c r="AG22">
        <v>113.543785</v>
      </c>
      <c r="AH22">
        <v>22.265810999999999</v>
      </c>
    </row>
    <row r="23" spans="1:34">
      <c r="A23">
        <v>56</v>
      </c>
      <c r="B23" t="s">
        <v>221</v>
      </c>
      <c r="C23">
        <v>0.33212247</v>
      </c>
      <c r="D23">
        <v>320</v>
      </c>
      <c r="E23">
        <v>37</v>
      </c>
      <c r="F23">
        <v>12</v>
      </c>
      <c r="G23">
        <v>884.72</v>
      </c>
      <c r="H23">
        <v>0.15438782891762365</v>
      </c>
      <c r="I23">
        <v>0.73347703531752606</v>
      </c>
      <c r="J23">
        <v>2.2778999999999998</v>
      </c>
      <c r="K23">
        <v>2.7617859999999999</v>
      </c>
      <c r="L23">
        <v>0.40577809928564967</v>
      </c>
      <c r="M23">
        <v>2.9650058775657833</v>
      </c>
      <c r="N23">
        <v>13.633692015552944</v>
      </c>
      <c r="O23">
        <v>4</v>
      </c>
      <c r="P23">
        <v>453</v>
      </c>
      <c r="Q23">
        <v>2134</v>
      </c>
      <c r="R23">
        <v>66.965819694366573</v>
      </c>
      <c r="S23">
        <v>554.525725653314</v>
      </c>
      <c r="T23">
        <v>895.08545076408348</v>
      </c>
      <c r="U23">
        <v>12484</v>
      </c>
      <c r="V23">
        <v>701</v>
      </c>
      <c r="W23">
        <v>82107</v>
      </c>
      <c r="X23">
        <v>5</v>
      </c>
      <c r="Y23">
        <v>15</v>
      </c>
      <c r="Z23">
        <v>30</v>
      </c>
      <c r="AA23">
        <v>5.9945539999999999E-2</v>
      </c>
      <c r="AB23">
        <v>1.6597500000000001E-4</v>
      </c>
      <c r="AC23">
        <v>0.12410980000000001</v>
      </c>
      <c r="AD23">
        <v>1.3971434913272323</v>
      </c>
      <c r="AE23">
        <v>44783</v>
      </c>
      <c r="AF23">
        <v>195.04499999999999</v>
      </c>
      <c r="AG23">
        <v>114.483755</v>
      </c>
      <c r="AH23">
        <v>36.600067000000003</v>
      </c>
    </row>
    <row r="24" spans="1:34">
      <c r="A24">
        <v>66</v>
      </c>
      <c r="B24" t="s">
        <v>102</v>
      </c>
      <c r="C24">
        <v>0.459672572</v>
      </c>
      <c r="D24">
        <v>260</v>
      </c>
      <c r="E24">
        <v>36</v>
      </c>
      <c r="F24">
        <v>8</v>
      </c>
      <c r="G24">
        <v>555.11</v>
      </c>
      <c r="H24">
        <v>0.15205995208156942</v>
      </c>
      <c r="I24">
        <v>0.36793928547756349</v>
      </c>
      <c r="J24">
        <v>2.4542000000000002</v>
      </c>
      <c r="K24">
        <v>2.1800869999999999</v>
      </c>
      <c r="L24">
        <v>0.53142620381546002</v>
      </c>
      <c r="M24">
        <v>2.4337518689989368</v>
      </c>
      <c r="N24">
        <v>14.06748212066077</v>
      </c>
      <c r="O24">
        <v>5</v>
      </c>
      <c r="P24">
        <v>338</v>
      </c>
      <c r="Q24">
        <v>1022</v>
      </c>
      <c r="R24">
        <v>64.824989641692639</v>
      </c>
      <c r="S24">
        <v>482.42690637891593</v>
      </c>
      <c r="T24">
        <v>625.10133126767676</v>
      </c>
      <c r="U24">
        <v>9206</v>
      </c>
      <c r="V24">
        <v>928.59</v>
      </c>
      <c r="W24">
        <v>0</v>
      </c>
      <c r="X24">
        <v>2</v>
      </c>
      <c r="Y24">
        <v>8</v>
      </c>
      <c r="Z24">
        <v>19</v>
      </c>
      <c r="AA24">
        <v>9.1512520000000003E-3</v>
      </c>
      <c r="AB24">
        <v>1.5549699999999999E-4</v>
      </c>
      <c r="AC24">
        <v>7.6990900000000002E-5</v>
      </c>
      <c r="AD24">
        <v>0.41837228921738517</v>
      </c>
      <c r="AE24">
        <v>34203</v>
      </c>
      <c r="AF24">
        <v>108.04900000000001</v>
      </c>
      <c r="AG24">
        <v>113.12970199999999</v>
      </c>
      <c r="AH24">
        <v>29.371903</v>
      </c>
    </row>
    <row r="25" spans="1:34">
      <c r="A25">
        <v>67</v>
      </c>
      <c r="B25" t="s">
        <v>89</v>
      </c>
      <c r="C25">
        <v>10.40465972</v>
      </c>
      <c r="D25">
        <v>6788</v>
      </c>
      <c r="E25">
        <v>21</v>
      </c>
      <c r="F25">
        <v>26</v>
      </c>
      <c r="G25">
        <v>648.37</v>
      </c>
      <c r="H25">
        <v>0.36960377562194424</v>
      </c>
      <c r="I25">
        <v>0.54858279042220159</v>
      </c>
      <c r="J25">
        <v>5.6619999999999999</v>
      </c>
      <c r="K25">
        <v>3.4887870000000003</v>
      </c>
      <c r="L25">
        <v>0.40871724478307137</v>
      </c>
      <c r="M25">
        <v>5.5383500161944568</v>
      </c>
      <c r="N25">
        <v>26.455573206656691</v>
      </c>
      <c r="O25">
        <v>48</v>
      </c>
      <c r="P25">
        <v>291</v>
      </c>
      <c r="Q25">
        <v>1055</v>
      </c>
      <c r="R25">
        <v>775.7484152567207</v>
      </c>
      <c r="S25">
        <v>455.44982031864521</v>
      </c>
      <c r="T25">
        <v>622.48407545074565</v>
      </c>
      <c r="U25">
        <v>31257.33</v>
      </c>
      <c r="V25">
        <v>1478.52</v>
      </c>
      <c r="W25">
        <v>9421000</v>
      </c>
      <c r="X25">
        <v>5</v>
      </c>
      <c r="Y25">
        <v>12</v>
      </c>
      <c r="Z25">
        <v>22</v>
      </c>
      <c r="AA25">
        <v>2.299145E-2</v>
      </c>
      <c r="AB25">
        <v>1.5501499999999999E-4</v>
      </c>
      <c r="AC25">
        <v>8.1909099999999998E-5</v>
      </c>
      <c r="AD25">
        <v>3.4040331722615655</v>
      </c>
      <c r="AE25">
        <v>65558</v>
      </c>
      <c r="AF25">
        <v>0</v>
      </c>
      <c r="AG25">
        <v>113.023269</v>
      </c>
      <c r="AH25">
        <v>28.197634999999998</v>
      </c>
    </row>
    <row r="26" spans="1:34">
      <c r="A26">
        <v>68</v>
      </c>
      <c r="B26" t="s">
        <v>86</v>
      </c>
      <c r="C26">
        <v>1.4272170550000001</v>
      </c>
      <c r="D26">
        <v>557</v>
      </c>
      <c r="E26">
        <v>29</v>
      </c>
      <c r="F26">
        <v>18</v>
      </c>
      <c r="G26">
        <v>381.98</v>
      </c>
      <c r="H26">
        <v>0.25917587308236034</v>
      </c>
      <c r="I26">
        <v>0.33875487761617595</v>
      </c>
      <c r="J26">
        <v>2.7536</v>
      </c>
      <c r="K26">
        <v>2.9228480000000001</v>
      </c>
      <c r="L26">
        <v>0.46337504581391692</v>
      </c>
      <c r="M26">
        <v>3.7156395622807472</v>
      </c>
      <c r="N26">
        <v>18.925074611236191</v>
      </c>
      <c r="O26">
        <v>9</v>
      </c>
      <c r="P26">
        <v>195</v>
      </c>
      <c r="Q26">
        <v>513</v>
      </c>
      <c r="R26">
        <v>193.49965966804544</v>
      </c>
      <c r="S26">
        <v>380.90999528771141</v>
      </c>
      <c r="T26">
        <v>553.95570448714591</v>
      </c>
      <c r="U26">
        <v>12331</v>
      </c>
      <c r="V26">
        <v>692.61</v>
      </c>
      <c r="W26">
        <v>0</v>
      </c>
      <c r="X26">
        <v>4</v>
      </c>
      <c r="Y26">
        <v>12</v>
      </c>
      <c r="Z26">
        <v>21</v>
      </c>
      <c r="AA26">
        <v>5.2910220000000003E-3</v>
      </c>
      <c r="AB26">
        <v>1.5001500000000001E-4</v>
      </c>
      <c r="AC26">
        <v>5.9249100000000002E-5</v>
      </c>
      <c r="AD26">
        <v>1.6849654831428995</v>
      </c>
      <c r="AE26">
        <v>53395</v>
      </c>
      <c r="AF26">
        <v>72.645399999999995</v>
      </c>
      <c r="AG26">
        <v>113.130381</v>
      </c>
      <c r="AH26">
        <v>27.834516000000001</v>
      </c>
    </row>
    <row r="27" spans="1:34">
      <c r="A27">
        <v>70</v>
      </c>
      <c r="B27" t="s">
        <v>37</v>
      </c>
      <c r="C27">
        <v>0.39664304500000003</v>
      </c>
      <c r="D27">
        <v>164</v>
      </c>
      <c r="E27">
        <v>26</v>
      </c>
      <c r="F27">
        <v>22</v>
      </c>
      <c r="G27">
        <v>407.31</v>
      </c>
      <c r="H27">
        <v>0.14733249858829883</v>
      </c>
      <c r="I27">
        <v>0.21396827064509349</v>
      </c>
      <c r="J27">
        <v>2.2797000000000001</v>
      </c>
      <c r="K27">
        <v>2.8375529999999998</v>
      </c>
      <c r="L27">
        <v>0.39527632515774225</v>
      </c>
      <c r="M27">
        <v>2.1641992585499987</v>
      </c>
      <c r="N27">
        <v>10.232992069922172</v>
      </c>
      <c r="O27">
        <v>1</v>
      </c>
      <c r="P27">
        <v>177</v>
      </c>
      <c r="Q27">
        <v>819</v>
      </c>
      <c r="R27">
        <v>20.713952517738331</v>
      </c>
      <c r="S27">
        <v>704.37750116618793</v>
      </c>
      <c r="T27">
        <v>729.66536544646578</v>
      </c>
      <c r="U27">
        <v>9758</v>
      </c>
      <c r="V27">
        <v>87.62</v>
      </c>
      <c r="W27">
        <v>0</v>
      </c>
      <c r="X27">
        <v>4</v>
      </c>
      <c r="Y27">
        <v>14</v>
      </c>
      <c r="Z27">
        <v>31</v>
      </c>
      <c r="AA27">
        <v>4.5902800000000001E-2</v>
      </c>
      <c r="AB27">
        <v>1.4847800000000001E-4</v>
      </c>
      <c r="AC27">
        <v>4.3290900000000003E-5</v>
      </c>
      <c r="AD27">
        <v>0.91691000943863199</v>
      </c>
      <c r="AE27">
        <v>34488</v>
      </c>
      <c r="AF27">
        <v>72.402699999999996</v>
      </c>
      <c r="AG27">
        <v>113.764185</v>
      </c>
      <c r="AH27">
        <v>24.090125</v>
      </c>
    </row>
    <row r="28" spans="1:34">
      <c r="A28">
        <v>71</v>
      </c>
      <c r="B28" t="s">
        <v>249</v>
      </c>
      <c r="C28">
        <v>0.30921353000000001</v>
      </c>
      <c r="D28">
        <v>359</v>
      </c>
      <c r="E28">
        <v>35</v>
      </c>
      <c r="F28">
        <v>10</v>
      </c>
      <c r="G28">
        <v>1097.01</v>
      </c>
      <c r="H28">
        <v>9.5541517397289E-2</v>
      </c>
      <c r="I28">
        <v>0.53294306257287216</v>
      </c>
      <c r="J28">
        <v>1.577</v>
      </c>
      <c r="K28">
        <v>2.496769</v>
      </c>
      <c r="L28">
        <v>0.39197454900137646</v>
      </c>
      <c r="M28">
        <v>2.5885816902307179</v>
      </c>
      <c r="N28">
        <v>13.410998988158722</v>
      </c>
      <c r="O28">
        <v>12</v>
      </c>
      <c r="P28">
        <v>508</v>
      </c>
      <c r="Q28">
        <v>2289</v>
      </c>
      <c r="R28">
        <v>147.3313825762755</v>
      </c>
      <c r="S28">
        <v>486.23075450542842</v>
      </c>
      <c r="T28">
        <v>699.5378346596658</v>
      </c>
      <c r="U28">
        <v>14047</v>
      </c>
      <c r="V28">
        <v>824</v>
      </c>
      <c r="W28">
        <v>0</v>
      </c>
      <c r="X28">
        <v>5</v>
      </c>
      <c r="Y28">
        <v>19</v>
      </c>
      <c r="Z28">
        <v>30</v>
      </c>
      <c r="AA28">
        <v>0.11827</v>
      </c>
      <c r="AB28">
        <v>1.6025600000000001E-4</v>
      </c>
      <c r="AC28">
        <v>0.777223</v>
      </c>
      <c r="AD28">
        <v>0.6011634716733969</v>
      </c>
      <c r="AE28">
        <v>59512</v>
      </c>
      <c r="AF28">
        <v>162.10300000000001</v>
      </c>
      <c r="AG28">
        <v>115.458676</v>
      </c>
      <c r="AH28">
        <v>38.877557000000003</v>
      </c>
    </row>
    <row r="29" spans="1:34">
      <c r="A29">
        <v>82</v>
      </c>
      <c r="B29" t="s">
        <v>85</v>
      </c>
      <c r="C29">
        <v>1.8824832170000001</v>
      </c>
      <c r="D29">
        <v>544</v>
      </c>
      <c r="E29">
        <v>32</v>
      </c>
      <c r="F29">
        <v>16</v>
      </c>
      <c r="G29">
        <v>294.63</v>
      </c>
      <c r="H29">
        <v>0.29793300071275836</v>
      </c>
      <c r="I29">
        <v>0.58749750747756735</v>
      </c>
      <c r="J29">
        <v>2.6608000000000001</v>
      </c>
      <c r="K29">
        <v>2.534716</v>
      </c>
      <c r="L29">
        <v>0.36995553745375559</v>
      </c>
      <c r="M29">
        <v>3.1113600108610799</v>
      </c>
      <c r="N29">
        <v>17.829141635271359</v>
      </c>
      <c r="O29">
        <v>9</v>
      </c>
      <c r="P29">
        <v>190</v>
      </c>
      <c r="Q29">
        <v>515</v>
      </c>
      <c r="R29">
        <v>369.40569527882428</v>
      </c>
      <c r="S29">
        <v>454.80772494314903</v>
      </c>
      <c r="T29">
        <v>520.31361368496084</v>
      </c>
      <c r="U29">
        <v>4666</v>
      </c>
      <c r="V29">
        <v>123.47</v>
      </c>
      <c r="W29">
        <v>0</v>
      </c>
      <c r="X29">
        <v>4</v>
      </c>
      <c r="Y29">
        <v>11</v>
      </c>
      <c r="Z29">
        <v>20</v>
      </c>
      <c r="AA29">
        <v>6.6044210000000001E-3</v>
      </c>
      <c r="AB29">
        <v>1.52905E-4</v>
      </c>
      <c r="AC29">
        <v>7.3743200000000002E-5</v>
      </c>
      <c r="AD29">
        <v>1.2694648071978796</v>
      </c>
      <c r="AE29">
        <v>51294</v>
      </c>
      <c r="AF29">
        <v>53.216700000000003</v>
      </c>
      <c r="AG29">
        <v>113.021728</v>
      </c>
      <c r="AH29">
        <v>27.961787999999999</v>
      </c>
    </row>
    <row r="30" spans="1:34">
      <c r="A30">
        <v>83</v>
      </c>
      <c r="B30" t="s">
        <v>71</v>
      </c>
      <c r="C30">
        <v>0.69225133299999997</v>
      </c>
      <c r="D30">
        <v>548</v>
      </c>
      <c r="E30">
        <v>35</v>
      </c>
      <c r="F30">
        <v>12</v>
      </c>
      <c r="G30">
        <v>735.5</v>
      </c>
      <c r="H30">
        <v>0.14099252209381374</v>
      </c>
      <c r="I30">
        <v>0.48075037584155833</v>
      </c>
      <c r="J30">
        <v>1.7299</v>
      </c>
      <c r="K30">
        <v>2.539317</v>
      </c>
      <c r="L30">
        <v>0.4051665533650578</v>
      </c>
      <c r="M30">
        <v>2.5791978246091096</v>
      </c>
      <c r="N30">
        <v>13.51869476546567</v>
      </c>
      <c r="O30">
        <v>7</v>
      </c>
      <c r="P30">
        <v>425</v>
      </c>
      <c r="Q30">
        <v>1925</v>
      </c>
      <c r="R30">
        <v>121.66961250849762</v>
      </c>
      <c r="S30">
        <v>351.18966689326987</v>
      </c>
      <c r="T30">
        <v>823.92929979605708</v>
      </c>
      <c r="U30">
        <v>16528</v>
      </c>
      <c r="V30">
        <v>850</v>
      </c>
      <c r="W30">
        <v>0</v>
      </c>
      <c r="X30">
        <v>3</v>
      </c>
      <c r="Y30">
        <v>11</v>
      </c>
      <c r="Z30">
        <v>21</v>
      </c>
      <c r="AA30">
        <v>8.1381690000000007E-3</v>
      </c>
      <c r="AB30">
        <v>1.5121700000000001E-4</v>
      </c>
      <c r="AC30">
        <v>4.9059700000000001E-5</v>
      </c>
      <c r="AD30">
        <v>0.73884177770434412</v>
      </c>
      <c r="AE30">
        <v>40903</v>
      </c>
      <c r="AF30">
        <v>180.82</v>
      </c>
      <c r="AG30">
        <v>112.598022</v>
      </c>
      <c r="AH30">
        <v>26.943214000000001</v>
      </c>
    </row>
    <row r="31" spans="1:34">
      <c r="A31">
        <v>95</v>
      </c>
      <c r="B31" t="s">
        <v>133</v>
      </c>
      <c r="C31">
        <v>0.76955727399999996</v>
      </c>
      <c r="D31">
        <v>417</v>
      </c>
      <c r="E31">
        <v>23</v>
      </c>
      <c r="F31">
        <v>14</v>
      </c>
      <c r="G31">
        <v>542.67999999999995</v>
      </c>
      <c r="H31">
        <v>0.22366772315176534</v>
      </c>
      <c r="I31">
        <v>0.2680033581905279</v>
      </c>
      <c r="J31">
        <v>1.6536999999999999</v>
      </c>
      <c r="K31">
        <v>2.6212490000000002</v>
      </c>
      <c r="L31">
        <v>0.76840863860838804</v>
      </c>
      <c r="M31">
        <v>3.4471511756467903</v>
      </c>
      <c r="N31">
        <v>12.027345765460309</v>
      </c>
      <c r="O31">
        <v>12</v>
      </c>
      <c r="P31">
        <v>271</v>
      </c>
      <c r="Q31">
        <v>480</v>
      </c>
      <c r="R31">
        <v>190.35343111962854</v>
      </c>
      <c r="S31">
        <v>579.89975676273309</v>
      </c>
      <c r="T31">
        <v>534.20063389105917</v>
      </c>
      <c r="U31">
        <v>9195</v>
      </c>
      <c r="V31">
        <v>396.1</v>
      </c>
      <c r="W31">
        <v>280903</v>
      </c>
      <c r="X31">
        <v>2</v>
      </c>
      <c r="Y31">
        <v>6</v>
      </c>
      <c r="Z31">
        <v>19</v>
      </c>
      <c r="AA31">
        <v>4.6154439999999998E-3</v>
      </c>
      <c r="AB31">
        <v>1.5825299999999999E-4</v>
      </c>
      <c r="AC31">
        <v>1.0477609999999999E-3</v>
      </c>
      <c r="AD31">
        <v>0.57615094213637674</v>
      </c>
      <c r="AE31">
        <v>69291</v>
      </c>
      <c r="AF31">
        <v>132.596</v>
      </c>
      <c r="AG31">
        <v>104.740572</v>
      </c>
      <c r="AH31">
        <v>31.488454000000001</v>
      </c>
    </row>
    <row r="32" spans="1:34">
      <c r="A32">
        <v>96</v>
      </c>
      <c r="B32" t="s">
        <v>126</v>
      </c>
      <c r="C32">
        <v>1.0253115770000001</v>
      </c>
      <c r="D32">
        <v>399</v>
      </c>
      <c r="E32">
        <v>33</v>
      </c>
      <c r="F32">
        <v>5</v>
      </c>
      <c r="G32">
        <v>387.91</v>
      </c>
      <c r="H32">
        <v>0.16954963780258306</v>
      </c>
      <c r="I32">
        <v>0.6562510573507021</v>
      </c>
      <c r="J32">
        <v>2.1352000000000002</v>
      </c>
      <c r="K32">
        <v>3.4156390000000001</v>
      </c>
      <c r="L32">
        <v>0.54909643989585211</v>
      </c>
      <c r="M32">
        <v>3.086540692428656</v>
      </c>
      <c r="N32">
        <v>11.425330617926837</v>
      </c>
      <c r="O32">
        <v>6</v>
      </c>
      <c r="P32">
        <v>172</v>
      </c>
      <c r="Q32">
        <v>430</v>
      </c>
      <c r="R32">
        <v>133.58768786574205</v>
      </c>
      <c r="S32">
        <v>467.11866154520379</v>
      </c>
      <c r="T32">
        <v>483.61733391766131</v>
      </c>
      <c r="U32">
        <v>10007</v>
      </c>
      <c r="V32">
        <v>141.41</v>
      </c>
      <c r="W32">
        <v>0</v>
      </c>
      <c r="X32">
        <v>2</v>
      </c>
      <c r="Y32">
        <v>8</v>
      </c>
      <c r="Z32">
        <v>18</v>
      </c>
      <c r="AA32">
        <v>2.6348919999999998E-3</v>
      </c>
      <c r="AB32">
        <v>1.5598200000000001E-4</v>
      </c>
      <c r="AC32">
        <v>3.48127E-4</v>
      </c>
      <c r="AD32">
        <v>1.3952934989164383</v>
      </c>
      <c r="AE32">
        <v>37782</v>
      </c>
      <c r="AF32">
        <v>70.114800000000002</v>
      </c>
      <c r="AG32">
        <v>104.386393</v>
      </c>
      <c r="AH32">
        <v>31.124431000000001</v>
      </c>
    </row>
    <row r="33" spans="1:34">
      <c r="A33">
        <v>97</v>
      </c>
      <c r="B33" t="s">
        <v>116</v>
      </c>
      <c r="C33">
        <v>1.1478848109999999</v>
      </c>
      <c r="D33">
        <v>1319</v>
      </c>
      <c r="E33">
        <v>23</v>
      </c>
      <c r="F33">
        <v>21</v>
      </c>
      <c r="G33">
        <v>1132.29</v>
      </c>
      <c r="H33">
        <v>0.45528089093783397</v>
      </c>
      <c r="I33">
        <v>0.93415559772296008</v>
      </c>
      <c r="J33">
        <v>3.5215000000000001</v>
      </c>
      <c r="K33">
        <v>3.4195160000000002</v>
      </c>
      <c r="L33">
        <v>0.4963392770403342</v>
      </c>
      <c r="M33">
        <v>5.0436725573837098</v>
      </c>
      <c r="N33">
        <v>28.66403483206599</v>
      </c>
      <c r="O33">
        <v>42</v>
      </c>
      <c r="P33">
        <v>486</v>
      </c>
      <c r="Q33">
        <v>503</v>
      </c>
      <c r="R33">
        <v>520.44175961988537</v>
      </c>
      <c r="S33">
        <v>562.13514205724675</v>
      </c>
      <c r="T33">
        <v>613.09381872135236</v>
      </c>
      <c r="U33">
        <v>85997.5</v>
      </c>
      <c r="V33">
        <v>11060.8</v>
      </c>
      <c r="W33">
        <v>11218000</v>
      </c>
      <c r="X33">
        <v>6</v>
      </c>
      <c r="Y33">
        <v>14</v>
      </c>
      <c r="Z33">
        <v>26</v>
      </c>
      <c r="AA33">
        <v>8.4097950000000005E-2</v>
      </c>
      <c r="AB33">
        <v>1.6116000000000001E-4</v>
      </c>
      <c r="AC33">
        <v>4.5046399999999998E-4</v>
      </c>
      <c r="AD33">
        <v>9.2649098536790806</v>
      </c>
      <c r="AE33">
        <v>91702</v>
      </c>
      <c r="AF33">
        <v>0</v>
      </c>
      <c r="AG33">
        <v>104.06152400000001</v>
      </c>
      <c r="AH33">
        <v>30.673855</v>
      </c>
    </row>
    <row r="34" spans="1:34">
      <c r="A34">
        <v>101</v>
      </c>
      <c r="B34" t="s">
        <v>266</v>
      </c>
      <c r="C34">
        <v>0.36483035400000002</v>
      </c>
      <c r="D34">
        <v>170</v>
      </c>
      <c r="E34">
        <v>40</v>
      </c>
      <c r="F34">
        <v>4</v>
      </c>
      <c r="G34">
        <v>422.38</v>
      </c>
      <c r="H34">
        <v>0.21826317533974146</v>
      </c>
      <c r="I34">
        <v>0.11454994169175278</v>
      </c>
      <c r="J34">
        <v>1.8948</v>
      </c>
      <c r="K34">
        <v>2.6680900000000003</v>
      </c>
      <c r="L34">
        <v>0.65107249396278233</v>
      </c>
      <c r="M34">
        <v>3.1590037407074201</v>
      </c>
      <c r="N34">
        <v>15.199583313603863</v>
      </c>
      <c r="O34">
        <v>4</v>
      </c>
      <c r="P34">
        <v>200</v>
      </c>
      <c r="Q34">
        <v>695</v>
      </c>
      <c r="R34">
        <v>106.14138927032531</v>
      </c>
      <c r="S34">
        <v>556.84454756380512</v>
      </c>
      <c r="T34">
        <v>688.00606089303471</v>
      </c>
      <c r="U34">
        <v>3499</v>
      </c>
      <c r="V34">
        <v>400.1</v>
      </c>
      <c r="W34">
        <v>0</v>
      </c>
      <c r="X34">
        <v>6</v>
      </c>
      <c r="Y34">
        <v>15</v>
      </c>
      <c r="Z34">
        <v>28</v>
      </c>
      <c r="AA34">
        <v>6.1897380000000002E-2</v>
      </c>
      <c r="AB34">
        <v>1.5477500000000001E-4</v>
      </c>
      <c r="AC34">
        <v>0.87231510000000001</v>
      </c>
      <c r="AD34">
        <v>0.51323902176060743</v>
      </c>
      <c r="AE34">
        <v>110421</v>
      </c>
      <c r="AF34">
        <v>186.483</v>
      </c>
      <c r="AG34">
        <v>115.089067</v>
      </c>
      <c r="AH34">
        <v>40.597073999999999</v>
      </c>
    </row>
    <row r="35" spans="1:34">
      <c r="A35">
        <v>149</v>
      </c>
      <c r="B35" t="s">
        <v>162</v>
      </c>
      <c r="C35">
        <v>0.92670266899999998</v>
      </c>
      <c r="D35">
        <v>707</v>
      </c>
      <c r="E35">
        <v>24</v>
      </c>
      <c r="F35">
        <v>13</v>
      </c>
      <c r="G35">
        <v>763.19</v>
      </c>
      <c r="H35">
        <v>0.2773228160746341</v>
      </c>
      <c r="I35">
        <v>0.95386826646669165</v>
      </c>
      <c r="J35">
        <v>3.7642000000000002</v>
      </c>
      <c r="K35">
        <v>3.5221699999999996</v>
      </c>
      <c r="L35">
        <v>0.43632647178291117</v>
      </c>
      <c r="M35">
        <v>3.1811213459295851</v>
      </c>
      <c r="N35">
        <v>16.702262870320627</v>
      </c>
      <c r="O35">
        <v>6</v>
      </c>
      <c r="P35">
        <v>271</v>
      </c>
      <c r="Q35">
        <v>382</v>
      </c>
      <c r="R35">
        <v>117.12679673475805</v>
      </c>
      <c r="S35">
        <v>480.87632175473993</v>
      </c>
      <c r="T35">
        <v>429.90605222814759</v>
      </c>
      <c r="U35">
        <v>16425</v>
      </c>
      <c r="V35">
        <v>253</v>
      </c>
      <c r="W35">
        <v>220260</v>
      </c>
      <c r="X35">
        <v>3</v>
      </c>
      <c r="Y35">
        <v>7</v>
      </c>
      <c r="Z35">
        <v>14</v>
      </c>
      <c r="AA35">
        <v>3.5989449999999999E-2</v>
      </c>
      <c r="AB35">
        <v>1.4615599999999999E-4</v>
      </c>
      <c r="AC35">
        <v>2.564471E-3</v>
      </c>
      <c r="AD35">
        <v>1.2523201756943152</v>
      </c>
      <c r="AE35">
        <v>12908</v>
      </c>
      <c r="AF35">
        <v>135.98400000000001</v>
      </c>
      <c r="AG35">
        <v>121.073939</v>
      </c>
      <c r="AH35">
        <v>32.064244000000002</v>
      </c>
    </row>
    <row r="36" spans="1:34">
      <c r="A36">
        <v>150</v>
      </c>
      <c r="B36" t="s">
        <v>149</v>
      </c>
      <c r="C36">
        <v>1.3674999219999999</v>
      </c>
      <c r="D36">
        <v>872</v>
      </c>
      <c r="E36">
        <v>25</v>
      </c>
      <c r="F36">
        <v>23</v>
      </c>
      <c r="G36">
        <v>631.52</v>
      </c>
      <c r="H36">
        <v>0.37878451988852296</v>
      </c>
      <c r="I36">
        <v>0.7440150801131008</v>
      </c>
      <c r="J36">
        <v>12.256500000000001</v>
      </c>
      <c r="K36">
        <v>4.0262160000000007</v>
      </c>
      <c r="L36">
        <v>0.37053458322776794</v>
      </c>
      <c r="M36">
        <v>5.6067899670635928</v>
      </c>
      <c r="N36">
        <v>25.307195338231569</v>
      </c>
      <c r="O36">
        <v>19</v>
      </c>
      <c r="P36">
        <v>257</v>
      </c>
      <c r="Q36">
        <v>334</v>
      </c>
      <c r="R36">
        <v>297.18457055991894</v>
      </c>
      <c r="S36">
        <v>452.87560172282747</v>
      </c>
      <c r="T36">
        <v>586.20471243982774</v>
      </c>
      <c r="U36">
        <v>45181.4</v>
      </c>
      <c r="V36">
        <v>1939.87</v>
      </c>
      <c r="W36">
        <v>0</v>
      </c>
      <c r="X36">
        <v>3</v>
      </c>
      <c r="Y36">
        <v>8</v>
      </c>
      <c r="Z36">
        <v>14</v>
      </c>
      <c r="AA36">
        <v>3.2029439999999999E-2</v>
      </c>
      <c r="AB36">
        <v>1.4345100000000001E-4</v>
      </c>
      <c r="AC36">
        <v>6.8054300000000003E-4</v>
      </c>
      <c r="AD36">
        <v>2.8449734551065982</v>
      </c>
      <c r="AE36">
        <v>38479</v>
      </c>
      <c r="AF36">
        <v>65.304900000000004</v>
      </c>
      <c r="AG36">
        <v>120.631124</v>
      </c>
      <c r="AH36">
        <v>31.302268000000002</v>
      </c>
    </row>
    <row r="37" spans="1:34">
      <c r="A37">
        <v>151</v>
      </c>
      <c r="B37" t="s">
        <v>151</v>
      </c>
      <c r="C37">
        <v>2.6785714289999998</v>
      </c>
      <c r="D37">
        <v>3783</v>
      </c>
      <c r="E37">
        <v>21</v>
      </c>
      <c r="F37">
        <v>27</v>
      </c>
      <c r="G37">
        <v>1395.87</v>
      </c>
      <c r="H37">
        <v>0.9504395108427004</v>
      </c>
      <c r="I37">
        <v>2.201687697160883</v>
      </c>
      <c r="J37">
        <v>7.8989000000000003</v>
      </c>
      <c r="K37">
        <v>6.3548870000000006</v>
      </c>
      <c r="L37">
        <v>0.67054954974317094</v>
      </c>
      <c r="M37">
        <v>7.0192782995551166</v>
      </c>
      <c r="N37">
        <v>30.363859098626666</v>
      </c>
      <c r="O37">
        <v>66</v>
      </c>
      <c r="P37">
        <v>760</v>
      </c>
      <c r="Q37">
        <v>751</v>
      </c>
      <c r="R37">
        <v>367.37590176735659</v>
      </c>
      <c r="S37">
        <v>432.49013160251315</v>
      </c>
      <c r="T37">
        <v>480.84707028591492</v>
      </c>
      <c r="U37">
        <v>3634</v>
      </c>
      <c r="V37">
        <v>5161.07</v>
      </c>
      <c r="W37">
        <v>61505300</v>
      </c>
      <c r="X37">
        <v>3</v>
      </c>
      <c r="Y37">
        <v>8</v>
      </c>
      <c r="Z37">
        <v>15</v>
      </c>
      <c r="AA37">
        <v>2.844638E-2</v>
      </c>
      <c r="AB37">
        <v>1.43678E-4</v>
      </c>
      <c r="AC37">
        <v>1.87276E-4</v>
      </c>
      <c r="AD37">
        <v>0.14617128530994622</v>
      </c>
      <c r="AE37">
        <v>32039</v>
      </c>
      <c r="AF37">
        <v>0</v>
      </c>
      <c r="AG37">
        <v>120.921516</v>
      </c>
      <c r="AH37">
        <v>30.510576</v>
      </c>
    </row>
    <row r="38" spans="1:34">
      <c r="A38">
        <v>152</v>
      </c>
      <c r="B38" t="s">
        <v>236</v>
      </c>
      <c r="C38">
        <v>0.77265029600000001</v>
      </c>
      <c r="D38">
        <v>292</v>
      </c>
      <c r="E38">
        <v>38</v>
      </c>
      <c r="F38">
        <v>4</v>
      </c>
      <c r="G38">
        <v>376.59</v>
      </c>
      <c r="H38">
        <v>0.16782176903263499</v>
      </c>
      <c r="I38">
        <v>0.39833932726888088</v>
      </c>
      <c r="J38">
        <v>3.6678999999999999</v>
      </c>
      <c r="K38">
        <v>2.3846990000000003</v>
      </c>
      <c r="L38">
        <v>0.35316922913513371</v>
      </c>
      <c r="M38">
        <v>3.4682280464165274</v>
      </c>
      <c r="N38">
        <v>16.675960593749171</v>
      </c>
      <c r="O38">
        <v>3</v>
      </c>
      <c r="P38">
        <v>161</v>
      </c>
      <c r="Q38">
        <v>457</v>
      </c>
      <c r="R38">
        <v>127.75697708383123</v>
      </c>
      <c r="S38">
        <v>499.21665471733189</v>
      </c>
      <c r="T38">
        <v>698.63777583047874</v>
      </c>
      <c r="U38">
        <v>6612.4</v>
      </c>
      <c r="V38">
        <v>6.71</v>
      </c>
      <c r="W38">
        <v>0</v>
      </c>
      <c r="X38">
        <v>3</v>
      </c>
      <c r="Y38">
        <v>10</v>
      </c>
      <c r="Z38">
        <v>20</v>
      </c>
      <c r="AA38">
        <v>3.7914979999999999E-3</v>
      </c>
      <c r="AB38">
        <v>1.5508699999999999E-4</v>
      </c>
      <c r="AC38">
        <v>0.1060431</v>
      </c>
      <c r="AD38">
        <v>1.2156818768934894</v>
      </c>
      <c r="AE38">
        <v>20731</v>
      </c>
      <c r="AF38">
        <v>70</v>
      </c>
      <c r="AG38">
        <v>118.00209599999999</v>
      </c>
      <c r="AH38">
        <v>37.377737000000003</v>
      </c>
    </row>
    <row r="39" spans="1:34">
      <c r="A39">
        <v>153</v>
      </c>
      <c r="B39" t="s">
        <v>227</v>
      </c>
      <c r="C39">
        <v>0.27227957200000003</v>
      </c>
      <c r="D39">
        <v>115</v>
      </c>
      <c r="E39">
        <v>36</v>
      </c>
      <c r="F39">
        <v>11</v>
      </c>
      <c r="G39">
        <v>421.01</v>
      </c>
      <c r="H39">
        <v>0.66143322011353656</v>
      </c>
      <c r="I39">
        <v>0.70580050293378027</v>
      </c>
      <c r="J39">
        <v>5.4229000000000003</v>
      </c>
      <c r="K39">
        <v>2.9949859999999999</v>
      </c>
      <c r="L39">
        <v>0.51542718700268408</v>
      </c>
      <c r="M39">
        <v>4.5818389111897577</v>
      </c>
      <c r="N39">
        <v>18.443742428920928</v>
      </c>
      <c r="O39">
        <v>8</v>
      </c>
      <c r="P39">
        <v>208</v>
      </c>
      <c r="Q39">
        <v>380</v>
      </c>
      <c r="R39">
        <v>240.86363744329114</v>
      </c>
      <c r="S39">
        <v>697.37060877413842</v>
      </c>
      <c r="T39">
        <v>557.94399182917266</v>
      </c>
      <c r="U39">
        <v>39486</v>
      </c>
      <c r="V39">
        <v>370.08</v>
      </c>
      <c r="W39">
        <v>0</v>
      </c>
      <c r="X39">
        <v>4</v>
      </c>
      <c r="Y39">
        <v>11</v>
      </c>
      <c r="Z39">
        <v>19</v>
      </c>
      <c r="AA39">
        <v>1.510305E-2</v>
      </c>
      <c r="AB39">
        <v>1.5441599999999999E-4</v>
      </c>
      <c r="AC39">
        <v>7.5026839999999997E-2</v>
      </c>
      <c r="AD39">
        <v>3.1568340958933501</v>
      </c>
      <c r="AE39">
        <v>34143</v>
      </c>
      <c r="AF39">
        <v>99</v>
      </c>
      <c r="AG39">
        <v>118.01791299999999</v>
      </c>
      <c r="AH39">
        <v>36.806674000000001</v>
      </c>
    </row>
    <row r="40" spans="1:34">
      <c r="A40">
        <v>163</v>
      </c>
      <c r="B40" t="s">
        <v>75</v>
      </c>
      <c r="C40">
        <v>1.178719337</v>
      </c>
      <c r="D40">
        <v>370</v>
      </c>
      <c r="E40">
        <v>33</v>
      </c>
      <c r="F40">
        <v>14</v>
      </c>
      <c r="G40">
        <v>309.12</v>
      </c>
      <c r="H40">
        <v>0.15919384057971014</v>
      </c>
      <c r="I40">
        <v>0.11746912407372222</v>
      </c>
      <c r="J40">
        <v>2.1473</v>
      </c>
      <c r="K40">
        <v>2.526986</v>
      </c>
      <c r="L40">
        <v>0.47877846790890266</v>
      </c>
      <c r="M40">
        <v>2.856172360248447</v>
      </c>
      <c r="N40">
        <v>12.85261387163561</v>
      </c>
      <c r="O40">
        <v>4</v>
      </c>
      <c r="P40">
        <v>173</v>
      </c>
      <c r="Q40">
        <v>585</v>
      </c>
      <c r="R40">
        <v>66.142598343685293</v>
      </c>
      <c r="S40">
        <v>520.50983436853005</v>
      </c>
      <c r="T40">
        <v>609.79554865424427</v>
      </c>
      <c r="U40">
        <v>3154.12</v>
      </c>
      <c r="V40">
        <v>432.39</v>
      </c>
      <c r="W40">
        <v>535713</v>
      </c>
      <c r="X40">
        <v>4</v>
      </c>
      <c r="Y40">
        <v>12</v>
      </c>
      <c r="Z40">
        <v>26</v>
      </c>
      <c r="AA40">
        <v>5.684293E-2</v>
      </c>
      <c r="AB40">
        <v>1.47016E-4</v>
      </c>
      <c r="AC40">
        <v>2.6581399999999999E-5</v>
      </c>
      <c r="AD40">
        <v>0.68691415168588077</v>
      </c>
      <c r="AE40">
        <v>41930</v>
      </c>
      <c r="AF40">
        <v>187</v>
      </c>
      <c r="AG40">
        <v>120.164704</v>
      </c>
      <c r="AH40">
        <v>22.993404000000002</v>
      </c>
    </row>
    <row r="41" spans="1:34">
      <c r="A41">
        <v>168</v>
      </c>
      <c r="B41" t="s">
        <v>230</v>
      </c>
      <c r="C41">
        <v>3.8911396000000001E-2</v>
      </c>
      <c r="D41">
        <v>34</v>
      </c>
      <c r="E41">
        <v>36</v>
      </c>
      <c r="F41">
        <v>13</v>
      </c>
      <c r="G41">
        <v>865.17</v>
      </c>
      <c r="H41">
        <v>0.20421420067732354</v>
      </c>
      <c r="I41">
        <v>0.53594127485597476</v>
      </c>
      <c r="J41">
        <v>3.0337999999999998</v>
      </c>
      <c r="K41">
        <v>2.8803669999999997</v>
      </c>
      <c r="L41">
        <v>0.26815539142596256</v>
      </c>
      <c r="M41">
        <v>3.4954979946137756</v>
      </c>
      <c r="N41">
        <v>16.115907856259465</v>
      </c>
      <c r="O41">
        <v>11</v>
      </c>
      <c r="P41">
        <v>378</v>
      </c>
      <c r="Q41">
        <v>1201</v>
      </c>
      <c r="R41">
        <v>139.00736271484217</v>
      </c>
      <c r="S41">
        <v>558.73412161771682</v>
      </c>
      <c r="T41">
        <v>641.14567079302344</v>
      </c>
      <c r="U41">
        <v>21519</v>
      </c>
      <c r="V41">
        <v>559.02</v>
      </c>
      <c r="W41">
        <v>107172</v>
      </c>
      <c r="X41">
        <v>3</v>
      </c>
      <c r="Y41">
        <v>9</v>
      </c>
      <c r="Z41">
        <v>17</v>
      </c>
      <c r="AA41">
        <v>9.2270040000000005E-3</v>
      </c>
      <c r="AB41">
        <v>1.4947699999999999E-4</v>
      </c>
      <c r="AC41">
        <v>2.9149660000000001E-2</v>
      </c>
      <c r="AD41">
        <v>0.8728475141440265</v>
      </c>
      <c r="AE41">
        <v>39051</v>
      </c>
      <c r="AF41">
        <v>197</v>
      </c>
      <c r="AG41">
        <v>119.20573400000001</v>
      </c>
      <c r="AH41">
        <v>36.773428000000003</v>
      </c>
    </row>
    <row r="42" spans="1:34">
      <c r="A42">
        <v>188</v>
      </c>
      <c r="B42" t="s">
        <v>94</v>
      </c>
      <c r="C42">
        <v>1.577570573</v>
      </c>
      <c r="D42">
        <v>983</v>
      </c>
      <c r="E42">
        <v>24</v>
      </c>
      <c r="F42">
        <v>20</v>
      </c>
      <c r="G42">
        <v>615.42999999999995</v>
      </c>
      <c r="H42">
        <v>0.22811692637667971</v>
      </c>
      <c r="I42">
        <v>0.34285793871866294</v>
      </c>
      <c r="J42">
        <v>2.2496</v>
      </c>
      <c r="K42">
        <v>2.5052340000000002</v>
      </c>
      <c r="L42">
        <v>0.4500918057293275</v>
      </c>
      <c r="M42">
        <v>2.5240888484474273</v>
      </c>
      <c r="N42">
        <v>22.684951984791123</v>
      </c>
      <c r="O42">
        <v>4</v>
      </c>
      <c r="P42">
        <v>300</v>
      </c>
      <c r="Q42">
        <v>784</v>
      </c>
      <c r="R42">
        <v>56.282599158312081</v>
      </c>
      <c r="S42">
        <v>451.06673382838028</v>
      </c>
      <c r="T42">
        <v>452.20414994394167</v>
      </c>
      <c r="U42">
        <v>12620.71</v>
      </c>
      <c r="V42">
        <v>184.56</v>
      </c>
      <c r="W42">
        <v>236263</v>
      </c>
      <c r="X42">
        <v>4</v>
      </c>
      <c r="Y42">
        <v>13</v>
      </c>
      <c r="Z42">
        <v>27</v>
      </c>
      <c r="AA42">
        <v>3.486686E-2</v>
      </c>
      <c r="AB42">
        <v>1.62127E-4</v>
      </c>
      <c r="AC42">
        <v>3.0037599999999999E-4</v>
      </c>
      <c r="AD42">
        <v>0.83171643907697734</v>
      </c>
      <c r="AE42">
        <v>55428</v>
      </c>
      <c r="AF42">
        <v>191</v>
      </c>
      <c r="AG42">
        <v>111.697912</v>
      </c>
      <c r="AH42">
        <v>29.028766000000001</v>
      </c>
    </row>
    <row r="43" spans="1:34">
      <c r="A43">
        <v>189</v>
      </c>
      <c r="B43" t="s">
        <v>83</v>
      </c>
      <c r="C43">
        <v>1.1570706019999999</v>
      </c>
      <c r="D43">
        <v>501</v>
      </c>
      <c r="E43">
        <v>37</v>
      </c>
      <c r="F43">
        <v>8</v>
      </c>
      <c r="G43">
        <v>419.47</v>
      </c>
      <c r="H43">
        <v>0.10618161012706509</v>
      </c>
      <c r="I43">
        <v>0.5167795983737834</v>
      </c>
      <c r="J43">
        <v>1.4454</v>
      </c>
      <c r="K43">
        <v>1.8777869999999999</v>
      </c>
      <c r="L43">
        <v>0.32898657830118955</v>
      </c>
      <c r="M43">
        <v>2.0966934464920017</v>
      </c>
      <c r="N43">
        <v>13.45269029966386</v>
      </c>
      <c r="O43">
        <v>3</v>
      </c>
      <c r="P43">
        <v>286</v>
      </c>
      <c r="Q43">
        <v>938</v>
      </c>
      <c r="R43">
        <v>58.085202755858582</v>
      </c>
      <c r="S43">
        <v>363.31561255870503</v>
      </c>
      <c r="T43">
        <v>755.00035759410684</v>
      </c>
      <c r="U43">
        <v>9602</v>
      </c>
      <c r="V43">
        <v>9100</v>
      </c>
      <c r="W43">
        <v>0</v>
      </c>
      <c r="X43">
        <v>3</v>
      </c>
      <c r="Y43">
        <v>10</v>
      </c>
      <c r="Z43">
        <v>21</v>
      </c>
      <c r="AA43">
        <v>7.5643280000000004E-3</v>
      </c>
      <c r="AB43">
        <v>1.56055E-4</v>
      </c>
      <c r="AC43">
        <v>1.27148E-4</v>
      </c>
      <c r="AD43">
        <v>1.2093278193988848</v>
      </c>
      <c r="AE43">
        <v>78246</v>
      </c>
      <c r="AF43">
        <v>145.21700000000001</v>
      </c>
      <c r="AG43">
        <v>111.704596</v>
      </c>
      <c r="AH43">
        <v>27.812764999999999</v>
      </c>
    </row>
    <row r="44" spans="1:34">
      <c r="A44">
        <v>226</v>
      </c>
      <c r="B44" t="s">
        <v>325</v>
      </c>
      <c r="C44">
        <v>0.42970092799999998</v>
      </c>
      <c r="D44">
        <v>150</v>
      </c>
      <c r="E44">
        <v>37</v>
      </c>
      <c r="F44">
        <v>1</v>
      </c>
      <c r="G44">
        <v>347.33</v>
      </c>
      <c r="H44">
        <v>0.245357441050298</v>
      </c>
      <c r="I44">
        <v>0.48334261063178408</v>
      </c>
      <c r="J44">
        <v>1.5508999999999999</v>
      </c>
      <c r="K44">
        <v>2.396385</v>
      </c>
      <c r="L44">
        <v>0.50672271326980112</v>
      </c>
      <c r="M44">
        <v>2.3067399879077533</v>
      </c>
      <c r="N44">
        <v>9.210261134943714</v>
      </c>
      <c r="O44">
        <v>2</v>
      </c>
      <c r="P44">
        <v>245</v>
      </c>
      <c r="Q44">
        <v>207</v>
      </c>
      <c r="R44">
        <v>40.442806552846001</v>
      </c>
      <c r="S44">
        <v>559.69826965709854</v>
      </c>
      <c r="T44">
        <v>529.17974260789447</v>
      </c>
      <c r="U44">
        <v>6322.67</v>
      </c>
      <c r="V44">
        <v>40.020000000000003</v>
      </c>
      <c r="W44">
        <v>0</v>
      </c>
      <c r="X44">
        <v>2</v>
      </c>
      <c r="Y44">
        <v>8</v>
      </c>
      <c r="Z44">
        <v>16</v>
      </c>
      <c r="AA44">
        <v>8.5683479999999999E-3</v>
      </c>
      <c r="AB44">
        <v>1.53752E-4</v>
      </c>
      <c r="AC44">
        <v>1.11514E-4</v>
      </c>
      <c r="AD44">
        <v>0.86765219080449685</v>
      </c>
      <c r="AE44">
        <v>27523</v>
      </c>
      <c r="AF44">
        <v>97</v>
      </c>
      <c r="AG44">
        <v>103.371595</v>
      </c>
      <c r="AH44">
        <v>29.914065999999998</v>
      </c>
    </row>
    <row r="45" spans="1:34">
      <c r="A45">
        <v>227</v>
      </c>
      <c r="B45" t="s">
        <v>98</v>
      </c>
      <c r="C45">
        <v>0.33111645699999998</v>
      </c>
      <c r="D45">
        <v>117</v>
      </c>
      <c r="E45">
        <v>32</v>
      </c>
      <c r="F45">
        <v>4</v>
      </c>
      <c r="G45">
        <v>353.38</v>
      </c>
      <c r="H45">
        <v>0.32588148735072725</v>
      </c>
      <c r="I45">
        <v>0.27551847809137692</v>
      </c>
      <c r="J45">
        <v>1.8379000000000001</v>
      </c>
      <c r="K45">
        <v>2.3112689999999998</v>
      </c>
      <c r="L45">
        <v>0.80932707000962134</v>
      </c>
      <c r="M45">
        <v>3.308336634784085</v>
      </c>
      <c r="N45">
        <v>15.832814533929481</v>
      </c>
      <c r="O45">
        <v>1</v>
      </c>
      <c r="P45">
        <v>232</v>
      </c>
      <c r="Q45">
        <v>552</v>
      </c>
      <c r="R45">
        <v>38.12043692342521</v>
      </c>
      <c r="S45">
        <v>484.74729752674176</v>
      </c>
      <c r="T45">
        <v>523.23278057615028</v>
      </c>
      <c r="U45">
        <v>7322</v>
      </c>
      <c r="V45">
        <v>113.6</v>
      </c>
      <c r="W45">
        <v>0</v>
      </c>
      <c r="X45">
        <v>2</v>
      </c>
      <c r="Y45">
        <v>4</v>
      </c>
      <c r="Z45">
        <v>13</v>
      </c>
      <c r="AA45">
        <v>3.963973E-3</v>
      </c>
      <c r="AB45">
        <v>1.47732E-4</v>
      </c>
      <c r="AC45">
        <v>2.94571E-5</v>
      </c>
      <c r="AD45">
        <v>0.27879234702035416</v>
      </c>
      <c r="AE45">
        <v>50445</v>
      </c>
      <c r="AF45">
        <v>187</v>
      </c>
      <c r="AG45">
        <v>103.76133</v>
      </c>
      <c r="AH45">
        <v>29.555375000000002</v>
      </c>
    </row>
    <row r="46" spans="1:34">
      <c r="A46">
        <v>294</v>
      </c>
      <c r="B46" t="s">
        <v>114</v>
      </c>
      <c r="C46">
        <v>0.83108302999999994</v>
      </c>
      <c r="D46">
        <v>317</v>
      </c>
      <c r="E46">
        <v>37</v>
      </c>
      <c r="F46">
        <v>5</v>
      </c>
      <c r="G46">
        <v>384.75</v>
      </c>
      <c r="H46">
        <v>0.39183885640025989</v>
      </c>
      <c r="I46">
        <v>0.72253521126760567</v>
      </c>
      <c r="J46">
        <v>1.1536</v>
      </c>
      <c r="K46">
        <v>2.1451180000000001</v>
      </c>
      <c r="L46">
        <v>0.36387264457439894</v>
      </c>
      <c r="M46">
        <v>2.2305393112410656</v>
      </c>
      <c r="N46">
        <v>11.178687459389213</v>
      </c>
      <c r="O46">
        <v>1</v>
      </c>
      <c r="P46">
        <v>168</v>
      </c>
      <c r="Q46">
        <v>431</v>
      </c>
      <c r="R46">
        <v>25.042235217673813</v>
      </c>
      <c r="S46">
        <v>549.70760233918134</v>
      </c>
      <c r="T46">
        <v>573.09941520467839</v>
      </c>
      <c r="U46">
        <v>4816.04</v>
      </c>
      <c r="V46">
        <v>276</v>
      </c>
      <c r="W46">
        <v>0</v>
      </c>
      <c r="X46">
        <v>2</v>
      </c>
      <c r="Y46">
        <v>8</v>
      </c>
      <c r="Z46">
        <v>20</v>
      </c>
      <c r="AA46">
        <v>8.4978600000000005E-4</v>
      </c>
      <c r="AB46">
        <v>1.5867999999999999E-4</v>
      </c>
      <c r="AC46">
        <v>7.6120699999999996E-4</v>
      </c>
      <c r="AD46">
        <v>0.25143103297502123</v>
      </c>
      <c r="AE46">
        <v>66920</v>
      </c>
      <c r="AF46">
        <v>200</v>
      </c>
      <c r="AG46">
        <v>105.381843</v>
      </c>
      <c r="AH46">
        <v>30.864146000000002</v>
      </c>
    </row>
    <row r="47" spans="1:34">
      <c r="A47">
        <v>295</v>
      </c>
      <c r="B47" t="s">
        <v>107</v>
      </c>
      <c r="C47">
        <v>0.22948137199999999</v>
      </c>
      <c r="D47">
        <v>115</v>
      </c>
      <c r="E47">
        <v>27</v>
      </c>
      <c r="F47">
        <v>17</v>
      </c>
      <c r="G47">
        <v>496.25</v>
      </c>
      <c r="H47">
        <v>0.21805541561712846</v>
      </c>
      <c r="I47">
        <v>0.62327304697312236</v>
      </c>
      <c r="J47">
        <v>1.2616000000000001</v>
      </c>
      <c r="K47">
        <v>2.4229769999999999</v>
      </c>
      <c r="L47">
        <v>0.42720403022670023</v>
      </c>
      <c r="M47">
        <v>2.1652392947103274</v>
      </c>
      <c r="N47">
        <v>9.8176322418136017</v>
      </c>
      <c r="O47">
        <v>0</v>
      </c>
      <c r="P47">
        <v>319</v>
      </c>
      <c r="Q47">
        <v>1036</v>
      </c>
      <c r="R47">
        <v>0</v>
      </c>
      <c r="S47">
        <v>433.24937027707807</v>
      </c>
      <c r="T47">
        <v>540.85642317380359</v>
      </c>
      <c r="U47">
        <v>5841</v>
      </c>
      <c r="V47">
        <v>67.819999999999993</v>
      </c>
      <c r="W47">
        <v>0</v>
      </c>
      <c r="X47">
        <v>4</v>
      </c>
      <c r="Y47">
        <v>16</v>
      </c>
      <c r="Z47">
        <v>29</v>
      </c>
      <c r="AA47">
        <v>7.8492909999999999E-2</v>
      </c>
      <c r="AB47">
        <v>1.6310599999999999E-4</v>
      </c>
      <c r="AC47">
        <v>9.0322799999999995E-4</v>
      </c>
      <c r="AD47">
        <v>0.75876349864612158</v>
      </c>
      <c r="AE47">
        <v>92933</v>
      </c>
      <c r="AF47">
        <v>110</v>
      </c>
      <c r="AG47">
        <v>104.651072</v>
      </c>
      <c r="AH47">
        <v>30.116662000000002</v>
      </c>
    </row>
    <row r="48" spans="1:34">
      <c r="A48">
        <v>296</v>
      </c>
      <c r="B48" t="s">
        <v>103</v>
      </c>
      <c r="C48">
        <v>0.664945126</v>
      </c>
      <c r="D48">
        <v>103</v>
      </c>
      <c r="E48">
        <v>37</v>
      </c>
      <c r="F48">
        <v>6</v>
      </c>
      <c r="G48">
        <v>154.85</v>
      </c>
      <c r="H48">
        <v>0.22731675815305136</v>
      </c>
      <c r="I48">
        <v>0.10119592210168606</v>
      </c>
      <c r="J48">
        <v>1.571</v>
      </c>
      <c r="K48">
        <v>2.313898</v>
      </c>
      <c r="L48">
        <v>1.2076202776880853</v>
      </c>
      <c r="M48">
        <v>4.0678075556990638</v>
      </c>
      <c r="N48">
        <v>18.708427510494026</v>
      </c>
      <c r="O48">
        <v>3</v>
      </c>
      <c r="P48">
        <v>85</v>
      </c>
      <c r="Q48">
        <v>320</v>
      </c>
      <c r="R48">
        <v>320.53600258314498</v>
      </c>
      <c r="S48">
        <v>527.60736196319021</v>
      </c>
      <c r="T48">
        <v>636.099451081692</v>
      </c>
      <c r="U48">
        <v>2249</v>
      </c>
      <c r="V48">
        <v>0</v>
      </c>
      <c r="W48">
        <v>0</v>
      </c>
      <c r="X48">
        <v>2</v>
      </c>
      <c r="Y48">
        <v>8</v>
      </c>
      <c r="Z48">
        <v>19</v>
      </c>
      <c r="AA48">
        <v>2.083022E-2</v>
      </c>
      <c r="AB48">
        <v>1.54943E-4</v>
      </c>
      <c r="AC48">
        <v>1.40648E-4</v>
      </c>
      <c r="AD48">
        <v>0.1945382629614677</v>
      </c>
      <c r="AE48">
        <v>87632</v>
      </c>
      <c r="AF48">
        <v>148</v>
      </c>
      <c r="AG48">
        <v>102.92616200000001</v>
      </c>
      <c r="AH48">
        <v>30.153703</v>
      </c>
    </row>
    <row r="49" spans="1:34">
      <c r="A49">
        <v>300</v>
      </c>
      <c r="B49" t="s">
        <v>84</v>
      </c>
      <c r="C49">
        <v>0.74964112900000002</v>
      </c>
      <c r="D49">
        <v>141</v>
      </c>
      <c r="E49">
        <v>37</v>
      </c>
      <c r="F49">
        <v>11</v>
      </c>
      <c r="G49">
        <v>186.35</v>
      </c>
      <c r="H49">
        <v>0.45500402468473305</v>
      </c>
      <c r="I49">
        <v>0.48731694560669458</v>
      </c>
      <c r="J49">
        <v>2.2685</v>
      </c>
      <c r="K49">
        <v>2.2169150000000002</v>
      </c>
      <c r="L49">
        <v>0.37563724174939633</v>
      </c>
      <c r="M49">
        <v>3.0877381271800379</v>
      </c>
      <c r="N49">
        <v>13.850281727931312</v>
      </c>
      <c r="O49">
        <v>1</v>
      </c>
      <c r="P49">
        <v>113</v>
      </c>
      <c r="Q49">
        <v>420</v>
      </c>
      <c r="R49">
        <v>50.405151596458282</v>
      </c>
      <c r="S49">
        <v>577.94472766299975</v>
      </c>
      <c r="T49">
        <v>770.05634558626241</v>
      </c>
      <c r="U49">
        <v>5783</v>
      </c>
      <c r="V49">
        <v>187.82</v>
      </c>
      <c r="W49">
        <v>0</v>
      </c>
      <c r="X49">
        <v>4</v>
      </c>
      <c r="Y49">
        <v>10</v>
      </c>
      <c r="Z49">
        <v>22</v>
      </c>
      <c r="AA49">
        <v>1.224656E-2</v>
      </c>
      <c r="AB49">
        <v>1.5092099999999999E-4</v>
      </c>
      <c r="AC49">
        <v>5.3698900000000002E-5</v>
      </c>
      <c r="AD49">
        <v>0.76607716428611172</v>
      </c>
      <c r="AE49">
        <v>89913</v>
      </c>
      <c r="AF49">
        <v>147</v>
      </c>
      <c r="AG49">
        <v>113.876818</v>
      </c>
      <c r="AH49">
        <v>27.60633</v>
      </c>
    </row>
    <row r="50" spans="1:34">
      <c r="A50">
        <v>301</v>
      </c>
      <c r="B50" t="s">
        <v>92</v>
      </c>
      <c r="C50">
        <v>0.35057519500000001</v>
      </c>
      <c r="D50">
        <v>167</v>
      </c>
      <c r="E50">
        <v>37</v>
      </c>
      <c r="F50">
        <v>10</v>
      </c>
      <c r="G50">
        <v>469.11</v>
      </c>
      <c r="H50">
        <v>0.28178891944320095</v>
      </c>
      <c r="I50">
        <v>0.38628952569169961</v>
      </c>
      <c r="J50">
        <v>1.4071</v>
      </c>
      <c r="K50">
        <v>2.330911</v>
      </c>
      <c r="L50">
        <v>0.30909594764554155</v>
      </c>
      <c r="M50">
        <v>2.1545053398989578</v>
      </c>
      <c r="N50">
        <v>10.886572445695039</v>
      </c>
      <c r="O50">
        <v>4</v>
      </c>
      <c r="P50">
        <v>247</v>
      </c>
      <c r="Q50">
        <v>601</v>
      </c>
      <c r="R50">
        <v>58.723966660271579</v>
      </c>
      <c r="S50">
        <v>411.8437040353009</v>
      </c>
      <c r="T50">
        <v>516.5099869966532</v>
      </c>
      <c r="U50">
        <v>8684</v>
      </c>
      <c r="V50">
        <v>91.45</v>
      </c>
      <c r="W50">
        <v>0</v>
      </c>
      <c r="X50">
        <v>2</v>
      </c>
      <c r="Y50">
        <v>9</v>
      </c>
      <c r="Z50">
        <v>21</v>
      </c>
      <c r="AA50">
        <v>1.7083549999999999E-2</v>
      </c>
      <c r="AB50">
        <v>1.57011E-4</v>
      </c>
      <c r="AC50">
        <v>8.8827799999999997E-5</v>
      </c>
      <c r="AD50">
        <v>0.85078269866318657</v>
      </c>
      <c r="AE50">
        <v>86045</v>
      </c>
      <c r="AF50">
        <v>98</v>
      </c>
      <c r="AG50">
        <v>111.897243</v>
      </c>
      <c r="AH50">
        <v>28.477460000000001</v>
      </c>
    </row>
    <row r="51" spans="1:34">
      <c r="A51">
        <v>302</v>
      </c>
      <c r="B51" t="s">
        <v>142</v>
      </c>
      <c r="C51">
        <v>1.1475409839999999</v>
      </c>
      <c r="D51">
        <v>392</v>
      </c>
      <c r="E51">
        <v>25</v>
      </c>
      <c r="F51">
        <v>24</v>
      </c>
      <c r="G51">
        <v>338.83</v>
      </c>
      <c r="H51">
        <v>0.2444883865065077</v>
      </c>
      <c r="I51">
        <v>0.8654661558109833</v>
      </c>
      <c r="J51">
        <v>4.4897999999999998</v>
      </c>
      <c r="K51">
        <v>3.1963209999999997</v>
      </c>
      <c r="L51">
        <v>0.35120857066965738</v>
      </c>
      <c r="M51">
        <v>3.7901012307056638</v>
      </c>
      <c r="N51">
        <v>22.208777262934216</v>
      </c>
      <c r="O51">
        <v>5</v>
      </c>
      <c r="P51">
        <v>160</v>
      </c>
      <c r="Q51">
        <v>225</v>
      </c>
      <c r="R51">
        <v>114.90127792698404</v>
      </c>
      <c r="S51">
        <v>636.60242599533694</v>
      </c>
      <c r="T51">
        <v>663.45955198772242</v>
      </c>
      <c r="U51">
        <v>11298</v>
      </c>
      <c r="V51">
        <v>575.19000000000005</v>
      </c>
      <c r="W51">
        <v>0</v>
      </c>
      <c r="X51">
        <v>2</v>
      </c>
      <c r="Y51">
        <v>6</v>
      </c>
      <c r="Z51">
        <v>14</v>
      </c>
      <c r="AA51">
        <v>1.1788119999999999E-2</v>
      </c>
      <c r="AB51">
        <v>1.4314300000000001E-4</v>
      </c>
      <c r="AC51">
        <v>5.2897299999999999E-5</v>
      </c>
      <c r="AD51">
        <v>0.38322799657570139</v>
      </c>
      <c r="AE51">
        <v>65332</v>
      </c>
      <c r="AF51">
        <v>132</v>
      </c>
      <c r="AG51">
        <v>120.78302499999999</v>
      </c>
      <c r="AH51">
        <v>30.747841999999999</v>
      </c>
    </row>
    <row r="52" spans="1:34">
      <c r="A52">
        <v>310</v>
      </c>
      <c r="B52" t="s">
        <v>28</v>
      </c>
      <c r="C52">
        <v>0.59420941699999996</v>
      </c>
      <c r="D52">
        <v>251</v>
      </c>
      <c r="E52">
        <v>29</v>
      </c>
      <c r="F52">
        <v>19</v>
      </c>
      <c r="G52">
        <v>411.99</v>
      </c>
      <c r="H52">
        <v>0.12859535425617125</v>
      </c>
      <c r="I52">
        <v>0.27222809567860445</v>
      </c>
      <c r="J52">
        <v>2.2414999999999998</v>
      </c>
      <c r="K52">
        <v>2.631999</v>
      </c>
      <c r="L52">
        <v>0.34224131653680911</v>
      </c>
      <c r="M52">
        <v>2.052962450544916</v>
      </c>
      <c r="N52">
        <v>11.473579455812034</v>
      </c>
      <c r="O52">
        <v>4</v>
      </c>
      <c r="P52">
        <v>182</v>
      </c>
      <c r="Q52">
        <v>1056</v>
      </c>
      <c r="R52">
        <v>117.05866647248719</v>
      </c>
      <c r="S52">
        <v>782.54326561324308</v>
      </c>
      <c r="T52">
        <v>962.40200004854478</v>
      </c>
      <c r="U52">
        <v>6386</v>
      </c>
      <c r="V52">
        <v>0</v>
      </c>
      <c r="W52">
        <v>0</v>
      </c>
      <c r="X52">
        <v>3</v>
      </c>
      <c r="Y52">
        <v>10</v>
      </c>
      <c r="Z52">
        <v>20</v>
      </c>
      <c r="AA52">
        <v>1.338286E-2</v>
      </c>
      <c r="AB52">
        <v>1.44404E-4</v>
      </c>
      <c r="AC52">
        <v>2.06851E-5</v>
      </c>
      <c r="AD52">
        <v>0.72539711103143778</v>
      </c>
      <c r="AE52">
        <v>83798</v>
      </c>
      <c r="AF52">
        <v>105</v>
      </c>
      <c r="AG52">
        <v>111.511163</v>
      </c>
      <c r="AH52">
        <v>23.429189999999998</v>
      </c>
    </row>
    <row r="53" spans="1:34">
      <c r="A53">
        <v>319</v>
      </c>
      <c r="B53" t="s">
        <v>65</v>
      </c>
      <c r="C53">
        <v>1.146689745</v>
      </c>
      <c r="D53">
        <v>371</v>
      </c>
      <c r="E53">
        <v>24</v>
      </c>
      <c r="F53">
        <v>26</v>
      </c>
      <c r="G53">
        <v>318.13</v>
      </c>
      <c r="H53">
        <v>0.66623707289472855</v>
      </c>
      <c r="I53">
        <v>0.77234765719834908</v>
      </c>
      <c r="J53">
        <v>2.4260000000000002</v>
      </c>
      <c r="K53">
        <v>2.4654050000000001</v>
      </c>
      <c r="L53">
        <v>0.85813975418853927</v>
      </c>
      <c r="M53">
        <v>1.6273221638952631</v>
      </c>
      <c r="N53">
        <v>9.5841322729701695</v>
      </c>
      <c r="O53">
        <v>2</v>
      </c>
      <c r="P53">
        <v>158</v>
      </c>
      <c r="Q53">
        <v>765</v>
      </c>
      <c r="R53">
        <v>51.975607456071415</v>
      </c>
      <c r="S53">
        <v>669.85194731713455</v>
      </c>
      <c r="T53">
        <v>681.16807594379657</v>
      </c>
      <c r="U53">
        <v>9372.51</v>
      </c>
      <c r="V53">
        <v>0</v>
      </c>
      <c r="W53">
        <v>0</v>
      </c>
      <c r="X53">
        <v>2</v>
      </c>
      <c r="Y53">
        <v>5</v>
      </c>
      <c r="Z53">
        <v>10</v>
      </c>
      <c r="AA53">
        <v>4.4975379999999997E-3</v>
      </c>
      <c r="AB53">
        <v>1.34807E-4</v>
      </c>
      <c r="AC53">
        <v>1.81424E-6</v>
      </c>
      <c r="AD53">
        <v>1.0212794634432469</v>
      </c>
      <c r="AE53">
        <v>97079</v>
      </c>
      <c r="AF53">
        <v>108</v>
      </c>
      <c r="AG53">
        <v>119.12287600000001</v>
      </c>
      <c r="AH53">
        <v>25.440511000000001</v>
      </c>
    </row>
    <row r="54" spans="1:34">
      <c r="A54">
        <v>320</v>
      </c>
      <c r="B54" t="s">
        <v>59</v>
      </c>
      <c r="C54">
        <v>0.85367811199999999</v>
      </c>
      <c r="D54">
        <v>585</v>
      </c>
      <c r="E54">
        <v>22</v>
      </c>
      <c r="F54">
        <v>28</v>
      </c>
      <c r="G54">
        <v>887.15</v>
      </c>
      <c r="H54">
        <v>0.1585752127599617</v>
      </c>
      <c r="I54">
        <v>0.80540172492056294</v>
      </c>
      <c r="J54">
        <v>3.9226999999999999</v>
      </c>
      <c r="K54">
        <v>2.5272650000000003</v>
      </c>
      <c r="L54">
        <v>0.25474835146254859</v>
      </c>
      <c r="M54">
        <v>1.9828664825565014</v>
      </c>
      <c r="N54">
        <v>9.1111987826184979</v>
      </c>
      <c r="O54">
        <v>17</v>
      </c>
      <c r="P54">
        <v>367</v>
      </c>
      <c r="Q54">
        <v>1535</v>
      </c>
      <c r="R54">
        <v>120.17471678971989</v>
      </c>
      <c r="S54">
        <v>534.5206560333653</v>
      </c>
      <c r="T54">
        <v>592.12083638618049</v>
      </c>
      <c r="U54">
        <v>13445.41</v>
      </c>
      <c r="V54">
        <v>58.7</v>
      </c>
      <c r="W54">
        <v>1655986</v>
      </c>
      <c r="X54">
        <v>2</v>
      </c>
      <c r="Y54">
        <v>4</v>
      </c>
      <c r="Z54">
        <v>8</v>
      </c>
      <c r="AA54">
        <v>6.6508799999999999E-4</v>
      </c>
      <c r="AB54">
        <v>1.3107900000000001E-4</v>
      </c>
      <c r="AC54">
        <v>7.6810199999999995E-7</v>
      </c>
      <c r="AD54">
        <v>1.5921125696527192</v>
      </c>
      <c r="AE54">
        <v>81237</v>
      </c>
      <c r="AF54">
        <v>196</v>
      </c>
      <c r="AG54">
        <v>118.235247</v>
      </c>
      <c r="AH54">
        <v>25.481379</v>
      </c>
    </row>
    <row r="55" spans="1:34">
      <c r="A55">
        <v>323</v>
      </c>
      <c r="B55" t="s">
        <v>322</v>
      </c>
      <c r="C55">
        <v>1.1670674780000001</v>
      </c>
      <c r="D55">
        <v>330</v>
      </c>
      <c r="E55">
        <v>38</v>
      </c>
      <c r="F55">
        <v>9</v>
      </c>
      <c r="G55">
        <v>274.24</v>
      </c>
      <c r="H55">
        <v>0.10731476079346557</v>
      </c>
      <c r="I55">
        <v>0.35253888674636846</v>
      </c>
      <c r="J55">
        <v>1.4276</v>
      </c>
      <c r="K55">
        <v>2.1918290000000002</v>
      </c>
      <c r="L55">
        <v>0.28442240373395566</v>
      </c>
      <c r="M55">
        <v>1.9180280046674443</v>
      </c>
      <c r="N55">
        <v>9.2984247374562425</v>
      </c>
      <c r="O55">
        <v>1</v>
      </c>
      <c r="P55">
        <v>111</v>
      </c>
      <c r="Q55">
        <v>766</v>
      </c>
      <c r="R55">
        <v>26.896149358226371</v>
      </c>
      <c r="S55">
        <v>577.59626604434072</v>
      </c>
      <c r="T55">
        <v>791.64235705950989</v>
      </c>
      <c r="U55">
        <v>4907</v>
      </c>
      <c r="V55">
        <v>0</v>
      </c>
      <c r="W55">
        <v>0</v>
      </c>
      <c r="X55">
        <v>2</v>
      </c>
      <c r="Y55">
        <v>7</v>
      </c>
      <c r="Z55">
        <v>16</v>
      </c>
      <c r="AA55">
        <v>0</v>
      </c>
      <c r="AB55">
        <v>1.4293899999999999E-4</v>
      </c>
      <c r="AC55">
        <v>1.82827E-5</v>
      </c>
      <c r="AD55">
        <v>0.26653840731605927</v>
      </c>
      <c r="AE55">
        <v>85813</v>
      </c>
      <c r="AF55">
        <v>168</v>
      </c>
      <c r="AG55">
        <v>112.04385600000001</v>
      </c>
      <c r="AH55">
        <v>22.928114999999998</v>
      </c>
    </row>
    <row r="56" spans="1:34">
      <c r="A56">
        <v>326</v>
      </c>
      <c r="B56" t="s">
        <v>23</v>
      </c>
      <c r="C56">
        <v>1.7665952890000001</v>
      </c>
      <c r="D56">
        <v>693</v>
      </c>
      <c r="E56">
        <v>21</v>
      </c>
      <c r="F56">
        <v>27</v>
      </c>
      <c r="G56">
        <v>390.73</v>
      </c>
      <c r="H56">
        <v>0.35083049676247025</v>
      </c>
      <c r="I56">
        <v>0.41112163299663301</v>
      </c>
      <c r="J56">
        <v>3.2139000000000002</v>
      </c>
      <c r="K56">
        <v>2.4304000000000001</v>
      </c>
      <c r="L56">
        <v>0.3224733191718066</v>
      </c>
      <c r="M56">
        <v>2.9836459959562869</v>
      </c>
      <c r="N56">
        <v>16.891459575666062</v>
      </c>
      <c r="O56">
        <v>3</v>
      </c>
      <c r="P56">
        <v>221</v>
      </c>
      <c r="Q56">
        <v>417</v>
      </c>
      <c r="R56">
        <v>55.452614337266141</v>
      </c>
      <c r="S56">
        <v>690.24646175108137</v>
      </c>
      <c r="T56">
        <v>810.278197220587</v>
      </c>
      <c r="U56">
        <v>17926</v>
      </c>
      <c r="V56">
        <v>0</v>
      </c>
      <c r="W56">
        <v>0</v>
      </c>
      <c r="X56">
        <v>2</v>
      </c>
      <c r="Y56">
        <v>6</v>
      </c>
      <c r="Z56">
        <v>14</v>
      </c>
      <c r="AA56">
        <v>1.6639059999999999E-3</v>
      </c>
      <c r="AB56">
        <v>1.3638800000000001E-4</v>
      </c>
      <c r="AC56">
        <v>4.1242799999999999E-6</v>
      </c>
      <c r="AD56">
        <v>0.82609744047963019</v>
      </c>
      <c r="AE56">
        <v>106042</v>
      </c>
      <c r="AF56">
        <v>135</v>
      </c>
      <c r="AG56">
        <v>112.68131099999999</v>
      </c>
      <c r="AH56">
        <v>22.263069000000002</v>
      </c>
    </row>
    <row r="57" spans="1:34">
      <c r="A57">
        <v>332</v>
      </c>
      <c r="B57" t="s">
        <v>101</v>
      </c>
      <c r="C57">
        <v>2.7305988829999999</v>
      </c>
      <c r="D57">
        <v>709</v>
      </c>
      <c r="E57">
        <v>29</v>
      </c>
      <c r="F57">
        <v>14</v>
      </c>
      <c r="G57">
        <v>256.41000000000003</v>
      </c>
      <c r="H57">
        <v>0.14964314964314962</v>
      </c>
      <c r="I57">
        <v>0.14823100936524455</v>
      </c>
      <c r="J57">
        <v>2.3717000000000001</v>
      </c>
      <c r="K57">
        <v>4.114109</v>
      </c>
      <c r="L57">
        <v>1.131001131001131</v>
      </c>
      <c r="M57">
        <v>2.5404625404625403</v>
      </c>
      <c r="N57">
        <v>18.595218595218594</v>
      </c>
      <c r="O57">
        <v>3</v>
      </c>
      <c r="P57">
        <v>102</v>
      </c>
      <c r="Q57">
        <v>274</v>
      </c>
      <c r="R57">
        <v>134.16793416793416</v>
      </c>
      <c r="S57">
        <v>482.82048282048282</v>
      </c>
      <c r="T57">
        <v>605.28060528060519</v>
      </c>
      <c r="U57">
        <v>5697</v>
      </c>
      <c r="V57">
        <v>125.5</v>
      </c>
      <c r="W57">
        <v>0</v>
      </c>
      <c r="X57">
        <v>2</v>
      </c>
      <c r="Y57">
        <v>4</v>
      </c>
      <c r="Z57">
        <v>6</v>
      </c>
      <c r="AA57">
        <v>5.8421000000000002E-3</v>
      </c>
      <c r="AB57">
        <v>1.2647E-4</v>
      </c>
      <c r="AC57">
        <v>2.80544E-7</v>
      </c>
      <c r="AD57">
        <v>0.82499246082910993</v>
      </c>
      <c r="AE57">
        <v>42428</v>
      </c>
      <c r="AF57">
        <v>124</v>
      </c>
      <c r="AG57">
        <v>120.293781</v>
      </c>
      <c r="AH57">
        <v>28.135041999999999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6"/>
  <sheetViews>
    <sheetView workbookViewId="0">
      <selection sqref="A1:A1048576"/>
    </sheetView>
  </sheetViews>
  <sheetFormatPr defaultRowHeight="13.5"/>
  <sheetData>
    <row r="1" spans="1:56">
      <c r="B1" t="s">
        <v>261</v>
      </c>
      <c r="C1" t="s">
        <v>268</v>
      </c>
      <c r="D1" t="s">
        <v>260</v>
      </c>
      <c r="E1" t="s">
        <v>252</v>
      </c>
      <c r="F1" t="s">
        <v>246</v>
      </c>
      <c r="G1" t="s">
        <v>234</v>
      </c>
      <c r="H1" t="s">
        <v>224</v>
      </c>
      <c r="I1" t="s">
        <v>219</v>
      </c>
      <c r="J1" t="s">
        <v>208</v>
      </c>
      <c r="K1" t="s">
        <v>141</v>
      </c>
      <c r="L1" t="s">
        <v>108</v>
      </c>
      <c r="M1" t="s">
        <v>97</v>
      </c>
      <c r="N1" t="s">
        <v>80</v>
      </c>
      <c r="O1" t="s">
        <v>70</v>
      </c>
      <c r="P1" t="s">
        <v>222</v>
      </c>
      <c r="Q1" t="s">
        <v>202</v>
      </c>
      <c r="R1" t="s">
        <v>51</v>
      </c>
      <c r="S1" t="s">
        <v>32</v>
      </c>
      <c r="T1" t="s">
        <v>22</v>
      </c>
      <c r="U1" t="s">
        <v>18</v>
      </c>
      <c r="V1" t="s">
        <v>221</v>
      </c>
      <c r="W1" t="s">
        <v>102</v>
      </c>
      <c r="X1" t="s">
        <v>89</v>
      </c>
      <c r="Y1" t="s">
        <v>86</v>
      </c>
      <c r="Z1" t="s">
        <v>37</v>
      </c>
      <c r="AA1" t="s">
        <v>249</v>
      </c>
      <c r="AB1" t="s">
        <v>85</v>
      </c>
      <c r="AC1" t="s">
        <v>71</v>
      </c>
      <c r="AD1" t="s">
        <v>133</v>
      </c>
      <c r="AE1" t="s">
        <v>126</v>
      </c>
      <c r="AF1" t="s">
        <v>116</v>
      </c>
      <c r="AG1" t="s">
        <v>266</v>
      </c>
      <c r="AH1" t="s">
        <v>162</v>
      </c>
      <c r="AI1" t="s">
        <v>149</v>
      </c>
      <c r="AJ1" t="s">
        <v>151</v>
      </c>
      <c r="AK1" t="s">
        <v>236</v>
      </c>
      <c r="AL1" t="s">
        <v>227</v>
      </c>
      <c r="AM1" t="s">
        <v>75</v>
      </c>
      <c r="AN1" t="s">
        <v>230</v>
      </c>
      <c r="AO1" t="s">
        <v>94</v>
      </c>
      <c r="AP1" t="s">
        <v>83</v>
      </c>
      <c r="AQ1" t="s">
        <v>325</v>
      </c>
      <c r="AR1" t="s">
        <v>98</v>
      </c>
      <c r="AS1" t="s">
        <v>114</v>
      </c>
      <c r="AT1" t="s">
        <v>107</v>
      </c>
      <c r="AU1" t="s">
        <v>103</v>
      </c>
      <c r="AV1" t="s">
        <v>84</v>
      </c>
      <c r="AW1" t="s">
        <v>92</v>
      </c>
      <c r="AX1" t="s">
        <v>142</v>
      </c>
      <c r="AY1" t="s">
        <v>28</v>
      </c>
      <c r="AZ1" t="s">
        <v>65</v>
      </c>
      <c r="BA1" t="s">
        <v>59</v>
      </c>
      <c r="BB1" t="s">
        <v>322</v>
      </c>
      <c r="BC1" t="s">
        <v>23</v>
      </c>
      <c r="BD1" t="s">
        <v>101</v>
      </c>
    </row>
    <row r="2" spans="1:56">
      <c r="A2" t="s">
        <v>261</v>
      </c>
      <c r="B2">
        <v>0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1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</row>
    <row r="3" spans="1:56">
      <c r="A3" t="s">
        <v>268</v>
      </c>
      <c r="B3">
        <v>1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</row>
    <row r="4" spans="1:56">
      <c r="A4" t="s">
        <v>260</v>
      </c>
      <c r="B4">
        <v>1</v>
      </c>
      <c r="C4">
        <v>1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</row>
    <row r="5" spans="1:56">
      <c r="A5" t="s">
        <v>252</v>
      </c>
      <c r="B5">
        <v>1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</row>
    <row r="6" spans="1:56">
      <c r="A6" t="s">
        <v>246</v>
      </c>
      <c r="B6">
        <v>0</v>
      </c>
      <c r="C6">
        <v>0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</row>
    <row r="7" spans="1:56">
      <c r="A7" t="s">
        <v>234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</row>
    <row r="8" spans="1:56">
      <c r="A8" t="s">
        <v>224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</row>
    <row r="9" spans="1:56">
      <c r="A9" t="s">
        <v>219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</row>
    <row r="10" spans="1:56">
      <c r="A10" t="s">
        <v>208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</row>
    <row r="11" spans="1:56">
      <c r="A11" t="s">
        <v>141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</row>
    <row r="12" spans="1:56">
      <c r="A12" t="s">
        <v>108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</row>
    <row r="13" spans="1:56">
      <c r="A13" t="s">
        <v>97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</v>
      </c>
    </row>
    <row r="14" spans="1:56">
      <c r="A14" t="s">
        <v>80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</row>
    <row r="15" spans="1:56">
      <c r="A15" t="s">
        <v>70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</v>
      </c>
      <c r="BA15">
        <v>0</v>
      </c>
      <c r="BB15">
        <v>0</v>
      </c>
      <c r="BC15">
        <v>0</v>
      </c>
      <c r="BD15">
        <v>0</v>
      </c>
    </row>
    <row r="16" spans="1:56">
      <c r="A16" t="s">
        <v>222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</row>
    <row r="17" spans="1:56">
      <c r="A17" t="s">
        <v>202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</row>
    <row r="18" spans="1:56">
      <c r="A18" t="s">
        <v>51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</row>
    <row r="19" spans="1:56">
      <c r="A19" t="s">
        <v>32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</row>
    <row r="20" spans="1:56">
      <c r="A20" t="s">
        <v>22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</row>
    <row r="21" spans="1:56">
      <c r="A21" t="s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</row>
    <row r="22" spans="1:56">
      <c r="A22" t="s">
        <v>221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</row>
    <row r="23" spans="1:56">
      <c r="A23" t="s">
        <v>102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</row>
    <row r="24" spans="1:56">
      <c r="A24" t="s">
        <v>89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1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</row>
    <row r="25" spans="1:56">
      <c r="A25" t="s">
        <v>86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</row>
    <row r="26" spans="1:56">
      <c r="A26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</row>
    <row r="27" spans="1:56">
      <c r="A27" t="s">
        <v>249</v>
      </c>
      <c r="B27">
        <v>1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</row>
    <row r="28" spans="1:56">
      <c r="A28" t="s">
        <v>85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1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</row>
    <row r="29" spans="1:56">
      <c r="A29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</row>
    <row r="30" spans="1:56">
      <c r="A30" t="s">
        <v>133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</row>
    <row r="31" spans="1:56">
      <c r="A31" t="s">
        <v>126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</row>
    <row r="32" spans="1:56">
      <c r="A32" t="s">
        <v>116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</v>
      </c>
      <c r="AR32">
        <v>0</v>
      </c>
      <c r="AS32">
        <v>0</v>
      </c>
      <c r="AT32">
        <v>1</v>
      </c>
      <c r="AU32">
        <v>1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</row>
    <row r="33" spans="1:56">
      <c r="A33" t="s">
        <v>266</v>
      </c>
      <c r="B33">
        <v>1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</row>
    <row r="34" spans="1:56">
      <c r="A34" t="s">
        <v>162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</row>
    <row r="35" spans="1:56">
      <c r="A35" t="s">
        <v>149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1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</row>
    <row r="36" spans="1:56">
      <c r="A36" t="s">
        <v>151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</row>
    <row r="37" spans="1:56">
      <c r="A37" t="s">
        <v>236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</row>
    <row r="38" spans="1:56">
      <c r="A38" t="s">
        <v>227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</v>
      </c>
      <c r="AL38">
        <v>0</v>
      </c>
      <c r="AM38">
        <v>0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</row>
    <row r="39" spans="1:56">
      <c r="A39" t="s">
        <v>75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</row>
    <row r="40" spans="1:56">
      <c r="A40" t="s">
        <v>230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</row>
    <row r="41" spans="1:56">
      <c r="A41" t="s">
        <v>94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</row>
    <row r="42" spans="1:56">
      <c r="A42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</row>
    <row r="43" spans="1:56">
      <c r="A43" t="s">
        <v>325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</row>
    <row r="44" spans="1:56">
      <c r="A44" t="s">
        <v>98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</row>
    <row r="45" spans="1:56">
      <c r="A45" t="s">
        <v>114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</row>
    <row r="46" spans="1:56">
      <c r="A46" t="s">
        <v>107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</row>
    <row r="47" spans="1:56">
      <c r="A47" t="s">
        <v>103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</row>
    <row r="48" spans="1:56">
      <c r="A48" t="s">
        <v>84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</row>
    <row r="49" spans="1:56">
      <c r="A49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</row>
    <row r="50" spans="1:56">
      <c r="A50" t="s">
        <v>142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</row>
    <row r="51" spans="1:56">
      <c r="A51" t="s">
        <v>28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1</v>
      </c>
      <c r="BC51">
        <v>0</v>
      </c>
      <c r="BD51">
        <v>0</v>
      </c>
    </row>
    <row r="52" spans="1:56">
      <c r="A52" t="s">
        <v>65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1</v>
      </c>
      <c r="BB52">
        <v>0</v>
      </c>
      <c r="BC52">
        <v>0</v>
      </c>
      <c r="BD52">
        <v>0</v>
      </c>
    </row>
    <row r="53" spans="1:56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</v>
      </c>
      <c r="BA53">
        <v>0</v>
      </c>
      <c r="BB53">
        <v>0</v>
      </c>
      <c r="BC53">
        <v>0</v>
      </c>
      <c r="BD53">
        <v>0</v>
      </c>
    </row>
    <row r="54" spans="1:56">
      <c r="A54" t="s">
        <v>322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1</v>
      </c>
      <c r="AZ54">
        <v>0</v>
      </c>
      <c r="BA54">
        <v>0</v>
      </c>
      <c r="BB54">
        <v>0</v>
      </c>
      <c r="BC54">
        <v>0</v>
      </c>
      <c r="BD54">
        <v>0</v>
      </c>
    </row>
    <row r="55" spans="1:56">
      <c r="A55" t="s">
        <v>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</row>
    <row r="56" spans="1:56">
      <c r="A56" t="s">
        <v>101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1"/>
  <sheetViews>
    <sheetView topLeftCell="A220" workbookViewId="0">
      <selection activeCell="B3" sqref="B3"/>
    </sheetView>
  </sheetViews>
  <sheetFormatPr defaultRowHeight="13.5"/>
  <sheetData>
    <row r="1" spans="1:2">
      <c r="A1" t="s">
        <v>1</v>
      </c>
      <c r="B1" t="s">
        <v>2</v>
      </c>
    </row>
    <row r="3" spans="1:2">
      <c r="A3" t="s">
        <v>261</v>
      </c>
      <c r="B3">
        <v>105715</v>
      </c>
    </row>
    <row r="4" spans="1:2">
      <c r="A4" t="s">
        <v>268</v>
      </c>
      <c r="B4">
        <v>104408</v>
      </c>
    </row>
    <row r="5" spans="1:2">
      <c r="A5" t="s">
        <v>274</v>
      </c>
      <c r="B5">
        <v>53042</v>
      </c>
    </row>
    <row r="6" spans="1:2">
      <c r="A6" t="s">
        <v>279</v>
      </c>
      <c r="B6">
        <v>72185</v>
      </c>
    </row>
    <row r="7" spans="1:2">
      <c r="A7" t="s">
        <v>280</v>
      </c>
      <c r="B7">
        <v>61306</v>
      </c>
    </row>
    <row r="8" spans="1:2">
      <c r="A8" t="s">
        <v>260</v>
      </c>
      <c r="B8">
        <v>65721</v>
      </c>
    </row>
    <row r="9" spans="1:2">
      <c r="A9" t="s">
        <v>264</v>
      </c>
      <c r="B9">
        <v>84661</v>
      </c>
    </row>
    <row r="10" spans="1:2">
      <c r="A10" t="s">
        <v>270</v>
      </c>
      <c r="B10">
        <v>69981</v>
      </c>
    </row>
    <row r="11" spans="1:2">
      <c r="A11" t="s">
        <v>272</v>
      </c>
      <c r="B11">
        <v>40891</v>
      </c>
    </row>
    <row r="12" spans="1:2">
      <c r="A12" t="s">
        <v>287</v>
      </c>
      <c r="B12">
        <v>61857</v>
      </c>
    </row>
    <row r="13" spans="1:2">
      <c r="A13" t="s">
        <v>293</v>
      </c>
      <c r="B13">
        <v>54390</v>
      </c>
    </row>
    <row r="14" spans="1:2">
      <c r="A14" t="s">
        <v>298</v>
      </c>
      <c r="B14">
        <v>82079</v>
      </c>
    </row>
    <row r="15" spans="1:2">
      <c r="A15" t="s">
        <v>307</v>
      </c>
      <c r="B15">
        <v>44410</v>
      </c>
    </row>
    <row r="16" spans="1:2">
      <c r="A16" t="s">
        <v>252</v>
      </c>
      <c r="B16">
        <v>42712</v>
      </c>
    </row>
    <row r="17" spans="1:2">
      <c r="A17" t="s">
        <v>256</v>
      </c>
      <c r="B17">
        <v>16001</v>
      </c>
    </row>
    <row r="18" spans="1:2">
      <c r="A18" t="s">
        <v>246</v>
      </c>
      <c r="B18">
        <v>61967</v>
      </c>
    </row>
    <row r="19" spans="1:2">
      <c r="A19" t="s">
        <v>234</v>
      </c>
      <c r="B19">
        <v>75414</v>
      </c>
    </row>
    <row r="20" spans="1:2">
      <c r="A20" t="s">
        <v>224</v>
      </c>
      <c r="B20">
        <v>86657</v>
      </c>
    </row>
    <row r="21" spans="1:2">
      <c r="A21" t="s">
        <v>219</v>
      </c>
      <c r="B21">
        <v>58205</v>
      </c>
    </row>
    <row r="22" spans="1:2">
      <c r="A22" t="s">
        <v>208</v>
      </c>
      <c r="B22">
        <v>64266</v>
      </c>
    </row>
    <row r="23" spans="1:2">
      <c r="A23" t="s">
        <v>189</v>
      </c>
      <c r="B23">
        <v>34121</v>
      </c>
    </row>
    <row r="24" spans="1:2">
      <c r="A24" t="s">
        <v>175</v>
      </c>
      <c r="B24">
        <v>19957</v>
      </c>
    </row>
    <row r="25" spans="1:2">
      <c r="A25" t="s">
        <v>169</v>
      </c>
      <c r="B25">
        <v>23665</v>
      </c>
    </row>
    <row r="26" spans="1:2">
      <c r="A26" t="s">
        <v>159</v>
      </c>
      <c r="B26">
        <v>48038</v>
      </c>
    </row>
    <row r="27" spans="1:2">
      <c r="A27" t="s">
        <v>157</v>
      </c>
      <c r="B27">
        <v>68103</v>
      </c>
    </row>
    <row r="28" spans="1:2">
      <c r="A28" t="s">
        <v>161</v>
      </c>
      <c r="B28">
        <v>66987</v>
      </c>
    </row>
    <row r="29" spans="1:2">
      <c r="A29" t="s">
        <v>156</v>
      </c>
      <c r="B29">
        <v>92861</v>
      </c>
    </row>
    <row r="30" spans="1:2">
      <c r="A30" t="s">
        <v>141</v>
      </c>
      <c r="B30">
        <v>38292</v>
      </c>
    </row>
    <row r="31" spans="1:2">
      <c r="A31" t="s">
        <v>136</v>
      </c>
      <c r="B31">
        <v>73033</v>
      </c>
    </row>
    <row r="32" spans="1:2">
      <c r="A32" t="s">
        <v>130</v>
      </c>
      <c r="B32">
        <v>59938</v>
      </c>
    </row>
    <row r="33" spans="1:2">
      <c r="A33" t="s">
        <v>108</v>
      </c>
      <c r="B33">
        <v>64329</v>
      </c>
    </row>
    <row r="34" spans="1:2">
      <c r="A34" t="s">
        <v>97</v>
      </c>
      <c r="B34">
        <v>76096</v>
      </c>
    </row>
    <row r="35" spans="1:2">
      <c r="A35" t="s">
        <v>80</v>
      </c>
      <c r="B35">
        <v>65989</v>
      </c>
    </row>
    <row r="36" spans="1:2">
      <c r="A36" t="s">
        <v>70</v>
      </c>
      <c r="B36">
        <v>79007</v>
      </c>
    </row>
    <row r="37" spans="1:2">
      <c r="A37" t="s">
        <v>222</v>
      </c>
      <c r="B37">
        <v>60158</v>
      </c>
    </row>
    <row r="38" spans="1:2">
      <c r="A38" t="s">
        <v>202</v>
      </c>
      <c r="B38">
        <v>89707</v>
      </c>
    </row>
    <row r="39" spans="1:2">
      <c r="A39" t="s">
        <v>188</v>
      </c>
      <c r="B39">
        <v>54189</v>
      </c>
    </row>
    <row r="40" spans="1:2">
      <c r="A40" t="s">
        <v>328</v>
      </c>
      <c r="B40">
        <v>60057</v>
      </c>
    </row>
    <row r="41" spans="1:2">
      <c r="A41" t="s">
        <v>166</v>
      </c>
      <c r="B41">
        <v>61669</v>
      </c>
    </row>
    <row r="42" spans="1:2">
      <c r="A42" t="s">
        <v>147</v>
      </c>
      <c r="B42">
        <v>67380</v>
      </c>
    </row>
    <row r="43" spans="1:2">
      <c r="A43" t="s">
        <v>128</v>
      </c>
      <c r="B43">
        <v>74542</v>
      </c>
    </row>
    <row r="44" spans="1:2">
      <c r="A44" t="s">
        <v>113</v>
      </c>
      <c r="B44">
        <v>42744</v>
      </c>
    </row>
    <row r="45" spans="1:2">
      <c r="A45" t="s">
        <v>95</v>
      </c>
      <c r="B45">
        <v>87800</v>
      </c>
    </row>
    <row r="46" spans="1:2">
      <c r="A46" t="s">
        <v>87</v>
      </c>
      <c r="B46">
        <v>38036</v>
      </c>
    </row>
    <row r="47" spans="1:2">
      <c r="A47" t="s">
        <v>76</v>
      </c>
      <c r="B47">
        <v>64673</v>
      </c>
    </row>
    <row r="48" spans="1:2">
      <c r="A48" t="s">
        <v>63</v>
      </c>
      <c r="B48">
        <v>57324</v>
      </c>
    </row>
    <row r="49" spans="1:2">
      <c r="A49" t="s">
        <v>39</v>
      </c>
      <c r="B49">
        <v>68829</v>
      </c>
    </row>
    <row r="50" spans="1:2">
      <c r="A50" t="s">
        <v>51</v>
      </c>
      <c r="B50">
        <v>80936</v>
      </c>
    </row>
    <row r="51" spans="1:2">
      <c r="A51" t="s">
        <v>32</v>
      </c>
      <c r="B51">
        <v>61945</v>
      </c>
    </row>
    <row r="52" spans="1:2">
      <c r="A52" t="s">
        <v>30</v>
      </c>
      <c r="B52">
        <v>52091</v>
      </c>
    </row>
    <row r="53" spans="1:2">
      <c r="A53" t="s">
        <v>22</v>
      </c>
      <c r="B53">
        <v>45227</v>
      </c>
    </row>
    <row r="54" spans="1:2">
      <c r="A54" t="s">
        <v>18</v>
      </c>
      <c r="B54">
        <v>55012</v>
      </c>
    </row>
    <row r="55" spans="1:2">
      <c r="A55" t="s">
        <v>238</v>
      </c>
      <c r="B55">
        <v>52692</v>
      </c>
    </row>
    <row r="56" spans="1:2">
      <c r="A56" t="s">
        <v>226</v>
      </c>
      <c r="B56">
        <v>41192</v>
      </c>
    </row>
    <row r="57" spans="1:2">
      <c r="A57" t="s">
        <v>221</v>
      </c>
      <c r="B57">
        <v>44783</v>
      </c>
    </row>
    <row r="58" spans="1:2">
      <c r="A58" t="s">
        <v>209</v>
      </c>
      <c r="B58">
        <v>56690</v>
      </c>
    </row>
    <row r="59" spans="1:2">
      <c r="A59" t="s">
        <v>193</v>
      </c>
      <c r="B59">
        <v>31742</v>
      </c>
    </row>
    <row r="60" spans="1:2">
      <c r="A60" t="s">
        <v>173</v>
      </c>
      <c r="B60">
        <v>64713</v>
      </c>
    </row>
    <row r="61" spans="1:2">
      <c r="A61" t="s">
        <v>148</v>
      </c>
      <c r="B61">
        <v>44545</v>
      </c>
    </row>
    <row r="62" spans="1:2">
      <c r="A62" t="s">
        <v>138</v>
      </c>
      <c r="B62">
        <v>65343</v>
      </c>
    </row>
    <row r="63" spans="1:2">
      <c r="A63" t="s">
        <v>125</v>
      </c>
      <c r="B63">
        <v>42249</v>
      </c>
    </row>
    <row r="64" spans="1:2">
      <c r="A64" t="s">
        <v>124</v>
      </c>
      <c r="B64">
        <v>29538</v>
      </c>
    </row>
    <row r="65" spans="1:2">
      <c r="A65" t="s">
        <v>121</v>
      </c>
      <c r="B65">
        <v>57942</v>
      </c>
    </row>
    <row r="66" spans="1:2">
      <c r="A66" t="s">
        <v>111</v>
      </c>
      <c r="B66">
        <v>78510</v>
      </c>
    </row>
    <row r="67" spans="1:2">
      <c r="A67" t="s">
        <v>102</v>
      </c>
      <c r="B67">
        <v>34203</v>
      </c>
    </row>
    <row r="68" spans="1:2">
      <c r="A68" t="s">
        <v>89</v>
      </c>
      <c r="B68">
        <v>65558</v>
      </c>
    </row>
    <row r="69" spans="1:2">
      <c r="A69" t="s">
        <v>86</v>
      </c>
      <c r="B69">
        <v>53395</v>
      </c>
    </row>
    <row r="70" spans="1:2">
      <c r="A70" t="s">
        <v>60</v>
      </c>
      <c r="B70">
        <v>41179</v>
      </c>
    </row>
    <row r="71" spans="1:2">
      <c r="A71" t="s">
        <v>37</v>
      </c>
      <c r="B71">
        <v>34488</v>
      </c>
    </row>
    <row r="72" spans="1:2">
      <c r="A72" t="s">
        <v>249</v>
      </c>
      <c r="B72">
        <v>59512</v>
      </c>
    </row>
    <row r="73" spans="1:2">
      <c r="A73" t="s">
        <v>241</v>
      </c>
      <c r="B73">
        <v>59409</v>
      </c>
    </row>
    <row r="74" spans="1:2">
      <c r="A74" t="s">
        <v>215</v>
      </c>
      <c r="B74">
        <v>60428</v>
      </c>
    </row>
    <row r="75" spans="1:2">
      <c r="A75" t="s">
        <v>211</v>
      </c>
      <c r="B75">
        <v>94676</v>
      </c>
    </row>
    <row r="76" spans="1:2">
      <c r="A76" t="s">
        <v>200</v>
      </c>
      <c r="B76">
        <v>35021</v>
      </c>
    </row>
    <row r="77" spans="1:2">
      <c r="A77" t="s">
        <v>190</v>
      </c>
      <c r="B77">
        <v>45835</v>
      </c>
    </row>
    <row r="78" spans="1:2">
      <c r="A78" t="s">
        <v>178</v>
      </c>
      <c r="B78">
        <v>47012</v>
      </c>
    </row>
    <row r="79" spans="1:2">
      <c r="A79" t="s">
        <v>171</v>
      </c>
      <c r="B79">
        <v>31602</v>
      </c>
    </row>
    <row r="80" spans="1:2">
      <c r="A80" t="s">
        <v>164</v>
      </c>
      <c r="B80">
        <v>40630</v>
      </c>
    </row>
    <row r="81" spans="1:2">
      <c r="A81" t="s">
        <v>324</v>
      </c>
      <c r="B81">
        <v>53537</v>
      </c>
    </row>
    <row r="82" spans="1:2">
      <c r="A82" t="s">
        <v>131</v>
      </c>
      <c r="B82">
        <v>17514</v>
      </c>
    </row>
    <row r="83" spans="1:2">
      <c r="A83" t="s">
        <v>85</v>
      </c>
      <c r="B83">
        <v>51294</v>
      </c>
    </row>
    <row r="84" spans="1:2">
      <c r="A84" t="s">
        <v>71</v>
      </c>
      <c r="B84">
        <v>40903</v>
      </c>
    </row>
    <row r="85" spans="1:2">
      <c r="A85" t="s">
        <v>31</v>
      </c>
      <c r="B85">
        <v>37265</v>
      </c>
    </row>
    <row r="86" spans="1:2">
      <c r="A86" t="s">
        <v>24</v>
      </c>
      <c r="B86">
        <v>47281</v>
      </c>
    </row>
    <row r="87" spans="1:2">
      <c r="A87" t="s">
        <v>243</v>
      </c>
      <c r="B87">
        <v>29443</v>
      </c>
    </row>
    <row r="88" spans="1:2">
      <c r="A88" t="s">
        <v>235</v>
      </c>
      <c r="B88">
        <v>35985</v>
      </c>
    </row>
    <row r="89" spans="1:2">
      <c r="A89" t="s">
        <v>232</v>
      </c>
      <c r="B89">
        <v>29765</v>
      </c>
    </row>
    <row r="90" spans="1:2">
      <c r="A90" t="s">
        <v>210</v>
      </c>
      <c r="B90">
        <v>29656</v>
      </c>
    </row>
    <row r="91" spans="1:2">
      <c r="A91" t="s">
        <v>192</v>
      </c>
      <c r="B91">
        <v>56788</v>
      </c>
    </row>
    <row r="92" spans="1:2">
      <c r="A92" t="s">
        <v>182</v>
      </c>
      <c r="B92">
        <v>42691</v>
      </c>
    </row>
    <row r="93" spans="1:2">
      <c r="A93" t="s">
        <v>174</v>
      </c>
      <c r="B93">
        <v>15867</v>
      </c>
    </row>
    <row r="94" spans="1:2">
      <c r="A94" t="s">
        <v>158</v>
      </c>
      <c r="B94">
        <v>66130</v>
      </c>
    </row>
    <row r="95" spans="1:2">
      <c r="A95" t="s">
        <v>146</v>
      </c>
      <c r="B95">
        <v>30666</v>
      </c>
    </row>
    <row r="96" spans="1:2">
      <c r="A96" t="s">
        <v>133</v>
      </c>
      <c r="B96">
        <v>69291</v>
      </c>
    </row>
    <row r="97" spans="1:2">
      <c r="A97" t="s">
        <v>126</v>
      </c>
      <c r="B97">
        <v>37782</v>
      </c>
    </row>
    <row r="98" spans="1:2">
      <c r="A98" t="s">
        <v>116</v>
      </c>
      <c r="B98">
        <v>91702</v>
      </c>
    </row>
    <row r="99" spans="1:2">
      <c r="A99" t="s">
        <v>81</v>
      </c>
      <c r="B99">
        <v>57170</v>
      </c>
    </row>
    <row r="100" spans="1:2">
      <c r="A100" t="s">
        <v>67</v>
      </c>
      <c r="B100">
        <v>53375</v>
      </c>
    </row>
    <row r="101" spans="1:2">
      <c r="A101" t="s">
        <v>50</v>
      </c>
      <c r="B101">
        <v>32166</v>
      </c>
    </row>
    <row r="102" spans="1:2">
      <c r="A102" t="s">
        <v>266</v>
      </c>
      <c r="B102">
        <v>110421</v>
      </c>
    </row>
    <row r="103" spans="1:2">
      <c r="A103" t="s">
        <v>259</v>
      </c>
      <c r="B103">
        <v>43322</v>
      </c>
    </row>
    <row r="104" spans="1:2">
      <c r="A104" t="s">
        <v>250</v>
      </c>
      <c r="B104">
        <v>38038</v>
      </c>
    </row>
    <row r="105" spans="1:2">
      <c r="A105" t="s">
        <v>265</v>
      </c>
      <c r="B105">
        <v>50648</v>
      </c>
    </row>
    <row r="106" spans="1:2">
      <c r="A106" t="s">
        <v>253</v>
      </c>
      <c r="B106">
        <v>31472</v>
      </c>
    </row>
    <row r="107" spans="1:2">
      <c r="A107" t="s">
        <v>247</v>
      </c>
      <c r="B107">
        <v>61181</v>
      </c>
    </row>
    <row r="108" spans="1:2">
      <c r="A108" t="s">
        <v>240</v>
      </c>
      <c r="B108">
        <v>30745</v>
      </c>
    </row>
    <row r="109" spans="1:2">
      <c r="A109" t="s">
        <v>233</v>
      </c>
      <c r="B109">
        <v>18416</v>
      </c>
    </row>
    <row r="110" spans="1:2">
      <c r="A110" t="s">
        <v>216</v>
      </c>
      <c r="B110">
        <v>64377</v>
      </c>
    </row>
    <row r="111" spans="1:2">
      <c r="A111" t="s">
        <v>207</v>
      </c>
      <c r="B111">
        <v>80198</v>
      </c>
    </row>
    <row r="112" spans="1:2">
      <c r="A112" t="s">
        <v>217</v>
      </c>
      <c r="B112">
        <v>104466</v>
      </c>
    </row>
    <row r="113" spans="1:2">
      <c r="A113" t="s">
        <v>228</v>
      </c>
      <c r="B113">
        <v>55353</v>
      </c>
    </row>
    <row r="114" spans="1:2">
      <c r="A114" t="s">
        <v>145</v>
      </c>
      <c r="B114">
        <v>42514</v>
      </c>
    </row>
    <row r="115" spans="1:2">
      <c r="A115" t="s">
        <v>118</v>
      </c>
      <c r="B115">
        <v>41459</v>
      </c>
    </row>
    <row r="116" spans="1:2">
      <c r="A116" t="s">
        <v>267</v>
      </c>
      <c r="B116">
        <v>34521</v>
      </c>
    </row>
    <row r="117" spans="1:2">
      <c r="A117" t="s">
        <v>262</v>
      </c>
      <c r="B117">
        <v>56458</v>
      </c>
    </row>
    <row r="118" spans="1:2">
      <c r="A118" t="s">
        <v>263</v>
      </c>
      <c r="B118">
        <v>19030</v>
      </c>
    </row>
    <row r="119" spans="1:2">
      <c r="A119" t="s">
        <v>251</v>
      </c>
      <c r="B119">
        <v>46827</v>
      </c>
    </row>
    <row r="120" spans="1:2">
      <c r="A120" t="s">
        <v>278</v>
      </c>
      <c r="B120">
        <v>42232</v>
      </c>
    </row>
    <row r="121" spans="1:2">
      <c r="A121" t="s">
        <v>294</v>
      </c>
      <c r="B121">
        <v>35369</v>
      </c>
    </row>
    <row r="122" spans="1:2">
      <c r="A122" t="s">
        <v>305</v>
      </c>
      <c r="B122">
        <v>36883</v>
      </c>
    </row>
    <row r="123" spans="1:2">
      <c r="A123" t="s">
        <v>313</v>
      </c>
      <c r="B123">
        <v>29555</v>
      </c>
    </row>
    <row r="124" spans="1:2">
      <c r="A124" t="s">
        <v>320</v>
      </c>
      <c r="B124">
        <v>25339</v>
      </c>
    </row>
    <row r="125" spans="1:2">
      <c r="A125" t="s">
        <v>318</v>
      </c>
      <c r="B125">
        <v>28262</v>
      </c>
    </row>
    <row r="126" spans="1:2">
      <c r="A126" t="s">
        <v>304</v>
      </c>
      <c r="B126">
        <v>43274</v>
      </c>
    </row>
    <row r="127" spans="1:2">
      <c r="A127" t="s">
        <v>297</v>
      </c>
      <c r="B127">
        <v>96313</v>
      </c>
    </row>
    <row r="128" spans="1:2">
      <c r="A128" t="s">
        <v>289</v>
      </c>
      <c r="B128">
        <v>45847</v>
      </c>
    </row>
    <row r="129" spans="1:2">
      <c r="A129" t="s">
        <v>286</v>
      </c>
      <c r="B129">
        <v>20737</v>
      </c>
    </row>
    <row r="130" spans="1:2">
      <c r="A130" t="s">
        <v>277</v>
      </c>
      <c r="B130">
        <v>52063</v>
      </c>
    </row>
    <row r="131" spans="1:2">
      <c r="A131" t="s">
        <v>269</v>
      </c>
      <c r="B131">
        <v>28620</v>
      </c>
    </row>
    <row r="132" spans="1:2">
      <c r="A132" t="s">
        <v>257</v>
      </c>
      <c r="B132">
        <v>64682</v>
      </c>
    </row>
    <row r="133" spans="1:2">
      <c r="A133" t="s">
        <v>317</v>
      </c>
      <c r="B133">
        <v>35136</v>
      </c>
    </row>
    <row r="134" spans="1:2">
      <c r="A134" t="s">
        <v>315</v>
      </c>
      <c r="B134">
        <v>34189</v>
      </c>
    </row>
    <row r="135" spans="1:2">
      <c r="A135" t="s">
        <v>311</v>
      </c>
      <c r="B135">
        <v>40748</v>
      </c>
    </row>
    <row r="136" spans="1:2">
      <c r="A136" t="s">
        <v>308</v>
      </c>
      <c r="B136">
        <v>33479</v>
      </c>
    </row>
    <row r="137" spans="1:2">
      <c r="A137" t="s">
        <v>310</v>
      </c>
      <c r="B137">
        <v>25775</v>
      </c>
    </row>
    <row r="138" spans="1:2">
      <c r="A138" t="s">
        <v>299</v>
      </c>
      <c r="B138">
        <v>103437</v>
      </c>
    </row>
    <row r="139" spans="1:2">
      <c r="A139" t="s">
        <v>283</v>
      </c>
      <c r="B139">
        <v>48196</v>
      </c>
    </row>
    <row r="140" spans="1:2">
      <c r="A140" t="s">
        <v>276</v>
      </c>
      <c r="B140">
        <v>16294</v>
      </c>
    </row>
    <row r="141" spans="1:2">
      <c r="A141" t="s">
        <v>275</v>
      </c>
      <c r="B141">
        <v>24227</v>
      </c>
    </row>
    <row r="142" spans="1:2">
      <c r="A142" t="s">
        <v>271</v>
      </c>
      <c r="B142">
        <v>17635</v>
      </c>
    </row>
    <row r="143" spans="1:2">
      <c r="A143" t="s">
        <v>309</v>
      </c>
      <c r="B143">
        <v>21079</v>
      </c>
    </row>
    <row r="144" spans="1:2">
      <c r="A144" t="s">
        <v>301</v>
      </c>
      <c r="B144">
        <v>57936</v>
      </c>
    </row>
    <row r="145" spans="1:2">
      <c r="A145" t="s">
        <v>244</v>
      </c>
      <c r="B145">
        <v>54992</v>
      </c>
    </row>
    <row r="146" spans="1:2">
      <c r="A146" t="s">
        <v>223</v>
      </c>
      <c r="B146">
        <v>39449</v>
      </c>
    </row>
    <row r="147" spans="1:2">
      <c r="A147" t="s">
        <v>213</v>
      </c>
      <c r="B147">
        <v>39148</v>
      </c>
    </row>
    <row r="148" spans="1:2">
      <c r="A148" t="s">
        <v>198</v>
      </c>
      <c r="B148">
        <v>27988</v>
      </c>
    </row>
    <row r="149" spans="1:2">
      <c r="A149" t="s">
        <v>181</v>
      </c>
      <c r="B149">
        <v>30621</v>
      </c>
    </row>
    <row r="150" spans="1:2">
      <c r="A150" t="s">
        <v>162</v>
      </c>
      <c r="B150">
        <v>12908</v>
      </c>
    </row>
    <row r="151" spans="1:2">
      <c r="A151" t="s">
        <v>149</v>
      </c>
      <c r="B151">
        <v>38479</v>
      </c>
    </row>
    <row r="152" spans="1:2">
      <c r="A152" t="s">
        <v>151</v>
      </c>
      <c r="B152">
        <v>32039</v>
      </c>
    </row>
    <row r="153" spans="1:2">
      <c r="A153" t="s">
        <v>236</v>
      </c>
      <c r="B153">
        <v>20731</v>
      </c>
    </row>
    <row r="154" spans="1:2">
      <c r="A154" t="s">
        <v>227</v>
      </c>
      <c r="B154">
        <v>34143</v>
      </c>
    </row>
    <row r="155" spans="1:2">
      <c r="A155" t="s">
        <v>220</v>
      </c>
      <c r="B155">
        <v>31870</v>
      </c>
    </row>
    <row r="156" spans="1:2">
      <c r="A156" t="s">
        <v>205</v>
      </c>
      <c r="B156">
        <v>40706</v>
      </c>
    </row>
    <row r="157" spans="1:2">
      <c r="A157" t="s">
        <v>184</v>
      </c>
      <c r="B157">
        <v>21281</v>
      </c>
    </row>
    <row r="158" spans="1:2">
      <c r="A158" t="s">
        <v>183</v>
      </c>
      <c r="B158">
        <v>43840</v>
      </c>
    </row>
    <row r="159" spans="1:2">
      <c r="A159" t="s">
        <v>152</v>
      </c>
      <c r="B159">
        <v>19075</v>
      </c>
    </row>
    <row r="160" spans="1:2">
      <c r="A160" t="s">
        <v>143</v>
      </c>
      <c r="B160">
        <v>43333</v>
      </c>
    </row>
    <row r="161" spans="1:2">
      <c r="A161" t="s">
        <v>140</v>
      </c>
      <c r="B161">
        <v>71601</v>
      </c>
    </row>
    <row r="162" spans="1:2">
      <c r="A162" t="s">
        <v>117</v>
      </c>
      <c r="B162">
        <v>24524</v>
      </c>
    </row>
    <row r="163" spans="1:2">
      <c r="A163" t="s">
        <v>104</v>
      </c>
      <c r="B163">
        <v>64925</v>
      </c>
    </row>
    <row r="164" spans="1:2">
      <c r="A164" t="s">
        <v>75</v>
      </c>
      <c r="B164">
        <v>41930</v>
      </c>
    </row>
    <row r="165" spans="1:2">
      <c r="A165" t="s">
        <v>69</v>
      </c>
      <c r="B165">
        <v>28131</v>
      </c>
    </row>
    <row r="166" spans="1:2">
      <c r="A166" t="s">
        <v>58</v>
      </c>
      <c r="B166">
        <v>25107</v>
      </c>
    </row>
    <row r="167" spans="1:2">
      <c r="A167" t="s">
        <v>47</v>
      </c>
      <c r="B167">
        <v>19604</v>
      </c>
    </row>
    <row r="168" spans="1:2">
      <c r="A168" t="s">
        <v>33</v>
      </c>
      <c r="B168">
        <v>31057</v>
      </c>
    </row>
    <row r="169" spans="1:2">
      <c r="A169" t="s">
        <v>230</v>
      </c>
      <c r="B169">
        <v>39051</v>
      </c>
    </row>
    <row r="170" spans="1:2">
      <c r="A170" t="s">
        <v>199</v>
      </c>
      <c r="B170">
        <v>32339</v>
      </c>
    </row>
    <row r="171" spans="1:2">
      <c r="A171" t="s">
        <v>163</v>
      </c>
      <c r="B171">
        <v>31208</v>
      </c>
    </row>
    <row r="172" spans="1:2">
      <c r="A172" t="s">
        <v>150</v>
      </c>
      <c r="B172">
        <v>65056</v>
      </c>
    </row>
    <row r="173" spans="1:2">
      <c r="A173" t="s">
        <v>106</v>
      </c>
      <c r="B173">
        <v>89099</v>
      </c>
    </row>
    <row r="174" spans="1:2">
      <c r="A174" t="s">
        <v>96</v>
      </c>
      <c r="B174">
        <v>37785</v>
      </c>
    </row>
    <row r="175" spans="1:2">
      <c r="A175" t="s">
        <v>93</v>
      </c>
      <c r="B175">
        <v>31372</v>
      </c>
    </row>
    <row r="176" spans="1:2">
      <c r="A176" t="s">
        <v>90</v>
      </c>
      <c r="B176">
        <v>38012</v>
      </c>
    </row>
    <row r="177" spans="1:2">
      <c r="A177" t="s">
        <v>40</v>
      </c>
      <c r="B177">
        <v>30419</v>
      </c>
    </row>
    <row r="178" spans="1:2">
      <c r="A178" t="s">
        <v>38</v>
      </c>
      <c r="B178">
        <v>22274</v>
      </c>
    </row>
    <row r="179" spans="1:2">
      <c r="A179" t="s">
        <v>291</v>
      </c>
      <c r="B179">
        <v>42755</v>
      </c>
    </row>
    <row r="180" spans="1:2">
      <c r="A180" t="s">
        <v>214</v>
      </c>
      <c r="B180">
        <v>69317</v>
      </c>
    </row>
    <row r="181" spans="1:2">
      <c r="A181" t="s">
        <v>203</v>
      </c>
      <c r="B181">
        <v>21004</v>
      </c>
    </row>
    <row r="182" spans="1:2">
      <c r="A182" t="s">
        <v>194</v>
      </c>
      <c r="B182">
        <v>17857</v>
      </c>
    </row>
    <row r="183" spans="1:2">
      <c r="A183" t="s">
        <v>185</v>
      </c>
      <c r="B183">
        <v>13376</v>
      </c>
    </row>
    <row r="184" spans="1:2">
      <c r="A184" t="s">
        <v>172</v>
      </c>
      <c r="B184">
        <v>64726</v>
      </c>
    </row>
    <row r="185" spans="1:2">
      <c r="A185" t="s">
        <v>160</v>
      </c>
      <c r="B185">
        <v>36286</v>
      </c>
    </row>
    <row r="186" spans="1:2">
      <c r="A186" t="s">
        <v>144</v>
      </c>
      <c r="B186">
        <v>30868</v>
      </c>
    </row>
    <row r="187" spans="1:2">
      <c r="A187" t="s">
        <v>129</v>
      </c>
      <c r="B187">
        <v>47807</v>
      </c>
    </row>
    <row r="188" spans="1:2">
      <c r="A188" t="s">
        <v>115</v>
      </c>
      <c r="B188">
        <v>54753</v>
      </c>
    </row>
    <row r="189" spans="1:2">
      <c r="A189" t="s">
        <v>94</v>
      </c>
      <c r="B189">
        <v>55428</v>
      </c>
    </row>
    <row r="190" spans="1:2">
      <c r="A190" t="s">
        <v>83</v>
      </c>
      <c r="B190">
        <v>78246</v>
      </c>
    </row>
    <row r="191" spans="1:2">
      <c r="A191" t="s">
        <v>74</v>
      </c>
      <c r="B191">
        <v>30181</v>
      </c>
    </row>
    <row r="192" spans="1:2">
      <c r="A192" t="s">
        <v>64</v>
      </c>
      <c r="B192">
        <v>35096</v>
      </c>
    </row>
    <row r="193" spans="1:2">
      <c r="A193" t="s">
        <v>44</v>
      </c>
      <c r="B193">
        <v>34348</v>
      </c>
    </row>
    <row r="194" spans="1:2">
      <c r="A194" t="s">
        <v>34</v>
      </c>
      <c r="B194">
        <v>41570</v>
      </c>
    </row>
    <row r="195" spans="1:2">
      <c r="A195" t="s">
        <v>14</v>
      </c>
      <c r="B195">
        <v>16803</v>
      </c>
    </row>
    <row r="196" spans="1:2">
      <c r="A196" t="s">
        <v>12</v>
      </c>
      <c r="B196">
        <v>48008</v>
      </c>
    </row>
    <row r="197" spans="1:2">
      <c r="A197" t="s">
        <v>229</v>
      </c>
      <c r="B197">
        <v>106393</v>
      </c>
    </row>
    <row r="198" spans="1:2">
      <c r="A198" t="s">
        <v>186</v>
      </c>
      <c r="B198">
        <v>17368</v>
      </c>
    </row>
    <row r="199" spans="1:2">
      <c r="A199" t="s">
        <v>154</v>
      </c>
      <c r="B199">
        <v>64269</v>
      </c>
    </row>
    <row r="200" spans="1:2">
      <c r="A200" t="s">
        <v>112</v>
      </c>
      <c r="B200">
        <v>63507</v>
      </c>
    </row>
    <row r="201" spans="1:2">
      <c r="A201" t="s">
        <v>88</v>
      </c>
      <c r="B201">
        <v>25760</v>
      </c>
    </row>
    <row r="202" spans="1:2">
      <c r="A202" t="s">
        <v>77</v>
      </c>
      <c r="B202">
        <v>39534</v>
      </c>
    </row>
    <row r="203" spans="1:2">
      <c r="A203" t="s">
        <v>42</v>
      </c>
      <c r="B203">
        <v>40625</v>
      </c>
    </row>
    <row r="204" spans="1:2">
      <c r="A204" t="s">
        <v>326</v>
      </c>
      <c r="B204">
        <v>33946</v>
      </c>
    </row>
    <row r="205" spans="1:2">
      <c r="A205" t="s">
        <v>15</v>
      </c>
      <c r="B205">
        <v>84840</v>
      </c>
    </row>
    <row r="206" spans="1:2">
      <c r="A206" t="s">
        <v>13</v>
      </c>
      <c r="B206">
        <v>46499</v>
      </c>
    </row>
    <row r="207" spans="1:2">
      <c r="A207" t="s">
        <v>239</v>
      </c>
      <c r="B207">
        <v>44371</v>
      </c>
    </row>
    <row r="208" spans="1:2">
      <c r="A208" t="s">
        <v>218</v>
      </c>
      <c r="B208">
        <v>32195</v>
      </c>
    </row>
    <row r="209" spans="1:2">
      <c r="A209" t="s">
        <v>191</v>
      </c>
      <c r="B209">
        <v>68478</v>
      </c>
    </row>
    <row r="210" spans="1:2">
      <c r="A210" t="s">
        <v>177</v>
      </c>
      <c r="B210">
        <v>61008</v>
      </c>
    </row>
    <row r="211" spans="1:2">
      <c r="A211" t="s">
        <v>153</v>
      </c>
      <c r="B211">
        <v>41022</v>
      </c>
    </row>
    <row r="212" spans="1:2">
      <c r="A212" t="s">
        <v>127</v>
      </c>
      <c r="B212">
        <v>36679</v>
      </c>
    </row>
    <row r="213" spans="1:2">
      <c r="A213" t="s">
        <v>327</v>
      </c>
      <c r="B213">
        <v>50977</v>
      </c>
    </row>
    <row r="214" spans="1:2">
      <c r="A214" t="s">
        <v>100</v>
      </c>
      <c r="B214">
        <v>26023</v>
      </c>
    </row>
    <row r="215" spans="1:2">
      <c r="A215" t="s">
        <v>78</v>
      </c>
      <c r="B215">
        <v>30179</v>
      </c>
    </row>
    <row r="216" spans="1:2">
      <c r="A216" t="s">
        <v>66</v>
      </c>
      <c r="B216">
        <v>24920</v>
      </c>
    </row>
    <row r="217" spans="1:2">
      <c r="A217" t="s">
        <v>62</v>
      </c>
      <c r="B217">
        <v>23627</v>
      </c>
    </row>
    <row r="218" spans="1:2">
      <c r="A218" t="s">
        <v>46</v>
      </c>
      <c r="B218">
        <v>89480</v>
      </c>
    </row>
    <row r="219" spans="1:2">
      <c r="A219" t="s">
        <v>20</v>
      </c>
      <c r="B219">
        <v>33343</v>
      </c>
    </row>
    <row r="220" spans="1:2">
      <c r="A220" t="s">
        <v>201</v>
      </c>
      <c r="B220">
        <v>14985</v>
      </c>
    </row>
    <row r="221" spans="1:2">
      <c r="A221" t="s">
        <v>196</v>
      </c>
      <c r="B221">
        <v>84369</v>
      </c>
    </row>
    <row r="222" spans="1:2">
      <c r="A222" t="s">
        <v>168</v>
      </c>
      <c r="B222">
        <v>58161</v>
      </c>
    </row>
    <row r="223" spans="1:2">
      <c r="A223" t="s">
        <v>122</v>
      </c>
      <c r="B223">
        <v>22681</v>
      </c>
    </row>
    <row r="224" spans="1:2">
      <c r="A224" t="s">
        <v>197</v>
      </c>
      <c r="B224">
        <v>75240</v>
      </c>
    </row>
    <row r="225" spans="1:2">
      <c r="A225" t="s">
        <v>187</v>
      </c>
      <c r="B225">
        <v>45758</v>
      </c>
    </row>
    <row r="226" spans="1:2">
      <c r="A226" t="s">
        <v>139</v>
      </c>
      <c r="B226">
        <v>55623</v>
      </c>
    </row>
    <row r="227" spans="1:2">
      <c r="A227" t="s">
        <v>325</v>
      </c>
      <c r="B227">
        <v>27523</v>
      </c>
    </row>
    <row r="228" spans="1:2">
      <c r="A228" t="s">
        <v>98</v>
      </c>
      <c r="B228">
        <v>50445</v>
      </c>
    </row>
    <row r="229" spans="1:2">
      <c r="A229" t="s">
        <v>73</v>
      </c>
      <c r="B229">
        <v>36741</v>
      </c>
    </row>
    <row r="230" spans="1:2">
      <c r="A230" t="s">
        <v>48</v>
      </c>
      <c r="B230">
        <v>50798</v>
      </c>
    </row>
    <row r="231" spans="1:2">
      <c r="A231" t="s">
        <v>41</v>
      </c>
      <c r="B231">
        <v>51554</v>
      </c>
    </row>
    <row r="232" spans="1:2">
      <c r="A232" t="s">
        <v>21</v>
      </c>
      <c r="B232">
        <v>47411</v>
      </c>
    </row>
    <row r="233" spans="1:2">
      <c r="A233" t="s">
        <v>16</v>
      </c>
      <c r="B233">
        <v>62035</v>
      </c>
    </row>
    <row r="234" spans="1:2">
      <c r="A234" t="s">
        <v>212</v>
      </c>
      <c r="B234">
        <v>30011</v>
      </c>
    </row>
    <row r="235" spans="1:2">
      <c r="A235" t="s">
        <v>180</v>
      </c>
      <c r="B235">
        <v>92843</v>
      </c>
    </row>
    <row r="236" spans="1:2">
      <c r="A236" t="s">
        <v>134</v>
      </c>
      <c r="B236">
        <v>45671</v>
      </c>
    </row>
    <row r="237" spans="1:2">
      <c r="A237" t="s">
        <v>82</v>
      </c>
      <c r="B237">
        <v>21672</v>
      </c>
    </row>
    <row r="238" spans="1:2">
      <c r="A238" t="s">
        <v>57</v>
      </c>
      <c r="B238">
        <v>40029</v>
      </c>
    </row>
    <row r="239" spans="1:2">
      <c r="A239" t="s">
        <v>36</v>
      </c>
      <c r="B239">
        <v>30198</v>
      </c>
    </row>
    <row r="240" spans="1:2">
      <c r="A240" t="s">
        <v>254</v>
      </c>
      <c r="B240">
        <v>67311</v>
      </c>
    </row>
    <row r="241" spans="1:2">
      <c r="A241" t="s">
        <v>314</v>
      </c>
      <c r="B241">
        <v>77135</v>
      </c>
    </row>
    <row r="242" spans="1:2">
      <c r="A242" t="s">
        <v>296</v>
      </c>
      <c r="B242">
        <v>29451</v>
      </c>
    </row>
    <row r="243" spans="1:2">
      <c r="A243" t="s">
        <v>295</v>
      </c>
      <c r="B243">
        <v>51335</v>
      </c>
    </row>
    <row r="244" spans="1:2">
      <c r="A244" t="s">
        <v>282</v>
      </c>
      <c r="B244">
        <v>89685</v>
      </c>
    </row>
    <row r="245" spans="1:2">
      <c r="A245" t="s">
        <v>306</v>
      </c>
      <c r="B245">
        <v>20614</v>
      </c>
    </row>
    <row r="246" spans="1:2">
      <c r="A246" t="s">
        <v>288</v>
      </c>
      <c r="B246">
        <v>62908</v>
      </c>
    </row>
    <row r="247" spans="1:2">
      <c r="A247" t="s">
        <v>258</v>
      </c>
      <c r="B247">
        <v>81666</v>
      </c>
    </row>
    <row r="248" spans="1:2">
      <c r="A248" t="s">
        <v>284</v>
      </c>
      <c r="B248">
        <v>80323</v>
      </c>
    </row>
    <row r="249" spans="1:2">
      <c r="A249" t="s">
        <v>204</v>
      </c>
      <c r="B249">
        <v>42126</v>
      </c>
    </row>
    <row r="250" spans="1:2">
      <c r="A250" t="s">
        <v>119</v>
      </c>
      <c r="B250">
        <v>51011</v>
      </c>
    </row>
    <row r="251" spans="1:2">
      <c r="A251" t="s">
        <v>316</v>
      </c>
      <c r="B251">
        <v>101974</v>
      </c>
    </row>
    <row r="252" spans="1:2">
      <c r="A252" t="s">
        <v>319</v>
      </c>
      <c r="B252">
        <v>53651</v>
      </c>
    </row>
    <row r="253" spans="1:2">
      <c r="A253" t="s">
        <v>11</v>
      </c>
      <c r="B253">
        <v>35030</v>
      </c>
    </row>
    <row r="254" spans="1:2">
      <c r="A254" t="s">
        <v>10</v>
      </c>
      <c r="B254">
        <v>8926</v>
      </c>
    </row>
    <row r="255" spans="1:2">
      <c r="A255" t="s">
        <v>321</v>
      </c>
      <c r="B255">
        <v>71213</v>
      </c>
    </row>
    <row r="256" spans="1:2">
      <c r="A256" t="s">
        <v>248</v>
      </c>
      <c r="B256">
        <v>68365</v>
      </c>
    </row>
    <row r="257" spans="1:2">
      <c r="A257" t="s">
        <v>302</v>
      </c>
      <c r="B257">
        <v>61041</v>
      </c>
    </row>
    <row r="258" spans="1:2">
      <c r="A258" t="s">
        <v>292</v>
      </c>
      <c r="B258">
        <v>64496</v>
      </c>
    </row>
    <row r="259" spans="1:2">
      <c r="A259" t="s">
        <v>273</v>
      </c>
      <c r="B259">
        <v>54524</v>
      </c>
    </row>
    <row r="260" spans="1:2">
      <c r="A260" t="s">
        <v>237</v>
      </c>
      <c r="B260">
        <v>62163</v>
      </c>
    </row>
    <row r="261" spans="1:2">
      <c r="A261" t="s">
        <v>245</v>
      </c>
      <c r="B261">
        <v>48328</v>
      </c>
    </row>
    <row r="262" spans="1:2">
      <c r="A262" t="s">
        <v>206</v>
      </c>
      <c r="B262">
        <v>69057</v>
      </c>
    </row>
    <row r="263" spans="1:2">
      <c r="A263" t="s">
        <v>176</v>
      </c>
      <c r="B263">
        <v>50482</v>
      </c>
    </row>
    <row r="264" spans="1:2">
      <c r="A264" t="s">
        <v>179</v>
      </c>
      <c r="B264">
        <v>63871</v>
      </c>
    </row>
    <row r="265" spans="1:2">
      <c r="A265" t="s">
        <v>155</v>
      </c>
      <c r="B265">
        <v>57247</v>
      </c>
    </row>
    <row r="266" spans="1:2">
      <c r="A266" t="s">
        <v>170</v>
      </c>
      <c r="B266">
        <v>69875</v>
      </c>
    </row>
    <row r="267" spans="1:2">
      <c r="A267" t="s">
        <v>195</v>
      </c>
      <c r="B267">
        <v>58226</v>
      </c>
    </row>
    <row r="268" spans="1:2">
      <c r="A268" t="s">
        <v>231</v>
      </c>
      <c r="B268">
        <v>62747</v>
      </c>
    </row>
    <row r="269" spans="1:2">
      <c r="A269" t="s">
        <v>242</v>
      </c>
      <c r="B269">
        <v>64676</v>
      </c>
    </row>
    <row r="270" spans="1:2">
      <c r="A270" t="s">
        <v>255</v>
      </c>
      <c r="B270">
        <v>72090</v>
      </c>
    </row>
    <row r="271" spans="1:2">
      <c r="A271" t="s">
        <v>281</v>
      </c>
      <c r="B271">
        <v>59060</v>
      </c>
    </row>
    <row r="272" spans="1:2">
      <c r="A272" t="s">
        <v>290</v>
      </c>
      <c r="B272">
        <v>74874</v>
      </c>
    </row>
    <row r="273" spans="1:2">
      <c r="A273" t="s">
        <v>312</v>
      </c>
      <c r="B273">
        <v>37103</v>
      </c>
    </row>
    <row r="274" spans="1:2">
      <c r="A274" t="s">
        <v>303</v>
      </c>
      <c r="B274">
        <v>95673</v>
      </c>
    </row>
    <row r="275" spans="1:2">
      <c r="A275" t="s">
        <v>300</v>
      </c>
      <c r="B275">
        <v>91632</v>
      </c>
    </row>
    <row r="276" spans="1:2">
      <c r="A276" t="s">
        <v>285</v>
      </c>
      <c r="B276">
        <v>69802</v>
      </c>
    </row>
    <row r="277" spans="1:2">
      <c r="A277" t="s">
        <v>225</v>
      </c>
      <c r="B277">
        <v>100136</v>
      </c>
    </row>
    <row r="278" spans="1:2">
      <c r="A278" t="s">
        <v>105</v>
      </c>
      <c r="B278">
        <v>100930</v>
      </c>
    </row>
    <row r="279" spans="1:2">
      <c r="A279" t="s">
        <v>135</v>
      </c>
      <c r="B279">
        <v>58100</v>
      </c>
    </row>
    <row r="280" spans="1:2">
      <c r="A280" t="s">
        <v>120</v>
      </c>
      <c r="B280">
        <v>61425</v>
      </c>
    </row>
    <row r="281" spans="1:2">
      <c r="A281" t="s">
        <v>123</v>
      </c>
      <c r="B281">
        <v>95595</v>
      </c>
    </row>
    <row r="282" spans="1:2">
      <c r="A282" t="s">
        <v>114</v>
      </c>
      <c r="B282">
        <v>66920</v>
      </c>
    </row>
    <row r="283" spans="1:2">
      <c r="A283" t="s">
        <v>107</v>
      </c>
      <c r="B283">
        <v>92933</v>
      </c>
    </row>
    <row r="284" spans="1:2">
      <c r="A284" t="s">
        <v>103</v>
      </c>
      <c r="B284">
        <v>87632</v>
      </c>
    </row>
    <row r="285" spans="1:2">
      <c r="A285" t="s">
        <v>109</v>
      </c>
      <c r="B285">
        <v>80507</v>
      </c>
    </row>
    <row r="286" spans="1:2">
      <c r="A286" t="s">
        <v>55</v>
      </c>
      <c r="B286">
        <v>64894</v>
      </c>
    </row>
    <row r="287" spans="1:2">
      <c r="A287" t="s">
        <v>54</v>
      </c>
      <c r="B287">
        <v>71845</v>
      </c>
    </row>
    <row r="288" spans="1:2">
      <c r="A288" t="s">
        <v>84</v>
      </c>
      <c r="B288">
        <v>89913</v>
      </c>
    </row>
    <row r="289" spans="1:2">
      <c r="A289" t="s">
        <v>92</v>
      </c>
      <c r="B289">
        <v>86045</v>
      </c>
    </row>
    <row r="290" spans="1:2">
      <c r="A290" t="s">
        <v>142</v>
      </c>
      <c r="B290">
        <v>65332</v>
      </c>
    </row>
    <row r="291" spans="1:2">
      <c r="A291" t="s">
        <v>79</v>
      </c>
      <c r="B291">
        <v>54496</v>
      </c>
    </row>
    <row r="292" spans="1:2">
      <c r="A292" t="s">
        <v>68</v>
      </c>
      <c r="B292">
        <v>58067</v>
      </c>
    </row>
    <row r="293" spans="1:2">
      <c r="A293" t="s">
        <v>61</v>
      </c>
      <c r="B293">
        <v>99115</v>
      </c>
    </row>
    <row r="294" spans="1:2">
      <c r="A294" t="s">
        <v>49</v>
      </c>
      <c r="B294">
        <v>65860</v>
      </c>
    </row>
    <row r="295" spans="1:2">
      <c r="A295" t="s">
        <v>56</v>
      </c>
      <c r="B295">
        <v>82364</v>
      </c>
    </row>
    <row r="296" spans="1:2">
      <c r="A296" t="s">
        <v>52</v>
      </c>
      <c r="B296">
        <v>97381</v>
      </c>
    </row>
    <row r="297" spans="1:2">
      <c r="A297" t="s">
        <v>45</v>
      </c>
      <c r="B297">
        <v>78232</v>
      </c>
    </row>
    <row r="298" spans="1:2">
      <c r="A298" t="s">
        <v>28</v>
      </c>
      <c r="B298">
        <v>83798</v>
      </c>
    </row>
    <row r="299" spans="1:2">
      <c r="A299" t="s">
        <v>53</v>
      </c>
      <c r="B299">
        <v>99304</v>
      </c>
    </row>
    <row r="300" spans="1:2">
      <c r="A300" t="s">
        <v>72</v>
      </c>
      <c r="B300">
        <v>59014</v>
      </c>
    </row>
    <row r="301" spans="1:2">
      <c r="A301" t="s">
        <v>91</v>
      </c>
      <c r="B301">
        <v>79889</v>
      </c>
    </row>
    <row r="302" spans="1:2">
      <c r="A302" t="s">
        <v>99</v>
      </c>
      <c r="B302">
        <v>50277</v>
      </c>
    </row>
    <row r="303" spans="1:2">
      <c r="A303" t="s">
        <v>323</v>
      </c>
      <c r="B303">
        <v>76954</v>
      </c>
    </row>
    <row r="304" spans="1:2">
      <c r="A304" t="s">
        <v>35</v>
      </c>
      <c r="B304">
        <v>86646</v>
      </c>
    </row>
    <row r="305" spans="1:2">
      <c r="A305" t="s">
        <v>27</v>
      </c>
      <c r="B305">
        <v>98822</v>
      </c>
    </row>
    <row r="306" spans="1:2">
      <c r="A306" t="s">
        <v>26</v>
      </c>
      <c r="B306">
        <v>72917</v>
      </c>
    </row>
    <row r="307" spans="1:2">
      <c r="A307" t="s">
        <v>65</v>
      </c>
      <c r="B307">
        <v>97079</v>
      </c>
    </row>
    <row r="308" spans="1:2">
      <c r="A308" t="s">
        <v>59</v>
      </c>
      <c r="B308">
        <v>81237</v>
      </c>
    </row>
    <row r="309" spans="1:2">
      <c r="A309" t="s">
        <v>43</v>
      </c>
      <c r="B309">
        <v>80381</v>
      </c>
    </row>
    <row r="310" spans="1:2">
      <c r="A310" t="s">
        <v>29</v>
      </c>
      <c r="B310">
        <v>92720</v>
      </c>
    </row>
    <row r="311" spans="1:2">
      <c r="A311" t="s">
        <v>322</v>
      </c>
      <c r="B311">
        <v>85813</v>
      </c>
    </row>
    <row r="312" spans="1:2">
      <c r="A312" t="s">
        <v>19</v>
      </c>
      <c r="B312">
        <v>88853</v>
      </c>
    </row>
    <row r="313" spans="1:2">
      <c r="A313" t="s">
        <v>25</v>
      </c>
      <c r="B313">
        <v>86847</v>
      </c>
    </row>
    <row r="314" spans="1:2">
      <c r="A314" t="s">
        <v>23</v>
      </c>
      <c r="B314">
        <v>106042</v>
      </c>
    </row>
    <row r="315" spans="1:2">
      <c r="A315" t="s">
        <v>17</v>
      </c>
      <c r="B315">
        <v>65110</v>
      </c>
    </row>
    <row r="316" spans="1:2">
      <c r="A316" t="s">
        <v>167</v>
      </c>
      <c r="B316">
        <v>77660</v>
      </c>
    </row>
    <row r="317" spans="1:2">
      <c r="A317" t="s">
        <v>165</v>
      </c>
      <c r="B317">
        <v>37480</v>
      </c>
    </row>
    <row r="318" spans="1:2">
      <c r="A318" t="s">
        <v>132</v>
      </c>
      <c r="B318">
        <v>52771</v>
      </c>
    </row>
    <row r="319" spans="1:2">
      <c r="A319" t="s">
        <v>137</v>
      </c>
      <c r="B319">
        <v>62566</v>
      </c>
    </row>
    <row r="320" spans="1:2">
      <c r="A320" t="s">
        <v>101</v>
      </c>
      <c r="B320">
        <v>42428</v>
      </c>
    </row>
    <row r="321" spans="1:2">
      <c r="A321" t="s">
        <v>110</v>
      </c>
      <c r="B321">
        <v>33830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4"/>
  <sheetViews>
    <sheetView workbookViewId="0">
      <selection sqref="A1:A1048576"/>
    </sheetView>
  </sheetViews>
  <sheetFormatPr defaultRowHeight="13.5"/>
  <sheetData>
    <row r="2" spans="1:2">
      <c r="A2" s="1" t="s">
        <v>1182</v>
      </c>
      <c r="B2">
        <v>1</v>
      </c>
    </row>
    <row r="3" spans="1:2">
      <c r="A3" s="1" t="s">
        <v>1178</v>
      </c>
      <c r="B3">
        <v>1</v>
      </c>
    </row>
    <row r="4" spans="1:2">
      <c r="A4" s="42" t="s">
        <v>1213</v>
      </c>
      <c r="B4">
        <v>1</v>
      </c>
    </row>
    <row r="5" spans="1:2">
      <c r="A5" s="1" t="s">
        <v>1205</v>
      </c>
      <c r="B5">
        <v>1</v>
      </c>
    </row>
    <row r="6" spans="1:2">
      <c r="A6" t="s">
        <v>1229</v>
      </c>
      <c r="B6">
        <v>1</v>
      </c>
    </row>
    <row r="7" spans="1:2">
      <c r="A7" s="1" t="s">
        <v>1185</v>
      </c>
      <c r="B7">
        <v>1</v>
      </c>
    </row>
    <row r="8" spans="1:2">
      <c r="A8" s="1" t="s">
        <v>1179</v>
      </c>
      <c r="B8">
        <v>1</v>
      </c>
    </row>
    <row r="9" spans="1:2">
      <c r="A9" s="1" t="s">
        <v>1186</v>
      </c>
      <c r="B9">
        <v>1</v>
      </c>
    </row>
    <row r="10" spans="1:2">
      <c r="A10" s="1" t="s">
        <v>1206</v>
      </c>
      <c r="B10">
        <v>1</v>
      </c>
    </row>
    <row r="11" spans="1:2">
      <c r="A11" s="1" t="s">
        <v>1193</v>
      </c>
      <c r="B11">
        <v>1</v>
      </c>
    </row>
    <row r="12" spans="1:2">
      <c r="A12" s="1" t="s">
        <v>1198</v>
      </c>
      <c r="B12">
        <v>1</v>
      </c>
    </row>
    <row r="13" spans="1:2">
      <c r="A13" s="42" t="s">
        <v>1212</v>
      </c>
      <c r="B13">
        <v>1</v>
      </c>
    </row>
    <row r="14" spans="1:2">
      <c r="A14" s="42" t="s">
        <v>1211</v>
      </c>
      <c r="B14">
        <v>1</v>
      </c>
    </row>
    <row r="15" spans="1:2">
      <c r="A15" t="s">
        <v>1228</v>
      </c>
      <c r="B15">
        <v>1</v>
      </c>
    </row>
    <row r="16" spans="1:2">
      <c r="A16" s="1" t="s">
        <v>1217</v>
      </c>
      <c r="B16">
        <v>1</v>
      </c>
    </row>
    <row r="17" spans="1:2">
      <c r="A17" s="41" t="s">
        <v>1207</v>
      </c>
      <c r="B17">
        <v>1</v>
      </c>
    </row>
    <row r="18" spans="1:2">
      <c r="A18" s="42" t="s">
        <v>1209</v>
      </c>
      <c r="B18">
        <v>1</v>
      </c>
    </row>
    <row r="19" spans="1:2">
      <c r="A19" s="1" t="s">
        <v>1220</v>
      </c>
      <c r="B19">
        <v>1</v>
      </c>
    </row>
    <row r="20" spans="1:2">
      <c r="A20" s="1" t="s">
        <v>1204</v>
      </c>
      <c r="B20">
        <v>1</v>
      </c>
    </row>
    <row r="21" spans="1:2">
      <c r="A21" s="1" t="s">
        <v>1188</v>
      </c>
      <c r="B21">
        <v>1</v>
      </c>
    </row>
    <row r="22" spans="1:2">
      <c r="A22" s="1" t="s">
        <v>1223</v>
      </c>
      <c r="B22">
        <v>1</v>
      </c>
    </row>
    <row r="23" spans="1:2">
      <c r="A23" s="42" t="s">
        <v>1210</v>
      </c>
      <c r="B23">
        <v>1</v>
      </c>
    </row>
    <row r="24" spans="1:2">
      <c r="A24" t="s">
        <v>1230</v>
      </c>
      <c r="B24">
        <v>1</v>
      </c>
    </row>
    <row r="25" spans="1:2">
      <c r="A25" s="1" t="s">
        <v>1187</v>
      </c>
      <c r="B25">
        <v>1</v>
      </c>
    </row>
    <row r="26" spans="1:2">
      <c r="A26" s="1" t="s">
        <v>1184</v>
      </c>
      <c r="B26">
        <v>1</v>
      </c>
    </row>
    <row r="27" spans="1:2">
      <c r="A27" s="1" t="s">
        <v>1194</v>
      </c>
      <c r="B27">
        <v>1</v>
      </c>
    </row>
    <row r="28" spans="1:2">
      <c r="A28" s="1" t="s">
        <v>1218</v>
      </c>
      <c r="B28">
        <v>1</v>
      </c>
    </row>
    <row r="29" spans="1:2">
      <c r="A29" s="1" t="s">
        <v>1192</v>
      </c>
      <c r="B29">
        <v>1</v>
      </c>
    </row>
    <row r="30" spans="1:2">
      <c r="A30" t="s">
        <v>1231</v>
      </c>
      <c r="B30">
        <v>1</v>
      </c>
    </row>
    <row r="31" spans="1:2">
      <c r="A31" s="1" t="s">
        <v>1195</v>
      </c>
      <c r="B31">
        <v>1</v>
      </c>
    </row>
    <row r="32" spans="1:2">
      <c r="A32" s="1" t="s">
        <v>1201</v>
      </c>
      <c r="B32">
        <v>1</v>
      </c>
    </row>
    <row r="33" spans="1:2">
      <c r="A33" s="1" t="s">
        <v>1196</v>
      </c>
      <c r="B33">
        <v>1</v>
      </c>
    </row>
    <row r="34" spans="1:2">
      <c r="A34" s="1" t="s">
        <v>1216</v>
      </c>
      <c r="B34">
        <v>1</v>
      </c>
    </row>
    <row r="35" spans="1:2">
      <c r="A35" s="1" t="s">
        <v>1197</v>
      </c>
      <c r="B35">
        <v>1</v>
      </c>
    </row>
    <row r="36" spans="1:2">
      <c r="A36" s="1" t="s">
        <v>1219</v>
      </c>
      <c r="B36">
        <v>1</v>
      </c>
    </row>
    <row r="37" spans="1:2">
      <c r="A37" s="1" t="s">
        <v>1189</v>
      </c>
      <c r="B37">
        <v>1</v>
      </c>
    </row>
    <row r="38" spans="1:2">
      <c r="A38" s="1" t="s">
        <v>1221</v>
      </c>
      <c r="B38">
        <v>1</v>
      </c>
    </row>
    <row r="39" spans="1:2">
      <c r="A39" s="42" t="s">
        <v>1208</v>
      </c>
      <c r="B39">
        <v>1</v>
      </c>
    </row>
    <row r="40" spans="1:2">
      <c r="A40" s="1" t="s">
        <v>1180</v>
      </c>
      <c r="B40">
        <v>1</v>
      </c>
    </row>
    <row r="41" spans="1:2">
      <c r="A41" s="1" t="s">
        <v>1181</v>
      </c>
      <c r="B41">
        <v>1</v>
      </c>
    </row>
    <row r="42" spans="1:2">
      <c r="A42" s="42" t="s">
        <v>1215</v>
      </c>
      <c r="B42">
        <v>1</v>
      </c>
    </row>
    <row r="43" spans="1:2">
      <c r="A43" s="1" t="s">
        <v>1222</v>
      </c>
      <c r="B43">
        <v>1</v>
      </c>
    </row>
    <row r="44" spans="1:2">
      <c r="A44" t="s">
        <v>1227</v>
      </c>
      <c r="B44">
        <v>1</v>
      </c>
    </row>
    <row r="45" spans="1:2">
      <c r="A45" s="1" t="s">
        <v>1191</v>
      </c>
      <c r="B45">
        <v>1</v>
      </c>
    </row>
    <row r="46" spans="1:2">
      <c r="A46" t="s">
        <v>1232</v>
      </c>
      <c r="B46">
        <v>1</v>
      </c>
    </row>
    <row r="47" spans="1:2">
      <c r="A47" t="s">
        <v>1224</v>
      </c>
      <c r="B47">
        <v>1</v>
      </c>
    </row>
    <row r="48" spans="1:2">
      <c r="A48" s="1" t="s">
        <v>1203</v>
      </c>
      <c r="B48">
        <v>1</v>
      </c>
    </row>
    <row r="49" spans="1:2">
      <c r="A49" s="1" t="s">
        <v>1183</v>
      </c>
      <c r="B49">
        <v>1</v>
      </c>
    </row>
    <row r="50" spans="1:2">
      <c r="A50" t="s">
        <v>1225</v>
      </c>
      <c r="B50">
        <v>1</v>
      </c>
    </row>
    <row r="51" spans="1:2">
      <c r="A51" s="1" t="s">
        <v>1202</v>
      </c>
      <c r="B51">
        <v>1</v>
      </c>
    </row>
    <row r="52" spans="1:2">
      <c r="A52" s="1" t="s">
        <v>1199</v>
      </c>
      <c r="B52">
        <v>1</v>
      </c>
    </row>
    <row r="53" spans="1:2">
      <c r="A53" s="1" t="s">
        <v>1200</v>
      </c>
      <c r="B53">
        <v>1</v>
      </c>
    </row>
    <row r="54" spans="1:2">
      <c r="A54" t="s">
        <v>1226</v>
      </c>
      <c r="B54">
        <v>1</v>
      </c>
    </row>
    <row r="55" spans="1:2">
      <c r="A55" s="1" t="s">
        <v>1190</v>
      </c>
      <c r="B55">
        <v>1</v>
      </c>
    </row>
    <row r="56" spans="1:2">
      <c r="A56" s="42" t="s">
        <v>1214</v>
      </c>
      <c r="B56">
        <v>1</v>
      </c>
    </row>
    <row r="57" spans="1:2">
      <c r="A57" s="40"/>
    </row>
    <row r="58" spans="1:2">
      <c r="A58" s="40"/>
    </row>
    <row r="59" spans="1:2">
      <c r="A59" s="40"/>
    </row>
    <row r="60" spans="1:2">
      <c r="A60" s="40"/>
    </row>
    <row r="61" spans="1:2">
      <c r="A61" s="40"/>
    </row>
    <row r="62" spans="1:2">
      <c r="A62" s="40"/>
    </row>
    <row r="63" spans="1:2">
      <c r="A63" s="40"/>
    </row>
    <row r="64" spans="1:2">
      <c r="A64" s="43"/>
    </row>
  </sheetData>
  <sortState ref="A1:A63">
    <sortCondition ref="A10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4"/>
  <sheetViews>
    <sheetView workbookViewId="0">
      <selection activeCell="K13" sqref="K13"/>
    </sheetView>
  </sheetViews>
  <sheetFormatPr defaultRowHeight="13.5"/>
  <cols>
    <col min="1" max="1" width="9" style="1"/>
    <col min="2" max="4" width="8.5" style="1" bestFit="1" customWidth="1"/>
  </cols>
  <sheetData>
    <row r="1" spans="1:11">
      <c r="B1" s="2" t="s">
        <v>116</v>
      </c>
      <c r="C1" s="2" t="s">
        <v>501</v>
      </c>
      <c r="D1" s="2" t="s">
        <v>337</v>
      </c>
      <c r="E1" t="s">
        <v>32</v>
      </c>
      <c r="F1" t="s">
        <v>151</v>
      </c>
      <c r="G1" t="s">
        <v>70</v>
      </c>
      <c r="H1" t="s">
        <v>97</v>
      </c>
      <c r="I1" t="s">
        <v>89</v>
      </c>
      <c r="J1" t="s">
        <v>503</v>
      </c>
      <c r="K1" t="s">
        <v>502</v>
      </c>
    </row>
    <row r="2" spans="1:11">
      <c r="A2" s="2" t="s">
        <v>337</v>
      </c>
      <c r="B2" s="1">
        <v>1823.03</v>
      </c>
      <c r="C2" s="1">
        <v>335.59100000000001</v>
      </c>
      <c r="D2" s="1">
        <v>0</v>
      </c>
      <c r="E2">
        <v>1999.64</v>
      </c>
      <c r="F2">
        <v>1103.54</v>
      </c>
      <c r="G2">
        <v>1947.95</v>
      </c>
      <c r="H2">
        <v>1568.19</v>
      </c>
      <c r="I2">
        <v>1380.52</v>
      </c>
      <c r="J2">
        <f>MIN(B2:I2)</f>
        <v>0</v>
      </c>
      <c r="K2">
        <v>0</v>
      </c>
    </row>
    <row r="3" spans="1:11">
      <c r="A3" s="2" t="s">
        <v>338</v>
      </c>
      <c r="B3" s="1">
        <v>1966.36</v>
      </c>
      <c r="C3" s="1">
        <v>478.91899999999998</v>
      </c>
      <c r="D3" s="2">
        <v>143.328</v>
      </c>
      <c r="E3">
        <v>2142.96</v>
      </c>
      <c r="F3">
        <v>1246.8699999999999</v>
      </c>
      <c r="G3">
        <v>2091.2800000000002</v>
      </c>
      <c r="H3">
        <v>1711.52</v>
      </c>
      <c r="I3">
        <v>1523.85</v>
      </c>
      <c r="J3">
        <f t="shared" ref="J3:J66" si="0">MIN(B3:I3)</f>
        <v>143.328</v>
      </c>
      <c r="K3">
        <v>143.328</v>
      </c>
    </row>
    <row r="4" spans="1:11">
      <c r="A4" s="2" t="s">
        <v>339</v>
      </c>
      <c r="B4" s="1">
        <v>2236.2399999999998</v>
      </c>
      <c r="C4" s="1">
        <v>748.79899999999998</v>
      </c>
      <c r="D4" s="2">
        <v>413.20800000000003</v>
      </c>
      <c r="E4">
        <v>2412.84</v>
      </c>
      <c r="F4">
        <v>1516.75</v>
      </c>
      <c r="G4">
        <v>2361.16</v>
      </c>
      <c r="H4">
        <v>1981.4</v>
      </c>
      <c r="I4">
        <v>1793.73</v>
      </c>
      <c r="J4">
        <f t="shared" si="0"/>
        <v>413.20800000000003</v>
      </c>
      <c r="K4">
        <v>413.20800000000003</v>
      </c>
    </row>
    <row r="5" spans="1:11">
      <c r="A5" s="2" t="s">
        <v>340</v>
      </c>
      <c r="B5" s="1">
        <v>2364.44</v>
      </c>
      <c r="C5" s="1">
        <v>876.99699999999996</v>
      </c>
      <c r="D5" s="2">
        <v>541.40700000000004</v>
      </c>
      <c r="E5">
        <v>2541.04</v>
      </c>
      <c r="F5">
        <v>1644.95</v>
      </c>
      <c r="G5">
        <v>2489.36</v>
      </c>
      <c r="H5">
        <v>2109.6</v>
      </c>
      <c r="I5">
        <v>1921.93</v>
      </c>
      <c r="J5">
        <f t="shared" si="0"/>
        <v>541.40700000000004</v>
      </c>
      <c r="K5">
        <v>541.40700000000004</v>
      </c>
    </row>
    <row r="6" spans="1:11">
      <c r="A6" s="2" t="s">
        <v>341</v>
      </c>
      <c r="B6" s="1">
        <v>2446.52</v>
      </c>
      <c r="C6" s="1">
        <v>914.279</v>
      </c>
      <c r="D6" s="2">
        <v>651.40700000000004</v>
      </c>
      <c r="E6">
        <v>2578.3200000000002</v>
      </c>
      <c r="F6">
        <v>1682.23</v>
      </c>
      <c r="G6">
        <v>2526.64</v>
      </c>
      <c r="H6">
        <v>2146.88</v>
      </c>
      <c r="I6">
        <v>1959.21</v>
      </c>
      <c r="J6">
        <f t="shared" si="0"/>
        <v>651.40700000000004</v>
      </c>
      <c r="K6">
        <v>651.40700000000004</v>
      </c>
    </row>
    <row r="7" spans="1:11">
      <c r="A7" s="2" t="s">
        <v>260</v>
      </c>
      <c r="B7" s="1">
        <v>1888.61</v>
      </c>
      <c r="C7" s="1">
        <v>356.37400000000002</v>
      </c>
      <c r="D7" s="2">
        <v>156.99</v>
      </c>
      <c r="E7">
        <v>2020.42</v>
      </c>
      <c r="F7">
        <v>1124.33</v>
      </c>
      <c r="G7">
        <v>1968.73</v>
      </c>
      <c r="H7">
        <v>1588.98</v>
      </c>
      <c r="I7">
        <v>1401.31</v>
      </c>
      <c r="J7">
        <f t="shared" si="0"/>
        <v>156.99</v>
      </c>
      <c r="K7">
        <v>156.99</v>
      </c>
    </row>
    <row r="8" spans="1:11">
      <c r="A8" s="2" t="s">
        <v>264</v>
      </c>
      <c r="B8" s="1">
        <v>2019.4</v>
      </c>
      <c r="C8" s="1">
        <v>487.16500000000002</v>
      </c>
      <c r="D8" s="2">
        <v>287.78100000000001</v>
      </c>
      <c r="E8">
        <v>2151.21</v>
      </c>
      <c r="F8">
        <v>1255.1199999999999</v>
      </c>
      <c r="G8">
        <v>2099.52</v>
      </c>
      <c r="H8">
        <v>1719.77</v>
      </c>
      <c r="I8">
        <v>1532.1</v>
      </c>
      <c r="J8">
        <f t="shared" si="0"/>
        <v>287.78100000000001</v>
      </c>
      <c r="K8">
        <v>287.78100000000001</v>
      </c>
    </row>
    <row r="9" spans="1:11">
      <c r="A9" s="2" t="s">
        <v>270</v>
      </c>
      <c r="B9" s="1">
        <v>2157.0500000000002</v>
      </c>
      <c r="C9" s="1">
        <v>624.81299999999999</v>
      </c>
      <c r="D9" s="2">
        <v>425.42899999999997</v>
      </c>
      <c r="E9">
        <v>2288.86</v>
      </c>
      <c r="F9">
        <v>1392.77</v>
      </c>
      <c r="G9">
        <v>2237.17</v>
      </c>
      <c r="H9">
        <v>1857.42</v>
      </c>
      <c r="I9">
        <v>1669.74</v>
      </c>
      <c r="J9">
        <f t="shared" si="0"/>
        <v>425.42899999999997</v>
      </c>
      <c r="K9">
        <v>425.42899999999997</v>
      </c>
    </row>
    <row r="10" spans="1:11">
      <c r="A10" s="2" t="s">
        <v>272</v>
      </c>
      <c r="B10" s="1">
        <v>2209.14</v>
      </c>
      <c r="C10" s="1">
        <v>676.90099999999995</v>
      </c>
      <c r="D10" s="2">
        <v>477.517</v>
      </c>
      <c r="E10">
        <v>2340.9499999999998</v>
      </c>
      <c r="F10">
        <v>1444.85</v>
      </c>
      <c r="G10">
        <v>2289.2600000000002</v>
      </c>
      <c r="H10">
        <v>1909.5</v>
      </c>
      <c r="I10">
        <v>1721.83</v>
      </c>
      <c r="J10">
        <f t="shared" si="0"/>
        <v>477.517</v>
      </c>
      <c r="K10">
        <v>477.517</v>
      </c>
    </row>
    <row r="11" spans="1:11">
      <c r="A11" s="2" t="s">
        <v>287</v>
      </c>
      <c r="B11" s="1">
        <v>2525.3200000000002</v>
      </c>
      <c r="C11" s="1">
        <v>993.08299999999997</v>
      </c>
      <c r="D11" s="2">
        <v>730.21100000000001</v>
      </c>
      <c r="E11">
        <v>2657.13</v>
      </c>
      <c r="F11">
        <v>1761.04</v>
      </c>
      <c r="G11">
        <v>2605.44</v>
      </c>
      <c r="H11">
        <v>2225.69</v>
      </c>
      <c r="I11">
        <v>2038.01</v>
      </c>
      <c r="J11">
        <f t="shared" si="0"/>
        <v>730.21100000000001</v>
      </c>
      <c r="K11">
        <v>730.21100000000001</v>
      </c>
    </row>
    <row r="12" spans="1:11">
      <c r="A12" s="2" t="s">
        <v>293</v>
      </c>
      <c r="B12" s="1">
        <v>2554.14</v>
      </c>
      <c r="C12" s="1">
        <v>1066.7</v>
      </c>
      <c r="D12" s="2">
        <v>731.11</v>
      </c>
      <c r="E12">
        <v>2730.75</v>
      </c>
      <c r="F12">
        <v>1834.65</v>
      </c>
      <c r="G12">
        <v>2679.06</v>
      </c>
      <c r="H12">
        <v>2299.3000000000002</v>
      </c>
      <c r="I12">
        <v>2111.63</v>
      </c>
      <c r="J12">
        <f t="shared" si="0"/>
        <v>731.11</v>
      </c>
      <c r="K12">
        <v>731.11</v>
      </c>
    </row>
    <row r="13" spans="1:11">
      <c r="A13" s="2" t="s">
        <v>298</v>
      </c>
      <c r="B13" s="1">
        <v>2666.87</v>
      </c>
      <c r="C13" s="1">
        <v>1179.43</v>
      </c>
      <c r="D13" s="1">
        <v>843.83699999999999</v>
      </c>
      <c r="E13">
        <v>2843.47</v>
      </c>
      <c r="F13">
        <v>1947.38</v>
      </c>
      <c r="G13">
        <v>2791.79</v>
      </c>
      <c r="H13">
        <v>2412.0300000000002</v>
      </c>
      <c r="I13">
        <v>2224.36</v>
      </c>
      <c r="J13">
        <f t="shared" si="0"/>
        <v>843.83699999999999</v>
      </c>
      <c r="K13">
        <v>843.83699999999999</v>
      </c>
    </row>
    <row r="14" spans="1:11">
      <c r="A14" s="2" t="s">
        <v>307</v>
      </c>
      <c r="B14" s="1">
        <v>2774.61</v>
      </c>
      <c r="C14" s="1">
        <v>1287.17</v>
      </c>
      <c r="D14" s="1">
        <v>951.58100000000002</v>
      </c>
      <c r="E14">
        <v>2951.22</v>
      </c>
      <c r="F14">
        <v>2055.12</v>
      </c>
      <c r="G14">
        <v>2899.53</v>
      </c>
      <c r="H14">
        <v>2519.77</v>
      </c>
      <c r="I14">
        <v>2332.1</v>
      </c>
      <c r="J14">
        <f t="shared" si="0"/>
        <v>951.58100000000002</v>
      </c>
      <c r="K14">
        <v>951.58100000000002</v>
      </c>
    </row>
    <row r="15" spans="1:11">
      <c r="A15" s="2" t="s">
        <v>252</v>
      </c>
      <c r="B15" s="1">
        <v>1782.27</v>
      </c>
      <c r="C15" s="1">
        <v>250.029</v>
      </c>
      <c r="D15" s="1">
        <v>103.976</v>
      </c>
      <c r="E15">
        <v>1914.07</v>
      </c>
      <c r="F15">
        <v>1017.98</v>
      </c>
      <c r="G15">
        <v>1862.39</v>
      </c>
      <c r="H15">
        <v>1482.63</v>
      </c>
      <c r="I15">
        <v>1294.96</v>
      </c>
      <c r="J15">
        <f t="shared" si="0"/>
        <v>103.976</v>
      </c>
      <c r="K15">
        <v>103.976</v>
      </c>
    </row>
    <row r="16" spans="1:11">
      <c r="A16" s="2" t="s">
        <v>256</v>
      </c>
      <c r="B16" s="1">
        <v>1827.22</v>
      </c>
      <c r="C16" s="1">
        <v>289.62799999999999</v>
      </c>
      <c r="D16" s="1">
        <v>45.962299999999999</v>
      </c>
      <c r="E16">
        <v>1953.67</v>
      </c>
      <c r="F16">
        <v>1057.58</v>
      </c>
      <c r="G16">
        <v>1901.99</v>
      </c>
      <c r="H16">
        <v>1522.23</v>
      </c>
      <c r="I16">
        <v>1334.56</v>
      </c>
      <c r="J16">
        <f t="shared" si="0"/>
        <v>45.962299999999999</v>
      </c>
      <c r="K16">
        <v>45.962299999999999</v>
      </c>
    </row>
    <row r="17" spans="1:11">
      <c r="A17" s="2" t="s">
        <v>246</v>
      </c>
      <c r="B17" s="1">
        <v>1685.44</v>
      </c>
      <c r="C17" s="1">
        <v>147.84800000000001</v>
      </c>
      <c r="D17" s="1">
        <v>187.74199999999999</v>
      </c>
      <c r="E17">
        <v>1811.89</v>
      </c>
      <c r="F17">
        <v>915.80100000000004</v>
      </c>
      <c r="G17">
        <v>1760.21</v>
      </c>
      <c r="H17">
        <v>1380.45</v>
      </c>
      <c r="I17">
        <v>1192.78</v>
      </c>
      <c r="J17">
        <f t="shared" si="0"/>
        <v>147.84800000000001</v>
      </c>
      <c r="K17">
        <v>147.84800000000001</v>
      </c>
    </row>
    <row r="18" spans="1:11">
      <c r="A18" s="2" t="s">
        <v>234</v>
      </c>
      <c r="B18" s="1">
        <v>1617.64</v>
      </c>
      <c r="C18" s="1">
        <v>80.044799999999995</v>
      </c>
      <c r="D18" s="1">
        <v>255.54599999999999</v>
      </c>
      <c r="E18">
        <v>1744.09</v>
      </c>
      <c r="F18">
        <v>847.99800000000005</v>
      </c>
      <c r="G18">
        <v>1692.4</v>
      </c>
      <c r="H18">
        <v>1312.65</v>
      </c>
      <c r="I18">
        <v>1124.98</v>
      </c>
      <c r="J18">
        <f t="shared" si="0"/>
        <v>80.044799999999995</v>
      </c>
      <c r="K18">
        <v>80.044799999999995</v>
      </c>
    </row>
    <row r="19" spans="1:11">
      <c r="A19" s="2" t="s">
        <v>342</v>
      </c>
      <c r="B19" s="1">
        <v>1537.6</v>
      </c>
      <c r="C19" s="1">
        <v>0</v>
      </c>
      <c r="D19" s="1">
        <v>335.59100000000001</v>
      </c>
      <c r="E19">
        <v>1664.04</v>
      </c>
      <c r="F19">
        <v>767.95299999999997</v>
      </c>
      <c r="G19">
        <v>1612.36</v>
      </c>
      <c r="H19">
        <v>1232.5999999999999</v>
      </c>
      <c r="I19">
        <v>1044.93</v>
      </c>
      <c r="J19">
        <f t="shared" si="0"/>
        <v>0</v>
      </c>
      <c r="K19">
        <v>0</v>
      </c>
    </row>
    <row r="20" spans="1:11">
      <c r="A20" s="2" t="s">
        <v>219</v>
      </c>
      <c r="B20" s="1">
        <v>1498.69</v>
      </c>
      <c r="C20" s="1">
        <v>38.908799999999999</v>
      </c>
      <c r="D20" s="1">
        <v>374.49900000000002</v>
      </c>
      <c r="E20">
        <v>1625.14</v>
      </c>
      <c r="F20">
        <v>729.04399999999998</v>
      </c>
      <c r="G20">
        <v>1573.45</v>
      </c>
      <c r="H20">
        <v>1193.69</v>
      </c>
      <c r="I20">
        <v>1006.02</v>
      </c>
      <c r="J20">
        <f t="shared" si="0"/>
        <v>38.908799999999999</v>
      </c>
      <c r="K20">
        <v>38.908799999999999</v>
      </c>
    </row>
    <row r="21" spans="1:11">
      <c r="A21" s="2" t="s">
        <v>208</v>
      </c>
      <c r="B21" s="1">
        <v>1436.25</v>
      </c>
      <c r="C21" s="1">
        <v>101.34099999999999</v>
      </c>
      <c r="D21" s="1">
        <v>436.93200000000002</v>
      </c>
      <c r="E21">
        <v>1562.7</v>
      </c>
      <c r="F21">
        <v>666.61199999999997</v>
      </c>
      <c r="G21">
        <v>1511.02</v>
      </c>
      <c r="H21">
        <v>1131.26</v>
      </c>
      <c r="I21">
        <v>943.59</v>
      </c>
      <c r="J21">
        <f t="shared" si="0"/>
        <v>101.34099999999999</v>
      </c>
      <c r="K21">
        <v>101.34099999999999</v>
      </c>
    </row>
    <row r="22" spans="1:11">
      <c r="A22" s="2" t="s">
        <v>189</v>
      </c>
      <c r="B22" s="1">
        <v>1494.79</v>
      </c>
      <c r="C22" s="1">
        <v>242.75</v>
      </c>
      <c r="D22" s="1">
        <v>578.34100000000001</v>
      </c>
      <c r="E22">
        <v>1441.84</v>
      </c>
      <c r="F22">
        <v>525.20299999999997</v>
      </c>
      <c r="G22">
        <v>1369.61</v>
      </c>
      <c r="H22">
        <v>989.85199999999998</v>
      </c>
      <c r="I22">
        <v>906.78700000000003</v>
      </c>
      <c r="J22">
        <f t="shared" si="0"/>
        <v>242.75</v>
      </c>
      <c r="K22">
        <v>242.75</v>
      </c>
    </row>
    <row r="23" spans="1:11">
      <c r="A23" s="2" t="s">
        <v>175</v>
      </c>
      <c r="B23" s="1">
        <v>1467.79</v>
      </c>
      <c r="C23" s="1">
        <v>269.75</v>
      </c>
      <c r="D23" s="1">
        <v>605.34100000000001</v>
      </c>
      <c r="E23">
        <v>1414.84</v>
      </c>
      <c r="F23">
        <v>498.20299999999997</v>
      </c>
      <c r="G23">
        <v>1342.61</v>
      </c>
      <c r="H23">
        <v>962.85199999999998</v>
      </c>
      <c r="I23">
        <v>879.78700000000003</v>
      </c>
      <c r="J23">
        <f t="shared" si="0"/>
        <v>269.75</v>
      </c>
      <c r="K23">
        <v>269.75</v>
      </c>
    </row>
    <row r="24" spans="1:11">
      <c r="A24" s="2" t="s">
        <v>169</v>
      </c>
      <c r="B24" s="1">
        <v>1503.94</v>
      </c>
      <c r="C24" s="1">
        <v>305.89299999999997</v>
      </c>
      <c r="D24" s="1">
        <v>641.48400000000004</v>
      </c>
      <c r="E24">
        <v>1378.7</v>
      </c>
      <c r="F24">
        <v>462.06</v>
      </c>
      <c r="G24">
        <v>1306.46</v>
      </c>
      <c r="H24">
        <v>926.70899999999995</v>
      </c>
      <c r="I24">
        <v>915.92899999999997</v>
      </c>
      <c r="J24">
        <f t="shared" si="0"/>
        <v>305.89299999999997</v>
      </c>
      <c r="K24">
        <v>305.89299999999997</v>
      </c>
    </row>
    <row r="25" spans="1:11">
      <c r="A25" s="2" t="s">
        <v>159</v>
      </c>
      <c r="B25" s="1">
        <v>1610.22</v>
      </c>
      <c r="C25" s="1">
        <v>412.173</v>
      </c>
      <c r="D25" s="1">
        <v>747.76400000000001</v>
      </c>
      <c r="E25">
        <v>1347.39</v>
      </c>
      <c r="F25">
        <v>355.78</v>
      </c>
      <c r="G25">
        <v>1214.23</v>
      </c>
      <c r="H25">
        <v>820.42899999999997</v>
      </c>
      <c r="I25">
        <v>911.553</v>
      </c>
      <c r="J25">
        <f t="shared" si="0"/>
        <v>355.78</v>
      </c>
      <c r="K25">
        <v>355.78</v>
      </c>
    </row>
    <row r="26" spans="1:11">
      <c r="A26" s="2" t="s">
        <v>157</v>
      </c>
      <c r="B26" s="1">
        <v>1683.22</v>
      </c>
      <c r="C26" s="1">
        <v>485.173</v>
      </c>
      <c r="D26" s="1">
        <v>820.76400000000001</v>
      </c>
      <c r="E26">
        <v>1312.99</v>
      </c>
      <c r="F26">
        <v>282.77999999999997</v>
      </c>
      <c r="G26">
        <v>1141.23</v>
      </c>
      <c r="H26">
        <v>747.42899999999997</v>
      </c>
      <c r="I26">
        <v>898.80499999999995</v>
      </c>
      <c r="J26">
        <f t="shared" si="0"/>
        <v>282.77999999999997</v>
      </c>
      <c r="K26">
        <v>282.77999999999997</v>
      </c>
    </row>
    <row r="27" spans="1:11">
      <c r="A27" s="2" t="s">
        <v>161</v>
      </c>
      <c r="B27" s="1">
        <v>1719.69</v>
      </c>
      <c r="C27" s="1">
        <v>521.64800000000002</v>
      </c>
      <c r="D27" s="1">
        <v>857.23900000000003</v>
      </c>
      <c r="E27">
        <v>1349.46</v>
      </c>
      <c r="F27">
        <v>246.30500000000001</v>
      </c>
      <c r="G27">
        <v>1104.75</v>
      </c>
      <c r="H27">
        <v>710.95399999999995</v>
      </c>
      <c r="I27">
        <v>935.28</v>
      </c>
      <c r="J27">
        <f t="shared" si="0"/>
        <v>246.30500000000001</v>
      </c>
      <c r="K27">
        <v>246.30500000000001</v>
      </c>
    </row>
    <row r="28" spans="1:11">
      <c r="A28" s="2" t="s">
        <v>156</v>
      </c>
      <c r="B28" s="1">
        <v>1794.69</v>
      </c>
      <c r="C28" s="1">
        <v>596.64800000000002</v>
      </c>
      <c r="D28" s="1">
        <v>932.23900000000003</v>
      </c>
      <c r="E28">
        <v>1385.55</v>
      </c>
      <c r="F28">
        <v>171.30500000000001</v>
      </c>
      <c r="G28">
        <v>1029.75</v>
      </c>
      <c r="H28">
        <v>635.95399999999995</v>
      </c>
      <c r="I28">
        <v>1010.28</v>
      </c>
      <c r="J28">
        <f t="shared" si="0"/>
        <v>171.30500000000001</v>
      </c>
      <c r="K28">
        <v>171.30500000000001</v>
      </c>
    </row>
    <row r="29" spans="1:11">
      <c r="A29" s="2" t="s">
        <v>343</v>
      </c>
      <c r="B29" s="1">
        <v>1830.48</v>
      </c>
      <c r="C29" s="1">
        <v>632.43899999999996</v>
      </c>
      <c r="D29" s="1">
        <v>968.029</v>
      </c>
      <c r="E29">
        <v>1349.76</v>
      </c>
      <c r="F29">
        <v>207.095</v>
      </c>
      <c r="G29">
        <v>993.96</v>
      </c>
      <c r="H29">
        <v>600.16300000000001</v>
      </c>
      <c r="I29">
        <v>1046.07</v>
      </c>
      <c r="J29">
        <f t="shared" si="0"/>
        <v>207.095</v>
      </c>
      <c r="K29">
        <v>207.095</v>
      </c>
    </row>
    <row r="30" spans="1:11">
      <c r="A30" s="2" t="s">
        <v>141</v>
      </c>
      <c r="B30" s="1">
        <v>1907.86</v>
      </c>
      <c r="C30" s="1">
        <v>709.82</v>
      </c>
      <c r="D30" s="1">
        <v>1045.4100000000001</v>
      </c>
      <c r="E30">
        <v>1272.3800000000001</v>
      </c>
      <c r="F30">
        <v>158</v>
      </c>
      <c r="G30">
        <v>916.57899999999995</v>
      </c>
      <c r="H30">
        <v>522.78200000000004</v>
      </c>
      <c r="I30">
        <v>998.39</v>
      </c>
      <c r="J30">
        <f t="shared" si="0"/>
        <v>158</v>
      </c>
      <c r="K30">
        <v>158</v>
      </c>
    </row>
    <row r="31" spans="1:11">
      <c r="A31" s="2" t="s">
        <v>136</v>
      </c>
      <c r="B31" s="1">
        <v>1997.44</v>
      </c>
      <c r="C31" s="1">
        <v>799.39800000000002</v>
      </c>
      <c r="D31" s="1">
        <v>1134.99</v>
      </c>
      <c r="E31">
        <v>1182.8</v>
      </c>
      <c r="F31">
        <v>218</v>
      </c>
      <c r="G31">
        <v>827.00199999999995</v>
      </c>
      <c r="H31">
        <v>433.20499999999998</v>
      </c>
      <c r="I31">
        <v>940.53</v>
      </c>
      <c r="J31">
        <f t="shared" si="0"/>
        <v>218</v>
      </c>
      <c r="K31">
        <v>218</v>
      </c>
    </row>
    <row r="32" spans="1:11">
      <c r="A32" s="2" t="s">
        <v>344</v>
      </c>
      <c r="B32" s="1">
        <v>2072.44</v>
      </c>
      <c r="C32" s="1">
        <v>874.39800000000002</v>
      </c>
      <c r="D32" s="1">
        <v>1209.99</v>
      </c>
      <c r="E32">
        <v>1257.8</v>
      </c>
      <c r="F32">
        <v>293</v>
      </c>
      <c r="G32">
        <v>784.798</v>
      </c>
      <c r="H32">
        <v>358.20499999999998</v>
      </c>
      <c r="I32">
        <v>1015.53</v>
      </c>
      <c r="J32">
        <f t="shared" si="0"/>
        <v>293</v>
      </c>
      <c r="K32">
        <v>293</v>
      </c>
    </row>
    <row r="33" spans="1:11">
      <c r="A33" s="2" t="s">
        <v>108</v>
      </c>
      <c r="B33" s="1">
        <v>2285.63</v>
      </c>
      <c r="C33" s="1">
        <v>1087.5899999999999</v>
      </c>
      <c r="D33" s="1">
        <v>1423.18</v>
      </c>
      <c r="E33">
        <v>1470.99</v>
      </c>
      <c r="F33">
        <v>506.19299999999998</v>
      </c>
      <c r="G33">
        <v>571.60500000000002</v>
      </c>
      <c r="H33">
        <v>145.012</v>
      </c>
      <c r="I33">
        <v>1228.72</v>
      </c>
      <c r="J33">
        <f t="shared" si="0"/>
        <v>145.012</v>
      </c>
      <c r="K33">
        <v>145.012</v>
      </c>
    </row>
    <row r="34" spans="1:11">
      <c r="A34" s="2" t="s">
        <v>97</v>
      </c>
      <c r="B34" s="1">
        <v>2430.65</v>
      </c>
      <c r="C34" s="1">
        <v>1232.5999999999999</v>
      </c>
      <c r="D34" s="1">
        <v>1568.19</v>
      </c>
      <c r="E34">
        <v>1436.69</v>
      </c>
      <c r="F34">
        <v>651.20500000000004</v>
      </c>
      <c r="G34">
        <v>426.59300000000002</v>
      </c>
      <c r="H34">
        <v>0</v>
      </c>
      <c r="I34">
        <v>1373.73</v>
      </c>
      <c r="J34">
        <f t="shared" si="0"/>
        <v>0</v>
      </c>
      <c r="K34">
        <v>0</v>
      </c>
    </row>
    <row r="35" spans="1:11">
      <c r="A35" s="2" t="s">
        <v>80</v>
      </c>
      <c r="B35" s="1">
        <v>2454.23</v>
      </c>
      <c r="C35" s="1">
        <v>1531.96</v>
      </c>
      <c r="D35" s="1">
        <v>1867.55</v>
      </c>
      <c r="E35">
        <v>1137.33</v>
      </c>
      <c r="F35">
        <v>950.56399999999996</v>
      </c>
      <c r="G35">
        <v>127.23399999999999</v>
      </c>
      <c r="H35">
        <v>299.35899999999998</v>
      </c>
      <c r="I35">
        <v>1119.2</v>
      </c>
      <c r="J35">
        <f t="shared" si="0"/>
        <v>127.23399999999999</v>
      </c>
      <c r="K35">
        <v>127.23399999999999</v>
      </c>
    </row>
    <row r="36" spans="1:11">
      <c r="A36" s="2" t="s">
        <v>70</v>
      </c>
      <c r="B36" s="1">
        <v>2327</v>
      </c>
      <c r="C36" s="1">
        <v>1612.36</v>
      </c>
      <c r="D36" s="1">
        <v>1947.95</v>
      </c>
      <c r="E36">
        <v>1010.1</v>
      </c>
      <c r="F36">
        <v>1045</v>
      </c>
      <c r="G36">
        <v>0</v>
      </c>
      <c r="H36">
        <v>426.59300000000002</v>
      </c>
      <c r="I36">
        <v>991.96299999999997</v>
      </c>
      <c r="J36">
        <f t="shared" si="0"/>
        <v>0</v>
      </c>
      <c r="K36">
        <v>0</v>
      </c>
    </row>
    <row r="37" spans="1:11">
      <c r="A37" s="2" t="s">
        <v>222</v>
      </c>
      <c r="B37" s="1">
        <v>1591.64</v>
      </c>
      <c r="C37" s="1">
        <v>54.044800000000002</v>
      </c>
      <c r="D37" s="1">
        <v>281.54599999999999</v>
      </c>
      <c r="E37">
        <v>1718.09</v>
      </c>
      <c r="F37">
        <v>821.99800000000005</v>
      </c>
      <c r="G37">
        <v>1666.4</v>
      </c>
      <c r="H37">
        <v>1286.6500000000001</v>
      </c>
      <c r="I37">
        <v>1098.98</v>
      </c>
      <c r="J37">
        <f t="shared" si="0"/>
        <v>54.044800000000002</v>
      </c>
      <c r="K37">
        <v>54.044800000000002</v>
      </c>
    </row>
    <row r="38" spans="1:11">
      <c r="A38" s="2" t="s">
        <v>202</v>
      </c>
      <c r="B38" s="1">
        <v>1346.41</v>
      </c>
      <c r="C38" s="1">
        <v>191.185</v>
      </c>
      <c r="D38" s="1">
        <v>526.77499999999998</v>
      </c>
      <c r="E38">
        <v>1472.86</v>
      </c>
      <c r="F38">
        <v>619.58600000000001</v>
      </c>
      <c r="G38">
        <v>1463.99</v>
      </c>
      <c r="H38">
        <v>1084.24</v>
      </c>
      <c r="I38">
        <v>853.74599999999998</v>
      </c>
      <c r="J38">
        <f t="shared" si="0"/>
        <v>191.185</v>
      </c>
      <c r="K38">
        <v>191.185</v>
      </c>
    </row>
    <row r="39" spans="1:11">
      <c r="A39" s="2" t="s">
        <v>188</v>
      </c>
      <c r="B39" s="1">
        <v>1402.79</v>
      </c>
      <c r="C39" s="1">
        <v>247.56800000000001</v>
      </c>
      <c r="D39" s="1">
        <v>583.15899999999999</v>
      </c>
      <c r="E39">
        <v>1433.9</v>
      </c>
      <c r="F39">
        <v>563.20299999999997</v>
      </c>
      <c r="G39">
        <v>1407.61</v>
      </c>
      <c r="H39">
        <v>1027.8499999999999</v>
      </c>
      <c r="I39">
        <v>814.78700000000003</v>
      </c>
      <c r="J39">
        <f t="shared" si="0"/>
        <v>247.56800000000001</v>
      </c>
      <c r="K39">
        <v>247.56800000000001</v>
      </c>
    </row>
    <row r="40" spans="1:11">
      <c r="A40" s="2" t="s">
        <v>328</v>
      </c>
      <c r="B40" s="1">
        <v>1389.75</v>
      </c>
      <c r="C40" s="1">
        <v>305.56799999999998</v>
      </c>
      <c r="D40" s="1">
        <v>641.15899999999999</v>
      </c>
      <c r="E40">
        <v>1375.9</v>
      </c>
      <c r="F40">
        <v>621.20299999999997</v>
      </c>
      <c r="G40">
        <v>1393.91</v>
      </c>
      <c r="H40">
        <v>1085.8499999999999</v>
      </c>
      <c r="I40">
        <v>756.78700000000003</v>
      </c>
      <c r="J40">
        <f t="shared" si="0"/>
        <v>305.56799999999998</v>
      </c>
      <c r="K40">
        <v>305.56799999999998</v>
      </c>
    </row>
    <row r="41" spans="1:11">
      <c r="A41" s="2" t="s">
        <v>166</v>
      </c>
      <c r="B41" s="1">
        <v>1516.47</v>
      </c>
      <c r="C41" s="1">
        <v>432.28</v>
      </c>
      <c r="D41" s="1">
        <v>767.87099999999998</v>
      </c>
      <c r="E41">
        <v>1339.43</v>
      </c>
      <c r="F41">
        <v>706.10799999999995</v>
      </c>
      <c r="G41">
        <v>1267.2</v>
      </c>
      <c r="H41">
        <v>1170.76</v>
      </c>
      <c r="I41">
        <v>883.49900000000002</v>
      </c>
      <c r="J41">
        <f t="shared" si="0"/>
        <v>432.28</v>
      </c>
      <c r="K41">
        <v>432.28</v>
      </c>
    </row>
    <row r="42" spans="1:11">
      <c r="A42" s="2" t="s">
        <v>147</v>
      </c>
      <c r="B42" s="1">
        <v>1463.34</v>
      </c>
      <c r="C42" s="1">
        <v>516.34500000000003</v>
      </c>
      <c r="D42" s="1">
        <v>851.93600000000004</v>
      </c>
      <c r="E42">
        <v>1168.24</v>
      </c>
      <c r="F42">
        <v>534.923</v>
      </c>
      <c r="G42">
        <v>1096.01</v>
      </c>
      <c r="H42">
        <v>999.572</v>
      </c>
      <c r="I42">
        <v>732.41</v>
      </c>
      <c r="J42">
        <f t="shared" si="0"/>
        <v>516.34500000000003</v>
      </c>
      <c r="K42">
        <v>516.34500000000003</v>
      </c>
    </row>
    <row r="43" spans="1:11">
      <c r="A43" s="2" t="s">
        <v>128</v>
      </c>
      <c r="B43" s="1">
        <v>1561.48</v>
      </c>
      <c r="C43" s="1">
        <v>648.01700000000005</v>
      </c>
      <c r="D43" s="1">
        <v>983.60799999999995</v>
      </c>
      <c r="E43">
        <v>1036.57</v>
      </c>
      <c r="F43">
        <v>534</v>
      </c>
      <c r="G43">
        <v>964.34</v>
      </c>
      <c r="H43">
        <v>898.78200000000004</v>
      </c>
      <c r="I43">
        <v>622.39</v>
      </c>
      <c r="J43">
        <f t="shared" si="0"/>
        <v>534</v>
      </c>
      <c r="K43">
        <v>534</v>
      </c>
    </row>
    <row r="44" spans="1:11">
      <c r="A44" s="2" t="s">
        <v>113</v>
      </c>
      <c r="B44" s="1">
        <v>1704.36</v>
      </c>
      <c r="C44" s="1">
        <v>790.90200000000004</v>
      </c>
      <c r="D44" s="1">
        <v>1126.49</v>
      </c>
      <c r="E44">
        <v>925.77499999999998</v>
      </c>
      <c r="F44">
        <v>676.88400000000001</v>
      </c>
      <c r="G44">
        <v>853.54300000000001</v>
      </c>
      <c r="H44">
        <v>1041.67</v>
      </c>
      <c r="I44">
        <v>479.50599999999997</v>
      </c>
      <c r="J44">
        <f t="shared" si="0"/>
        <v>479.50599999999997</v>
      </c>
      <c r="K44">
        <v>479.50599999999997</v>
      </c>
    </row>
    <row r="45" spans="1:11">
      <c r="A45" s="2" t="s">
        <v>95</v>
      </c>
      <c r="B45" s="1">
        <v>1644</v>
      </c>
      <c r="C45" s="1">
        <v>961.44500000000005</v>
      </c>
      <c r="D45" s="1">
        <v>1297.04</v>
      </c>
      <c r="E45">
        <v>755.23099999999999</v>
      </c>
      <c r="F45">
        <v>847.428</v>
      </c>
      <c r="G45">
        <v>683</v>
      </c>
      <c r="H45">
        <v>1064.77</v>
      </c>
      <c r="I45">
        <v>308.96300000000002</v>
      </c>
      <c r="J45">
        <f t="shared" si="0"/>
        <v>308.96300000000002</v>
      </c>
      <c r="K45">
        <v>308.96300000000002</v>
      </c>
    </row>
    <row r="46" spans="1:11">
      <c r="A46" s="2" t="s">
        <v>87</v>
      </c>
      <c r="B46" s="1">
        <v>1604.04</v>
      </c>
      <c r="C46" s="1">
        <v>1053.4100000000001</v>
      </c>
      <c r="D46" s="1">
        <v>1389</v>
      </c>
      <c r="E46">
        <v>721.11500000000001</v>
      </c>
      <c r="F46">
        <v>939.39</v>
      </c>
      <c r="G46">
        <v>774.96299999999997</v>
      </c>
      <c r="H46">
        <v>1156.73</v>
      </c>
      <c r="I46">
        <v>217</v>
      </c>
      <c r="J46">
        <f t="shared" si="0"/>
        <v>217</v>
      </c>
      <c r="K46">
        <v>217</v>
      </c>
    </row>
    <row r="47" spans="1:11">
      <c r="A47" s="2" t="s">
        <v>76</v>
      </c>
      <c r="B47" s="1">
        <v>1733.94</v>
      </c>
      <c r="C47" s="1">
        <v>1183.31</v>
      </c>
      <c r="D47" s="1">
        <v>1518.9</v>
      </c>
      <c r="E47">
        <v>591.20899999999995</v>
      </c>
      <c r="F47">
        <v>1069.3</v>
      </c>
      <c r="G47">
        <v>904.86900000000003</v>
      </c>
      <c r="H47">
        <v>1286.6400000000001</v>
      </c>
      <c r="I47">
        <v>346.90600000000001</v>
      </c>
      <c r="J47">
        <f t="shared" si="0"/>
        <v>346.90600000000001</v>
      </c>
      <c r="K47">
        <v>346.90600000000001</v>
      </c>
    </row>
    <row r="48" spans="1:11">
      <c r="A48" s="2" t="s">
        <v>63</v>
      </c>
      <c r="B48" s="1">
        <v>1930.94</v>
      </c>
      <c r="C48" s="1">
        <v>1290.3800000000001</v>
      </c>
      <c r="D48" s="1">
        <v>1625.97</v>
      </c>
      <c r="E48">
        <v>394.209</v>
      </c>
      <c r="F48">
        <v>1006.59</v>
      </c>
      <c r="G48">
        <v>750.49699999999996</v>
      </c>
      <c r="H48">
        <v>1177.0899999999999</v>
      </c>
      <c r="I48">
        <v>543.90599999999995</v>
      </c>
      <c r="J48">
        <f t="shared" si="0"/>
        <v>394.209</v>
      </c>
      <c r="K48">
        <v>394.209</v>
      </c>
    </row>
    <row r="49" spans="1:11">
      <c r="A49" s="2" t="s">
        <v>39</v>
      </c>
      <c r="B49" s="1">
        <v>1832.18</v>
      </c>
      <c r="C49" s="1">
        <v>1482.27</v>
      </c>
      <c r="D49" s="1">
        <v>1817.86</v>
      </c>
      <c r="E49">
        <v>238.691</v>
      </c>
      <c r="F49">
        <v>1198.48</v>
      </c>
      <c r="G49">
        <v>799.125</v>
      </c>
      <c r="H49">
        <v>1225.72</v>
      </c>
      <c r="I49">
        <v>521.38699999999994</v>
      </c>
      <c r="J49">
        <f t="shared" si="0"/>
        <v>238.691</v>
      </c>
      <c r="K49">
        <v>238.691</v>
      </c>
    </row>
    <row r="50" spans="1:11">
      <c r="A50" s="2" t="s">
        <v>51</v>
      </c>
      <c r="B50" s="1">
        <v>1761.69</v>
      </c>
      <c r="C50" s="1">
        <v>1495.84</v>
      </c>
      <c r="D50" s="1">
        <v>1831.43</v>
      </c>
      <c r="E50">
        <v>168.209</v>
      </c>
      <c r="F50">
        <v>1232.5899999999999</v>
      </c>
      <c r="G50">
        <v>869.60699999999997</v>
      </c>
      <c r="H50">
        <v>1296.2</v>
      </c>
      <c r="I50">
        <v>450.90499999999997</v>
      </c>
      <c r="J50">
        <f t="shared" si="0"/>
        <v>168.209</v>
      </c>
      <c r="K50">
        <v>168.209</v>
      </c>
    </row>
    <row r="51" spans="1:11">
      <c r="A51" s="2" t="s">
        <v>32</v>
      </c>
      <c r="B51" s="1">
        <v>1729.4</v>
      </c>
      <c r="C51" s="1">
        <v>1664.04</v>
      </c>
      <c r="D51" s="1">
        <v>1999.64</v>
      </c>
      <c r="E51">
        <v>0</v>
      </c>
      <c r="F51">
        <v>1400.8</v>
      </c>
      <c r="G51">
        <v>1010.1</v>
      </c>
      <c r="H51">
        <v>1436.69</v>
      </c>
      <c r="I51">
        <v>619.11400000000003</v>
      </c>
      <c r="J51">
        <f t="shared" si="0"/>
        <v>0</v>
      </c>
      <c r="K51">
        <v>0</v>
      </c>
    </row>
    <row r="52" spans="1:11">
      <c r="A52" s="2" t="s">
        <v>30</v>
      </c>
      <c r="B52" s="1">
        <v>1769.4</v>
      </c>
      <c r="C52" s="1">
        <v>1704.04</v>
      </c>
      <c r="D52" s="1">
        <v>2039.64</v>
      </c>
      <c r="E52">
        <v>40</v>
      </c>
      <c r="F52">
        <v>1440.8</v>
      </c>
      <c r="G52">
        <v>1050.0999999999999</v>
      </c>
      <c r="H52">
        <v>1476.69</v>
      </c>
      <c r="I52">
        <v>659.11400000000003</v>
      </c>
      <c r="J52">
        <f t="shared" si="0"/>
        <v>40</v>
      </c>
      <c r="K52">
        <v>40</v>
      </c>
    </row>
    <row r="53" spans="1:11">
      <c r="A53" s="2" t="s">
        <v>22</v>
      </c>
      <c r="B53" s="1">
        <v>1813.32</v>
      </c>
      <c r="C53" s="1">
        <v>1747.96</v>
      </c>
      <c r="D53" s="1">
        <v>2083.5500000000002</v>
      </c>
      <c r="E53">
        <v>83.916399999999996</v>
      </c>
      <c r="F53">
        <v>1484.72</v>
      </c>
      <c r="G53">
        <v>1094.01</v>
      </c>
      <c r="H53">
        <v>1520.61</v>
      </c>
      <c r="I53">
        <v>703.03099999999995</v>
      </c>
      <c r="J53">
        <f t="shared" si="0"/>
        <v>83.916399999999996</v>
      </c>
      <c r="K53">
        <v>83.916399999999996</v>
      </c>
    </row>
    <row r="54" spans="1:11">
      <c r="A54" s="2" t="s">
        <v>18</v>
      </c>
      <c r="B54" s="1">
        <v>1866.3</v>
      </c>
      <c r="C54" s="1">
        <v>1800.94</v>
      </c>
      <c r="D54" s="1">
        <v>2136.54</v>
      </c>
      <c r="E54">
        <v>136.9</v>
      </c>
      <c r="F54">
        <v>1537.7</v>
      </c>
      <c r="G54">
        <v>1147</v>
      </c>
      <c r="H54">
        <v>1573.59</v>
      </c>
      <c r="I54">
        <v>756.01400000000001</v>
      </c>
      <c r="J54">
        <f t="shared" si="0"/>
        <v>136.9</v>
      </c>
      <c r="K54">
        <v>136.9</v>
      </c>
    </row>
    <row r="55" spans="1:11">
      <c r="A55" s="2" t="s">
        <v>238</v>
      </c>
      <c r="B55" s="1">
        <v>1634.33</v>
      </c>
      <c r="C55" s="1">
        <v>235.56</v>
      </c>
      <c r="D55" s="1">
        <v>275.45400000000001</v>
      </c>
      <c r="E55">
        <v>1769.58</v>
      </c>
      <c r="F55">
        <v>916.30899999999997</v>
      </c>
      <c r="G55">
        <v>1760.71</v>
      </c>
      <c r="H55">
        <v>1380.96</v>
      </c>
      <c r="I55">
        <v>1150.47</v>
      </c>
      <c r="J55">
        <f t="shared" si="0"/>
        <v>235.56</v>
      </c>
      <c r="K55">
        <v>235.56</v>
      </c>
    </row>
    <row r="56" spans="1:11">
      <c r="A56" s="2" t="s">
        <v>226</v>
      </c>
      <c r="B56" s="1">
        <v>1556.58</v>
      </c>
      <c r="C56" s="1">
        <v>162.04499999999999</v>
      </c>
      <c r="D56" s="1">
        <v>337.54599999999999</v>
      </c>
      <c r="E56">
        <v>1691.83</v>
      </c>
      <c r="F56">
        <v>838.55799999999999</v>
      </c>
      <c r="G56">
        <v>1682.96</v>
      </c>
      <c r="H56">
        <v>1303.21</v>
      </c>
      <c r="I56">
        <v>1072.72</v>
      </c>
      <c r="J56">
        <f t="shared" si="0"/>
        <v>162.04499999999999</v>
      </c>
      <c r="K56">
        <v>162.04499999999999</v>
      </c>
    </row>
    <row r="57" spans="1:11">
      <c r="A57" s="2" t="s">
        <v>221</v>
      </c>
      <c r="B57" s="1">
        <v>1496.53</v>
      </c>
      <c r="C57" s="1">
        <v>195.04499999999999</v>
      </c>
      <c r="D57" s="1">
        <v>397.59199999999998</v>
      </c>
      <c r="E57">
        <v>1631.79</v>
      </c>
      <c r="F57">
        <v>778.51199999999994</v>
      </c>
      <c r="G57">
        <v>1622.92</v>
      </c>
      <c r="H57">
        <v>1243.1600000000001</v>
      </c>
      <c r="I57">
        <v>1012.67</v>
      </c>
      <c r="J57">
        <f t="shared" si="0"/>
        <v>195.04499999999999</v>
      </c>
      <c r="K57">
        <v>195.04499999999999</v>
      </c>
    </row>
    <row r="58" spans="1:11">
      <c r="A58" s="2" t="s">
        <v>209</v>
      </c>
      <c r="B58" s="1">
        <v>1404.63</v>
      </c>
      <c r="C58" s="1">
        <v>249.40700000000001</v>
      </c>
      <c r="D58" s="1">
        <v>498.29500000000002</v>
      </c>
      <c r="E58">
        <v>1531.08</v>
      </c>
      <c r="F58">
        <v>677.80899999999997</v>
      </c>
      <c r="G58">
        <v>1522.21</v>
      </c>
      <c r="H58">
        <v>1142.46</v>
      </c>
      <c r="I58">
        <v>911.96900000000005</v>
      </c>
      <c r="J58">
        <f t="shared" si="0"/>
        <v>249.40700000000001</v>
      </c>
      <c r="K58">
        <v>249.40700000000001</v>
      </c>
    </row>
    <row r="59" spans="1:11">
      <c r="A59" s="2" t="s">
        <v>193</v>
      </c>
      <c r="B59" s="1">
        <v>1283.07</v>
      </c>
      <c r="C59" s="1">
        <v>254.53</v>
      </c>
      <c r="D59" s="1">
        <v>590.12099999999998</v>
      </c>
      <c r="E59">
        <v>1409.51</v>
      </c>
      <c r="F59">
        <v>682.93200000000002</v>
      </c>
      <c r="G59">
        <v>1527.34</v>
      </c>
      <c r="H59">
        <v>1147.58</v>
      </c>
      <c r="I59">
        <v>790.40099999999995</v>
      </c>
      <c r="J59">
        <f t="shared" si="0"/>
        <v>254.53</v>
      </c>
      <c r="K59">
        <v>254.53</v>
      </c>
    </row>
    <row r="60" spans="1:11">
      <c r="A60" s="2" t="s">
        <v>173</v>
      </c>
      <c r="B60" s="1">
        <v>1289.75</v>
      </c>
      <c r="C60" s="1">
        <v>388.14400000000001</v>
      </c>
      <c r="D60" s="1">
        <v>723.73500000000001</v>
      </c>
      <c r="E60">
        <v>1275.9000000000001</v>
      </c>
      <c r="F60">
        <v>721.20299999999997</v>
      </c>
      <c r="G60">
        <v>1416.47</v>
      </c>
      <c r="H60">
        <v>1185.8499999999999</v>
      </c>
      <c r="I60">
        <v>656.78700000000003</v>
      </c>
      <c r="J60">
        <f t="shared" si="0"/>
        <v>388.14400000000001</v>
      </c>
      <c r="K60">
        <v>388.14400000000001</v>
      </c>
    </row>
    <row r="61" spans="1:11">
      <c r="A61" s="2" t="s">
        <v>148</v>
      </c>
      <c r="B61" s="1">
        <v>1203.3399999999999</v>
      </c>
      <c r="C61" s="1">
        <v>572.52099999999996</v>
      </c>
      <c r="D61" s="1">
        <v>908.11099999999999</v>
      </c>
      <c r="E61">
        <v>1091.52</v>
      </c>
      <c r="F61">
        <v>794.923</v>
      </c>
      <c r="G61">
        <v>1232.0899999999999</v>
      </c>
      <c r="H61">
        <v>1259.57</v>
      </c>
      <c r="I61">
        <v>472.41</v>
      </c>
      <c r="J61">
        <f t="shared" si="0"/>
        <v>472.41</v>
      </c>
      <c r="K61">
        <v>472.41</v>
      </c>
    </row>
    <row r="62" spans="1:11">
      <c r="A62" s="2" t="s">
        <v>334</v>
      </c>
      <c r="B62" s="1">
        <v>1294.48</v>
      </c>
      <c r="C62" s="1">
        <v>689.13</v>
      </c>
      <c r="D62" s="1">
        <v>1024.72</v>
      </c>
      <c r="E62">
        <v>974.91499999999996</v>
      </c>
      <c r="F62">
        <v>801</v>
      </c>
      <c r="G62">
        <v>1115.48</v>
      </c>
      <c r="H62">
        <v>1165.78</v>
      </c>
      <c r="I62">
        <v>355.80099999999999</v>
      </c>
      <c r="J62">
        <f t="shared" si="0"/>
        <v>355.80099999999999</v>
      </c>
      <c r="K62">
        <v>355.80099999999999</v>
      </c>
    </row>
    <row r="63" spans="1:11">
      <c r="A63" s="2" t="s">
        <v>125</v>
      </c>
      <c r="B63" s="1">
        <v>1253</v>
      </c>
      <c r="C63" s="1">
        <v>730.60900000000004</v>
      </c>
      <c r="D63" s="1">
        <v>1066.2</v>
      </c>
      <c r="E63">
        <v>933.43600000000004</v>
      </c>
      <c r="F63">
        <v>842.47900000000004</v>
      </c>
      <c r="G63">
        <v>1074</v>
      </c>
      <c r="H63">
        <v>1207.26</v>
      </c>
      <c r="I63">
        <v>314.322</v>
      </c>
      <c r="J63">
        <f t="shared" si="0"/>
        <v>314.322</v>
      </c>
      <c r="K63">
        <v>314.322</v>
      </c>
    </row>
    <row r="64" spans="1:11">
      <c r="A64" s="2" t="s">
        <v>124</v>
      </c>
      <c r="B64" s="1">
        <v>1323</v>
      </c>
      <c r="C64" s="1">
        <v>800.60900000000004</v>
      </c>
      <c r="D64" s="1">
        <v>1136.2</v>
      </c>
      <c r="E64">
        <v>1003.44</v>
      </c>
      <c r="F64">
        <v>912.47900000000004</v>
      </c>
      <c r="G64">
        <v>1004</v>
      </c>
      <c r="H64">
        <v>1277.26</v>
      </c>
      <c r="I64">
        <v>384.322</v>
      </c>
      <c r="J64">
        <f t="shared" si="0"/>
        <v>384.322</v>
      </c>
      <c r="K64">
        <v>384.322</v>
      </c>
    </row>
    <row r="65" spans="1:11">
      <c r="A65" s="2" t="s">
        <v>1164</v>
      </c>
      <c r="B65" s="1">
        <v>1357</v>
      </c>
      <c r="C65" s="1">
        <v>834.60900000000004</v>
      </c>
      <c r="D65" s="1">
        <v>1170.2</v>
      </c>
      <c r="E65">
        <v>1006.82</v>
      </c>
      <c r="F65">
        <v>946.47900000000004</v>
      </c>
      <c r="G65">
        <v>970</v>
      </c>
      <c r="H65">
        <v>1311.26</v>
      </c>
      <c r="I65">
        <v>387.70699999999999</v>
      </c>
      <c r="J65">
        <f t="shared" si="0"/>
        <v>387.70699999999999</v>
      </c>
      <c r="K65">
        <v>387.70699999999999</v>
      </c>
    </row>
    <row r="66" spans="1:11">
      <c r="A66" s="2" t="s">
        <v>111</v>
      </c>
      <c r="B66" s="1">
        <v>1346.79</v>
      </c>
      <c r="C66" s="1">
        <v>824.399</v>
      </c>
      <c r="D66" s="1">
        <v>1159.99</v>
      </c>
      <c r="E66">
        <v>839.64499999999998</v>
      </c>
      <c r="F66">
        <v>936.27</v>
      </c>
      <c r="G66">
        <v>1137.18</v>
      </c>
      <c r="H66">
        <v>1301.05</v>
      </c>
      <c r="I66">
        <v>220.53100000000001</v>
      </c>
      <c r="J66">
        <f t="shared" si="0"/>
        <v>220.53100000000001</v>
      </c>
      <c r="K66">
        <v>220.53100000000001</v>
      </c>
    </row>
    <row r="67" spans="1:11">
      <c r="A67" s="2" t="s">
        <v>102</v>
      </c>
      <c r="B67" s="1">
        <v>1459.27</v>
      </c>
      <c r="C67" s="1">
        <v>936.88199999999995</v>
      </c>
      <c r="D67" s="1">
        <v>1272.47</v>
      </c>
      <c r="E67">
        <v>727.16300000000001</v>
      </c>
      <c r="F67">
        <v>1048.75</v>
      </c>
      <c r="G67">
        <v>1100.01</v>
      </c>
      <c r="H67">
        <v>1413.53</v>
      </c>
      <c r="I67">
        <v>108.04900000000001</v>
      </c>
      <c r="J67">
        <f t="shared" ref="J67:J130" si="1">MIN(B67:I67)</f>
        <v>108.04900000000001</v>
      </c>
      <c r="K67">
        <v>108.04900000000001</v>
      </c>
    </row>
    <row r="68" spans="1:11">
      <c r="A68" s="2" t="s">
        <v>89</v>
      </c>
      <c r="B68" s="1">
        <v>1387.04</v>
      </c>
      <c r="C68" s="1">
        <v>1044.93</v>
      </c>
      <c r="D68" s="1">
        <v>1380.52</v>
      </c>
      <c r="E68">
        <v>619.11400000000003</v>
      </c>
      <c r="F68">
        <v>1156.3900000000001</v>
      </c>
      <c r="G68">
        <v>991.96299999999997</v>
      </c>
      <c r="H68">
        <v>1373.73</v>
      </c>
      <c r="I68">
        <v>0</v>
      </c>
      <c r="J68">
        <f t="shared" si="1"/>
        <v>0</v>
      </c>
      <c r="K68">
        <v>0</v>
      </c>
    </row>
    <row r="69" spans="1:11">
      <c r="A69" s="2" t="s">
        <v>86</v>
      </c>
      <c r="B69" s="1">
        <v>1451.19</v>
      </c>
      <c r="C69" s="1">
        <v>1117.58</v>
      </c>
      <c r="D69" s="1">
        <v>1453.17</v>
      </c>
      <c r="E69">
        <v>581.95399999999995</v>
      </c>
      <c r="F69">
        <v>1106.3900000000001</v>
      </c>
      <c r="G69">
        <v>941.96299999999997</v>
      </c>
      <c r="H69">
        <v>1323.73</v>
      </c>
      <c r="I69">
        <v>72.645399999999995</v>
      </c>
      <c r="J69">
        <f t="shared" si="1"/>
        <v>72.645399999999995</v>
      </c>
      <c r="K69">
        <v>72.645399999999995</v>
      </c>
    </row>
    <row r="70" spans="1:11">
      <c r="A70" s="2" t="s">
        <v>60</v>
      </c>
      <c r="B70" s="1">
        <v>1690.89</v>
      </c>
      <c r="C70" s="1">
        <v>1373.84</v>
      </c>
      <c r="D70" s="1">
        <v>1709.43</v>
      </c>
      <c r="E70">
        <v>290.202</v>
      </c>
      <c r="F70">
        <v>1354.58</v>
      </c>
      <c r="G70">
        <v>991.6</v>
      </c>
      <c r="H70">
        <v>1418.19</v>
      </c>
      <c r="I70">
        <v>328.91199999999998</v>
      </c>
      <c r="J70">
        <f t="shared" si="1"/>
        <v>290.202</v>
      </c>
      <c r="K70">
        <v>290.202</v>
      </c>
    </row>
    <row r="71" spans="1:11">
      <c r="A71" s="2" t="s">
        <v>37</v>
      </c>
      <c r="B71" s="1">
        <v>1657</v>
      </c>
      <c r="C71" s="1">
        <v>1600.53</v>
      </c>
      <c r="D71" s="1">
        <v>1936.12</v>
      </c>
      <c r="E71">
        <v>72.402699999999996</v>
      </c>
      <c r="F71">
        <v>1337.28</v>
      </c>
      <c r="G71">
        <v>974.30100000000004</v>
      </c>
      <c r="H71">
        <v>1400.89</v>
      </c>
      <c r="I71">
        <v>555.59900000000005</v>
      </c>
      <c r="J71">
        <f t="shared" si="1"/>
        <v>72.402699999999996</v>
      </c>
      <c r="K71">
        <v>72.402699999999996</v>
      </c>
    </row>
    <row r="72" spans="1:11">
      <c r="A72" s="2" t="s">
        <v>249</v>
      </c>
      <c r="B72" s="1">
        <v>1660.93</v>
      </c>
      <c r="C72" s="1">
        <v>371.36599999999999</v>
      </c>
      <c r="D72" s="1">
        <v>162.10300000000001</v>
      </c>
      <c r="E72">
        <v>1943.62</v>
      </c>
      <c r="F72">
        <v>1090.3499999999999</v>
      </c>
      <c r="G72">
        <v>1934.75</v>
      </c>
      <c r="H72">
        <v>1555</v>
      </c>
      <c r="I72">
        <v>1324.51</v>
      </c>
      <c r="J72">
        <f t="shared" si="1"/>
        <v>162.10300000000001</v>
      </c>
      <c r="K72">
        <v>162.10300000000001</v>
      </c>
    </row>
    <row r="73" spans="1:11">
      <c r="A73" s="2" t="s">
        <v>241</v>
      </c>
      <c r="B73" s="1">
        <v>1530.14</v>
      </c>
      <c r="C73" s="1">
        <v>283.04500000000002</v>
      </c>
      <c r="D73" s="1">
        <v>292.89400000000001</v>
      </c>
      <c r="E73">
        <v>1812.83</v>
      </c>
      <c r="F73">
        <v>959.55799999999999</v>
      </c>
      <c r="G73">
        <v>1803.96</v>
      </c>
      <c r="H73">
        <v>1424.21</v>
      </c>
      <c r="I73">
        <v>1193.72</v>
      </c>
      <c r="J73">
        <f t="shared" si="1"/>
        <v>283.04500000000002</v>
      </c>
      <c r="K73">
        <v>283.04500000000002</v>
      </c>
    </row>
    <row r="74" spans="1:11">
      <c r="A74" s="2" t="s">
        <v>215</v>
      </c>
      <c r="B74" s="1">
        <v>1430.39</v>
      </c>
      <c r="C74" s="1">
        <v>261.18</v>
      </c>
      <c r="D74" s="1">
        <v>463.72699999999998</v>
      </c>
      <c r="E74">
        <v>1603.27</v>
      </c>
      <c r="F74">
        <v>844.64800000000002</v>
      </c>
      <c r="G74">
        <v>1689.05</v>
      </c>
      <c r="H74">
        <v>1309.3</v>
      </c>
      <c r="I74">
        <v>984.154</v>
      </c>
      <c r="J74">
        <f t="shared" si="1"/>
        <v>261.18</v>
      </c>
      <c r="K74">
        <v>261.18</v>
      </c>
    </row>
    <row r="75" spans="1:11">
      <c r="A75" s="2" t="s">
        <v>211</v>
      </c>
      <c r="B75" s="1">
        <v>1376.02</v>
      </c>
      <c r="C75" s="1">
        <v>315.55799999999999</v>
      </c>
      <c r="D75" s="1">
        <v>518.10500000000002</v>
      </c>
      <c r="E75">
        <v>1548.89</v>
      </c>
      <c r="F75">
        <v>899.02499999999998</v>
      </c>
      <c r="G75">
        <v>1689.45</v>
      </c>
      <c r="H75">
        <v>1363.67</v>
      </c>
      <c r="I75">
        <v>929.77599999999995</v>
      </c>
      <c r="J75">
        <f t="shared" si="1"/>
        <v>315.55799999999999</v>
      </c>
      <c r="K75">
        <v>315.55799999999999</v>
      </c>
    </row>
    <row r="76" spans="1:11">
      <c r="A76" s="2" t="s">
        <v>200</v>
      </c>
      <c r="B76" s="1">
        <v>1320.98</v>
      </c>
      <c r="C76" s="1">
        <v>370.59800000000001</v>
      </c>
      <c r="D76" s="1">
        <v>573.14499999999998</v>
      </c>
      <c r="E76">
        <v>1493.85</v>
      </c>
      <c r="F76">
        <v>860.84299999999996</v>
      </c>
      <c r="G76">
        <v>1634.41</v>
      </c>
      <c r="H76">
        <v>1325.49</v>
      </c>
      <c r="I76">
        <v>874.73599999999999</v>
      </c>
      <c r="J76">
        <f t="shared" si="1"/>
        <v>370.59800000000001</v>
      </c>
      <c r="K76">
        <v>370.59800000000001</v>
      </c>
    </row>
    <row r="77" spans="1:11">
      <c r="A77" s="2" t="s">
        <v>190</v>
      </c>
      <c r="B77" s="1">
        <v>1213.07</v>
      </c>
      <c r="C77" s="1">
        <v>324.52999999999997</v>
      </c>
      <c r="D77" s="1">
        <v>660.12099999999998</v>
      </c>
      <c r="E77">
        <v>1385.94</v>
      </c>
      <c r="F77">
        <v>752.93200000000002</v>
      </c>
      <c r="G77">
        <v>1526.5</v>
      </c>
      <c r="H77">
        <v>1217.58</v>
      </c>
      <c r="I77">
        <v>766.82500000000005</v>
      </c>
      <c r="J77">
        <f t="shared" si="1"/>
        <v>324.52999999999997</v>
      </c>
      <c r="K77">
        <v>324.52999999999997</v>
      </c>
    </row>
    <row r="78" spans="1:11">
      <c r="A78" s="2" t="s">
        <v>178</v>
      </c>
      <c r="B78" s="1">
        <v>1178.75</v>
      </c>
      <c r="C78" s="1">
        <v>395.99400000000003</v>
      </c>
      <c r="D78" s="1">
        <v>731.58500000000004</v>
      </c>
      <c r="E78">
        <v>1314.48</v>
      </c>
      <c r="F78">
        <v>824.39599999999996</v>
      </c>
      <c r="G78">
        <v>1455.04</v>
      </c>
      <c r="H78">
        <v>1289.05</v>
      </c>
      <c r="I78">
        <v>695.36099999999999</v>
      </c>
      <c r="J78">
        <f t="shared" si="1"/>
        <v>395.99400000000003</v>
      </c>
      <c r="K78">
        <v>395.99400000000003</v>
      </c>
    </row>
    <row r="79" spans="1:11">
      <c r="A79" s="2" t="s">
        <v>171</v>
      </c>
      <c r="B79" s="1">
        <v>1231.03</v>
      </c>
      <c r="C79" s="1">
        <v>448.27199999999999</v>
      </c>
      <c r="D79" s="1">
        <v>783.86300000000006</v>
      </c>
      <c r="E79">
        <v>1262.2</v>
      </c>
      <c r="F79">
        <v>876.67399999999998</v>
      </c>
      <c r="G79">
        <v>1402.76</v>
      </c>
      <c r="H79">
        <v>1341.32</v>
      </c>
      <c r="I79">
        <v>643.08299999999997</v>
      </c>
      <c r="J79">
        <f t="shared" si="1"/>
        <v>448.27199999999999</v>
      </c>
      <c r="K79">
        <v>448.27199999999999</v>
      </c>
    </row>
    <row r="80" spans="1:11">
      <c r="A80" s="2" t="s">
        <v>164</v>
      </c>
      <c r="B80" s="1">
        <v>1298.55</v>
      </c>
      <c r="C80" s="1">
        <v>515.79399999999998</v>
      </c>
      <c r="D80" s="1">
        <v>851.38400000000001</v>
      </c>
      <c r="E80">
        <v>1194.68</v>
      </c>
      <c r="F80">
        <v>898.07500000000005</v>
      </c>
      <c r="G80">
        <v>1335.24</v>
      </c>
      <c r="H80">
        <v>1362.72</v>
      </c>
      <c r="I80">
        <v>575.56200000000001</v>
      </c>
      <c r="J80">
        <f t="shared" si="1"/>
        <v>515.79399999999998</v>
      </c>
      <c r="K80">
        <v>515.79399999999998</v>
      </c>
    </row>
    <row r="81" spans="1:11">
      <c r="A81" s="2" t="s">
        <v>324</v>
      </c>
      <c r="B81" s="1">
        <v>1177.3399999999999</v>
      </c>
      <c r="C81" s="1">
        <v>630.07299999999998</v>
      </c>
      <c r="D81" s="1">
        <v>965.66399999999999</v>
      </c>
      <c r="E81">
        <v>1067.81</v>
      </c>
      <c r="F81">
        <v>852.476</v>
      </c>
      <c r="G81">
        <v>1208.3699999999999</v>
      </c>
      <c r="H81">
        <v>1317.12</v>
      </c>
      <c r="I81">
        <v>448.69200000000001</v>
      </c>
      <c r="J81">
        <f t="shared" si="1"/>
        <v>448.69200000000001</v>
      </c>
      <c r="K81">
        <v>448.69200000000001</v>
      </c>
    </row>
    <row r="82" spans="1:11">
      <c r="A82" s="2" t="s">
        <v>345</v>
      </c>
      <c r="B82" s="1">
        <v>1257.8</v>
      </c>
      <c r="C82" s="1">
        <v>710.53700000000003</v>
      </c>
      <c r="D82" s="1">
        <v>1046.1300000000001</v>
      </c>
      <c r="E82">
        <v>987.34199999999998</v>
      </c>
      <c r="F82">
        <v>896.38599999999997</v>
      </c>
      <c r="G82">
        <v>1127.9100000000001</v>
      </c>
      <c r="H82">
        <v>1261.17</v>
      </c>
      <c r="I82">
        <v>368.22800000000001</v>
      </c>
      <c r="J82">
        <f t="shared" si="1"/>
        <v>368.22800000000001</v>
      </c>
      <c r="K82">
        <v>368.22800000000001</v>
      </c>
    </row>
    <row r="83" spans="1:11">
      <c r="A83" s="2" t="s">
        <v>85</v>
      </c>
      <c r="B83" s="1">
        <v>1415.19</v>
      </c>
      <c r="C83" s="1">
        <v>1098.1500000000001</v>
      </c>
      <c r="D83" s="1">
        <v>1433.74</v>
      </c>
      <c r="E83">
        <v>565.89700000000005</v>
      </c>
      <c r="F83">
        <v>1142.3900000000001</v>
      </c>
      <c r="G83">
        <v>977.96299999999997</v>
      </c>
      <c r="H83">
        <v>1359.73</v>
      </c>
      <c r="I83">
        <v>53.216700000000003</v>
      </c>
      <c r="J83">
        <f t="shared" si="1"/>
        <v>53.216700000000003</v>
      </c>
      <c r="K83">
        <v>53.216700000000003</v>
      </c>
    </row>
    <row r="84" spans="1:11">
      <c r="A84" s="2" t="s">
        <v>71</v>
      </c>
      <c r="B84" s="1">
        <v>1542.79</v>
      </c>
      <c r="C84" s="1">
        <v>1225.75</v>
      </c>
      <c r="D84" s="1">
        <v>1561.34</v>
      </c>
      <c r="E84">
        <v>438.29500000000002</v>
      </c>
      <c r="F84">
        <v>1269.99</v>
      </c>
      <c r="G84">
        <v>1105.57</v>
      </c>
      <c r="H84">
        <v>1487.34</v>
      </c>
      <c r="I84">
        <v>180.82</v>
      </c>
      <c r="J84">
        <f t="shared" si="1"/>
        <v>180.82</v>
      </c>
      <c r="K84">
        <v>180.82</v>
      </c>
    </row>
    <row r="85" spans="1:11">
      <c r="A85" s="2" t="s">
        <v>31</v>
      </c>
      <c r="B85" s="1">
        <v>1790.66</v>
      </c>
      <c r="C85" s="1">
        <v>1725.3</v>
      </c>
      <c r="D85" s="1">
        <v>2060.89</v>
      </c>
      <c r="E85">
        <v>61.255299999999998</v>
      </c>
      <c r="F85">
        <v>1462.05</v>
      </c>
      <c r="G85">
        <v>1028.6400000000001</v>
      </c>
      <c r="H85">
        <v>1455.23</v>
      </c>
      <c r="I85">
        <v>680.36900000000003</v>
      </c>
      <c r="J85">
        <f t="shared" si="1"/>
        <v>61.255299999999998</v>
      </c>
      <c r="K85">
        <v>61.255299999999998</v>
      </c>
    </row>
    <row r="86" spans="1:11">
      <c r="A86" s="2" t="s">
        <v>24</v>
      </c>
      <c r="B86" s="1">
        <v>1899.11</v>
      </c>
      <c r="C86" s="1">
        <v>1833.75</v>
      </c>
      <c r="D86" s="1">
        <v>2169.34</v>
      </c>
      <c r="E86">
        <v>169.70400000000001</v>
      </c>
      <c r="F86">
        <v>1570.5</v>
      </c>
      <c r="G86">
        <v>920.19200000000001</v>
      </c>
      <c r="H86">
        <v>1346.79</v>
      </c>
      <c r="I86">
        <v>788.81799999999998</v>
      </c>
      <c r="J86">
        <f t="shared" si="1"/>
        <v>169.70400000000001</v>
      </c>
      <c r="K86">
        <v>169.70400000000001</v>
      </c>
    </row>
    <row r="87" spans="1:11">
      <c r="A87" s="2" t="s">
        <v>243</v>
      </c>
      <c r="B87" s="1">
        <v>1507.99</v>
      </c>
      <c r="C87" s="1">
        <v>482.70100000000002</v>
      </c>
      <c r="D87" s="1">
        <v>442.64</v>
      </c>
      <c r="E87">
        <v>1870.88</v>
      </c>
      <c r="F87">
        <v>1159.21</v>
      </c>
      <c r="G87">
        <v>2003.62</v>
      </c>
      <c r="H87">
        <v>1623.86</v>
      </c>
      <c r="I87">
        <v>1251.77</v>
      </c>
      <c r="J87">
        <f t="shared" si="1"/>
        <v>442.64</v>
      </c>
      <c r="K87">
        <v>442.64</v>
      </c>
    </row>
    <row r="88" spans="1:11">
      <c r="A88" s="2" t="s">
        <v>235</v>
      </c>
      <c r="B88" s="1">
        <v>1443.99</v>
      </c>
      <c r="C88" s="1">
        <v>418.70100000000002</v>
      </c>
      <c r="D88" s="1">
        <v>428.55</v>
      </c>
      <c r="E88">
        <v>1806.88</v>
      </c>
      <c r="F88">
        <v>1095.21</v>
      </c>
      <c r="G88">
        <v>1939.62</v>
      </c>
      <c r="H88">
        <v>1559.86</v>
      </c>
      <c r="I88">
        <v>1187.77</v>
      </c>
      <c r="J88">
        <f t="shared" si="1"/>
        <v>418.70100000000002</v>
      </c>
      <c r="K88">
        <v>418.70100000000002</v>
      </c>
    </row>
    <row r="89" spans="1:11">
      <c r="A89" s="2" t="s">
        <v>232</v>
      </c>
      <c r="B89" s="1">
        <v>1419.23</v>
      </c>
      <c r="C89" s="1">
        <v>393.94900000000001</v>
      </c>
      <c r="D89" s="1">
        <v>403.798</v>
      </c>
      <c r="E89">
        <v>1782.13</v>
      </c>
      <c r="F89">
        <v>1070.46</v>
      </c>
      <c r="G89">
        <v>1914.87</v>
      </c>
      <c r="H89">
        <v>1535.11</v>
      </c>
      <c r="I89">
        <v>1163.02</v>
      </c>
      <c r="J89">
        <f t="shared" si="1"/>
        <v>393.94900000000001</v>
      </c>
      <c r="K89">
        <v>393.94900000000001</v>
      </c>
    </row>
    <row r="90" spans="1:11">
      <c r="A90" s="2" t="s">
        <v>210</v>
      </c>
      <c r="B90" s="1">
        <v>1175.8800000000001</v>
      </c>
      <c r="C90" s="1">
        <v>550.04499999999996</v>
      </c>
      <c r="D90" s="1">
        <v>647.15599999999995</v>
      </c>
      <c r="E90">
        <v>1730.57</v>
      </c>
      <c r="F90">
        <v>1130.51</v>
      </c>
      <c r="G90">
        <v>1871.13</v>
      </c>
      <c r="H90">
        <v>1595.16</v>
      </c>
      <c r="I90">
        <v>1111.46</v>
      </c>
      <c r="J90">
        <f t="shared" si="1"/>
        <v>550.04499999999996</v>
      </c>
      <c r="K90">
        <v>550.04499999999996</v>
      </c>
    </row>
    <row r="91" spans="1:11">
      <c r="A91" s="2" t="s">
        <v>192</v>
      </c>
      <c r="B91" s="1">
        <v>1055.83</v>
      </c>
      <c r="C91" s="1">
        <v>582.05999999999995</v>
      </c>
      <c r="D91" s="1">
        <v>767.20299999999997</v>
      </c>
      <c r="E91">
        <v>1610.52</v>
      </c>
      <c r="F91">
        <v>1010.46</v>
      </c>
      <c r="G91">
        <v>1751.09</v>
      </c>
      <c r="H91">
        <v>1475.11</v>
      </c>
      <c r="I91">
        <v>991.41</v>
      </c>
      <c r="J91">
        <f t="shared" si="1"/>
        <v>582.05999999999995</v>
      </c>
      <c r="K91">
        <v>582.05999999999995</v>
      </c>
    </row>
    <row r="92" spans="1:11">
      <c r="A92" s="2" t="s">
        <v>182</v>
      </c>
      <c r="B92" s="1">
        <v>845.96</v>
      </c>
      <c r="C92" s="1">
        <v>757.06</v>
      </c>
      <c r="D92" s="1">
        <v>977.07299999999998</v>
      </c>
      <c r="E92">
        <v>1785.52</v>
      </c>
      <c r="F92">
        <v>1185.46</v>
      </c>
      <c r="G92">
        <v>1926.09</v>
      </c>
      <c r="H92">
        <v>1650.11</v>
      </c>
      <c r="I92">
        <v>1166.4100000000001</v>
      </c>
      <c r="J92">
        <f t="shared" si="1"/>
        <v>757.06</v>
      </c>
      <c r="K92">
        <v>757.06</v>
      </c>
    </row>
    <row r="93" spans="1:11">
      <c r="A93" s="2" t="s">
        <v>174</v>
      </c>
      <c r="B93" s="1">
        <v>793.01099999999997</v>
      </c>
      <c r="C93" s="1">
        <v>810.00800000000004</v>
      </c>
      <c r="D93" s="1">
        <v>1030.02</v>
      </c>
      <c r="E93">
        <v>1754.52</v>
      </c>
      <c r="F93">
        <v>1238.4100000000001</v>
      </c>
      <c r="G93">
        <v>1895.09</v>
      </c>
      <c r="H93">
        <v>1703.06</v>
      </c>
      <c r="I93">
        <v>1135.4100000000001</v>
      </c>
      <c r="J93">
        <f t="shared" si="1"/>
        <v>793.01099999999997</v>
      </c>
      <c r="K93">
        <v>793.01099999999997</v>
      </c>
    </row>
    <row r="94" spans="1:11">
      <c r="A94" s="2" t="s">
        <v>158</v>
      </c>
      <c r="B94" s="1">
        <v>502.33800000000002</v>
      </c>
      <c r="C94" s="1">
        <v>1035.26</v>
      </c>
      <c r="D94" s="1">
        <v>1320.69</v>
      </c>
      <c r="E94">
        <v>1739.7</v>
      </c>
      <c r="F94">
        <v>1463.66</v>
      </c>
      <c r="G94">
        <v>1883.37</v>
      </c>
      <c r="H94">
        <v>1928.31</v>
      </c>
      <c r="I94">
        <v>1120.5899999999999</v>
      </c>
      <c r="J94">
        <f t="shared" si="1"/>
        <v>502.33800000000002</v>
      </c>
      <c r="K94">
        <v>502.33800000000002</v>
      </c>
    </row>
    <row r="95" spans="1:11">
      <c r="A95" s="2" t="s">
        <v>146</v>
      </c>
      <c r="B95" s="1">
        <v>328.05500000000001</v>
      </c>
      <c r="C95" s="1">
        <v>1209.54</v>
      </c>
      <c r="D95" s="1">
        <v>1494.98</v>
      </c>
      <c r="E95">
        <v>1854.4</v>
      </c>
      <c r="F95">
        <v>1637.94</v>
      </c>
      <c r="G95">
        <v>2057.65</v>
      </c>
      <c r="H95">
        <v>2102.59</v>
      </c>
      <c r="I95">
        <v>1294.8699999999999</v>
      </c>
      <c r="J95">
        <f t="shared" si="1"/>
        <v>328.05500000000001</v>
      </c>
      <c r="K95">
        <v>328.05500000000001</v>
      </c>
    </row>
    <row r="96" spans="1:11">
      <c r="A96" s="2" t="s">
        <v>133</v>
      </c>
      <c r="B96" s="1">
        <v>132.596</v>
      </c>
      <c r="C96" s="1">
        <v>1405</v>
      </c>
      <c r="D96" s="1">
        <v>1690.44</v>
      </c>
      <c r="E96">
        <v>1862</v>
      </c>
      <c r="F96">
        <v>1833.4</v>
      </c>
      <c r="G96">
        <v>2253.11</v>
      </c>
      <c r="H96">
        <v>2298.0500000000002</v>
      </c>
      <c r="I96">
        <v>1490.33</v>
      </c>
      <c r="J96">
        <f t="shared" si="1"/>
        <v>132.596</v>
      </c>
      <c r="K96">
        <v>132.596</v>
      </c>
    </row>
    <row r="97" spans="1:11">
      <c r="A97" s="2" t="s">
        <v>126</v>
      </c>
      <c r="B97" s="1">
        <v>70.114800000000002</v>
      </c>
      <c r="C97" s="1">
        <v>1467.48</v>
      </c>
      <c r="D97" s="1">
        <v>1752.92</v>
      </c>
      <c r="E97">
        <v>1799.52</v>
      </c>
      <c r="F97">
        <v>1895.88</v>
      </c>
      <c r="G97">
        <v>2315.59</v>
      </c>
      <c r="H97">
        <v>2360.5300000000002</v>
      </c>
      <c r="I97">
        <v>1457.15</v>
      </c>
      <c r="J97">
        <f t="shared" si="1"/>
        <v>70.114800000000002</v>
      </c>
      <c r="K97">
        <v>70.114800000000002</v>
      </c>
    </row>
    <row r="98" spans="1:11">
      <c r="A98" s="2" t="s">
        <v>116</v>
      </c>
      <c r="B98" s="1">
        <v>0</v>
      </c>
      <c r="C98" s="1">
        <v>1537.6</v>
      </c>
      <c r="D98" s="1">
        <v>1823.03</v>
      </c>
      <c r="E98">
        <v>1729.4</v>
      </c>
      <c r="F98">
        <v>1966</v>
      </c>
      <c r="G98">
        <v>2327</v>
      </c>
      <c r="H98">
        <v>2430.65</v>
      </c>
      <c r="I98">
        <v>1387.04</v>
      </c>
      <c r="J98">
        <f t="shared" si="1"/>
        <v>0</v>
      </c>
      <c r="K98">
        <v>0</v>
      </c>
    </row>
    <row r="99" spans="1:11">
      <c r="A99" s="2" t="s">
        <v>81</v>
      </c>
      <c r="B99" s="1">
        <v>337.33100000000002</v>
      </c>
      <c r="C99" s="1">
        <v>1874.93</v>
      </c>
      <c r="D99" s="1">
        <v>2160.36</v>
      </c>
      <c r="E99">
        <v>1967.07</v>
      </c>
      <c r="F99">
        <v>2303.33</v>
      </c>
      <c r="G99">
        <v>2664.33</v>
      </c>
      <c r="H99">
        <v>2767.98</v>
      </c>
      <c r="I99">
        <v>1724.37</v>
      </c>
      <c r="J99">
        <f t="shared" si="1"/>
        <v>337.33100000000002</v>
      </c>
      <c r="K99">
        <v>337.33100000000002</v>
      </c>
    </row>
    <row r="100" spans="1:11">
      <c r="A100" s="2" t="s">
        <v>67</v>
      </c>
      <c r="B100" s="1">
        <v>563.34500000000003</v>
      </c>
      <c r="C100" s="1">
        <v>2100.94</v>
      </c>
      <c r="D100" s="1">
        <v>2386.38</v>
      </c>
      <c r="E100">
        <v>1741.06</v>
      </c>
      <c r="F100">
        <v>2529.34</v>
      </c>
      <c r="G100">
        <v>2642.96</v>
      </c>
      <c r="H100">
        <v>2993.99</v>
      </c>
      <c r="I100">
        <v>1729.65</v>
      </c>
      <c r="J100">
        <f t="shared" si="1"/>
        <v>563.34500000000003</v>
      </c>
      <c r="K100">
        <v>563.34500000000003</v>
      </c>
    </row>
    <row r="101" spans="1:11">
      <c r="A101" s="2" t="s">
        <v>50</v>
      </c>
      <c r="B101" s="1">
        <v>748</v>
      </c>
      <c r="C101" s="1">
        <v>2285.59</v>
      </c>
      <c r="D101" s="1">
        <v>2571.0300000000002</v>
      </c>
      <c r="E101">
        <v>1556.4</v>
      </c>
      <c r="F101">
        <v>2621.52</v>
      </c>
      <c r="G101">
        <v>2458.3000000000002</v>
      </c>
      <c r="H101">
        <v>2884.89</v>
      </c>
      <c r="I101">
        <v>1545</v>
      </c>
      <c r="J101">
        <f t="shared" si="1"/>
        <v>748</v>
      </c>
      <c r="K101">
        <v>748</v>
      </c>
    </row>
    <row r="102" spans="1:11">
      <c r="A102" s="2" t="s">
        <v>266</v>
      </c>
      <c r="B102" s="1">
        <v>1812.15</v>
      </c>
      <c r="C102" s="1">
        <v>522.07299999999998</v>
      </c>
      <c r="D102" s="1">
        <v>186.483</v>
      </c>
      <c r="E102">
        <v>2131.48</v>
      </c>
      <c r="F102">
        <v>1278.21</v>
      </c>
      <c r="G102">
        <v>2122.61</v>
      </c>
      <c r="H102">
        <v>1742.86</v>
      </c>
      <c r="I102">
        <v>1512.37</v>
      </c>
      <c r="J102">
        <f t="shared" si="1"/>
        <v>186.483</v>
      </c>
      <c r="K102">
        <v>186.483</v>
      </c>
    </row>
    <row r="103" spans="1:11">
      <c r="A103" s="2" t="s">
        <v>259</v>
      </c>
      <c r="B103" s="1">
        <v>1728.99</v>
      </c>
      <c r="C103" s="1">
        <v>605.24099999999999</v>
      </c>
      <c r="D103" s="1">
        <v>269.65100000000001</v>
      </c>
      <c r="E103">
        <v>2091.88</v>
      </c>
      <c r="F103">
        <v>1361.38</v>
      </c>
      <c r="G103">
        <v>2205.7800000000002</v>
      </c>
      <c r="H103">
        <v>1826.02</v>
      </c>
      <c r="I103">
        <v>1472.77</v>
      </c>
      <c r="J103">
        <f t="shared" si="1"/>
        <v>269.65100000000001</v>
      </c>
      <c r="K103">
        <v>269.65100000000001</v>
      </c>
    </row>
    <row r="104" spans="1:11">
      <c r="A104" s="2" t="s">
        <v>250</v>
      </c>
      <c r="B104" s="1">
        <v>1644.99</v>
      </c>
      <c r="C104" s="1">
        <v>619.70100000000002</v>
      </c>
      <c r="D104" s="1">
        <v>353.65100000000001</v>
      </c>
      <c r="E104">
        <v>2007.88</v>
      </c>
      <c r="F104">
        <v>1296.21</v>
      </c>
      <c r="G104">
        <v>2140.62</v>
      </c>
      <c r="H104">
        <v>1760.86</v>
      </c>
      <c r="I104">
        <v>1388.77</v>
      </c>
      <c r="J104">
        <f t="shared" si="1"/>
        <v>353.65100000000001</v>
      </c>
      <c r="K104">
        <v>353.65100000000001</v>
      </c>
    </row>
    <row r="105" spans="1:11">
      <c r="A105" s="2" t="s">
        <v>265</v>
      </c>
      <c r="B105" s="1">
        <v>1703.08</v>
      </c>
      <c r="C105" s="1">
        <v>677.79499999999996</v>
      </c>
      <c r="D105" s="1">
        <v>411.745</v>
      </c>
      <c r="E105">
        <v>2065.98</v>
      </c>
      <c r="F105">
        <v>1354.31</v>
      </c>
      <c r="G105">
        <v>2198.71</v>
      </c>
      <c r="H105">
        <v>1818.96</v>
      </c>
      <c r="I105">
        <v>1446.86</v>
      </c>
      <c r="J105">
        <f t="shared" si="1"/>
        <v>411.745</v>
      </c>
      <c r="K105">
        <v>411.745</v>
      </c>
    </row>
    <row r="106" spans="1:11">
      <c r="A106" s="2" t="s">
        <v>253</v>
      </c>
      <c r="B106" s="1">
        <v>1656.01</v>
      </c>
      <c r="C106" s="1">
        <v>856.85400000000004</v>
      </c>
      <c r="D106" s="1">
        <v>590.80399999999997</v>
      </c>
      <c r="E106">
        <v>2245.04</v>
      </c>
      <c r="F106">
        <v>1533.37</v>
      </c>
      <c r="G106">
        <v>2377.77</v>
      </c>
      <c r="H106">
        <v>1998.02</v>
      </c>
      <c r="I106">
        <v>1625.92</v>
      </c>
      <c r="J106">
        <f t="shared" si="1"/>
        <v>590.80399999999997</v>
      </c>
      <c r="K106">
        <v>590.80399999999997</v>
      </c>
    </row>
    <row r="107" spans="1:11">
      <c r="A107" s="2" t="s">
        <v>247</v>
      </c>
      <c r="B107" s="1">
        <v>1470.69</v>
      </c>
      <c r="C107" s="1">
        <v>1150.3699999999999</v>
      </c>
      <c r="D107" s="1">
        <v>996.06600000000003</v>
      </c>
      <c r="E107">
        <v>2432.1999999999998</v>
      </c>
      <c r="F107">
        <v>1826.89</v>
      </c>
      <c r="G107">
        <v>2572.7600000000002</v>
      </c>
      <c r="H107">
        <v>2291.54</v>
      </c>
      <c r="I107">
        <v>1813.08</v>
      </c>
      <c r="J107">
        <f t="shared" si="1"/>
        <v>996.06600000000003</v>
      </c>
      <c r="K107">
        <v>996.06600000000003</v>
      </c>
    </row>
    <row r="108" spans="1:11">
      <c r="A108" s="2" t="s">
        <v>240</v>
      </c>
      <c r="B108" s="1">
        <v>1415.44</v>
      </c>
      <c r="C108" s="1">
        <v>1095.1300000000001</v>
      </c>
      <c r="D108" s="1">
        <v>1010.24</v>
      </c>
      <c r="E108">
        <v>2376.96</v>
      </c>
      <c r="F108">
        <v>1771.65</v>
      </c>
      <c r="G108">
        <v>2517.52</v>
      </c>
      <c r="H108">
        <v>2236.3000000000002</v>
      </c>
      <c r="I108">
        <v>1757.84</v>
      </c>
      <c r="J108">
        <f t="shared" si="1"/>
        <v>1010.24</v>
      </c>
      <c r="K108">
        <v>1010.24</v>
      </c>
    </row>
    <row r="109" spans="1:11">
      <c r="A109" s="2" t="s">
        <v>233</v>
      </c>
      <c r="B109" s="1">
        <v>1361.01</v>
      </c>
      <c r="C109" s="1">
        <v>1040.7</v>
      </c>
      <c r="D109" s="1">
        <v>955.80399999999997</v>
      </c>
      <c r="E109">
        <v>2322.52</v>
      </c>
      <c r="F109">
        <v>1717.21</v>
      </c>
      <c r="G109">
        <v>2463.09</v>
      </c>
      <c r="H109">
        <v>2181.86</v>
      </c>
      <c r="I109">
        <v>1703.41</v>
      </c>
      <c r="J109">
        <f t="shared" si="1"/>
        <v>955.80399999999997</v>
      </c>
      <c r="K109">
        <v>955.80399999999997</v>
      </c>
    </row>
    <row r="110" spans="1:11">
      <c r="A110" s="2" t="s">
        <v>216</v>
      </c>
      <c r="B110" s="1">
        <v>1144.19</v>
      </c>
      <c r="C110" s="1">
        <v>1361.55</v>
      </c>
      <c r="D110" s="1">
        <v>1276.6500000000001</v>
      </c>
      <c r="E110">
        <v>2519.89</v>
      </c>
      <c r="F110">
        <v>2012.6</v>
      </c>
      <c r="G110">
        <v>2663.56</v>
      </c>
      <c r="H110">
        <v>2477.25</v>
      </c>
      <c r="I110">
        <v>1900.78</v>
      </c>
      <c r="J110">
        <f t="shared" si="1"/>
        <v>1144.19</v>
      </c>
      <c r="K110">
        <v>1144.19</v>
      </c>
    </row>
    <row r="111" spans="1:11">
      <c r="A111" s="2" t="s">
        <v>207</v>
      </c>
      <c r="B111" s="1">
        <v>1060</v>
      </c>
      <c r="C111" s="1">
        <v>1445.73</v>
      </c>
      <c r="D111" s="1">
        <v>1360.84</v>
      </c>
      <c r="E111">
        <v>2435.6999999999998</v>
      </c>
      <c r="F111">
        <v>1928.41</v>
      </c>
      <c r="G111">
        <v>2579.37</v>
      </c>
      <c r="H111">
        <v>2393.06</v>
      </c>
      <c r="I111">
        <v>1816.59</v>
      </c>
      <c r="J111">
        <f t="shared" si="1"/>
        <v>1060</v>
      </c>
      <c r="K111">
        <v>1060</v>
      </c>
    </row>
    <row r="112" spans="1:11">
      <c r="A112" s="2" t="s">
        <v>217</v>
      </c>
      <c r="B112" s="1">
        <v>1274.51</v>
      </c>
      <c r="C112" s="1">
        <v>1660.24</v>
      </c>
      <c r="D112" s="1">
        <v>1575.35</v>
      </c>
      <c r="E112">
        <v>2650.21</v>
      </c>
      <c r="F112">
        <v>2142.92</v>
      </c>
      <c r="G112">
        <v>2793.88</v>
      </c>
      <c r="H112">
        <v>2607.5700000000002</v>
      </c>
      <c r="I112">
        <v>2031.1</v>
      </c>
      <c r="J112">
        <f t="shared" si="1"/>
        <v>1274.51</v>
      </c>
      <c r="K112">
        <v>1274.51</v>
      </c>
    </row>
    <row r="113" spans="1:11">
      <c r="A113" s="2" t="s">
        <v>228</v>
      </c>
      <c r="B113" s="1">
        <v>1698.36</v>
      </c>
      <c r="C113" s="1">
        <v>2084.1</v>
      </c>
      <c r="D113" s="1">
        <v>1999.2</v>
      </c>
      <c r="E113">
        <v>3074.07</v>
      </c>
      <c r="F113">
        <v>2566.77</v>
      </c>
      <c r="G113">
        <v>3217.73</v>
      </c>
      <c r="H113">
        <v>3031.42</v>
      </c>
      <c r="I113">
        <v>2454.9499999999998</v>
      </c>
      <c r="J113">
        <f t="shared" si="1"/>
        <v>1698.36</v>
      </c>
      <c r="K113">
        <v>1698.36</v>
      </c>
    </row>
    <row r="114" spans="1:11">
      <c r="A114" s="2" t="s">
        <v>145</v>
      </c>
      <c r="B114" s="1">
        <v>1647</v>
      </c>
      <c r="C114" s="1">
        <v>3184.6</v>
      </c>
      <c r="D114" s="1">
        <v>3143.89</v>
      </c>
      <c r="E114">
        <v>3376.4</v>
      </c>
      <c r="F114">
        <v>3613</v>
      </c>
      <c r="G114">
        <v>3974</v>
      </c>
      <c r="H114">
        <v>4077.65</v>
      </c>
      <c r="I114">
        <v>3034.04</v>
      </c>
      <c r="J114">
        <f t="shared" si="1"/>
        <v>1647</v>
      </c>
      <c r="K114">
        <v>1647</v>
      </c>
    </row>
    <row r="115" spans="1:11">
      <c r="A115" s="2" t="s">
        <v>118</v>
      </c>
      <c r="B115" s="1">
        <v>1953.81</v>
      </c>
      <c r="C115" s="1">
        <v>3491.41</v>
      </c>
      <c r="D115" s="1">
        <v>3450.7</v>
      </c>
      <c r="E115">
        <v>3683.21</v>
      </c>
      <c r="F115">
        <v>3919.81</v>
      </c>
      <c r="G115">
        <v>4280.8100000000004</v>
      </c>
      <c r="H115">
        <v>4384.46</v>
      </c>
      <c r="I115">
        <v>3340.85</v>
      </c>
      <c r="J115">
        <f t="shared" si="1"/>
        <v>1953.81</v>
      </c>
      <c r="K115">
        <v>1953.81</v>
      </c>
    </row>
    <row r="116" spans="1:11">
      <c r="A116" s="2" t="s">
        <v>267</v>
      </c>
      <c r="B116" s="1">
        <v>1844.05</v>
      </c>
      <c r="C116" s="1">
        <v>676.70799999999997</v>
      </c>
      <c r="D116" s="1">
        <v>341.11700000000002</v>
      </c>
      <c r="E116">
        <v>2206.9499999999998</v>
      </c>
      <c r="F116">
        <v>1432.84</v>
      </c>
      <c r="G116">
        <v>2277.25</v>
      </c>
      <c r="H116">
        <v>1897.49</v>
      </c>
      <c r="I116">
        <v>1587.83</v>
      </c>
      <c r="J116">
        <f t="shared" si="1"/>
        <v>341.11700000000002</v>
      </c>
      <c r="K116">
        <v>341.11700000000002</v>
      </c>
    </row>
    <row r="117" spans="1:11">
      <c r="A117" s="2" t="s">
        <v>262</v>
      </c>
      <c r="B117" s="1">
        <v>1792.01</v>
      </c>
      <c r="C117" s="1">
        <v>860.91499999999996</v>
      </c>
      <c r="D117" s="1">
        <v>594.86500000000001</v>
      </c>
      <c r="E117">
        <v>2249.1</v>
      </c>
      <c r="F117">
        <v>1537.43</v>
      </c>
      <c r="G117">
        <v>2381.83</v>
      </c>
      <c r="H117">
        <v>2002.08</v>
      </c>
      <c r="I117">
        <v>1629.98</v>
      </c>
      <c r="J117">
        <f t="shared" si="1"/>
        <v>594.86500000000001</v>
      </c>
      <c r="K117">
        <v>594.86500000000001</v>
      </c>
    </row>
    <row r="118" spans="1:11">
      <c r="A118" s="2" t="s">
        <v>263</v>
      </c>
      <c r="B118" s="1">
        <v>1718.54</v>
      </c>
      <c r="C118" s="1">
        <v>1124.17</v>
      </c>
      <c r="D118" s="1">
        <v>858.12199999999996</v>
      </c>
      <c r="E118">
        <v>2512.35</v>
      </c>
      <c r="F118">
        <v>1800.68</v>
      </c>
      <c r="G118">
        <v>2645.09</v>
      </c>
      <c r="H118">
        <v>2265.33</v>
      </c>
      <c r="I118">
        <v>1893.24</v>
      </c>
      <c r="J118">
        <f t="shared" si="1"/>
        <v>858.12199999999996</v>
      </c>
      <c r="K118">
        <v>858.12199999999996</v>
      </c>
    </row>
    <row r="119" spans="1:11">
      <c r="A119" s="2" t="s">
        <v>251</v>
      </c>
      <c r="B119" s="1">
        <v>1563.73</v>
      </c>
      <c r="C119" s="1">
        <v>1243.42</v>
      </c>
      <c r="D119" s="1">
        <v>1012.93</v>
      </c>
      <c r="E119">
        <v>2525.2399999999998</v>
      </c>
      <c r="F119">
        <v>1919.93</v>
      </c>
      <c r="G119">
        <v>2665.81</v>
      </c>
      <c r="H119">
        <v>2384.58</v>
      </c>
      <c r="I119">
        <v>1906.13</v>
      </c>
      <c r="J119">
        <f t="shared" si="1"/>
        <v>1012.93</v>
      </c>
      <c r="K119">
        <v>1012.93</v>
      </c>
    </row>
    <row r="120" spans="1:11">
      <c r="A120" s="2" t="s">
        <v>278</v>
      </c>
      <c r="B120" s="1">
        <v>2256.92</v>
      </c>
      <c r="C120" s="1">
        <v>769.48</v>
      </c>
      <c r="D120" s="1">
        <v>433.88900000000001</v>
      </c>
      <c r="E120">
        <v>2433.52</v>
      </c>
      <c r="F120">
        <v>1537.43</v>
      </c>
      <c r="G120">
        <v>2381.84</v>
      </c>
      <c r="H120">
        <v>2002.08</v>
      </c>
      <c r="I120">
        <v>1814.41</v>
      </c>
      <c r="J120">
        <f t="shared" si="1"/>
        <v>433.88900000000001</v>
      </c>
      <c r="K120">
        <v>433.88900000000001</v>
      </c>
    </row>
    <row r="121" spans="1:11">
      <c r="A121" s="2" t="s">
        <v>294</v>
      </c>
      <c r="B121" s="1">
        <v>2487.44</v>
      </c>
      <c r="C121" s="1">
        <v>999.99699999999996</v>
      </c>
      <c r="D121" s="1">
        <v>664.40700000000004</v>
      </c>
      <c r="E121">
        <v>2664.04</v>
      </c>
      <c r="F121">
        <v>1767.95</v>
      </c>
      <c r="G121">
        <v>2612.36</v>
      </c>
      <c r="H121">
        <v>2232.6</v>
      </c>
      <c r="I121">
        <v>2044.93</v>
      </c>
      <c r="J121">
        <f t="shared" si="1"/>
        <v>664.40700000000004</v>
      </c>
      <c r="K121">
        <v>664.40700000000004</v>
      </c>
    </row>
    <row r="122" spans="1:11">
      <c r="A122" s="2" t="s">
        <v>305</v>
      </c>
      <c r="B122" s="1">
        <v>2883.09</v>
      </c>
      <c r="C122" s="1">
        <v>1395.65</v>
      </c>
      <c r="D122" s="1">
        <v>1060.06</v>
      </c>
      <c r="E122">
        <v>3059.69</v>
      </c>
      <c r="F122">
        <v>2163.6</v>
      </c>
      <c r="G122">
        <v>3008.01</v>
      </c>
      <c r="H122">
        <v>2628.25</v>
      </c>
      <c r="I122">
        <v>2440.58</v>
      </c>
      <c r="J122">
        <f t="shared" si="1"/>
        <v>1060.06</v>
      </c>
      <c r="K122">
        <v>1060.06</v>
      </c>
    </row>
    <row r="123" spans="1:11">
      <c r="A123" s="2" t="s">
        <v>346</v>
      </c>
      <c r="B123" s="1">
        <v>2958.53</v>
      </c>
      <c r="C123" s="1">
        <v>1471.09</v>
      </c>
      <c r="D123" s="1">
        <v>1135.5</v>
      </c>
      <c r="E123">
        <v>3135.13</v>
      </c>
      <c r="F123">
        <v>2239.04</v>
      </c>
      <c r="G123">
        <v>3083.45</v>
      </c>
      <c r="H123">
        <v>2703.69</v>
      </c>
      <c r="I123">
        <v>2516.02</v>
      </c>
      <c r="J123">
        <f t="shared" si="1"/>
        <v>1135.5</v>
      </c>
      <c r="K123">
        <v>1135.5</v>
      </c>
    </row>
    <row r="124" spans="1:11">
      <c r="A124" s="2" t="s">
        <v>320</v>
      </c>
      <c r="B124" s="1">
        <v>3204.39</v>
      </c>
      <c r="C124" s="1">
        <v>1716.94</v>
      </c>
      <c r="D124" s="1">
        <v>1381.35</v>
      </c>
      <c r="E124">
        <v>3380.99</v>
      </c>
      <c r="F124">
        <v>2484.9</v>
      </c>
      <c r="G124">
        <v>3329.3</v>
      </c>
      <c r="H124">
        <v>2949.55</v>
      </c>
      <c r="I124">
        <v>2761.87</v>
      </c>
      <c r="J124">
        <f t="shared" si="1"/>
        <v>1381.35</v>
      </c>
      <c r="K124">
        <v>1381.35</v>
      </c>
    </row>
    <row r="125" spans="1:11">
      <c r="A125" s="2" t="s">
        <v>318</v>
      </c>
      <c r="B125" s="1">
        <v>3425.6</v>
      </c>
      <c r="C125" s="1">
        <v>1938.16</v>
      </c>
      <c r="D125" s="1">
        <v>1602.57</v>
      </c>
      <c r="E125">
        <v>3602.21</v>
      </c>
      <c r="F125">
        <v>2706.12</v>
      </c>
      <c r="G125">
        <v>3550.52</v>
      </c>
      <c r="H125">
        <v>3170.76</v>
      </c>
      <c r="I125">
        <v>2983.09</v>
      </c>
      <c r="J125">
        <f t="shared" si="1"/>
        <v>1602.57</v>
      </c>
      <c r="K125">
        <v>1602.57</v>
      </c>
    </row>
    <row r="126" spans="1:11">
      <c r="A126" s="2" t="s">
        <v>347</v>
      </c>
      <c r="B126" s="1">
        <v>3109.61</v>
      </c>
      <c r="C126" s="1">
        <v>1579.95</v>
      </c>
      <c r="D126" s="1">
        <v>1286.58</v>
      </c>
      <c r="E126">
        <v>3243.99</v>
      </c>
      <c r="F126">
        <v>2347.9</v>
      </c>
      <c r="G126">
        <v>3192.3</v>
      </c>
      <c r="H126">
        <v>2812.55</v>
      </c>
      <c r="I126">
        <v>2624.88</v>
      </c>
      <c r="J126">
        <f t="shared" si="1"/>
        <v>1286.58</v>
      </c>
      <c r="K126">
        <v>1286.58</v>
      </c>
    </row>
    <row r="127" spans="1:11">
      <c r="A127" s="2" t="s">
        <v>348</v>
      </c>
      <c r="B127" s="1">
        <v>2933.55</v>
      </c>
      <c r="C127" s="1">
        <v>1401.31</v>
      </c>
      <c r="D127" s="1">
        <v>1138.44</v>
      </c>
      <c r="E127">
        <v>3065.36</v>
      </c>
      <c r="F127">
        <v>2169.2600000000002</v>
      </c>
      <c r="G127">
        <v>3013.67</v>
      </c>
      <c r="H127">
        <v>2633.91</v>
      </c>
      <c r="I127">
        <v>2446.2399999999998</v>
      </c>
      <c r="J127">
        <f t="shared" si="1"/>
        <v>1138.44</v>
      </c>
      <c r="K127">
        <v>1138.44</v>
      </c>
    </row>
    <row r="128" spans="1:11">
      <c r="A128" s="2" t="s">
        <v>349</v>
      </c>
      <c r="B128" s="1">
        <v>2669.8</v>
      </c>
      <c r="C128" s="1">
        <v>1137.56</v>
      </c>
      <c r="D128" s="1">
        <v>874.68700000000001</v>
      </c>
      <c r="E128">
        <v>2801.6</v>
      </c>
      <c r="F128">
        <v>1905.51</v>
      </c>
      <c r="G128">
        <v>2749.92</v>
      </c>
      <c r="H128">
        <v>2370.16</v>
      </c>
      <c r="I128">
        <v>2182.4899999999998</v>
      </c>
      <c r="J128">
        <f t="shared" si="1"/>
        <v>874.68700000000001</v>
      </c>
      <c r="K128">
        <v>874.68700000000001</v>
      </c>
    </row>
    <row r="129" spans="1:11">
      <c r="A129" s="2" t="s">
        <v>350</v>
      </c>
      <c r="B129" s="1">
        <v>2610.33</v>
      </c>
      <c r="C129" s="1">
        <v>1078.0899999999999</v>
      </c>
      <c r="D129" s="1">
        <v>815.22199999999998</v>
      </c>
      <c r="E129">
        <v>2742.14</v>
      </c>
      <c r="F129">
        <v>1846.05</v>
      </c>
      <c r="G129">
        <v>2690.45</v>
      </c>
      <c r="H129">
        <v>2310.6999999999998</v>
      </c>
      <c r="I129">
        <v>2123.02</v>
      </c>
      <c r="J129">
        <f t="shared" si="1"/>
        <v>815.22199999999998</v>
      </c>
      <c r="K129">
        <v>815.22199999999998</v>
      </c>
    </row>
    <row r="130" spans="1:11">
      <c r="A130" s="2" t="s">
        <v>351</v>
      </c>
      <c r="B130" s="1">
        <v>2522.52</v>
      </c>
      <c r="C130" s="1">
        <v>990.279</v>
      </c>
      <c r="D130" s="1">
        <v>727.40700000000004</v>
      </c>
      <c r="E130">
        <v>2654.32</v>
      </c>
      <c r="F130">
        <v>1758.23</v>
      </c>
      <c r="G130">
        <v>2602.64</v>
      </c>
      <c r="H130">
        <v>2222.88</v>
      </c>
      <c r="I130">
        <v>2035.21</v>
      </c>
      <c r="J130">
        <f t="shared" si="1"/>
        <v>727.40700000000004</v>
      </c>
      <c r="K130">
        <v>727.40700000000004</v>
      </c>
    </row>
    <row r="131" spans="1:11">
      <c r="A131" s="2" t="s">
        <v>352</v>
      </c>
      <c r="B131" s="1">
        <v>2720.66</v>
      </c>
      <c r="C131" s="1">
        <v>1188.42</v>
      </c>
      <c r="D131" s="1">
        <v>925.55100000000004</v>
      </c>
      <c r="E131">
        <v>2852.47</v>
      </c>
      <c r="F131">
        <v>1956.38</v>
      </c>
      <c r="G131">
        <v>2800.78</v>
      </c>
      <c r="H131">
        <v>2421.0300000000002</v>
      </c>
      <c r="I131">
        <v>2233.35</v>
      </c>
      <c r="J131">
        <f t="shared" ref="J131:J194" si="2">MIN(B131:I131)</f>
        <v>925.55100000000004</v>
      </c>
      <c r="K131">
        <v>925.55100000000004</v>
      </c>
    </row>
    <row r="132" spans="1:11">
      <c r="A132" s="2" t="s">
        <v>257</v>
      </c>
      <c r="B132" s="1">
        <v>2673.24</v>
      </c>
      <c r="C132" s="1">
        <v>1185.8</v>
      </c>
      <c r="D132" s="1">
        <v>850.20799999999997</v>
      </c>
      <c r="E132">
        <v>2849.84</v>
      </c>
      <c r="F132">
        <v>1953.75</v>
      </c>
      <c r="G132">
        <v>2798.16</v>
      </c>
      <c r="H132">
        <v>2418.4</v>
      </c>
      <c r="I132">
        <v>2230.73</v>
      </c>
      <c r="J132">
        <f t="shared" si="2"/>
        <v>850.20799999999997</v>
      </c>
      <c r="K132">
        <v>850.20799999999997</v>
      </c>
    </row>
    <row r="133" spans="1:11">
      <c r="A133" s="2" t="s">
        <v>353</v>
      </c>
      <c r="B133" s="1">
        <v>3233.61</v>
      </c>
      <c r="C133" s="1">
        <v>1746.17</v>
      </c>
      <c r="D133" s="1">
        <v>1410.58</v>
      </c>
      <c r="E133">
        <v>3410.22</v>
      </c>
      <c r="F133">
        <v>2514.12</v>
      </c>
      <c r="G133">
        <v>3358.53</v>
      </c>
      <c r="H133">
        <v>2978.77</v>
      </c>
      <c r="I133">
        <v>2791.1</v>
      </c>
      <c r="J133">
        <f t="shared" si="2"/>
        <v>1410.58</v>
      </c>
      <c r="K133">
        <v>1410.58</v>
      </c>
    </row>
    <row r="134" spans="1:11">
      <c r="A134" s="2" t="s">
        <v>354</v>
      </c>
      <c r="B134" s="1">
        <v>3167.61</v>
      </c>
      <c r="C134" s="1">
        <v>1680.17</v>
      </c>
      <c r="D134" s="1">
        <v>1344.58</v>
      </c>
      <c r="E134">
        <v>3344.22</v>
      </c>
      <c r="F134">
        <v>2448.12</v>
      </c>
      <c r="G134">
        <v>3292.53</v>
      </c>
      <c r="H134">
        <v>2912.77</v>
      </c>
      <c r="I134">
        <v>2725.1</v>
      </c>
      <c r="J134">
        <f t="shared" si="2"/>
        <v>1344.58</v>
      </c>
      <c r="K134">
        <v>1344.58</v>
      </c>
    </row>
    <row r="135" spans="1:11">
      <c r="A135" s="2" t="s">
        <v>355</v>
      </c>
      <c r="B135" s="1">
        <v>3320.61</v>
      </c>
      <c r="C135" s="1">
        <v>1833.17</v>
      </c>
      <c r="D135" s="1">
        <v>1497.58</v>
      </c>
      <c r="E135">
        <v>3497.22</v>
      </c>
      <c r="F135">
        <v>2601.12</v>
      </c>
      <c r="G135">
        <v>3445.53</v>
      </c>
      <c r="H135">
        <v>3065.77</v>
      </c>
      <c r="I135">
        <v>2878.1</v>
      </c>
      <c r="J135">
        <f t="shared" si="2"/>
        <v>1497.58</v>
      </c>
      <c r="K135">
        <v>1497.58</v>
      </c>
    </row>
    <row r="136" spans="1:11">
      <c r="A136" s="2" t="s">
        <v>356</v>
      </c>
      <c r="B136" s="1">
        <v>3311.61</v>
      </c>
      <c r="C136" s="1">
        <v>1781.95</v>
      </c>
      <c r="D136" s="1">
        <v>1488.58</v>
      </c>
      <c r="E136">
        <v>3445.99</v>
      </c>
      <c r="F136">
        <v>2549.9</v>
      </c>
      <c r="G136">
        <v>3394.3</v>
      </c>
      <c r="H136">
        <v>3014.55</v>
      </c>
      <c r="I136">
        <v>2826.88</v>
      </c>
      <c r="J136">
        <f t="shared" si="2"/>
        <v>1488.58</v>
      </c>
      <c r="K136">
        <v>1488.58</v>
      </c>
    </row>
    <row r="137" spans="1:11">
      <c r="A137" s="2" t="s">
        <v>357</v>
      </c>
      <c r="B137" s="1">
        <v>2851.61</v>
      </c>
      <c r="C137" s="1">
        <v>1364.17</v>
      </c>
      <c r="D137" s="1">
        <v>1028.58</v>
      </c>
      <c r="E137">
        <v>3028.22</v>
      </c>
      <c r="F137">
        <v>2132.12</v>
      </c>
      <c r="G137">
        <v>2976.53</v>
      </c>
      <c r="H137">
        <v>2596.77</v>
      </c>
      <c r="I137">
        <v>2409.1</v>
      </c>
      <c r="J137">
        <f t="shared" si="2"/>
        <v>1028.58</v>
      </c>
      <c r="K137">
        <v>1028.58</v>
      </c>
    </row>
    <row r="138" spans="1:11">
      <c r="A138" s="2" t="s">
        <v>358</v>
      </c>
      <c r="B138" s="1">
        <v>2781.53</v>
      </c>
      <c r="C138" s="1">
        <v>1279.19</v>
      </c>
      <c r="D138" s="1">
        <v>958.5</v>
      </c>
      <c r="E138">
        <v>2943.24</v>
      </c>
      <c r="F138">
        <v>2047.15</v>
      </c>
      <c r="G138">
        <v>2891.55</v>
      </c>
      <c r="H138">
        <v>2511.8000000000002</v>
      </c>
      <c r="I138">
        <v>2324.13</v>
      </c>
      <c r="J138">
        <f t="shared" si="2"/>
        <v>958.5</v>
      </c>
      <c r="K138">
        <v>958.5</v>
      </c>
    </row>
    <row r="139" spans="1:11">
      <c r="A139" s="2" t="s">
        <v>359</v>
      </c>
      <c r="B139" s="1">
        <v>2501.17</v>
      </c>
      <c r="C139" s="1">
        <v>968.93499999999995</v>
      </c>
      <c r="D139" s="1">
        <v>706.06299999999999</v>
      </c>
      <c r="E139">
        <v>2632.98</v>
      </c>
      <c r="F139">
        <v>1736.89</v>
      </c>
      <c r="G139">
        <v>2581.29</v>
      </c>
      <c r="H139">
        <v>2201.54</v>
      </c>
      <c r="I139">
        <v>2013.87</v>
      </c>
      <c r="J139">
        <f t="shared" si="2"/>
        <v>706.06299999999999</v>
      </c>
      <c r="K139">
        <v>706.06299999999999</v>
      </c>
    </row>
    <row r="140" spans="1:11">
      <c r="A140" s="2" t="s">
        <v>276</v>
      </c>
      <c r="B140" s="1">
        <v>2521.7600000000002</v>
      </c>
      <c r="C140" s="1">
        <v>989.51700000000005</v>
      </c>
      <c r="D140" s="1">
        <v>726.64499999999998</v>
      </c>
      <c r="E140">
        <v>2653.56</v>
      </c>
      <c r="F140">
        <v>1757.47</v>
      </c>
      <c r="G140">
        <v>2601.87</v>
      </c>
      <c r="H140">
        <v>2222.12</v>
      </c>
      <c r="I140">
        <v>2034.45</v>
      </c>
      <c r="J140">
        <f t="shared" si="2"/>
        <v>726.64499999999998</v>
      </c>
      <c r="K140">
        <v>726.64499999999998</v>
      </c>
    </row>
    <row r="141" spans="1:11">
      <c r="A141" s="2" t="s">
        <v>275</v>
      </c>
      <c r="B141" s="1">
        <v>2578.66</v>
      </c>
      <c r="C141" s="1">
        <v>1050.97</v>
      </c>
      <c r="D141" s="1">
        <v>755.62300000000005</v>
      </c>
      <c r="E141">
        <v>2715.01</v>
      </c>
      <c r="F141">
        <v>1818.92</v>
      </c>
      <c r="G141">
        <v>2663.32</v>
      </c>
      <c r="H141">
        <v>2283.5700000000002</v>
      </c>
      <c r="I141">
        <v>2095.9</v>
      </c>
      <c r="J141">
        <f t="shared" si="2"/>
        <v>755.62300000000005</v>
      </c>
      <c r="K141">
        <v>755.62300000000005</v>
      </c>
    </row>
    <row r="142" spans="1:11">
      <c r="A142" s="2" t="s">
        <v>271</v>
      </c>
      <c r="B142" s="1">
        <v>2511.2399999999998</v>
      </c>
      <c r="C142" s="1">
        <v>1023.8</v>
      </c>
      <c r="D142" s="1">
        <v>688.20799999999997</v>
      </c>
      <c r="E142">
        <v>2687.84</v>
      </c>
      <c r="F142">
        <v>1791.75</v>
      </c>
      <c r="G142">
        <v>2636.16</v>
      </c>
      <c r="H142">
        <v>2256.4</v>
      </c>
      <c r="I142">
        <v>2068.73</v>
      </c>
      <c r="J142">
        <f t="shared" si="2"/>
        <v>688.20799999999997</v>
      </c>
      <c r="K142">
        <v>688.20799999999997</v>
      </c>
    </row>
    <row r="143" spans="1:11">
      <c r="A143" s="2" t="s">
        <v>309</v>
      </c>
      <c r="B143" s="1">
        <v>2829.03</v>
      </c>
      <c r="C143" s="1">
        <v>1341.58</v>
      </c>
      <c r="D143" s="1">
        <v>1005.99</v>
      </c>
      <c r="E143">
        <v>3005.63</v>
      </c>
      <c r="F143">
        <v>2109.54</v>
      </c>
      <c r="G143">
        <v>2953.94</v>
      </c>
      <c r="H143">
        <v>2574.19</v>
      </c>
      <c r="I143">
        <v>2386.5100000000002</v>
      </c>
      <c r="J143">
        <f t="shared" si="2"/>
        <v>1005.99</v>
      </c>
      <c r="K143">
        <v>1005.99</v>
      </c>
    </row>
    <row r="144" spans="1:11">
      <c r="A144" s="2" t="s">
        <v>301</v>
      </c>
      <c r="B144" s="1">
        <v>2756.09</v>
      </c>
      <c r="C144" s="1">
        <v>1268.6500000000001</v>
      </c>
      <c r="D144" s="1">
        <v>933.05799999999999</v>
      </c>
      <c r="E144">
        <v>2932.69</v>
      </c>
      <c r="F144">
        <v>2036.6</v>
      </c>
      <c r="G144">
        <v>2881.01</v>
      </c>
      <c r="H144">
        <v>2501.25</v>
      </c>
      <c r="I144">
        <v>2313.58</v>
      </c>
      <c r="J144">
        <f t="shared" si="2"/>
        <v>933.05799999999999</v>
      </c>
      <c r="K144">
        <v>933.05799999999999</v>
      </c>
    </row>
    <row r="145" spans="1:11">
      <c r="A145" s="2" t="s">
        <v>360</v>
      </c>
      <c r="B145" s="1">
        <v>1894.6</v>
      </c>
      <c r="C145" s="1">
        <v>357</v>
      </c>
      <c r="D145" s="1">
        <v>613.80999999999995</v>
      </c>
      <c r="E145">
        <v>1867.86</v>
      </c>
      <c r="F145">
        <v>870.66600000000005</v>
      </c>
      <c r="G145">
        <v>1795.63</v>
      </c>
      <c r="H145">
        <v>1415.88</v>
      </c>
      <c r="I145">
        <v>1332.81</v>
      </c>
      <c r="J145">
        <f t="shared" si="2"/>
        <v>357</v>
      </c>
      <c r="K145">
        <v>357</v>
      </c>
    </row>
    <row r="146" spans="1:11">
      <c r="A146" s="2" t="s">
        <v>361</v>
      </c>
      <c r="B146" s="1">
        <v>1814.6</v>
      </c>
      <c r="C146" s="1">
        <v>277</v>
      </c>
      <c r="D146" s="1">
        <v>533.80999999999995</v>
      </c>
      <c r="E146">
        <v>1787.86</v>
      </c>
      <c r="F146">
        <v>790.66600000000005</v>
      </c>
      <c r="G146">
        <v>1715.63</v>
      </c>
      <c r="H146">
        <v>1335.88</v>
      </c>
      <c r="I146">
        <v>1252.81</v>
      </c>
      <c r="J146">
        <f t="shared" si="2"/>
        <v>277</v>
      </c>
      <c r="K146">
        <v>277</v>
      </c>
    </row>
    <row r="147" spans="1:11">
      <c r="A147" s="2" t="s">
        <v>362</v>
      </c>
      <c r="B147" s="1">
        <v>1669.12</v>
      </c>
      <c r="C147" s="1">
        <v>349.02699999999999</v>
      </c>
      <c r="D147" s="1">
        <v>605.83600000000001</v>
      </c>
      <c r="E147">
        <v>1616.16</v>
      </c>
      <c r="F147">
        <v>618.96199999999999</v>
      </c>
      <c r="G147">
        <v>1543.93</v>
      </c>
      <c r="H147">
        <v>1164.17</v>
      </c>
      <c r="I147">
        <v>1081.1099999999999</v>
      </c>
      <c r="J147">
        <f t="shared" si="2"/>
        <v>349.02699999999999</v>
      </c>
      <c r="K147">
        <v>349.02699999999999</v>
      </c>
    </row>
    <row r="148" spans="1:11">
      <c r="A148" s="2" t="s">
        <v>363</v>
      </c>
      <c r="B148" s="1">
        <v>1715.03</v>
      </c>
      <c r="C148" s="1">
        <v>415.34100000000001</v>
      </c>
      <c r="D148" s="1">
        <v>718.90499999999997</v>
      </c>
      <c r="E148">
        <v>1662.07</v>
      </c>
      <c r="F148">
        <v>503.85700000000003</v>
      </c>
      <c r="G148">
        <v>1548.86</v>
      </c>
      <c r="H148">
        <v>1155.06</v>
      </c>
      <c r="I148">
        <v>1127.02</v>
      </c>
      <c r="J148">
        <f t="shared" si="2"/>
        <v>415.34100000000001</v>
      </c>
      <c r="K148">
        <v>415.34100000000001</v>
      </c>
    </row>
    <row r="149" spans="1:11">
      <c r="A149" s="2" t="s">
        <v>364</v>
      </c>
      <c r="B149" s="1">
        <v>1903.66</v>
      </c>
      <c r="C149" s="1">
        <v>603.96900000000005</v>
      </c>
      <c r="D149" s="1">
        <v>907.53200000000004</v>
      </c>
      <c r="E149">
        <v>1716.03</v>
      </c>
      <c r="F149">
        <v>315.22899999999998</v>
      </c>
      <c r="G149">
        <v>1360.23</v>
      </c>
      <c r="H149">
        <v>966.43399999999997</v>
      </c>
      <c r="I149">
        <v>1302.05</v>
      </c>
      <c r="J149">
        <f t="shared" si="2"/>
        <v>315.22899999999998</v>
      </c>
      <c r="K149">
        <v>315.22899999999998</v>
      </c>
    </row>
    <row r="150" spans="1:11">
      <c r="A150" s="2" t="s">
        <v>365</v>
      </c>
      <c r="B150" s="1">
        <v>1907.22</v>
      </c>
      <c r="C150" s="1">
        <v>709.173</v>
      </c>
      <c r="D150" s="1">
        <v>1044.76</v>
      </c>
      <c r="E150">
        <v>1536.78</v>
      </c>
      <c r="F150">
        <v>135.98400000000001</v>
      </c>
      <c r="G150">
        <v>1180.99</v>
      </c>
      <c r="H150">
        <v>787.18899999999996</v>
      </c>
      <c r="I150">
        <v>1122.8</v>
      </c>
      <c r="J150">
        <f t="shared" si="2"/>
        <v>135.98400000000001</v>
      </c>
      <c r="K150">
        <v>135.98400000000001</v>
      </c>
    </row>
    <row r="151" spans="1:11">
      <c r="A151" s="2" t="s">
        <v>366</v>
      </c>
      <c r="B151" s="1">
        <v>1900.69</v>
      </c>
      <c r="C151" s="1">
        <v>702.64800000000002</v>
      </c>
      <c r="D151" s="1">
        <v>1038.24</v>
      </c>
      <c r="E151">
        <v>1466.1</v>
      </c>
      <c r="F151">
        <v>65.304900000000004</v>
      </c>
      <c r="G151">
        <v>1110.31</v>
      </c>
      <c r="H151">
        <v>716.50900000000001</v>
      </c>
      <c r="I151">
        <v>1116.28</v>
      </c>
      <c r="J151">
        <f t="shared" si="2"/>
        <v>65.304900000000004</v>
      </c>
      <c r="K151">
        <v>65.304900000000004</v>
      </c>
    </row>
    <row r="152" spans="1:11">
      <c r="A152" s="2" t="s">
        <v>151</v>
      </c>
      <c r="B152" s="1">
        <v>1966</v>
      </c>
      <c r="C152" s="1">
        <v>767.95299999999997</v>
      </c>
      <c r="D152" s="1">
        <v>1103.54</v>
      </c>
      <c r="E152">
        <v>1400.8</v>
      </c>
      <c r="F152">
        <v>0</v>
      </c>
      <c r="G152">
        <v>1045</v>
      </c>
      <c r="H152">
        <v>651.20500000000004</v>
      </c>
      <c r="I152">
        <v>1156.3900000000001</v>
      </c>
      <c r="J152">
        <f t="shared" si="2"/>
        <v>0</v>
      </c>
      <c r="K152">
        <v>0</v>
      </c>
    </row>
    <row r="153" spans="1:11">
      <c r="A153" s="2" t="s">
        <v>236</v>
      </c>
      <c r="B153" s="1">
        <v>1607.6</v>
      </c>
      <c r="C153" s="1">
        <v>70</v>
      </c>
      <c r="D153" s="1">
        <v>326.81</v>
      </c>
      <c r="E153">
        <v>1734.04</v>
      </c>
      <c r="F153">
        <v>837.95299999999997</v>
      </c>
      <c r="G153">
        <v>1682.36</v>
      </c>
      <c r="H153">
        <v>1302.5999999999999</v>
      </c>
      <c r="I153">
        <v>1114.93</v>
      </c>
      <c r="J153">
        <f t="shared" si="2"/>
        <v>70</v>
      </c>
      <c r="K153">
        <v>70</v>
      </c>
    </row>
    <row r="154" spans="1:11">
      <c r="A154" s="2" t="s">
        <v>227</v>
      </c>
      <c r="B154" s="1">
        <v>1636.6</v>
      </c>
      <c r="C154" s="1">
        <v>99</v>
      </c>
      <c r="D154" s="1">
        <v>355.81</v>
      </c>
      <c r="E154">
        <v>1763.04</v>
      </c>
      <c r="F154">
        <v>866.952</v>
      </c>
      <c r="G154">
        <v>1711.36</v>
      </c>
      <c r="H154">
        <v>1331.6</v>
      </c>
      <c r="I154">
        <v>1143.93</v>
      </c>
      <c r="J154">
        <f t="shared" si="2"/>
        <v>99</v>
      </c>
      <c r="K154">
        <v>99</v>
      </c>
    </row>
    <row r="155" spans="1:11">
      <c r="A155" s="2" t="s">
        <v>220</v>
      </c>
      <c r="B155" s="1">
        <v>1719.34</v>
      </c>
      <c r="C155" s="1">
        <v>181.74</v>
      </c>
      <c r="D155" s="1">
        <v>438.55</v>
      </c>
      <c r="E155">
        <v>1708.43</v>
      </c>
      <c r="F155">
        <v>784.21199999999999</v>
      </c>
      <c r="G155">
        <v>1636.2</v>
      </c>
      <c r="H155">
        <v>1256.44</v>
      </c>
      <c r="I155">
        <v>1173.3800000000001</v>
      </c>
      <c r="J155">
        <f t="shared" si="2"/>
        <v>181.74</v>
      </c>
      <c r="K155">
        <v>181.74</v>
      </c>
    </row>
    <row r="156" spans="1:11">
      <c r="A156" s="2" t="s">
        <v>205</v>
      </c>
      <c r="B156" s="1">
        <v>1598.03</v>
      </c>
      <c r="C156" s="1">
        <v>298.34100000000001</v>
      </c>
      <c r="D156" s="1">
        <v>601.90499999999997</v>
      </c>
      <c r="E156">
        <v>1545.07</v>
      </c>
      <c r="F156">
        <v>620.85699999999997</v>
      </c>
      <c r="G156">
        <v>1472.84</v>
      </c>
      <c r="H156">
        <v>1093.0899999999999</v>
      </c>
      <c r="I156">
        <v>1010.02</v>
      </c>
      <c r="J156">
        <f t="shared" si="2"/>
        <v>298.34100000000001</v>
      </c>
      <c r="K156">
        <v>298.34100000000001</v>
      </c>
    </row>
    <row r="157" spans="1:11">
      <c r="A157" s="2" t="s">
        <v>184</v>
      </c>
      <c r="B157" s="1">
        <v>1546.57</v>
      </c>
      <c r="C157" s="1">
        <v>294.52499999999998</v>
      </c>
      <c r="D157" s="1">
        <v>630.11599999999999</v>
      </c>
      <c r="E157">
        <v>1493.61</v>
      </c>
      <c r="F157">
        <v>576.97799999999995</v>
      </c>
      <c r="G157">
        <v>1421.38</v>
      </c>
      <c r="H157">
        <v>1041.6300000000001</v>
      </c>
      <c r="I157">
        <v>958.56100000000004</v>
      </c>
      <c r="J157">
        <f t="shared" si="2"/>
        <v>294.52499999999998</v>
      </c>
      <c r="K157">
        <v>294.52499999999998</v>
      </c>
    </row>
    <row r="158" spans="1:11">
      <c r="A158" s="2" t="s">
        <v>183</v>
      </c>
      <c r="B158" s="1">
        <v>1621.47</v>
      </c>
      <c r="C158" s="1">
        <v>369.42700000000002</v>
      </c>
      <c r="D158" s="1">
        <v>705.01800000000003</v>
      </c>
      <c r="E158">
        <v>1568.52</v>
      </c>
      <c r="F158">
        <v>651.88</v>
      </c>
      <c r="G158">
        <v>1496.28</v>
      </c>
      <c r="H158">
        <v>1116.53</v>
      </c>
      <c r="I158">
        <v>1033.46</v>
      </c>
      <c r="J158">
        <f t="shared" si="2"/>
        <v>369.42700000000002</v>
      </c>
      <c r="K158">
        <v>369.42700000000002</v>
      </c>
    </row>
    <row r="159" spans="1:11">
      <c r="A159" s="2" t="s">
        <v>367</v>
      </c>
      <c r="B159" s="1">
        <v>1730.49</v>
      </c>
      <c r="C159" s="1">
        <v>532.45000000000005</v>
      </c>
      <c r="D159" s="1">
        <v>868.04100000000005</v>
      </c>
      <c r="E159">
        <v>1265.71</v>
      </c>
      <c r="F159">
        <v>330.05799999999999</v>
      </c>
      <c r="G159">
        <v>1165.72</v>
      </c>
      <c r="H159">
        <v>771.91899999999998</v>
      </c>
      <c r="I159">
        <v>851.52700000000004</v>
      </c>
      <c r="J159">
        <f t="shared" si="2"/>
        <v>330.05799999999999</v>
      </c>
      <c r="K159">
        <v>330.05799999999999</v>
      </c>
    </row>
    <row r="160" spans="1:11">
      <c r="A160" s="2" t="s">
        <v>143</v>
      </c>
      <c r="B160" s="1">
        <v>1739.48</v>
      </c>
      <c r="C160" s="1">
        <v>583.58799999999997</v>
      </c>
      <c r="D160" s="1">
        <v>919.178</v>
      </c>
      <c r="E160">
        <v>1214.57</v>
      </c>
      <c r="F160">
        <v>356</v>
      </c>
      <c r="G160">
        <v>1114.58</v>
      </c>
      <c r="H160">
        <v>720.78200000000004</v>
      </c>
      <c r="I160">
        <v>800.39</v>
      </c>
      <c r="J160">
        <f t="shared" si="2"/>
        <v>356</v>
      </c>
      <c r="K160">
        <v>356</v>
      </c>
    </row>
    <row r="161" spans="1:11">
      <c r="A161" s="2" t="s">
        <v>140</v>
      </c>
      <c r="B161" s="1">
        <v>1787.48</v>
      </c>
      <c r="C161" s="1">
        <v>631.58799999999997</v>
      </c>
      <c r="D161" s="1">
        <v>967.178</v>
      </c>
      <c r="E161">
        <v>1262.57</v>
      </c>
      <c r="F161">
        <v>308</v>
      </c>
      <c r="G161">
        <v>1066.58</v>
      </c>
      <c r="H161">
        <v>672.78200000000004</v>
      </c>
      <c r="I161">
        <v>848.39</v>
      </c>
      <c r="J161">
        <f t="shared" si="2"/>
        <v>308</v>
      </c>
      <c r="K161">
        <v>308</v>
      </c>
    </row>
    <row r="162" spans="1:11">
      <c r="A162" s="2" t="s">
        <v>117</v>
      </c>
      <c r="B162" s="1">
        <v>1923.63</v>
      </c>
      <c r="C162" s="1">
        <v>767.73400000000004</v>
      </c>
      <c r="D162" s="1">
        <v>1103.32</v>
      </c>
      <c r="E162">
        <v>1398.72</v>
      </c>
      <c r="F162">
        <v>444.14600000000002</v>
      </c>
      <c r="G162">
        <v>1202.73</v>
      </c>
      <c r="H162">
        <v>808.92899999999997</v>
      </c>
      <c r="I162">
        <v>984.53700000000003</v>
      </c>
      <c r="J162">
        <f t="shared" si="2"/>
        <v>444.14600000000002</v>
      </c>
      <c r="K162">
        <v>444.14600000000002</v>
      </c>
    </row>
    <row r="163" spans="1:11">
      <c r="A163" s="2" t="s">
        <v>368</v>
      </c>
      <c r="B163" s="1">
        <v>1969.25</v>
      </c>
      <c r="C163" s="1">
        <v>1055.79</v>
      </c>
      <c r="D163" s="1">
        <v>1391.38</v>
      </c>
      <c r="E163">
        <v>914.79899999999998</v>
      </c>
      <c r="F163">
        <v>486</v>
      </c>
      <c r="G163">
        <v>559.00199999999995</v>
      </c>
      <c r="H163">
        <v>701.20500000000004</v>
      </c>
      <c r="I163">
        <v>672.53</v>
      </c>
      <c r="J163">
        <f t="shared" si="2"/>
        <v>486</v>
      </c>
      <c r="K163">
        <v>486</v>
      </c>
    </row>
    <row r="164" spans="1:11">
      <c r="A164" s="2" t="s">
        <v>369</v>
      </c>
      <c r="B164" s="1">
        <v>2140</v>
      </c>
      <c r="C164" s="1">
        <v>1425.36</v>
      </c>
      <c r="D164" s="1">
        <v>1760.95</v>
      </c>
      <c r="E164">
        <v>850.81600000000003</v>
      </c>
      <c r="F164">
        <v>858.00199999999995</v>
      </c>
      <c r="G164">
        <v>187</v>
      </c>
      <c r="H164">
        <v>613.59299999999996</v>
      </c>
      <c r="I164">
        <v>804.96299999999997</v>
      </c>
      <c r="J164">
        <f t="shared" si="2"/>
        <v>187</v>
      </c>
      <c r="K164">
        <v>187</v>
      </c>
    </row>
    <row r="165" spans="1:11">
      <c r="A165" s="2" t="s">
        <v>370</v>
      </c>
      <c r="B165" s="1">
        <v>2231.6799999999998</v>
      </c>
      <c r="C165" s="1">
        <v>1517.04</v>
      </c>
      <c r="D165" s="1">
        <v>1852.63</v>
      </c>
      <c r="E165">
        <v>759.13800000000003</v>
      </c>
      <c r="F165">
        <v>949.68</v>
      </c>
      <c r="G165">
        <v>278.678</v>
      </c>
      <c r="H165">
        <v>705.27099999999996</v>
      </c>
      <c r="I165">
        <v>896.64099999999996</v>
      </c>
      <c r="J165">
        <f t="shared" si="2"/>
        <v>278.678</v>
      </c>
      <c r="K165">
        <v>278.678</v>
      </c>
    </row>
    <row r="166" spans="1:11">
      <c r="A166" s="2" t="s">
        <v>371</v>
      </c>
      <c r="B166" s="1">
        <v>2182.8000000000002</v>
      </c>
      <c r="C166" s="1">
        <v>1592.38</v>
      </c>
      <c r="D166" s="1">
        <v>1927.97</v>
      </c>
      <c r="E166">
        <v>589.31899999999996</v>
      </c>
      <c r="F166">
        <v>1119.5</v>
      </c>
      <c r="G166">
        <v>448.49700000000001</v>
      </c>
      <c r="H166">
        <v>875.09</v>
      </c>
      <c r="I166">
        <v>845.90599999999995</v>
      </c>
      <c r="J166">
        <f t="shared" si="2"/>
        <v>448.49700000000001</v>
      </c>
      <c r="K166">
        <v>448.49700000000001</v>
      </c>
    </row>
    <row r="167" spans="1:11">
      <c r="A167" s="2" t="s">
        <v>372</v>
      </c>
      <c r="B167" s="1">
        <v>2059.41</v>
      </c>
      <c r="C167" s="1">
        <v>1531.02</v>
      </c>
      <c r="D167" s="1">
        <v>1866.61</v>
      </c>
      <c r="E167">
        <v>465.92899999999997</v>
      </c>
      <c r="F167">
        <v>1242.8900000000001</v>
      </c>
      <c r="G167">
        <v>571.88699999999994</v>
      </c>
      <c r="H167">
        <v>998.48</v>
      </c>
      <c r="I167">
        <v>748.625</v>
      </c>
      <c r="J167">
        <f t="shared" si="2"/>
        <v>465.92899999999997</v>
      </c>
      <c r="K167">
        <v>465.92899999999997</v>
      </c>
    </row>
    <row r="168" spans="1:11">
      <c r="A168" s="2" t="s">
        <v>373</v>
      </c>
      <c r="B168" s="1">
        <v>1885.4</v>
      </c>
      <c r="C168" s="1">
        <v>1820.04</v>
      </c>
      <c r="D168" s="1">
        <v>2155.64</v>
      </c>
      <c r="E168">
        <v>156</v>
      </c>
      <c r="F168">
        <v>1556.8</v>
      </c>
      <c r="G168">
        <v>854.09699999999998</v>
      </c>
      <c r="H168">
        <v>1280.69</v>
      </c>
      <c r="I168">
        <v>775.11400000000003</v>
      </c>
      <c r="J168">
        <f t="shared" si="2"/>
        <v>156</v>
      </c>
      <c r="K168">
        <v>156</v>
      </c>
    </row>
    <row r="169" spans="1:11">
      <c r="A169" s="2" t="s">
        <v>374</v>
      </c>
      <c r="B169" s="1">
        <v>1734.6</v>
      </c>
      <c r="C169" s="1">
        <v>197</v>
      </c>
      <c r="D169" s="1">
        <v>453.81</v>
      </c>
      <c r="E169">
        <v>1768.19</v>
      </c>
      <c r="F169">
        <v>770.98900000000003</v>
      </c>
      <c r="G169">
        <v>1695.96</v>
      </c>
      <c r="H169">
        <v>1316.2</v>
      </c>
      <c r="I169">
        <v>1233.1400000000001</v>
      </c>
      <c r="J169">
        <f t="shared" si="2"/>
        <v>197</v>
      </c>
      <c r="K169">
        <v>197</v>
      </c>
    </row>
    <row r="170" spans="1:11">
      <c r="A170" s="2" t="s">
        <v>375</v>
      </c>
      <c r="B170" s="1">
        <v>1578.99</v>
      </c>
      <c r="C170" s="1">
        <v>326.94600000000003</v>
      </c>
      <c r="D170" s="1">
        <v>662.53700000000003</v>
      </c>
      <c r="E170">
        <v>1526.03</v>
      </c>
      <c r="F170">
        <v>609.399</v>
      </c>
      <c r="G170">
        <v>1453.8</v>
      </c>
      <c r="H170">
        <v>1074.05</v>
      </c>
      <c r="I170">
        <v>990.98199999999997</v>
      </c>
      <c r="J170">
        <f t="shared" si="2"/>
        <v>326.94600000000003</v>
      </c>
      <c r="K170">
        <v>326.94600000000003</v>
      </c>
    </row>
    <row r="171" spans="1:11">
      <c r="A171" s="2" t="s">
        <v>163</v>
      </c>
      <c r="B171" s="1">
        <v>1556.01</v>
      </c>
      <c r="C171" s="1">
        <v>357.971</v>
      </c>
      <c r="D171" s="1">
        <v>693.56100000000004</v>
      </c>
      <c r="E171">
        <v>1326.62</v>
      </c>
      <c r="F171">
        <v>514.13800000000003</v>
      </c>
      <c r="G171">
        <v>1254.3900000000001</v>
      </c>
      <c r="H171">
        <v>978.78700000000003</v>
      </c>
      <c r="I171">
        <v>890.78399999999999</v>
      </c>
      <c r="J171">
        <f t="shared" si="2"/>
        <v>357.971</v>
      </c>
      <c r="K171">
        <v>357.971</v>
      </c>
    </row>
    <row r="172" spans="1:11">
      <c r="A172" s="2" t="s">
        <v>150</v>
      </c>
      <c r="B172" s="1">
        <v>1525.48</v>
      </c>
      <c r="C172" s="1">
        <v>454.202</v>
      </c>
      <c r="D172" s="1">
        <v>789.79300000000001</v>
      </c>
      <c r="E172">
        <v>1230.3900000000001</v>
      </c>
      <c r="F172">
        <v>472.78</v>
      </c>
      <c r="G172">
        <v>1158.1600000000001</v>
      </c>
      <c r="H172">
        <v>937.42899999999997</v>
      </c>
      <c r="I172">
        <v>794.553</v>
      </c>
      <c r="J172">
        <f t="shared" si="2"/>
        <v>454.202</v>
      </c>
      <c r="K172">
        <v>454.202</v>
      </c>
    </row>
    <row r="173" spans="1:11">
      <c r="A173" s="2" t="s">
        <v>106</v>
      </c>
      <c r="B173" s="1">
        <v>1734.71</v>
      </c>
      <c r="C173" s="1">
        <v>821.24300000000005</v>
      </c>
      <c r="D173" s="1">
        <v>1156.83</v>
      </c>
      <c r="E173">
        <v>863.34500000000003</v>
      </c>
      <c r="F173">
        <v>707.226</v>
      </c>
      <c r="G173">
        <v>791.11400000000003</v>
      </c>
      <c r="H173">
        <v>935.75099999999998</v>
      </c>
      <c r="I173">
        <v>621.077</v>
      </c>
      <c r="J173">
        <f t="shared" si="2"/>
        <v>621.077</v>
      </c>
      <c r="K173">
        <v>621.077</v>
      </c>
    </row>
    <row r="174" spans="1:11">
      <c r="A174" s="2" t="s">
        <v>96</v>
      </c>
      <c r="B174" s="1">
        <v>1826.25</v>
      </c>
      <c r="C174" s="1">
        <v>912.79</v>
      </c>
      <c r="D174" s="1">
        <v>1248.3800000000001</v>
      </c>
      <c r="E174">
        <v>771.79899999999998</v>
      </c>
      <c r="F174">
        <v>629</v>
      </c>
      <c r="G174">
        <v>699.56799999999998</v>
      </c>
      <c r="H174">
        <v>844.20500000000004</v>
      </c>
      <c r="I174">
        <v>529.53</v>
      </c>
      <c r="J174">
        <f t="shared" si="2"/>
        <v>529.53</v>
      </c>
      <c r="K174">
        <v>529.53</v>
      </c>
    </row>
    <row r="175" spans="1:11">
      <c r="A175" s="2" t="s">
        <v>93</v>
      </c>
      <c r="B175" s="1">
        <v>1800</v>
      </c>
      <c r="C175" s="1">
        <v>977.35799999999995</v>
      </c>
      <c r="D175" s="1">
        <v>1312.95</v>
      </c>
      <c r="E175">
        <v>707.23099999999999</v>
      </c>
      <c r="F175">
        <v>693.56799999999998</v>
      </c>
      <c r="G175">
        <v>635</v>
      </c>
      <c r="H175">
        <v>908.77200000000005</v>
      </c>
      <c r="I175">
        <v>464.96300000000002</v>
      </c>
      <c r="J175">
        <f t="shared" si="2"/>
        <v>464.96300000000002</v>
      </c>
      <c r="K175">
        <v>464.96300000000002</v>
      </c>
    </row>
    <row r="176" spans="1:11">
      <c r="A176" s="2" t="s">
        <v>90</v>
      </c>
      <c r="B176" s="1">
        <v>1746</v>
      </c>
      <c r="C176" s="1">
        <v>1031.3599999999999</v>
      </c>
      <c r="D176" s="1">
        <v>1366.95</v>
      </c>
      <c r="E176">
        <v>653.23099999999999</v>
      </c>
      <c r="F176">
        <v>747.56799999999998</v>
      </c>
      <c r="G176">
        <v>581</v>
      </c>
      <c r="H176">
        <v>962.77200000000005</v>
      </c>
      <c r="I176">
        <v>410.96300000000002</v>
      </c>
      <c r="J176">
        <f t="shared" si="2"/>
        <v>410.96300000000002</v>
      </c>
      <c r="K176">
        <v>410.96300000000002</v>
      </c>
    </row>
    <row r="177" spans="1:11">
      <c r="A177" s="2" t="s">
        <v>40</v>
      </c>
      <c r="B177" s="1">
        <v>2134.4</v>
      </c>
      <c r="C177" s="1">
        <v>1663.08</v>
      </c>
      <c r="D177" s="1">
        <v>1998.67</v>
      </c>
      <c r="E177">
        <v>405</v>
      </c>
      <c r="F177">
        <v>1374.95</v>
      </c>
      <c r="G177">
        <v>605.09699999999998</v>
      </c>
      <c r="H177">
        <v>1031.69</v>
      </c>
      <c r="I177">
        <v>880.68899999999996</v>
      </c>
      <c r="J177">
        <f t="shared" si="2"/>
        <v>405</v>
      </c>
      <c r="K177">
        <v>405</v>
      </c>
    </row>
    <row r="178" spans="1:11">
      <c r="A178" s="2" t="s">
        <v>38</v>
      </c>
      <c r="B178" s="1">
        <v>2182.5</v>
      </c>
      <c r="C178" s="1">
        <v>1711.18</v>
      </c>
      <c r="D178" s="1">
        <v>2046.77</v>
      </c>
      <c r="E178">
        <v>453.09699999999998</v>
      </c>
      <c r="F178">
        <v>1423.05</v>
      </c>
      <c r="G178">
        <v>557</v>
      </c>
      <c r="H178">
        <v>983.59299999999996</v>
      </c>
      <c r="I178">
        <v>928.78599999999994</v>
      </c>
      <c r="J178">
        <f t="shared" si="2"/>
        <v>453.09699999999998</v>
      </c>
      <c r="K178">
        <v>453.09699999999998</v>
      </c>
    </row>
    <row r="179" spans="1:11">
      <c r="A179" s="2" t="s">
        <v>376</v>
      </c>
      <c r="B179" s="1">
        <v>2192.0500000000002</v>
      </c>
      <c r="C179" s="1">
        <v>1024.71</v>
      </c>
      <c r="D179" s="1">
        <v>689.11699999999996</v>
      </c>
      <c r="E179">
        <v>2554.9499999999998</v>
      </c>
      <c r="F179">
        <v>1780.84</v>
      </c>
      <c r="G179">
        <v>2625.25</v>
      </c>
      <c r="H179">
        <v>2245.4899999999998</v>
      </c>
      <c r="I179">
        <v>1935.83</v>
      </c>
      <c r="J179">
        <f t="shared" si="2"/>
        <v>689.11699999999996</v>
      </c>
      <c r="K179">
        <v>689.11699999999996</v>
      </c>
    </row>
    <row r="180" spans="1:11">
      <c r="A180" s="2" t="s">
        <v>214</v>
      </c>
      <c r="B180" s="1">
        <v>1373.88</v>
      </c>
      <c r="C180" s="1">
        <v>352.04500000000002</v>
      </c>
      <c r="D180" s="1">
        <v>554.59199999999998</v>
      </c>
      <c r="E180">
        <v>1615.71</v>
      </c>
      <c r="F180">
        <v>935.51199999999994</v>
      </c>
      <c r="G180">
        <v>1756.28</v>
      </c>
      <c r="H180">
        <v>1400.16</v>
      </c>
      <c r="I180">
        <v>996.6</v>
      </c>
      <c r="J180">
        <f t="shared" si="2"/>
        <v>352.04500000000002</v>
      </c>
      <c r="K180">
        <v>352.04500000000002</v>
      </c>
    </row>
    <row r="181" spans="1:11">
      <c r="A181" s="2" t="s">
        <v>203</v>
      </c>
      <c r="B181" s="1">
        <v>1326</v>
      </c>
      <c r="C181" s="1">
        <v>437.24700000000001</v>
      </c>
      <c r="D181" s="1">
        <v>639.79399999999998</v>
      </c>
      <c r="E181">
        <v>1530.51</v>
      </c>
      <c r="F181">
        <v>897.50400000000002</v>
      </c>
      <c r="G181">
        <v>1671.08</v>
      </c>
      <c r="H181">
        <v>1362.15</v>
      </c>
      <c r="I181">
        <v>911.39700000000005</v>
      </c>
      <c r="J181">
        <f t="shared" si="2"/>
        <v>437.24700000000001</v>
      </c>
      <c r="K181">
        <v>437.24700000000001</v>
      </c>
    </row>
    <row r="182" spans="1:11">
      <c r="A182" s="2" t="s">
        <v>194</v>
      </c>
      <c r="B182" s="1">
        <v>1271.52</v>
      </c>
      <c r="C182" s="1">
        <v>414.61700000000002</v>
      </c>
      <c r="D182" s="1">
        <v>694.279</v>
      </c>
      <c r="E182">
        <v>1476.03</v>
      </c>
      <c r="F182">
        <v>843.01900000000001</v>
      </c>
      <c r="G182">
        <v>1616.59</v>
      </c>
      <c r="H182">
        <v>1307.67</v>
      </c>
      <c r="I182">
        <v>856.91200000000003</v>
      </c>
      <c r="J182">
        <f t="shared" si="2"/>
        <v>414.61700000000002</v>
      </c>
      <c r="K182">
        <v>414.61700000000002</v>
      </c>
    </row>
    <row r="183" spans="1:11">
      <c r="A183" s="2" t="s">
        <v>185</v>
      </c>
      <c r="B183" s="1">
        <v>1229.96</v>
      </c>
      <c r="C183" s="1">
        <v>373.06</v>
      </c>
      <c r="D183" s="1">
        <v>708.65099999999995</v>
      </c>
      <c r="E183">
        <v>1434.47</v>
      </c>
      <c r="F183">
        <v>801.46199999999999</v>
      </c>
      <c r="G183">
        <v>1575.03</v>
      </c>
      <c r="H183">
        <v>1266.1099999999999</v>
      </c>
      <c r="I183">
        <v>815.35500000000002</v>
      </c>
      <c r="J183">
        <f t="shared" si="2"/>
        <v>373.06</v>
      </c>
      <c r="K183">
        <v>373.06</v>
      </c>
    </row>
    <row r="184" spans="1:11">
      <c r="A184" s="2" t="s">
        <v>172</v>
      </c>
      <c r="B184" s="1">
        <v>1110.75</v>
      </c>
      <c r="C184" s="1">
        <v>426.84199999999998</v>
      </c>
      <c r="D184" s="1">
        <v>762.43200000000002</v>
      </c>
      <c r="E184">
        <v>1382.48</v>
      </c>
      <c r="F184">
        <v>855.24400000000003</v>
      </c>
      <c r="G184">
        <v>1523.04</v>
      </c>
      <c r="H184">
        <v>1319.89</v>
      </c>
      <c r="I184">
        <v>763.36099999999999</v>
      </c>
      <c r="J184">
        <f t="shared" si="2"/>
        <v>426.84199999999998</v>
      </c>
      <c r="K184">
        <v>426.84199999999998</v>
      </c>
    </row>
    <row r="185" spans="1:11">
      <c r="A185" s="2" t="s">
        <v>160</v>
      </c>
      <c r="B185" s="1">
        <v>1003.34</v>
      </c>
      <c r="C185" s="1">
        <v>534.25800000000004</v>
      </c>
      <c r="D185" s="1">
        <v>869.84799999999996</v>
      </c>
      <c r="E185">
        <v>1291.52</v>
      </c>
      <c r="F185">
        <v>962.65899999999999</v>
      </c>
      <c r="G185">
        <v>1432.09</v>
      </c>
      <c r="H185">
        <v>1427.31</v>
      </c>
      <c r="I185">
        <v>672.41</v>
      </c>
      <c r="J185">
        <f t="shared" si="2"/>
        <v>534.25800000000004</v>
      </c>
      <c r="K185">
        <v>534.25800000000004</v>
      </c>
    </row>
    <row r="186" spans="1:11">
      <c r="A186" s="2" t="s">
        <v>144</v>
      </c>
      <c r="B186" s="1">
        <v>1037.3399999999999</v>
      </c>
      <c r="C186" s="1">
        <v>653.02200000000005</v>
      </c>
      <c r="D186" s="1">
        <v>988.61300000000006</v>
      </c>
      <c r="E186">
        <v>1204.7</v>
      </c>
      <c r="F186">
        <v>992.476</v>
      </c>
      <c r="G186">
        <v>1348.37</v>
      </c>
      <c r="H186">
        <v>1457.12</v>
      </c>
      <c r="I186">
        <v>585.59</v>
      </c>
      <c r="J186">
        <f t="shared" si="2"/>
        <v>585.59</v>
      </c>
      <c r="K186">
        <v>585.59</v>
      </c>
    </row>
    <row r="187" spans="1:11">
      <c r="A187" s="2" t="s">
        <v>129</v>
      </c>
      <c r="B187" s="1">
        <v>1097.19</v>
      </c>
      <c r="C187" s="1">
        <v>778.38699999999994</v>
      </c>
      <c r="D187" s="1">
        <v>1113.98</v>
      </c>
      <c r="E187">
        <v>1079.3399999999999</v>
      </c>
      <c r="F187">
        <v>1117.8399999999999</v>
      </c>
      <c r="G187">
        <v>1400.19</v>
      </c>
      <c r="H187">
        <v>1533.45</v>
      </c>
      <c r="I187">
        <v>460.22399999999999</v>
      </c>
      <c r="J187">
        <f t="shared" si="2"/>
        <v>460.22399999999999</v>
      </c>
      <c r="K187">
        <v>460.22399999999999</v>
      </c>
    </row>
    <row r="188" spans="1:11">
      <c r="A188" s="2" t="s">
        <v>115</v>
      </c>
      <c r="B188" s="1">
        <v>1012</v>
      </c>
      <c r="C188" s="1">
        <v>863.57500000000005</v>
      </c>
      <c r="D188" s="1">
        <v>1199.17</v>
      </c>
      <c r="E188">
        <v>994.15099999999995</v>
      </c>
      <c r="F188">
        <v>1083.48</v>
      </c>
      <c r="G188">
        <v>1315</v>
      </c>
      <c r="H188">
        <v>1448.26</v>
      </c>
      <c r="I188">
        <v>375.03699999999998</v>
      </c>
      <c r="J188">
        <f t="shared" si="2"/>
        <v>375.03699999999998</v>
      </c>
      <c r="K188">
        <v>375.03699999999998</v>
      </c>
    </row>
    <row r="189" spans="1:11">
      <c r="A189" s="2" t="s">
        <v>94</v>
      </c>
      <c r="B189" s="1">
        <v>1196.04</v>
      </c>
      <c r="C189" s="1">
        <v>1047.6099999999999</v>
      </c>
      <c r="D189" s="1">
        <v>1383.2</v>
      </c>
      <c r="E189">
        <v>810.11400000000003</v>
      </c>
      <c r="F189">
        <v>1267.52</v>
      </c>
      <c r="G189">
        <v>1182.96</v>
      </c>
      <c r="H189">
        <v>1564.73</v>
      </c>
      <c r="I189">
        <v>191</v>
      </c>
      <c r="J189">
        <f t="shared" si="2"/>
        <v>191</v>
      </c>
      <c r="K189">
        <v>191</v>
      </c>
    </row>
    <row r="190" spans="1:11">
      <c r="A190" s="2" t="s">
        <v>83</v>
      </c>
      <c r="B190" s="1">
        <v>1323.19</v>
      </c>
      <c r="C190" s="1">
        <v>1190.1500000000001</v>
      </c>
      <c r="D190" s="1">
        <v>1525.74</v>
      </c>
      <c r="E190">
        <v>657.89700000000005</v>
      </c>
      <c r="F190">
        <v>1234.3900000000001</v>
      </c>
      <c r="G190">
        <v>1069.96</v>
      </c>
      <c r="H190">
        <v>1451.73</v>
      </c>
      <c r="I190">
        <v>145.21700000000001</v>
      </c>
      <c r="J190">
        <f t="shared" si="2"/>
        <v>145.21700000000001</v>
      </c>
      <c r="K190">
        <v>145.21700000000001</v>
      </c>
    </row>
    <row r="191" spans="1:11">
      <c r="A191" s="2" t="s">
        <v>74</v>
      </c>
      <c r="B191" s="1">
        <v>1258</v>
      </c>
      <c r="C191" s="1">
        <v>1255.3399999999999</v>
      </c>
      <c r="D191" s="1">
        <v>1590.93</v>
      </c>
      <c r="E191">
        <v>602.96299999999997</v>
      </c>
      <c r="F191">
        <v>1299.58</v>
      </c>
      <c r="G191">
        <v>1135.1500000000001</v>
      </c>
      <c r="H191">
        <v>1516.93</v>
      </c>
      <c r="I191">
        <v>210.40700000000001</v>
      </c>
      <c r="J191">
        <f t="shared" si="2"/>
        <v>210.40700000000001</v>
      </c>
      <c r="K191">
        <v>210.40700000000001</v>
      </c>
    </row>
    <row r="192" spans="1:11">
      <c r="A192" s="2" t="s">
        <v>64</v>
      </c>
      <c r="B192" s="1">
        <v>1422.32</v>
      </c>
      <c r="C192" s="1">
        <v>1384.75</v>
      </c>
      <c r="D192" s="1">
        <v>1720.34</v>
      </c>
      <c r="E192">
        <v>438.64499999999998</v>
      </c>
      <c r="F192">
        <v>1428.99</v>
      </c>
      <c r="G192">
        <v>1264.57</v>
      </c>
      <c r="H192">
        <v>1646.34</v>
      </c>
      <c r="I192">
        <v>339.82</v>
      </c>
      <c r="J192">
        <f t="shared" si="2"/>
        <v>339.82</v>
      </c>
      <c r="K192">
        <v>339.82</v>
      </c>
    </row>
    <row r="193" spans="1:11">
      <c r="A193" s="2" t="s">
        <v>44</v>
      </c>
      <c r="B193" s="1">
        <v>1509</v>
      </c>
      <c r="C193" s="1">
        <v>1602.99</v>
      </c>
      <c r="D193" s="1">
        <v>1938.58</v>
      </c>
      <c r="E193">
        <v>220.40299999999999</v>
      </c>
      <c r="F193">
        <v>1485.28</v>
      </c>
      <c r="G193">
        <v>1122.3</v>
      </c>
      <c r="H193">
        <v>1548.89</v>
      </c>
      <c r="I193">
        <v>558.06200000000001</v>
      </c>
      <c r="J193">
        <f t="shared" si="2"/>
        <v>220.40299999999999</v>
      </c>
      <c r="K193">
        <v>220.40299999999999</v>
      </c>
    </row>
    <row r="194" spans="1:11">
      <c r="A194" s="2" t="s">
        <v>34</v>
      </c>
      <c r="B194" s="1">
        <v>1651.84</v>
      </c>
      <c r="C194" s="1">
        <v>1745.83</v>
      </c>
      <c r="D194" s="1">
        <v>2081.42</v>
      </c>
      <c r="E194">
        <v>309</v>
      </c>
      <c r="F194">
        <v>1628.12</v>
      </c>
      <c r="G194">
        <v>1265.1400000000001</v>
      </c>
      <c r="H194">
        <v>1691.73</v>
      </c>
      <c r="I194">
        <v>700.90200000000004</v>
      </c>
      <c r="J194">
        <f t="shared" si="2"/>
        <v>309</v>
      </c>
      <c r="K194">
        <v>309</v>
      </c>
    </row>
    <row r="195" spans="1:11">
      <c r="A195" s="2" t="s">
        <v>14</v>
      </c>
      <c r="B195" s="1">
        <v>1827</v>
      </c>
      <c r="C195" s="1">
        <v>2008.59</v>
      </c>
      <c r="D195" s="1">
        <v>2344.1799999999998</v>
      </c>
      <c r="E195">
        <v>397</v>
      </c>
      <c r="F195">
        <v>1797.8</v>
      </c>
      <c r="G195">
        <v>1407.1</v>
      </c>
      <c r="H195">
        <v>1833.69</v>
      </c>
      <c r="I195">
        <v>963.65499999999997</v>
      </c>
      <c r="J195">
        <f t="shared" ref="J195:J258" si="3">MIN(B195:I195)</f>
        <v>397</v>
      </c>
      <c r="K195">
        <v>397</v>
      </c>
    </row>
    <row r="196" spans="1:11">
      <c r="A196" s="2" t="s">
        <v>12</v>
      </c>
      <c r="B196" s="1">
        <v>1724</v>
      </c>
      <c r="C196" s="1">
        <v>2111.59</v>
      </c>
      <c r="D196" s="1">
        <v>2447.1799999999998</v>
      </c>
      <c r="E196">
        <v>500</v>
      </c>
      <c r="F196">
        <v>1900.8</v>
      </c>
      <c r="G196">
        <v>1510.1</v>
      </c>
      <c r="H196">
        <v>1936.69</v>
      </c>
      <c r="I196">
        <v>1066.6600000000001</v>
      </c>
      <c r="J196">
        <f t="shared" si="3"/>
        <v>500</v>
      </c>
      <c r="K196">
        <v>500</v>
      </c>
    </row>
    <row r="197" spans="1:11">
      <c r="A197" s="2" t="s">
        <v>377</v>
      </c>
      <c r="B197" s="1">
        <v>1388.88</v>
      </c>
      <c r="C197" s="1">
        <v>599.70100000000002</v>
      </c>
      <c r="D197" s="1">
        <v>609.54999999999995</v>
      </c>
      <c r="E197">
        <v>1943.57</v>
      </c>
      <c r="F197">
        <v>1276.21</v>
      </c>
      <c r="G197">
        <v>2084.13</v>
      </c>
      <c r="H197">
        <v>1740.86</v>
      </c>
      <c r="I197">
        <v>1324.46</v>
      </c>
      <c r="J197">
        <f t="shared" si="3"/>
        <v>599.70100000000002</v>
      </c>
      <c r="K197">
        <v>599.70100000000002</v>
      </c>
    </row>
    <row r="198" spans="1:11">
      <c r="A198" s="2" t="s">
        <v>378</v>
      </c>
      <c r="B198" s="1">
        <v>1077.96</v>
      </c>
      <c r="C198" s="1">
        <v>525.05999999999995</v>
      </c>
      <c r="D198" s="1">
        <v>824.20299999999997</v>
      </c>
      <c r="E198">
        <v>1553.52</v>
      </c>
      <c r="F198">
        <v>953.46199999999999</v>
      </c>
      <c r="G198">
        <v>1694.09</v>
      </c>
      <c r="H198">
        <v>1418.11</v>
      </c>
      <c r="I198">
        <v>934.41</v>
      </c>
      <c r="J198">
        <f t="shared" si="3"/>
        <v>525.05999999999995</v>
      </c>
      <c r="K198">
        <v>525.05999999999995</v>
      </c>
    </row>
    <row r="199" spans="1:11">
      <c r="A199" s="2" t="s">
        <v>379</v>
      </c>
      <c r="B199" s="1">
        <v>835.33799999999997</v>
      </c>
      <c r="C199" s="1">
        <v>702.25800000000004</v>
      </c>
      <c r="D199" s="1">
        <v>1037.8499999999999</v>
      </c>
      <c r="E199">
        <v>1406.7</v>
      </c>
      <c r="F199">
        <v>1130.6600000000001</v>
      </c>
      <c r="G199">
        <v>1550.37</v>
      </c>
      <c r="H199">
        <v>1595.31</v>
      </c>
      <c r="I199">
        <v>787.59</v>
      </c>
      <c r="J199">
        <f t="shared" si="3"/>
        <v>702.25800000000004</v>
      </c>
      <c r="K199">
        <v>702.25800000000004</v>
      </c>
    </row>
    <row r="200" spans="1:11">
      <c r="A200" s="2" t="s">
        <v>380</v>
      </c>
      <c r="B200" s="1">
        <v>614</v>
      </c>
      <c r="C200" s="1">
        <v>1261.58</v>
      </c>
      <c r="D200" s="1">
        <v>1597.17</v>
      </c>
      <c r="E200">
        <v>1371.96</v>
      </c>
      <c r="F200">
        <v>1481.48</v>
      </c>
      <c r="G200">
        <v>1713</v>
      </c>
      <c r="H200">
        <v>1846.26</v>
      </c>
      <c r="I200">
        <v>773.03700000000003</v>
      </c>
      <c r="J200">
        <f t="shared" si="3"/>
        <v>614</v>
      </c>
      <c r="K200">
        <v>614</v>
      </c>
    </row>
    <row r="201" spans="1:11">
      <c r="A201" s="2" t="s">
        <v>381</v>
      </c>
      <c r="B201" s="1">
        <v>1013</v>
      </c>
      <c r="C201" s="1">
        <v>1357.61</v>
      </c>
      <c r="D201" s="1">
        <v>1693.2</v>
      </c>
      <c r="E201">
        <v>972.96299999999997</v>
      </c>
      <c r="F201">
        <v>1577.52</v>
      </c>
      <c r="G201">
        <v>1492.96</v>
      </c>
      <c r="H201">
        <v>1874.73</v>
      </c>
      <c r="I201">
        <v>501</v>
      </c>
      <c r="J201">
        <f t="shared" si="3"/>
        <v>501</v>
      </c>
      <c r="K201">
        <v>501</v>
      </c>
    </row>
    <row r="202" spans="1:11">
      <c r="A202" s="2" t="s">
        <v>382</v>
      </c>
      <c r="B202" s="1">
        <v>1014</v>
      </c>
      <c r="C202" s="1">
        <v>1231.6099999999999</v>
      </c>
      <c r="D202" s="1">
        <v>1567.2</v>
      </c>
      <c r="E202">
        <v>846.96299999999997</v>
      </c>
      <c r="F202">
        <v>1451.52</v>
      </c>
      <c r="G202">
        <v>1366.96</v>
      </c>
      <c r="H202">
        <v>1748.73</v>
      </c>
      <c r="I202">
        <v>375</v>
      </c>
      <c r="J202">
        <f t="shared" si="3"/>
        <v>375</v>
      </c>
      <c r="K202">
        <v>375</v>
      </c>
    </row>
    <row r="203" spans="1:11">
      <c r="A203" s="2" t="s">
        <v>383</v>
      </c>
      <c r="B203" s="1">
        <v>1221</v>
      </c>
      <c r="C203" s="1">
        <v>1655.75</v>
      </c>
      <c r="D203" s="1">
        <v>1991.34</v>
      </c>
      <c r="E203">
        <v>508.40300000000002</v>
      </c>
      <c r="F203">
        <v>1699.99</v>
      </c>
      <c r="G203">
        <v>1410.3</v>
      </c>
      <c r="H203">
        <v>1836.89</v>
      </c>
      <c r="I203">
        <v>610.82000000000005</v>
      </c>
      <c r="J203">
        <f t="shared" si="3"/>
        <v>508.40300000000002</v>
      </c>
      <c r="K203">
        <v>508.40300000000002</v>
      </c>
    </row>
    <row r="204" spans="1:11">
      <c r="A204" s="2" t="s">
        <v>384</v>
      </c>
      <c r="B204" s="1">
        <v>1244</v>
      </c>
      <c r="C204" s="1">
        <v>1714.75</v>
      </c>
      <c r="D204" s="1">
        <v>2050.34</v>
      </c>
      <c r="E204">
        <v>567.40300000000002</v>
      </c>
      <c r="F204">
        <v>1758.99</v>
      </c>
      <c r="G204">
        <v>1469.3</v>
      </c>
      <c r="H204">
        <v>1895.89</v>
      </c>
      <c r="I204">
        <v>669.82</v>
      </c>
      <c r="J204">
        <f t="shared" si="3"/>
        <v>567.40300000000002</v>
      </c>
      <c r="K204">
        <v>567.40300000000002</v>
      </c>
    </row>
    <row r="205" spans="1:11">
      <c r="A205" s="2" t="s">
        <v>385</v>
      </c>
      <c r="B205" s="1">
        <v>1407</v>
      </c>
      <c r="C205" s="1">
        <v>1877.75</v>
      </c>
      <c r="D205" s="1">
        <v>2213.34</v>
      </c>
      <c r="E205">
        <v>730.40300000000002</v>
      </c>
      <c r="F205">
        <v>1921.99</v>
      </c>
      <c r="G205">
        <v>1632.3</v>
      </c>
      <c r="H205">
        <v>2058.89</v>
      </c>
      <c r="I205">
        <v>832.82</v>
      </c>
      <c r="J205">
        <f t="shared" si="3"/>
        <v>730.40300000000002</v>
      </c>
      <c r="K205">
        <v>730.40300000000002</v>
      </c>
    </row>
    <row r="206" spans="1:11">
      <c r="A206" s="2" t="s">
        <v>386</v>
      </c>
      <c r="B206" s="1">
        <v>1556</v>
      </c>
      <c r="C206" s="1">
        <v>2026.75</v>
      </c>
      <c r="D206" s="1">
        <v>2362.34</v>
      </c>
      <c r="E206">
        <v>668</v>
      </c>
      <c r="F206">
        <v>2068.8000000000002</v>
      </c>
      <c r="G206">
        <v>1678.1</v>
      </c>
      <c r="H206">
        <v>2104.69</v>
      </c>
      <c r="I206">
        <v>981.82</v>
      </c>
      <c r="J206">
        <f t="shared" si="3"/>
        <v>668</v>
      </c>
      <c r="K206">
        <v>668</v>
      </c>
    </row>
    <row r="207" spans="1:11">
      <c r="A207" s="2" t="s">
        <v>387</v>
      </c>
      <c r="B207" s="1">
        <v>1445.01</v>
      </c>
      <c r="C207" s="1">
        <v>886.70100000000002</v>
      </c>
      <c r="D207" s="1">
        <v>801.80399999999997</v>
      </c>
      <c r="E207">
        <v>2230.5700000000002</v>
      </c>
      <c r="F207">
        <v>1563.21</v>
      </c>
      <c r="G207">
        <v>2371.13</v>
      </c>
      <c r="H207">
        <v>2027.86</v>
      </c>
      <c r="I207">
        <v>1611.46</v>
      </c>
      <c r="J207">
        <f t="shared" si="3"/>
        <v>801.80399999999997</v>
      </c>
      <c r="K207">
        <v>801.80399999999997</v>
      </c>
    </row>
    <row r="208" spans="1:11">
      <c r="A208" s="2" t="s">
        <v>388</v>
      </c>
      <c r="B208" s="1">
        <v>1129.01</v>
      </c>
      <c r="C208" s="1">
        <v>763.04499999999996</v>
      </c>
      <c r="D208" s="1">
        <v>860.15599999999995</v>
      </c>
      <c r="E208">
        <v>1943.57</v>
      </c>
      <c r="F208">
        <v>1343.51</v>
      </c>
      <c r="G208">
        <v>2084.13</v>
      </c>
      <c r="H208">
        <v>1808.16</v>
      </c>
      <c r="I208">
        <v>1324.46</v>
      </c>
      <c r="J208">
        <f t="shared" si="3"/>
        <v>763.04499999999996</v>
      </c>
      <c r="K208">
        <v>763.04499999999996</v>
      </c>
    </row>
    <row r="209" spans="1:11">
      <c r="A209" s="2" t="s">
        <v>389</v>
      </c>
      <c r="B209" s="1">
        <v>882.01099999999997</v>
      </c>
      <c r="C209" s="1">
        <v>899.00800000000004</v>
      </c>
      <c r="D209" s="1">
        <v>1107.1600000000001</v>
      </c>
      <c r="E209">
        <v>1843.52</v>
      </c>
      <c r="F209">
        <v>1327.41</v>
      </c>
      <c r="G209">
        <v>1984.09</v>
      </c>
      <c r="H209">
        <v>1792.06</v>
      </c>
      <c r="I209">
        <v>1224.4100000000001</v>
      </c>
      <c r="J209">
        <f t="shared" si="3"/>
        <v>882.01099999999997</v>
      </c>
      <c r="K209">
        <v>882.01099999999997</v>
      </c>
    </row>
    <row r="210" spans="1:11">
      <c r="A210" s="2" t="s">
        <v>390</v>
      </c>
      <c r="B210" s="1">
        <v>813.01099999999997</v>
      </c>
      <c r="C210" s="1">
        <v>830.00800000000004</v>
      </c>
      <c r="D210" s="1">
        <v>1050.02</v>
      </c>
      <c r="E210">
        <v>1774.52</v>
      </c>
      <c r="F210">
        <v>1258.4100000000001</v>
      </c>
      <c r="G210">
        <v>1915.09</v>
      </c>
      <c r="H210">
        <v>1723.06</v>
      </c>
      <c r="I210">
        <v>1155.4100000000001</v>
      </c>
      <c r="J210">
        <f t="shared" si="3"/>
        <v>813.01099999999997</v>
      </c>
      <c r="K210">
        <v>813.01099999999997</v>
      </c>
    </row>
    <row r="211" spans="1:11">
      <c r="A211" s="2" t="s">
        <v>391</v>
      </c>
      <c r="B211" s="1">
        <v>571.33799999999997</v>
      </c>
      <c r="C211" s="1">
        <v>966.25800000000004</v>
      </c>
      <c r="D211" s="1">
        <v>1291.02</v>
      </c>
      <c r="E211">
        <v>1670.7</v>
      </c>
      <c r="F211">
        <v>1394.66</v>
      </c>
      <c r="G211">
        <v>1814.37</v>
      </c>
      <c r="H211">
        <v>1859.31</v>
      </c>
      <c r="I211">
        <v>1051.5899999999999</v>
      </c>
      <c r="J211">
        <f t="shared" si="3"/>
        <v>571.33799999999997</v>
      </c>
      <c r="K211">
        <v>571.33799999999997</v>
      </c>
    </row>
    <row r="212" spans="1:11">
      <c r="A212" s="2" t="s">
        <v>392</v>
      </c>
      <c r="B212" s="1">
        <v>451</v>
      </c>
      <c r="C212" s="1">
        <v>1352.26</v>
      </c>
      <c r="D212" s="1">
        <v>1637.69</v>
      </c>
      <c r="E212">
        <v>1548.4</v>
      </c>
      <c r="F212">
        <v>1780.66</v>
      </c>
      <c r="G212">
        <v>2146</v>
      </c>
      <c r="H212">
        <v>2245.31</v>
      </c>
      <c r="I212">
        <v>1206.04</v>
      </c>
      <c r="J212">
        <f t="shared" si="3"/>
        <v>451</v>
      </c>
      <c r="K212">
        <v>451</v>
      </c>
    </row>
    <row r="213" spans="1:11">
      <c r="A213" s="2" t="s">
        <v>393</v>
      </c>
      <c r="B213" s="1">
        <v>380</v>
      </c>
      <c r="C213" s="1">
        <v>1492.26</v>
      </c>
      <c r="D213" s="1">
        <v>1777.69</v>
      </c>
      <c r="E213">
        <v>1487.4</v>
      </c>
      <c r="F213">
        <v>1853.48</v>
      </c>
      <c r="G213">
        <v>2085</v>
      </c>
      <c r="H213">
        <v>2218.2600000000002</v>
      </c>
      <c r="I213">
        <v>1145.04</v>
      </c>
      <c r="J213">
        <f t="shared" si="3"/>
        <v>380</v>
      </c>
      <c r="K213">
        <v>380</v>
      </c>
    </row>
    <row r="214" spans="1:11">
      <c r="A214" s="2" t="s">
        <v>394</v>
      </c>
      <c r="B214" s="1">
        <v>361</v>
      </c>
      <c r="C214" s="1">
        <v>1514.58</v>
      </c>
      <c r="D214" s="1">
        <v>1817.69</v>
      </c>
      <c r="E214">
        <v>1368.4</v>
      </c>
      <c r="F214">
        <v>1734.48</v>
      </c>
      <c r="G214">
        <v>1966</v>
      </c>
      <c r="H214">
        <v>2099.2600000000002</v>
      </c>
      <c r="I214">
        <v>1026.04</v>
      </c>
      <c r="J214">
        <f t="shared" si="3"/>
        <v>361</v>
      </c>
      <c r="K214">
        <v>361</v>
      </c>
    </row>
    <row r="215" spans="1:11">
      <c r="A215" s="2" t="s">
        <v>395</v>
      </c>
      <c r="B215" s="1">
        <v>691</v>
      </c>
      <c r="C215" s="1">
        <v>1554.61</v>
      </c>
      <c r="D215" s="1">
        <v>1890.2</v>
      </c>
      <c r="E215">
        <v>1038.4000000000001</v>
      </c>
      <c r="F215">
        <v>1774.52</v>
      </c>
      <c r="G215">
        <v>1689.96</v>
      </c>
      <c r="H215">
        <v>2071.73</v>
      </c>
      <c r="I215">
        <v>698</v>
      </c>
      <c r="J215">
        <f t="shared" si="3"/>
        <v>691</v>
      </c>
      <c r="K215">
        <v>691</v>
      </c>
    </row>
    <row r="216" spans="1:11">
      <c r="A216" s="2" t="s">
        <v>396</v>
      </c>
      <c r="B216" s="1">
        <v>856</v>
      </c>
      <c r="C216" s="1">
        <v>1718.61</v>
      </c>
      <c r="D216" s="1">
        <v>2054.1999999999998</v>
      </c>
      <c r="E216">
        <v>873.40300000000002</v>
      </c>
      <c r="F216">
        <v>1938.52</v>
      </c>
      <c r="G216">
        <v>1775.3</v>
      </c>
      <c r="H216">
        <v>2201.89</v>
      </c>
      <c r="I216">
        <v>862</v>
      </c>
      <c r="J216">
        <f t="shared" si="3"/>
        <v>856</v>
      </c>
      <c r="K216">
        <v>856</v>
      </c>
    </row>
    <row r="217" spans="1:11">
      <c r="A217" s="2" t="s">
        <v>397</v>
      </c>
      <c r="B217" s="1">
        <v>916</v>
      </c>
      <c r="C217" s="1">
        <v>1658.61</v>
      </c>
      <c r="D217" s="1">
        <v>1994.2</v>
      </c>
      <c r="E217">
        <v>813.40300000000002</v>
      </c>
      <c r="F217">
        <v>1878.52</v>
      </c>
      <c r="G217">
        <v>1715.3</v>
      </c>
      <c r="H217">
        <v>2141.89</v>
      </c>
      <c r="I217">
        <v>802</v>
      </c>
      <c r="J217">
        <f t="shared" si="3"/>
        <v>802</v>
      </c>
      <c r="K217">
        <v>802</v>
      </c>
    </row>
    <row r="218" spans="1:11">
      <c r="A218" s="2" t="s">
        <v>398</v>
      </c>
      <c r="B218" s="1">
        <v>1107</v>
      </c>
      <c r="C218" s="1">
        <v>1849.61</v>
      </c>
      <c r="D218" s="1">
        <v>2185.1999999999998</v>
      </c>
      <c r="E218">
        <v>704.40300000000002</v>
      </c>
      <c r="F218">
        <v>1895.99</v>
      </c>
      <c r="G218">
        <v>1606.3</v>
      </c>
      <c r="H218">
        <v>2032.89</v>
      </c>
      <c r="I218">
        <v>806.82</v>
      </c>
      <c r="J218">
        <f t="shared" si="3"/>
        <v>704.40300000000002</v>
      </c>
      <c r="K218">
        <v>704.40300000000002</v>
      </c>
    </row>
    <row r="219" spans="1:11">
      <c r="A219" s="2" t="s">
        <v>399</v>
      </c>
      <c r="B219" s="1">
        <v>1439</v>
      </c>
      <c r="C219" s="1">
        <v>1916.75</v>
      </c>
      <c r="D219" s="1">
        <v>2252.34</v>
      </c>
      <c r="E219">
        <v>722</v>
      </c>
      <c r="F219">
        <v>1960.99</v>
      </c>
      <c r="G219">
        <v>1671.3</v>
      </c>
      <c r="H219">
        <v>2097.89</v>
      </c>
      <c r="I219">
        <v>871.82</v>
      </c>
      <c r="J219">
        <f t="shared" si="3"/>
        <v>722</v>
      </c>
      <c r="K219">
        <v>722</v>
      </c>
    </row>
    <row r="220" spans="1:11">
      <c r="A220" s="1" t="s">
        <v>201</v>
      </c>
      <c r="B220" s="1">
        <v>1066.01</v>
      </c>
      <c r="C220" s="1">
        <v>1083.01</v>
      </c>
      <c r="D220" s="1">
        <v>1250.8</v>
      </c>
      <c r="E220">
        <v>2027.52</v>
      </c>
      <c r="F220">
        <v>1511.41</v>
      </c>
      <c r="G220">
        <v>2168.09</v>
      </c>
      <c r="H220">
        <v>1976.06</v>
      </c>
      <c r="I220">
        <v>1408.41</v>
      </c>
      <c r="J220">
        <f t="shared" si="3"/>
        <v>1066.01</v>
      </c>
      <c r="K220">
        <v>1066.01</v>
      </c>
    </row>
    <row r="221" spans="1:11">
      <c r="A221" s="2" t="s">
        <v>400</v>
      </c>
      <c r="B221" s="1">
        <v>1033.06</v>
      </c>
      <c r="C221" s="1">
        <v>1405.01</v>
      </c>
      <c r="D221" s="1">
        <v>1464.84</v>
      </c>
      <c r="E221">
        <v>2331.6999999999998</v>
      </c>
      <c r="F221">
        <v>1833.41</v>
      </c>
      <c r="G221">
        <v>2475.37</v>
      </c>
      <c r="H221">
        <v>2298.06</v>
      </c>
      <c r="I221">
        <v>1712.59</v>
      </c>
      <c r="J221">
        <f t="shared" si="3"/>
        <v>1033.06</v>
      </c>
      <c r="K221">
        <v>1033.06</v>
      </c>
    </row>
    <row r="222" spans="1:11">
      <c r="A222" s="2" t="s">
        <v>401</v>
      </c>
      <c r="B222" s="1">
        <v>682.05499999999995</v>
      </c>
      <c r="C222" s="1">
        <v>1072.01</v>
      </c>
      <c r="D222" s="1">
        <v>1292.02</v>
      </c>
      <c r="E222">
        <v>1980.7</v>
      </c>
      <c r="F222">
        <v>1500.41</v>
      </c>
      <c r="G222">
        <v>2124.37</v>
      </c>
      <c r="H222">
        <v>1965.06</v>
      </c>
      <c r="I222">
        <v>1361.59</v>
      </c>
      <c r="J222">
        <f t="shared" si="3"/>
        <v>682.05499999999995</v>
      </c>
      <c r="K222">
        <v>682.05499999999995</v>
      </c>
    </row>
    <row r="223" spans="1:11">
      <c r="A223" s="2" t="s">
        <v>402</v>
      </c>
      <c r="B223" s="1">
        <v>304</v>
      </c>
      <c r="C223" s="1">
        <v>1499.26</v>
      </c>
      <c r="D223" s="1">
        <v>1784.69</v>
      </c>
      <c r="E223">
        <v>1563.4</v>
      </c>
      <c r="F223">
        <v>1927.66</v>
      </c>
      <c r="G223">
        <v>2161</v>
      </c>
      <c r="H223">
        <v>2294.2600000000002</v>
      </c>
      <c r="I223">
        <v>1221.04</v>
      </c>
      <c r="J223">
        <f t="shared" si="3"/>
        <v>304</v>
      </c>
      <c r="K223">
        <v>304</v>
      </c>
    </row>
    <row r="224" spans="1:11">
      <c r="A224" s="2" t="s">
        <v>403</v>
      </c>
      <c r="B224" s="1">
        <v>875</v>
      </c>
      <c r="C224" s="1">
        <v>1630.73</v>
      </c>
      <c r="D224" s="1">
        <v>1545.84</v>
      </c>
      <c r="E224">
        <v>2604.4</v>
      </c>
      <c r="F224">
        <v>2113.41</v>
      </c>
      <c r="G224">
        <v>2764.37</v>
      </c>
      <c r="H224">
        <v>2578.06</v>
      </c>
      <c r="I224">
        <v>2001.59</v>
      </c>
      <c r="J224">
        <f t="shared" si="3"/>
        <v>875</v>
      </c>
      <c r="K224">
        <v>875</v>
      </c>
    </row>
    <row r="225" spans="1:11">
      <c r="A225" s="2" t="s">
        <v>404</v>
      </c>
      <c r="B225" s="1">
        <v>770</v>
      </c>
      <c r="C225" s="1">
        <v>1735.73</v>
      </c>
      <c r="D225" s="1">
        <v>1650.84</v>
      </c>
      <c r="E225">
        <v>2499.4</v>
      </c>
      <c r="F225">
        <v>2218.41</v>
      </c>
      <c r="G225">
        <v>2869.37</v>
      </c>
      <c r="H225">
        <v>2683.06</v>
      </c>
      <c r="I225">
        <v>2106.59</v>
      </c>
      <c r="J225">
        <f t="shared" si="3"/>
        <v>770</v>
      </c>
      <c r="K225">
        <v>770</v>
      </c>
    </row>
    <row r="226" spans="1:11">
      <c r="A226" s="2" t="s">
        <v>405</v>
      </c>
      <c r="B226" s="1">
        <v>349</v>
      </c>
      <c r="C226" s="1">
        <v>1886.6</v>
      </c>
      <c r="D226" s="1">
        <v>2071.84</v>
      </c>
      <c r="E226">
        <v>2078.4</v>
      </c>
      <c r="F226">
        <v>2315</v>
      </c>
      <c r="G226">
        <v>2676</v>
      </c>
      <c r="H226">
        <v>2779.65</v>
      </c>
      <c r="I226">
        <v>1736.04</v>
      </c>
      <c r="J226">
        <f t="shared" si="3"/>
        <v>349</v>
      </c>
      <c r="K226">
        <v>349</v>
      </c>
    </row>
    <row r="227" spans="1:11">
      <c r="A227" s="2" t="s">
        <v>406</v>
      </c>
      <c r="B227" s="1">
        <v>97</v>
      </c>
      <c r="C227" s="1">
        <v>1634.6</v>
      </c>
      <c r="D227" s="1">
        <v>1920.03</v>
      </c>
      <c r="E227">
        <v>1826.4</v>
      </c>
      <c r="F227">
        <v>2063</v>
      </c>
      <c r="G227">
        <v>2424</v>
      </c>
      <c r="H227">
        <v>2527.65</v>
      </c>
      <c r="I227">
        <v>1484.04</v>
      </c>
      <c r="J227">
        <f t="shared" si="3"/>
        <v>97</v>
      </c>
      <c r="K227">
        <v>97</v>
      </c>
    </row>
    <row r="228" spans="1:11">
      <c r="A228" s="2" t="s">
        <v>407</v>
      </c>
      <c r="B228" s="1">
        <v>187</v>
      </c>
      <c r="C228" s="1">
        <v>1724.6</v>
      </c>
      <c r="D228" s="1">
        <v>2010.03</v>
      </c>
      <c r="E228">
        <v>1916.4</v>
      </c>
      <c r="F228">
        <v>2153</v>
      </c>
      <c r="G228">
        <v>2514</v>
      </c>
      <c r="H228">
        <v>2617.65</v>
      </c>
      <c r="I228">
        <v>1574.04</v>
      </c>
      <c r="J228">
        <f t="shared" si="3"/>
        <v>187</v>
      </c>
      <c r="K228">
        <v>187</v>
      </c>
    </row>
    <row r="229" spans="1:11">
      <c r="A229" s="2" t="s">
        <v>408</v>
      </c>
      <c r="B229" s="1">
        <v>616</v>
      </c>
      <c r="C229" s="1">
        <v>2153.6</v>
      </c>
      <c r="D229" s="1">
        <v>2439.0300000000002</v>
      </c>
      <c r="E229">
        <v>1777.4</v>
      </c>
      <c r="F229">
        <v>2582</v>
      </c>
      <c r="G229">
        <v>2679.3</v>
      </c>
      <c r="H229">
        <v>3046.65</v>
      </c>
      <c r="I229">
        <v>1766</v>
      </c>
      <c r="J229">
        <f t="shared" si="3"/>
        <v>616</v>
      </c>
      <c r="K229">
        <v>616</v>
      </c>
    </row>
    <row r="230" spans="1:11">
      <c r="A230" s="2" t="s">
        <v>409</v>
      </c>
      <c r="B230" s="1">
        <v>916</v>
      </c>
      <c r="C230" s="1">
        <v>2233.61</v>
      </c>
      <c r="D230" s="1">
        <v>2569.1999999999998</v>
      </c>
      <c r="E230">
        <v>1388.4</v>
      </c>
      <c r="F230">
        <v>2453.52</v>
      </c>
      <c r="G230">
        <v>2290.3000000000002</v>
      </c>
      <c r="H230">
        <v>2716.89</v>
      </c>
      <c r="I230">
        <v>1377</v>
      </c>
      <c r="J230">
        <f t="shared" si="3"/>
        <v>916</v>
      </c>
      <c r="K230">
        <v>916</v>
      </c>
    </row>
    <row r="231" spans="1:11">
      <c r="A231" s="2" t="s">
        <v>410</v>
      </c>
      <c r="B231" s="1">
        <v>1029</v>
      </c>
      <c r="C231" s="1">
        <v>2346.61</v>
      </c>
      <c r="D231" s="1">
        <v>2682.2</v>
      </c>
      <c r="E231">
        <v>1501.4</v>
      </c>
      <c r="F231">
        <v>2566.52</v>
      </c>
      <c r="G231">
        <v>2403.3000000000002</v>
      </c>
      <c r="H231">
        <v>2829.89</v>
      </c>
      <c r="I231">
        <v>1490</v>
      </c>
      <c r="J231">
        <f t="shared" si="3"/>
        <v>1029</v>
      </c>
      <c r="K231">
        <v>1029</v>
      </c>
    </row>
    <row r="232" spans="1:11">
      <c r="A232" s="2" t="s">
        <v>411</v>
      </c>
      <c r="B232" s="1">
        <v>1265</v>
      </c>
      <c r="C232" s="1">
        <v>2582.61</v>
      </c>
      <c r="D232" s="1">
        <v>2918.2</v>
      </c>
      <c r="E232">
        <v>1737.4</v>
      </c>
      <c r="F232">
        <v>2802.52</v>
      </c>
      <c r="G232">
        <v>2639.3</v>
      </c>
      <c r="H232">
        <v>3065.89</v>
      </c>
      <c r="I232">
        <v>1726</v>
      </c>
      <c r="J232">
        <f t="shared" si="3"/>
        <v>1265</v>
      </c>
      <c r="K232">
        <v>1265</v>
      </c>
    </row>
    <row r="233" spans="1:11">
      <c r="A233" s="2" t="s">
        <v>412</v>
      </c>
      <c r="B233" s="1">
        <v>1396</v>
      </c>
      <c r="C233" s="1">
        <v>2713.61</v>
      </c>
      <c r="D233" s="1">
        <v>3049.2</v>
      </c>
      <c r="E233">
        <v>1868.4</v>
      </c>
      <c r="F233">
        <v>2933.52</v>
      </c>
      <c r="G233">
        <v>2770.3</v>
      </c>
      <c r="H233">
        <v>3196.89</v>
      </c>
      <c r="I233">
        <v>1857</v>
      </c>
      <c r="J233">
        <f t="shared" si="3"/>
        <v>1396</v>
      </c>
      <c r="K233">
        <v>1396</v>
      </c>
    </row>
    <row r="234" spans="1:11">
      <c r="A234" s="2" t="s">
        <v>413</v>
      </c>
      <c r="B234" s="1">
        <v>1420.51</v>
      </c>
      <c r="C234" s="1">
        <v>1806.24</v>
      </c>
      <c r="D234" s="1">
        <v>1721.35</v>
      </c>
      <c r="E234">
        <v>2796.21</v>
      </c>
      <c r="F234">
        <v>2288.92</v>
      </c>
      <c r="G234">
        <v>2939.88</v>
      </c>
      <c r="H234">
        <v>2753.57</v>
      </c>
      <c r="I234">
        <v>2177.1</v>
      </c>
      <c r="J234">
        <f t="shared" si="3"/>
        <v>1420.51</v>
      </c>
      <c r="K234">
        <v>1420.51</v>
      </c>
    </row>
    <row r="235" spans="1:11">
      <c r="A235" s="2" t="s">
        <v>414</v>
      </c>
      <c r="B235" s="1">
        <v>1758</v>
      </c>
      <c r="C235" s="1">
        <v>2153.2399999999998</v>
      </c>
      <c r="D235" s="1">
        <v>2068.35</v>
      </c>
      <c r="E235">
        <v>3143.21</v>
      </c>
      <c r="F235">
        <v>2635.92</v>
      </c>
      <c r="G235">
        <v>3286.88</v>
      </c>
      <c r="H235">
        <v>3100.57</v>
      </c>
      <c r="I235">
        <v>2524.1</v>
      </c>
      <c r="J235">
        <f t="shared" si="3"/>
        <v>1758</v>
      </c>
      <c r="K235">
        <v>1758</v>
      </c>
    </row>
    <row r="236" spans="1:11">
      <c r="A236" s="2" t="s">
        <v>415</v>
      </c>
      <c r="B236" s="1">
        <v>1421</v>
      </c>
      <c r="C236" s="1">
        <v>2490.2399999999998</v>
      </c>
      <c r="D236" s="1">
        <v>2405.35</v>
      </c>
      <c r="E236">
        <v>3150.4</v>
      </c>
      <c r="F236">
        <v>2972.92</v>
      </c>
      <c r="G236">
        <v>3623.88</v>
      </c>
      <c r="H236">
        <v>3437.57</v>
      </c>
      <c r="I236">
        <v>2808.04</v>
      </c>
      <c r="J236">
        <f t="shared" si="3"/>
        <v>1421</v>
      </c>
      <c r="K236">
        <v>1421</v>
      </c>
    </row>
    <row r="237" spans="1:11">
      <c r="A237" s="2" t="s">
        <v>416</v>
      </c>
      <c r="B237" s="1">
        <v>902</v>
      </c>
      <c r="C237" s="1">
        <v>2439.6</v>
      </c>
      <c r="D237" s="1">
        <v>2725.03</v>
      </c>
      <c r="E237">
        <v>2631.4</v>
      </c>
      <c r="F237">
        <v>2868</v>
      </c>
      <c r="G237">
        <v>3229</v>
      </c>
      <c r="H237">
        <v>3332.65</v>
      </c>
      <c r="I237">
        <v>2289.04</v>
      </c>
      <c r="J237">
        <f t="shared" si="3"/>
        <v>902</v>
      </c>
      <c r="K237">
        <v>902</v>
      </c>
    </row>
    <row r="238" spans="1:11">
      <c r="A238" s="2" t="s">
        <v>417</v>
      </c>
      <c r="B238" s="1">
        <v>1277</v>
      </c>
      <c r="C238" s="1">
        <v>2814.59</v>
      </c>
      <c r="D238" s="1">
        <v>3100.03</v>
      </c>
      <c r="E238">
        <v>2085.4</v>
      </c>
      <c r="F238">
        <v>3150.52</v>
      </c>
      <c r="G238">
        <v>2987.3</v>
      </c>
      <c r="H238">
        <v>3413.89</v>
      </c>
      <c r="I238">
        <v>2074</v>
      </c>
      <c r="J238">
        <f t="shared" si="3"/>
        <v>1277</v>
      </c>
      <c r="K238">
        <v>1277</v>
      </c>
    </row>
    <row r="239" spans="1:11">
      <c r="A239" s="2" t="s">
        <v>418</v>
      </c>
      <c r="B239" s="1">
        <v>958</v>
      </c>
      <c r="C239" s="1">
        <v>2495.59</v>
      </c>
      <c r="D239" s="1">
        <v>2781.03</v>
      </c>
      <c r="E239">
        <v>1766.4</v>
      </c>
      <c r="F239">
        <v>2831.52</v>
      </c>
      <c r="G239">
        <v>2668.3</v>
      </c>
      <c r="H239">
        <v>3094.89</v>
      </c>
      <c r="I239">
        <v>1755</v>
      </c>
      <c r="J239">
        <f t="shared" si="3"/>
        <v>958</v>
      </c>
      <c r="K239">
        <v>958</v>
      </c>
    </row>
    <row r="240" spans="1:11">
      <c r="A240" s="2" t="s">
        <v>419</v>
      </c>
      <c r="B240" s="1">
        <v>1308</v>
      </c>
      <c r="C240" s="1">
        <v>2845.59</v>
      </c>
      <c r="D240" s="1">
        <v>3131.03</v>
      </c>
      <c r="E240">
        <v>2001.4</v>
      </c>
      <c r="F240">
        <v>3066.52</v>
      </c>
      <c r="G240">
        <v>2903.3</v>
      </c>
      <c r="H240">
        <v>3329.89</v>
      </c>
      <c r="I240">
        <v>1990</v>
      </c>
      <c r="J240">
        <f t="shared" si="3"/>
        <v>1308</v>
      </c>
      <c r="K240">
        <v>1308</v>
      </c>
    </row>
    <row r="241" spans="1:11">
      <c r="A241" s="2" t="s">
        <v>420</v>
      </c>
      <c r="B241" s="1">
        <v>1786</v>
      </c>
      <c r="C241" s="1">
        <v>2171.73</v>
      </c>
      <c r="D241" s="1">
        <v>2086.84</v>
      </c>
      <c r="E241">
        <v>3161.7</v>
      </c>
      <c r="F241">
        <v>2654.41</v>
      </c>
      <c r="G241">
        <v>3305.37</v>
      </c>
      <c r="H241">
        <v>3119.06</v>
      </c>
      <c r="I241">
        <v>2542.59</v>
      </c>
      <c r="J241">
        <f t="shared" si="3"/>
        <v>1786</v>
      </c>
      <c r="K241">
        <v>1786</v>
      </c>
    </row>
    <row r="242" spans="1:11">
      <c r="A242" s="2" t="s">
        <v>421</v>
      </c>
      <c r="B242" s="1">
        <v>3538.36</v>
      </c>
      <c r="C242" s="1">
        <v>3924.1</v>
      </c>
      <c r="D242" s="1">
        <v>3839.2</v>
      </c>
      <c r="E242">
        <v>4914.07</v>
      </c>
      <c r="F242">
        <v>4406.7700000000004</v>
      </c>
      <c r="G242">
        <v>5057.7299999999996</v>
      </c>
      <c r="H242">
        <v>4871.42</v>
      </c>
      <c r="I242">
        <v>4294.95</v>
      </c>
      <c r="J242">
        <f t="shared" si="3"/>
        <v>3538.36</v>
      </c>
      <c r="K242">
        <v>3538.36</v>
      </c>
    </row>
    <row r="243" spans="1:11">
      <c r="A243" s="2" t="s">
        <v>422</v>
      </c>
      <c r="B243" s="1">
        <v>2938.36</v>
      </c>
      <c r="C243" s="1">
        <v>3324.1</v>
      </c>
      <c r="D243" s="1">
        <v>3239.2</v>
      </c>
      <c r="E243">
        <v>4314.07</v>
      </c>
      <c r="F243">
        <v>3806.77</v>
      </c>
      <c r="G243">
        <v>4457.7299999999996</v>
      </c>
      <c r="H243">
        <v>4271.42</v>
      </c>
      <c r="I243">
        <v>3694.95</v>
      </c>
      <c r="J243">
        <f t="shared" si="3"/>
        <v>2938.36</v>
      </c>
      <c r="K243">
        <v>2938.36</v>
      </c>
    </row>
    <row r="244" spans="1:11">
      <c r="A244" s="2" t="s">
        <v>423</v>
      </c>
      <c r="B244" s="1">
        <v>2900.36</v>
      </c>
      <c r="C244" s="1">
        <v>3286.1</v>
      </c>
      <c r="D244" s="1">
        <v>3201.2</v>
      </c>
      <c r="E244">
        <v>4276.07</v>
      </c>
      <c r="F244">
        <v>3768.77</v>
      </c>
      <c r="G244">
        <v>4419.7299999999996</v>
      </c>
      <c r="H244">
        <v>4233.42</v>
      </c>
      <c r="I244">
        <v>3656.95</v>
      </c>
      <c r="J244">
        <f t="shared" si="3"/>
        <v>2900.36</v>
      </c>
      <c r="K244">
        <v>2900.36</v>
      </c>
    </row>
    <row r="245" spans="1:11">
      <c r="A245" s="2" t="s">
        <v>424</v>
      </c>
      <c r="B245" s="1">
        <v>2705.36</v>
      </c>
      <c r="C245" s="1">
        <v>3091.1</v>
      </c>
      <c r="D245" s="1">
        <v>3006.2</v>
      </c>
      <c r="E245">
        <v>4081.07</v>
      </c>
      <c r="F245">
        <v>3573.77</v>
      </c>
      <c r="G245">
        <v>4224.7299999999996</v>
      </c>
      <c r="H245">
        <v>4038.42</v>
      </c>
      <c r="I245">
        <v>3461.95</v>
      </c>
      <c r="J245">
        <f t="shared" si="3"/>
        <v>2705.36</v>
      </c>
      <c r="K245">
        <v>2705.36</v>
      </c>
    </row>
    <row r="246" spans="1:11">
      <c r="A246" s="2" t="s">
        <v>425</v>
      </c>
      <c r="B246" s="1">
        <v>3975.36</v>
      </c>
      <c r="C246" s="1">
        <v>4361.1000000000004</v>
      </c>
      <c r="D246" s="1">
        <v>4276.2</v>
      </c>
      <c r="E246">
        <v>5351.07</v>
      </c>
      <c r="F246">
        <v>4843.7700000000004</v>
      </c>
      <c r="G246">
        <v>5494.73</v>
      </c>
      <c r="H246">
        <v>5308.42</v>
      </c>
      <c r="I246">
        <v>4731.95</v>
      </c>
      <c r="J246">
        <f t="shared" si="3"/>
        <v>3975.36</v>
      </c>
      <c r="K246">
        <v>3975.36</v>
      </c>
    </row>
    <row r="247" spans="1:11">
      <c r="A247" s="2" t="s">
        <v>426</v>
      </c>
      <c r="B247" s="1">
        <v>3328.36</v>
      </c>
      <c r="C247" s="1">
        <v>3714.1</v>
      </c>
      <c r="D247" s="1">
        <v>3629.2</v>
      </c>
      <c r="E247">
        <v>4704.07</v>
      </c>
      <c r="F247">
        <v>4196.7700000000004</v>
      </c>
      <c r="G247">
        <v>4847.7299999999996</v>
      </c>
      <c r="H247">
        <v>4661.42</v>
      </c>
      <c r="I247">
        <v>4084.95</v>
      </c>
      <c r="J247">
        <f t="shared" si="3"/>
        <v>3328.36</v>
      </c>
      <c r="K247">
        <v>3328.36</v>
      </c>
    </row>
    <row r="248" spans="1:11">
      <c r="A248" s="2" t="s">
        <v>427</v>
      </c>
      <c r="B248" s="1">
        <v>3304.36</v>
      </c>
      <c r="C248" s="1">
        <v>3690.1</v>
      </c>
      <c r="D248" s="1">
        <v>3605.2</v>
      </c>
      <c r="E248">
        <v>4680.07</v>
      </c>
      <c r="F248">
        <v>4172.7700000000004</v>
      </c>
      <c r="G248">
        <v>4823.7299999999996</v>
      </c>
      <c r="H248">
        <v>4637.42</v>
      </c>
      <c r="I248">
        <v>4060.95</v>
      </c>
      <c r="J248">
        <f t="shared" si="3"/>
        <v>3304.36</v>
      </c>
      <c r="K248">
        <v>3304.36</v>
      </c>
    </row>
    <row r="249" spans="1:11">
      <c r="A249" s="2" t="s">
        <v>428</v>
      </c>
      <c r="B249" s="1">
        <v>3531.36</v>
      </c>
      <c r="C249" s="1">
        <v>3917.1</v>
      </c>
      <c r="D249" s="1">
        <v>3832.2</v>
      </c>
      <c r="E249">
        <v>4907.07</v>
      </c>
      <c r="F249">
        <v>4399.7700000000004</v>
      </c>
      <c r="G249">
        <v>5050.7299999999996</v>
      </c>
      <c r="H249">
        <v>4864.42</v>
      </c>
      <c r="I249">
        <v>4287.95</v>
      </c>
      <c r="J249">
        <f t="shared" si="3"/>
        <v>3531.36</v>
      </c>
      <c r="K249">
        <v>3531.36</v>
      </c>
    </row>
    <row r="250" spans="1:11">
      <c r="A250" s="2" t="s">
        <v>429</v>
      </c>
      <c r="B250" s="1">
        <v>3678.36</v>
      </c>
      <c r="C250" s="1">
        <v>4064.1</v>
      </c>
      <c r="D250" s="1">
        <v>3979.2</v>
      </c>
      <c r="E250">
        <v>5054.07</v>
      </c>
      <c r="F250">
        <v>4546.7700000000004</v>
      </c>
      <c r="G250">
        <v>5197.7299999999996</v>
      </c>
      <c r="H250">
        <v>5011.42</v>
      </c>
      <c r="I250">
        <v>4434.95</v>
      </c>
      <c r="J250">
        <f t="shared" si="3"/>
        <v>3678.36</v>
      </c>
      <c r="K250">
        <v>3678.36</v>
      </c>
    </row>
    <row r="251" spans="1:11">
      <c r="A251" s="2" t="s">
        <v>430</v>
      </c>
      <c r="B251" s="1">
        <v>3771.36</v>
      </c>
      <c r="C251" s="1">
        <v>4157.1000000000004</v>
      </c>
      <c r="D251" s="1">
        <v>4072.2</v>
      </c>
      <c r="E251">
        <v>5147.07</v>
      </c>
      <c r="F251">
        <v>4639.7700000000004</v>
      </c>
      <c r="G251">
        <v>5290.73</v>
      </c>
      <c r="H251">
        <v>5104.42</v>
      </c>
      <c r="I251">
        <v>4527.95</v>
      </c>
      <c r="J251">
        <f t="shared" si="3"/>
        <v>3771.36</v>
      </c>
      <c r="K251">
        <v>3771.36</v>
      </c>
    </row>
    <row r="252" spans="1:11">
      <c r="A252" s="2" t="s">
        <v>431</v>
      </c>
      <c r="B252" s="1">
        <v>3480.81</v>
      </c>
      <c r="C252" s="1">
        <v>5018.41</v>
      </c>
      <c r="D252" s="1">
        <v>4977.7</v>
      </c>
      <c r="E252">
        <v>5210.21</v>
      </c>
      <c r="F252">
        <v>5446.81</v>
      </c>
      <c r="G252">
        <v>5807.81</v>
      </c>
      <c r="H252">
        <v>5911.46</v>
      </c>
      <c r="I252">
        <v>4867.8500000000004</v>
      </c>
      <c r="J252">
        <f t="shared" si="3"/>
        <v>3480.81</v>
      </c>
      <c r="K252">
        <v>3480.81</v>
      </c>
    </row>
    <row r="253" spans="1:11">
      <c r="A253" s="2" t="s">
        <v>432</v>
      </c>
      <c r="B253" s="1">
        <v>2249.81</v>
      </c>
      <c r="C253" s="1">
        <v>3787.41</v>
      </c>
      <c r="D253" s="1">
        <v>3746.7</v>
      </c>
      <c r="E253">
        <v>3979.21</v>
      </c>
      <c r="F253">
        <v>4215.8100000000004</v>
      </c>
      <c r="G253">
        <v>4576.8100000000004</v>
      </c>
      <c r="H253">
        <v>4680.46</v>
      </c>
      <c r="I253">
        <v>3636.85</v>
      </c>
      <c r="J253">
        <f t="shared" si="3"/>
        <v>2249.81</v>
      </c>
      <c r="K253">
        <v>2249.81</v>
      </c>
    </row>
    <row r="254" spans="1:11">
      <c r="A254" s="2" t="s">
        <v>433</v>
      </c>
      <c r="B254" s="1">
        <v>3265.61</v>
      </c>
      <c r="C254" s="1">
        <v>1778.17</v>
      </c>
      <c r="D254" s="1">
        <v>1442.58</v>
      </c>
      <c r="E254">
        <v>3442.22</v>
      </c>
      <c r="F254">
        <v>2546.12</v>
      </c>
      <c r="G254">
        <v>3390.53</v>
      </c>
      <c r="H254">
        <v>3010.77</v>
      </c>
      <c r="I254">
        <v>2823.1</v>
      </c>
      <c r="J254">
        <f t="shared" si="3"/>
        <v>1442.58</v>
      </c>
      <c r="K254">
        <v>1442.58</v>
      </c>
    </row>
    <row r="255" spans="1:11">
      <c r="A255" s="2" t="s">
        <v>434</v>
      </c>
      <c r="B255" s="1">
        <v>3087.61</v>
      </c>
      <c r="C255" s="1">
        <v>1600.17</v>
      </c>
      <c r="D255" s="1">
        <v>1264.58</v>
      </c>
      <c r="E255">
        <v>3264.22</v>
      </c>
      <c r="F255">
        <v>2368.12</v>
      </c>
      <c r="G255">
        <v>3212.53</v>
      </c>
      <c r="H255">
        <v>2832.77</v>
      </c>
      <c r="I255">
        <v>2645.1</v>
      </c>
      <c r="J255">
        <f t="shared" si="3"/>
        <v>1264.58</v>
      </c>
      <c r="K255">
        <v>1264.58</v>
      </c>
    </row>
    <row r="256" spans="1:11">
      <c r="A256" s="2" t="s">
        <v>435</v>
      </c>
      <c r="B256" s="1">
        <v>0</v>
      </c>
      <c r="C256" s="1">
        <v>0</v>
      </c>
      <c r="D256" s="1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f t="shared" si="3"/>
        <v>0</v>
      </c>
      <c r="K256">
        <v>0</v>
      </c>
    </row>
    <row r="257" spans="1:11">
      <c r="A257" s="2" t="s">
        <v>436</v>
      </c>
      <c r="B257" s="1">
        <v>0</v>
      </c>
      <c r="C257" s="1">
        <v>0</v>
      </c>
      <c r="D257" s="1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f t="shared" si="3"/>
        <v>0</v>
      </c>
      <c r="K257">
        <v>0</v>
      </c>
    </row>
    <row r="258" spans="1:11">
      <c r="A258" s="2" t="s">
        <v>437</v>
      </c>
      <c r="B258" s="1">
        <v>0</v>
      </c>
      <c r="C258" s="1">
        <v>0</v>
      </c>
      <c r="D258" s="1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f t="shared" si="3"/>
        <v>0</v>
      </c>
      <c r="K258">
        <v>0</v>
      </c>
    </row>
    <row r="259" spans="1:11">
      <c r="A259" s="2" t="s">
        <v>438</v>
      </c>
      <c r="B259" s="1">
        <v>0</v>
      </c>
      <c r="C259" s="1">
        <v>0</v>
      </c>
      <c r="D259" s="1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f t="shared" ref="J259:J322" si="4">MIN(B259:I259)</f>
        <v>0</v>
      </c>
      <c r="K259">
        <v>0</v>
      </c>
    </row>
    <row r="260" spans="1:11">
      <c r="A260" s="2" t="s">
        <v>439</v>
      </c>
      <c r="B260" s="1">
        <v>0</v>
      </c>
      <c r="C260" s="1">
        <v>0</v>
      </c>
      <c r="D260" s="1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f t="shared" si="4"/>
        <v>0</v>
      </c>
      <c r="K260">
        <v>0</v>
      </c>
    </row>
    <row r="261" spans="1:11">
      <c r="A261" s="2" t="s">
        <v>440</v>
      </c>
      <c r="B261" s="1">
        <v>0</v>
      </c>
      <c r="C261" s="1">
        <v>0</v>
      </c>
      <c r="D261" s="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f t="shared" si="4"/>
        <v>0</v>
      </c>
      <c r="K261">
        <v>0</v>
      </c>
    </row>
    <row r="262" spans="1:11">
      <c r="A262" s="2" t="s">
        <v>441</v>
      </c>
      <c r="B262" s="1">
        <v>0</v>
      </c>
      <c r="C262" s="1">
        <v>0</v>
      </c>
      <c r="D262" s="1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f t="shared" si="4"/>
        <v>0</v>
      </c>
      <c r="K262">
        <v>0</v>
      </c>
    </row>
    <row r="263" spans="1:11">
      <c r="A263" s="2" t="s">
        <v>442</v>
      </c>
      <c r="B263" s="1">
        <v>0</v>
      </c>
      <c r="C263" s="1">
        <v>0</v>
      </c>
      <c r="D263" s="1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f t="shared" si="4"/>
        <v>0</v>
      </c>
      <c r="K263">
        <v>0</v>
      </c>
    </row>
    <row r="264" spans="1:11">
      <c r="A264" s="2" t="s">
        <v>443</v>
      </c>
      <c r="B264" s="1">
        <v>0</v>
      </c>
      <c r="C264" s="1">
        <v>0</v>
      </c>
      <c r="D264" s="1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f t="shared" si="4"/>
        <v>0</v>
      </c>
      <c r="K264">
        <v>0</v>
      </c>
    </row>
    <row r="265" spans="1:11">
      <c r="A265" s="2" t="s">
        <v>444</v>
      </c>
      <c r="B265" s="1">
        <v>0</v>
      </c>
      <c r="C265" s="1">
        <v>0</v>
      </c>
      <c r="D265" s="1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f t="shared" si="4"/>
        <v>0</v>
      </c>
      <c r="K265">
        <v>0</v>
      </c>
    </row>
    <row r="266" spans="1:11">
      <c r="A266" s="2" t="s">
        <v>445</v>
      </c>
      <c r="B266" s="1">
        <v>1565</v>
      </c>
      <c r="C266" s="1">
        <v>1950.73</v>
      </c>
      <c r="D266" s="1">
        <v>1865.84</v>
      </c>
      <c r="E266">
        <v>2940.7</v>
      </c>
      <c r="F266">
        <v>2433.41</v>
      </c>
      <c r="G266">
        <v>3084.37</v>
      </c>
      <c r="H266">
        <v>2898.06</v>
      </c>
      <c r="I266">
        <v>2321.59</v>
      </c>
      <c r="J266">
        <f t="shared" si="4"/>
        <v>1565</v>
      </c>
      <c r="K266">
        <v>1565</v>
      </c>
    </row>
    <row r="267" spans="1:11">
      <c r="A267" s="1" t="s">
        <v>446</v>
      </c>
      <c r="B267" s="1">
        <v>3292.61</v>
      </c>
      <c r="C267" s="1">
        <v>1762.95</v>
      </c>
      <c r="D267" s="1">
        <v>1469.58</v>
      </c>
      <c r="E267">
        <v>3426.99</v>
      </c>
      <c r="F267">
        <v>2530.9</v>
      </c>
      <c r="G267">
        <v>3375.3</v>
      </c>
      <c r="H267">
        <v>2995.55</v>
      </c>
      <c r="I267">
        <v>2807.88</v>
      </c>
      <c r="J267">
        <f t="shared" si="4"/>
        <v>1469.58</v>
      </c>
      <c r="K267">
        <v>1469.58</v>
      </c>
    </row>
    <row r="268" spans="1:11">
      <c r="A268" s="2" t="s">
        <v>447</v>
      </c>
      <c r="B268" s="1">
        <v>2957.09</v>
      </c>
      <c r="C268" s="1">
        <v>1469.65</v>
      </c>
      <c r="D268" s="1">
        <v>1134.06</v>
      </c>
      <c r="E268">
        <v>3133.69</v>
      </c>
      <c r="F268">
        <v>2237.6</v>
      </c>
      <c r="G268">
        <v>3082.01</v>
      </c>
      <c r="H268">
        <v>2702.25</v>
      </c>
      <c r="I268">
        <v>2514.58</v>
      </c>
      <c r="J268">
        <f t="shared" si="4"/>
        <v>1134.06</v>
      </c>
      <c r="K268">
        <v>1134.06</v>
      </c>
    </row>
    <row r="269" spans="1:11">
      <c r="A269" s="2" t="s">
        <v>448</v>
      </c>
      <c r="B269" s="1">
        <v>2640.14</v>
      </c>
      <c r="C269" s="1">
        <v>1152.7</v>
      </c>
      <c r="D269" s="1">
        <v>817.11</v>
      </c>
      <c r="E269">
        <v>2816.75</v>
      </c>
      <c r="F269">
        <v>1920.65</v>
      </c>
      <c r="G269">
        <v>2765.06</v>
      </c>
      <c r="H269">
        <v>2385.3000000000002</v>
      </c>
      <c r="I269">
        <v>2197.63</v>
      </c>
      <c r="J269">
        <f t="shared" si="4"/>
        <v>817.11</v>
      </c>
      <c r="K269">
        <v>817.11</v>
      </c>
    </row>
    <row r="270" spans="1:11">
      <c r="A270" s="2" t="s">
        <v>449</v>
      </c>
      <c r="B270" s="1">
        <v>2448.2399999999998</v>
      </c>
      <c r="C270" s="1">
        <v>960.79899999999998</v>
      </c>
      <c r="D270" s="1">
        <v>625.20799999999997</v>
      </c>
      <c r="E270">
        <v>2624.84</v>
      </c>
      <c r="F270">
        <v>1728.75</v>
      </c>
      <c r="G270">
        <v>2573.16</v>
      </c>
      <c r="H270">
        <v>2193.4</v>
      </c>
      <c r="I270">
        <v>2005.73</v>
      </c>
      <c r="J270">
        <f t="shared" si="4"/>
        <v>625.20799999999997</v>
      </c>
      <c r="K270">
        <v>625.20799999999997</v>
      </c>
    </row>
    <row r="271" spans="1:11">
      <c r="A271" s="2" t="s">
        <v>450</v>
      </c>
      <c r="B271" s="1">
        <v>1455.23</v>
      </c>
      <c r="C271" s="1">
        <v>357.94900000000001</v>
      </c>
      <c r="D271" s="1">
        <v>367.798</v>
      </c>
      <c r="E271">
        <v>1818.13</v>
      </c>
      <c r="F271">
        <v>1034.46</v>
      </c>
      <c r="G271">
        <v>1878.87</v>
      </c>
      <c r="H271">
        <v>1499.11</v>
      </c>
      <c r="I271">
        <v>1199.02</v>
      </c>
      <c r="J271">
        <f t="shared" si="4"/>
        <v>357.94900000000001</v>
      </c>
      <c r="K271">
        <v>357.94900000000001</v>
      </c>
    </row>
    <row r="272" spans="1:11">
      <c r="A272" s="2" t="s">
        <v>451</v>
      </c>
      <c r="B272" s="1">
        <v>2078.6</v>
      </c>
      <c r="C272" s="1">
        <v>541</v>
      </c>
      <c r="D272" s="1">
        <v>797.81</v>
      </c>
      <c r="E272">
        <v>2051.86</v>
      </c>
      <c r="F272">
        <v>1054.67</v>
      </c>
      <c r="G272">
        <v>1979.63</v>
      </c>
      <c r="H272">
        <v>1599.88</v>
      </c>
      <c r="I272">
        <v>1516.81</v>
      </c>
      <c r="J272">
        <f t="shared" si="4"/>
        <v>541</v>
      </c>
      <c r="K272">
        <v>541</v>
      </c>
    </row>
    <row r="273" spans="1:11">
      <c r="A273" s="2" t="s">
        <v>452</v>
      </c>
      <c r="B273" s="1">
        <v>1162.01</v>
      </c>
      <c r="C273" s="1">
        <v>1179.01</v>
      </c>
      <c r="D273" s="1">
        <v>1358.16</v>
      </c>
      <c r="E273">
        <v>2123.52</v>
      </c>
      <c r="F273">
        <v>1607.41</v>
      </c>
      <c r="G273">
        <v>2264.09</v>
      </c>
      <c r="H273">
        <v>2072.06</v>
      </c>
      <c r="I273">
        <v>1504.41</v>
      </c>
      <c r="J273">
        <f t="shared" si="4"/>
        <v>1162.01</v>
      </c>
      <c r="K273">
        <v>1162.01</v>
      </c>
    </row>
    <row r="274" spans="1:11">
      <c r="A274" s="2" t="s">
        <v>453</v>
      </c>
      <c r="B274" s="1">
        <v>664.33799999999997</v>
      </c>
      <c r="C274" s="1">
        <v>993.00800000000004</v>
      </c>
      <c r="D274" s="1">
        <v>1213.02</v>
      </c>
      <c r="E274">
        <v>1901.7</v>
      </c>
      <c r="F274">
        <v>1421.41</v>
      </c>
      <c r="G274">
        <v>2045.37</v>
      </c>
      <c r="H274">
        <v>1886.06</v>
      </c>
      <c r="I274">
        <v>1282.5899999999999</v>
      </c>
      <c r="J274">
        <f t="shared" si="4"/>
        <v>664.33799999999997</v>
      </c>
      <c r="K274">
        <v>664.33799999999997</v>
      </c>
    </row>
    <row r="275" spans="1:11">
      <c r="A275" s="2" t="s">
        <v>454</v>
      </c>
      <c r="B275" s="1">
        <v>829.05499999999995</v>
      </c>
      <c r="C275" s="1">
        <v>1207.01</v>
      </c>
      <c r="D275" s="1">
        <v>1427.02</v>
      </c>
      <c r="E275">
        <v>2115.6999999999998</v>
      </c>
      <c r="F275">
        <v>1635.41</v>
      </c>
      <c r="G275">
        <v>2259.37</v>
      </c>
      <c r="H275">
        <v>2100.06</v>
      </c>
      <c r="I275">
        <v>1496.59</v>
      </c>
      <c r="J275">
        <f t="shared" si="4"/>
        <v>829.05499999999995</v>
      </c>
      <c r="K275">
        <v>829.05499999999995</v>
      </c>
    </row>
    <row r="276" spans="1:11">
      <c r="A276" s="2" t="s">
        <v>455</v>
      </c>
      <c r="B276" s="1">
        <v>1839.69</v>
      </c>
      <c r="C276" s="1">
        <v>641.64800000000002</v>
      </c>
      <c r="D276" s="1">
        <v>977.23900000000003</v>
      </c>
      <c r="E276">
        <v>1430.55</v>
      </c>
      <c r="F276">
        <v>126.30500000000001</v>
      </c>
      <c r="G276">
        <v>1074.75</v>
      </c>
      <c r="H276">
        <v>680.95399999999995</v>
      </c>
      <c r="I276">
        <v>1055.28</v>
      </c>
      <c r="J276">
        <f t="shared" si="4"/>
        <v>126.30500000000001</v>
      </c>
      <c r="K276">
        <v>126.30500000000001</v>
      </c>
    </row>
    <row r="277" spans="1:11">
      <c r="A277" s="2" t="s">
        <v>456</v>
      </c>
      <c r="B277" s="1">
        <v>946.01099999999997</v>
      </c>
      <c r="C277" s="1">
        <v>844.25800000000004</v>
      </c>
      <c r="D277" s="1">
        <v>1179.8499999999999</v>
      </c>
      <c r="E277">
        <v>1601.52</v>
      </c>
      <c r="F277">
        <v>1272.6600000000001</v>
      </c>
      <c r="G277">
        <v>1742.09</v>
      </c>
      <c r="H277">
        <v>1737.31</v>
      </c>
      <c r="I277">
        <v>982.41</v>
      </c>
      <c r="J277">
        <f t="shared" si="4"/>
        <v>844.25800000000004</v>
      </c>
      <c r="K277">
        <v>844.25800000000004</v>
      </c>
    </row>
    <row r="278" spans="1:11">
      <c r="A278" s="2" t="s">
        <v>457</v>
      </c>
      <c r="B278" s="1">
        <v>1100.01</v>
      </c>
      <c r="C278" s="1">
        <v>1117.01</v>
      </c>
      <c r="D278" s="1">
        <v>1337.02</v>
      </c>
      <c r="E278">
        <v>2061.52</v>
      </c>
      <c r="F278">
        <v>1545.41</v>
      </c>
      <c r="G278">
        <v>2202.09</v>
      </c>
      <c r="H278">
        <v>2010.06</v>
      </c>
      <c r="I278">
        <v>1442.41</v>
      </c>
      <c r="J278">
        <f t="shared" si="4"/>
        <v>1100.01</v>
      </c>
      <c r="K278">
        <v>1100.01</v>
      </c>
    </row>
    <row r="279" spans="1:11">
      <c r="A279" s="1" t="s">
        <v>231</v>
      </c>
      <c r="B279" s="1">
        <v>1323</v>
      </c>
      <c r="C279" s="1">
        <v>1708.73</v>
      </c>
      <c r="D279" s="1">
        <v>1623.84</v>
      </c>
      <c r="E279">
        <v>2698.7</v>
      </c>
      <c r="F279">
        <v>2191.41</v>
      </c>
      <c r="G279">
        <v>2842.37</v>
      </c>
      <c r="H279">
        <v>2656.06</v>
      </c>
      <c r="I279">
        <v>2079.59</v>
      </c>
      <c r="J279">
        <f t="shared" si="4"/>
        <v>1323</v>
      </c>
      <c r="K279">
        <v>1323</v>
      </c>
    </row>
    <row r="280" spans="1:11">
      <c r="A280" s="2" t="s">
        <v>458</v>
      </c>
      <c r="B280" s="1">
        <v>1393</v>
      </c>
      <c r="C280" s="1">
        <v>1778.73</v>
      </c>
      <c r="D280" s="1">
        <v>1693.84</v>
      </c>
      <c r="E280">
        <v>2768.7</v>
      </c>
      <c r="F280">
        <v>2261.41</v>
      </c>
      <c r="G280">
        <v>2912.37</v>
      </c>
      <c r="H280">
        <v>2726.06</v>
      </c>
      <c r="I280">
        <v>2149.59</v>
      </c>
      <c r="J280">
        <f t="shared" si="4"/>
        <v>1393</v>
      </c>
      <c r="K280">
        <v>1393</v>
      </c>
    </row>
    <row r="281" spans="1:11">
      <c r="A281" s="1" t="s">
        <v>255</v>
      </c>
      <c r="B281" s="1">
        <v>1808</v>
      </c>
      <c r="C281" s="1">
        <v>2193.73</v>
      </c>
      <c r="D281" s="1">
        <v>2108.84</v>
      </c>
      <c r="E281">
        <v>3183.7</v>
      </c>
      <c r="F281">
        <v>2676.41</v>
      </c>
      <c r="G281">
        <v>3327.37</v>
      </c>
      <c r="H281">
        <v>3141.06</v>
      </c>
      <c r="I281">
        <v>2564.59</v>
      </c>
      <c r="J281">
        <f t="shared" si="4"/>
        <v>1808</v>
      </c>
      <c r="K281">
        <v>1808</v>
      </c>
    </row>
    <row r="282" spans="1:11">
      <c r="A282" s="2" t="s">
        <v>459</v>
      </c>
      <c r="B282" s="1">
        <v>2448</v>
      </c>
      <c r="C282" s="1">
        <v>2833.73</v>
      </c>
      <c r="D282" s="1">
        <v>2748.84</v>
      </c>
      <c r="E282">
        <v>3823.7</v>
      </c>
      <c r="F282">
        <v>3316.41</v>
      </c>
      <c r="G282">
        <v>3967.37</v>
      </c>
      <c r="H282">
        <v>3781.06</v>
      </c>
      <c r="I282">
        <v>3204.59</v>
      </c>
      <c r="J282">
        <f t="shared" si="4"/>
        <v>2448</v>
      </c>
      <c r="K282">
        <v>2448</v>
      </c>
    </row>
    <row r="283" spans="1:11">
      <c r="A283" s="1" t="s">
        <v>460</v>
      </c>
      <c r="B283" s="1">
        <v>2858</v>
      </c>
      <c r="C283" s="1">
        <v>3243.73</v>
      </c>
      <c r="D283" s="1">
        <v>3158.84</v>
      </c>
      <c r="E283">
        <v>4233.7</v>
      </c>
      <c r="F283">
        <v>3726.41</v>
      </c>
      <c r="G283">
        <v>4377.37</v>
      </c>
      <c r="H283">
        <v>4191.0600000000004</v>
      </c>
      <c r="I283">
        <v>3614.59</v>
      </c>
      <c r="J283">
        <f t="shared" si="4"/>
        <v>2858</v>
      </c>
      <c r="K283">
        <v>2858</v>
      </c>
    </row>
    <row r="284" spans="1:11">
      <c r="A284" s="2" t="s">
        <v>461</v>
      </c>
      <c r="B284" s="1">
        <v>3047.36</v>
      </c>
      <c r="C284" s="1">
        <v>3433.1</v>
      </c>
      <c r="D284" s="1">
        <v>3348.2</v>
      </c>
      <c r="E284">
        <v>4423.07</v>
      </c>
      <c r="F284">
        <v>3915.77</v>
      </c>
      <c r="G284">
        <v>4566.7299999999996</v>
      </c>
      <c r="H284">
        <v>4380.42</v>
      </c>
      <c r="I284">
        <v>3803.95</v>
      </c>
      <c r="J284">
        <f t="shared" si="4"/>
        <v>3047.36</v>
      </c>
      <c r="K284">
        <v>3047.36</v>
      </c>
    </row>
    <row r="285" spans="1:11">
      <c r="A285" s="1" t="s">
        <v>462</v>
      </c>
      <c r="B285" s="1">
        <v>3151.36</v>
      </c>
      <c r="C285" s="1">
        <v>3537.1</v>
      </c>
      <c r="D285" s="1">
        <v>3452.2</v>
      </c>
      <c r="E285">
        <v>4527.07</v>
      </c>
      <c r="F285">
        <v>4019.77</v>
      </c>
      <c r="G285">
        <v>4670.7299999999996</v>
      </c>
      <c r="H285">
        <v>4484.42</v>
      </c>
      <c r="I285">
        <v>3907.95</v>
      </c>
      <c r="J285">
        <f t="shared" si="4"/>
        <v>3151.36</v>
      </c>
      <c r="K285">
        <v>3151.36</v>
      </c>
    </row>
    <row r="286" spans="1:11">
      <c r="A286" s="2" t="s">
        <v>463</v>
      </c>
      <c r="B286" s="1">
        <v>3310.36</v>
      </c>
      <c r="C286" s="1">
        <v>3696.1</v>
      </c>
      <c r="D286" s="1">
        <v>3611.2</v>
      </c>
      <c r="E286">
        <v>4686.07</v>
      </c>
      <c r="F286">
        <v>4178.7700000000004</v>
      </c>
      <c r="G286">
        <v>4829.7299999999996</v>
      </c>
      <c r="H286">
        <v>4643.42</v>
      </c>
      <c r="I286">
        <v>4066.95</v>
      </c>
      <c r="J286">
        <f t="shared" si="4"/>
        <v>3310.36</v>
      </c>
      <c r="K286">
        <v>3310.36</v>
      </c>
    </row>
    <row r="287" spans="1:11">
      <c r="A287" s="1" t="s">
        <v>464</v>
      </c>
      <c r="B287" s="1">
        <v>3847.36</v>
      </c>
      <c r="C287" s="1">
        <v>4233.1000000000004</v>
      </c>
      <c r="D287" s="1">
        <v>4148.2</v>
      </c>
      <c r="E287">
        <v>5223.07</v>
      </c>
      <c r="F287">
        <v>4715.7700000000004</v>
      </c>
      <c r="G287">
        <v>5366.73</v>
      </c>
      <c r="H287">
        <v>5180.42</v>
      </c>
      <c r="I287">
        <v>4603.95</v>
      </c>
      <c r="J287">
        <f t="shared" si="4"/>
        <v>3847.36</v>
      </c>
      <c r="K287">
        <v>3847.36</v>
      </c>
    </row>
    <row r="288" spans="1:11">
      <c r="A288" s="2" t="s">
        <v>465</v>
      </c>
      <c r="B288" s="1">
        <v>3725.36</v>
      </c>
      <c r="C288" s="1">
        <v>4111.1000000000004</v>
      </c>
      <c r="D288" s="1">
        <v>4026.2</v>
      </c>
      <c r="E288">
        <v>5101.07</v>
      </c>
      <c r="F288">
        <v>4593.7700000000004</v>
      </c>
      <c r="G288">
        <v>5244.73</v>
      </c>
      <c r="H288">
        <v>5058.42</v>
      </c>
      <c r="I288">
        <v>4481.95</v>
      </c>
      <c r="J288">
        <f t="shared" si="4"/>
        <v>3725.36</v>
      </c>
      <c r="K288">
        <v>3725.36</v>
      </c>
    </row>
    <row r="289" spans="1:11">
      <c r="A289" s="1" t="s">
        <v>466</v>
      </c>
      <c r="B289" s="1">
        <v>1362.51</v>
      </c>
      <c r="C289" s="1">
        <v>1748.24</v>
      </c>
      <c r="D289" s="1">
        <v>1663.35</v>
      </c>
      <c r="E289">
        <v>2738.21</v>
      </c>
      <c r="F289">
        <v>2230.92</v>
      </c>
      <c r="G289">
        <v>2881.88</v>
      </c>
      <c r="H289">
        <v>2695.57</v>
      </c>
      <c r="I289">
        <v>2119.1</v>
      </c>
      <c r="J289">
        <f t="shared" si="4"/>
        <v>1362.51</v>
      </c>
      <c r="K289">
        <v>1362.51</v>
      </c>
    </row>
    <row r="290" spans="1:11">
      <c r="A290" s="1" t="s">
        <v>105</v>
      </c>
      <c r="B290" s="1">
        <v>360</v>
      </c>
      <c r="C290" s="1">
        <v>1897.6</v>
      </c>
      <c r="D290" s="1">
        <v>2183.0300000000002</v>
      </c>
      <c r="E290">
        <v>2089.4</v>
      </c>
      <c r="F290">
        <v>2326</v>
      </c>
      <c r="G290">
        <v>2687</v>
      </c>
      <c r="H290">
        <v>2790.65</v>
      </c>
      <c r="I290">
        <v>1747.04</v>
      </c>
      <c r="J290">
        <f t="shared" si="4"/>
        <v>360</v>
      </c>
      <c r="K290">
        <v>360</v>
      </c>
    </row>
    <row r="291" spans="1:11">
      <c r="A291" s="1" t="s">
        <v>467</v>
      </c>
      <c r="B291" s="1">
        <v>1629.48</v>
      </c>
      <c r="C291" s="1">
        <v>693.58799999999997</v>
      </c>
      <c r="D291" s="1">
        <v>1029.18</v>
      </c>
      <c r="E291">
        <v>1104.57</v>
      </c>
      <c r="F291">
        <v>466</v>
      </c>
      <c r="G291">
        <v>1032.3399999999999</v>
      </c>
      <c r="H291">
        <v>830.78200000000004</v>
      </c>
      <c r="I291">
        <v>690.39</v>
      </c>
      <c r="J291">
        <f t="shared" si="4"/>
        <v>466</v>
      </c>
      <c r="K291">
        <v>466</v>
      </c>
    </row>
    <row r="292" spans="1:11">
      <c r="A292" s="1" t="s">
        <v>120</v>
      </c>
      <c r="B292" s="1">
        <v>1142</v>
      </c>
      <c r="C292" s="1">
        <v>841.60900000000004</v>
      </c>
      <c r="D292" s="1">
        <v>1177.2</v>
      </c>
      <c r="E292">
        <v>1044.44</v>
      </c>
      <c r="F292">
        <v>953.47900000000004</v>
      </c>
      <c r="G292">
        <v>1185</v>
      </c>
      <c r="H292">
        <v>1318.26</v>
      </c>
      <c r="I292">
        <v>425.322</v>
      </c>
      <c r="J292">
        <f t="shared" si="4"/>
        <v>425.322</v>
      </c>
      <c r="K292">
        <v>425.322</v>
      </c>
    </row>
    <row r="293" spans="1:11">
      <c r="A293" s="1" t="s">
        <v>468</v>
      </c>
      <c r="B293" s="1">
        <v>1086</v>
      </c>
      <c r="C293" s="1">
        <v>897.60900000000004</v>
      </c>
      <c r="D293" s="1">
        <v>1233.2</v>
      </c>
      <c r="E293">
        <v>1068.1500000000001</v>
      </c>
      <c r="F293">
        <v>1009.48</v>
      </c>
      <c r="G293">
        <v>1241</v>
      </c>
      <c r="H293">
        <v>1374.26</v>
      </c>
      <c r="I293">
        <v>449.03699999999998</v>
      </c>
      <c r="J293">
        <f t="shared" si="4"/>
        <v>449.03699999999998</v>
      </c>
      <c r="K293">
        <v>449.03699999999998</v>
      </c>
    </row>
    <row r="294" spans="1:11">
      <c r="A294" s="1" t="s">
        <v>469</v>
      </c>
      <c r="B294" s="1">
        <v>902</v>
      </c>
      <c r="C294" s="1">
        <v>973.57500000000005</v>
      </c>
      <c r="D294" s="1">
        <v>1309.17</v>
      </c>
      <c r="E294">
        <v>1104.1500000000001</v>
      </c>
      <c r="F294">
        <v>1193.48</v>
      </c>
      <c r="G294">
        <v>1425</v>
      </c>
      <c r="H294">
        <v>1558.26</v>
      </c>
      <c r="I294">
        <v>485.03699999999998</v>
      </c>
      <c r="J294">
        <f t="shared" si="4"/>
        <v>485.03699999999998</v>
      </c>
      <c r="K294">
        <v>485.03699999999998</v>
      </c>
    </row>
    <row r="295" spans="1:11">
      <c r="A295" s="1" t="s">
        <v>470</v>
      </c>
      <c r="B295" s="1">
        <v>200</v>
      </c>
      <c r="C295" s="1">
        <v>1603.26</v>
      </c>
      <c r="D295" s="1">
        <v>1888.69</v>
      </c>
      <c r="E295">
        <v>1667.4</v>
      </c>
      <c r="F295">
        <v>2031.66</v>
      </c>
      <c r="G295">
        <v>2265</v>
      </c>
      <c r="H295">
        <v>2398.2600000000002</v>
      </c>
      <c r="I295">
        <v>1325.04</v>
      </c>
      <c r="J295">
        <f t="shared" si="4"/>
        <v>200</v>
      </c>
      <c r="K295">
        <v>200</v>
      </c>
    </row>
    <row r="296" spans="1:11">
      <c r="A296" s="1" t="s">
        <v>471</v>
      </c>
      <c r="B296" s="1">
        <v>110</v>
      </c>
      <c r="C296" s="1">
        <v>1647.6</v>
      </c>
      <c r="D296" s="1">
        <v>1933.03</v>
      </c>
      <c r="E296">
        <v>1619.4</v>
      </c>
      <c r="F296">
        <v>1985.48</v>
      </c>
      <c r="G296">
        <v>2217</v>
      </c>
      <c r="H296">
        <v>2350.2600000000002</v>
      </c>
      <c r="I296">
        <v>1277.04</v>
      </c>
      <c r="J296">
        <f t="shared" si="4"/>
        <v>110</v>
      </c>
      <c r="K296">
        <v>110</v>
      </c>
    </row>
    <row r="297" spans="1:11">
      <c r="A297" s="1" t="s">
        <v>472</v>
      </c>
      <c r="B297" s="1">
        <v>148</v>
      </c>
      <c r="C297" s="1">
        <v>1685.6</v>
      </c>
      <c r="D297" s="1">
        <v>1971.03</v>
      </c>
      <c r="E297">
        <v>1877.4</v>
      </c>
      <c r="F297">
        <v>2114</v>
      </c>
      <c r="G297">
        <v>2475</v>
      </c>
      <c r="H297">
        <v>2578.65</v>
      </c>
      <c r="I297">
        <v>1535.04</v>
      </c>
      <c r="J297">
        <f t="shared" si="4"/>
        <v>148</v>
      </c>
      <c r="K297">
        <v>148</v>
      </c>
    </row>
    <row r="298" spans="1:11">
      <c r="A298" s="1" t="s">
        <v>109</v>
      </c>
      <c r="B298" s="1">
        <v>1534</v>
      </c>
      <c r="C298" s="1">
        <v>3071.6</v>
      </c>
      <c r="D298" s="1">
        <v>3357.03</v>
      </c>
      <c r="E298">
        <v>3263.4</v>
      </c>
      <c r="F298">
        <v>3500</v>
      </c>
      <c r="G298">
        <v>3861</v>
      </c>
      <c r="H298">
        <v>3964.65</v>
      </c>
      <c r="I298">
        <v>2921.04</v>
      </c>
      <c r="J298">
        <f t="shared" si="4"/>
        <v>1534</v>
      </c>
      <c r="K298">
        <v>1534</v>
      </c>
    </row>
    <row r="299" spans="1:11">
      <c r="A299" s="1" t="s">
        <v>473</v>
      </c>
      <c r="B299" s="1">
        <v>2385.8000000000002</v>
      </c>
      <c r="C299" s="1">
        <v>1795.38</v>
      </c>
      <c r="D299" s="1">
        <v>2130.9699999999998</v>
      </c>
      <c r="E299">
        <v>746.09699999999998</v>
      </c>
      <c r="F299">
        <v>1309</v>
      </c>
      <c r="G299">
        <v>264</v>
      </c>
      <c r="H299">
        <v>690.59299999999996</v>
      </c>
      <c r="I299">
        <v>1048.9100000000001</v>
      </c>
      <c r="J299">
        <f t="shared" si="4"/>
        <v>264</v>
      </c>
      <c r="K299">
        <v>264</v>
      </c>
    </row>
    <row r="300" spans="1:11">
      <c r="A300" s="1" t="s">
        <v>474</v>
      </c>
      <c r="B300" s="1">
        <v>2321.8000000000002</v>
      </c>
      <c r="C300" s="1">
        <v>1731.38</v>
      </c>
      <c r="D300" s="1">
        <v>2066.9699999999998</v>
      </c>
      <c r="E300">
        <v>682.09699999999998</v>
      </c>
      <c r="F300">
        <v>1258.5</v>
      </c>
      <c r="G300">
        <v>328</v>
      </c>
      <c r="H300">
        <v>754.59299999999996</v>
      </c>
      <c r="I300">
        <v>984.90599999999995</v>
      </c>
      <c r="J300">
        <f t="shared" si="4"/>
        <v>328</v>
      </c>
      <c r="K300">
        <v>328</v>
      </c>
    </row>
    <row r="301" spans="1:11">
      <c r="A301" s="1" t="s">
        <v>84</v>
      </c>
      <c r="B301" s="1">
        <v>1534.04</v>
      </c>
      <c r="C301" s="1">
        <v>1123.4100000000001</v>
      </c>
      <c r="D301" s="1">
        <v>1459</v>
      </c>
      <c r="E301">
        <v>678.95399999999995</v>
      </c>
      <c r="F301">
        <v>1009.39</v>
      </c>
      <c r="G301">
        <v>844.96299999999997</v>
      </c>
      <c r="H301">
        <v>1226.73</v>
      </c>
      <c r="I301">
        <v>147</v>
      </c>
      <c r="J301">
        <f t="shared" si="4"/>
        <v>147</v>
      </c>
      <c r="K301">
        <v>147</v>
      </c>
    </row>
    <row r="302" spans="1:11">
      <c r="A302" s="1" t="s">
        <v>475</v>
      </c>
      <c r="B302" s="1">
        <v>1289.04</v>
      </c>
      <c r="C302" s="1">
        <v>1140.6099999999999</v>
      </c>
      <c r="D302" s="1">
        <v>1476.2</v>
      </c>
      <c r="E302">
        <v>717.11400000000003</v>
      </c>
      <c r="F302">
        <v>1254.3900000000001</v>
      </c>
      <c r="G302">
        <v>1089.96</v>
      </c>
      <c r="H302">
        <v>1471.73</v>
      </c>
      <c r="I302">
        <v>98</v>
      </c>
      <c r="J302">
        <f t="shared" si="4"/>
        <v>98</v>
      </c>
      <c r="K302">
        <v>98</v>
      </c>
    </row>
    <row r="303" spans="1:11">
      <c r="A303" s="1" t="s">
        <v>476</v>
      </c>
      <c r="B303" s="1">
        <v>2083.44</v>
      </c>
      <c r="C303" s="1">
        <v>885.39800000000002</v>
      </c>
      <c r="D303" s="1">
        <v>1220.99</v>
      </c>
      <c r="E303">
        <v>1268.8</v>
      </c>
      <c r="F303">
        <v>132</v>
      </c>
      <c r="G303">
        <v>913.00199999999995</v>
      </c>
      <c r="H303">
        <v>519.20500000000004</v>
      </c>
      <c r="I303">
        <v>1026.53</v>
      </c>
      <c r="J303">
        <f t="shared" si="4"/>
        <v>132</v>
      </c>
      <c r="K303">
        <v>132</v>
      </c>
    </row>
    <row r="304" spans="1:11">
      <c r="A304" s="1" t="s">
        <v>477</v>
      </c>
      <c r="B304" s="1">
        <v>878</v>
      </c>
      <c r="C304" s="1">
        <v>1367.61</v>
      </c>
      <c r="D304" s="1">
        <v>1703.2</v>
      </c>
      <c r="E304">
        <v>862.40300000000002</v>
      </c>
      <c r="F304">
        <v>1587.52</v>
      </c>
      <c r="G304">
        <v>1502.96</v>
      </c>
      <c r="H304">
        <v>1884.73</v>
      </c>
      <c r="I304">
        <v>511</v>
      </c>
      <c r="J304">
        <f t="shared" si="4"/>
        <v>511</v>
      </c>
      <c r="K304">
        <v>511</v>
      </c>
    </row>
    <row r="305" spans="1:11">
      <c r="A305" s="1" t="s">
        <v>68</v>
      </c>
      <c r="B305" s="1">
        <v>1037</v>
      </c>
      <c r="C305" s="1">
        <v>1537.61</v>
      </c>
      <c r="D305" s="1">
        <v>1873.2</v>
      </c>
      <c r="E305">
        <v>692.40300000000002</v>
      </c>
      <c r="F305">
        <v>1757.52</v>
      </c>
      <c r="G305">
        <v>1594.3</v>
      </c>
      <c r="H305">
        <v>2020.89</v>
      </c>
      <c r="I305">
        <v>681</v>
      </c>
      <c r="J305">
        <f t="shared" si="4"/>
        <v>681</v>
      </c>
      <c r="K305">
        <v>681</v>
      </c>
    </row>
    <row r="306" spans="1:11">
      <c r="A306" s="1" t="s">
        <v>478</v>
      </c>
      <c r="B306" s="1">
        <v>966</v>
      </c>
      <c r="C306" s="1">
        <v>1828.61</v>
      </c>
      <c r="D306" s="1">
        <v>2164.1999999999998</v>
      </c>
      <c r="E306">
        <v>983.40300000000002</v>
      </c>
      <c r="F306">
        <v>2048.52</v>
      </c>
      <c r="G306">
        <v>1885.3</v>
      </c>
      <c r="H306">
        <v>2311.89</v>
      </c>
      <c r="I306">
        <v>972</v>
      </c>
      <c r="J306">
        <f t="shared" si="4"/>
        <v>966</v>
      </c>
      <c r="K306">
        <v>966</v>
      </c>
    </row>
    <row r="307" spans="1:11">
      <c r="A307" s="1" t="s">
        <v>479</v>
      </c>
      <c r="B307" s="1">
        <v>1108</v>
      </c>
      <c r="C307" s="1">
        <v>1970.61</v>
      </c>
      <c r="D307" s="1">
        <v>2306.1999999999998</v>
      </c>
      <c r="E307">
        <v>1125.4000000000001</v>
      </c>
      <c r="F307">
        <v>2190.52</v>
      </c>
      <c r="G307">
        <v>2027.3</v>
      </c>
      <c r="H307">
        <v>2453.89</v>
      </c>
      <c r="I307">
        <v>1114</v>
      </c>
      <c r="J307">
        <f t="shared" si="4"/>
        <v>1108</v>
      </c>
      <c r="K307">
        <v>1108</v>
      </c>
    </row>
    <row r="308" spans="1:11">
      <c r="A308" s="1" t="s">
        <v>56</v>
      </c>
      <c r="B308" s="1">
        <v>1042</v>
      </c>
      <c r="C308" s="1">
        <v>2107.61</v>
      </c>
      <c r="D308" s="1">
        <v>2443.1999999999998</v>
      </c>
      <c r="E308">
        <v>1262.4000000000001</v>
      </c>
      <c r="F308">
        <v>2327.52</v>
      </c>
      <c r="G308">
        <v>2164.3000000000002</v>
      </c>
      <c r="H308">
        <v>2590.89</v>
      </c>
      <c r="I308">
        <v>1251</v>
      </c>
      <c r="J308">
        <f t="shared" si="4"/>
        <v>1042</v>
      </c>
      <c r="K308">
        <v>1042</v>
      </c>
    </row>
    <row r="309" spans="1:11">
      <c r="A309" s="1" t="s">
        <v>52</v>
      </c>
      <c r="B309" s="1">
        <v>1159</v>
      </c>
      <c r="C309" s="1">
        <v>2696.59</v>
      </c>
      <c r="D309" s="1">
        <v>2982.03</v>
      </c>
      <c r="E309">
        <v>1967.4</v>
      </c>
      <c r="F309">
        <v>3032.52</v>
      </c>
      <c r="G309">
        <v>2869.3</v>
      </c>
      <c r="H309">
        <v>3295.89</v>
      </c>
      <c r="I309">
        <v>1956</v>
      </c>
      <c r="J309">
        <f t="shared" si="4"/>
        <v>1159</v>
      </c>
      <c r="K309">
        <v>1159</v>
      </c>
    </row>
    <row r="310" spans="1:11">
      <c r="A310" s="1" t="s">
        <v>45</v>
      </c>
      <c r="B310" s="1">
        <v>1328</v>
      </c>
      <c r="C310" s="1">
        <v>2865.59</v>
      </c>
      <c r="D310" s="1">
        <v>3151.03</v>
      </c>
      <c r="E310">
        <v>2136.4</v>
      </c>
      <c r="F310">
        <v>3201.52</v>
      </c>
      <c r="G310">
        <v>3038.3</v>
      </c>
      <c r="H310">
        <v>3464.89</v>
      </c>
      <c r="I310">
        <v>2125</v>
      </c>
      <c r="J310">
        <f t="shared" si="4"/>
        <v>1328</v>
      </c>
      <c r="K310">
        <v>1328</v>
      </c>
    </row>
    <row r="311" spans="1:11">
      <c r="A311" s="1" t="s">
        <v>480</v>
      </c>
      <c r="B311" s="1">
        <v>1834.4</v>
      </c>
      <c r="C311" s="1">
        <v>1769.04</v>
      </c>
      <c r="D311" s="1">
        <v>2104.64</v>
      </c>
      <c r="E311">
        <v>105</v>
      </c>
      <c r="F311">
        <v>1505.8</v>
      </c>
      <c r="G311">
        <v>1115.0999999999999</v>
      </c>
      <c r="H311">
        <v>1541.69</v>
      </c>
      <c r="I311">
        <v>724.11400000000003</v>
      </c>
      <c r="J311">
        <f t="shared" si="4"/>
        <v>105</v>
      </c>
      <c r="K311">
        <v>105</v>
      </c>
    </row>
    <row r="312" spans="1:11">
      <c r="A312" s="1" t="s">
        <v>481</v>
      </c>
      <c r="B312" s="1">
        <v>1384</v>
      </c>
      <c r="C312" s="1">
        <v>1492.75</v>
      </c>
      <c r="D312" s="1">
        <v>1828.34</v>
      </c>
      <c r="E312">
        <v>345.40300000000002</v>
      </c>
      <c r="F312">
        <v>1536.99</v>
      </c>
      <c r="G312">
        <v>1247.3</v>
      </c>
      <c r="H312">
        <v>1673.89</v>
      </c>
      <c r="I312">
        <v>447.82</v>
      </c>
      <c r="J312">
        <f t="shared" si="4"/>
        <v>345.40300000000002</v>
      </c>
      <c r="K312">
        <v>345.40300000000002</v>
      </c>
    </row>
    <row r="313" spans="1:11">
      <c r="A313" s="1" t="s">
        <v>72</v>
      </c>
      <c r="B313" s="1">
        <v>621</v>
      </c>
      <c r="C313" s="1">
        <v>1803.61</v>
      </c>
      <c r="D313" s="1">
        <v>2139.1999999999998</v>
      </c>
      <c r="E313">
        <v>1118.4000000000001</v>
      </c>
      <c r="F313">
        <v>2023.52</v>
      </c>
      <c r="G313">
        <v>1938.96</v>
      </c>
      <c r="H313">
        <v>2320.73</v>
      </c>
      <c r="I313">
        <v>947</v>
      </c>
      <c r="J313">
        <f t="shared" si="4"/>
        <v>621</v>
      </c>
      <c r="K313">
        <v>621</v>
      </c>
    </row>
    <row r="314" spans="1:11">
      <c r="A314" s="1" t="s">
        <v>482</v>
      </c>
      <c r="B314" s="1">
        <v>321</v>
      </c>
      <c r="C314" s="1">
        <v>1858.6</v>
      </c>
      <c r="D314" s="1">
        <v>2144.0300000000002</v>
      </c>
      <c r="E314">
        <v>1418.4</v>
      </c>
      <c r="F314">
        <v>2196.48</v>
      </c>
      <c r="G314">
        <v>2238.96</v>
      </c>
      <c r="H314">
        <v>2561.2600000000002</v>
      </c>
      <c r="I314">
        <v>1247</v>
      </c>
      <c r="J314">
        <f t="shared" si="4"/>
        <v>321</v>
      </c>
      <c r="K314">
        <v>321</v>
      </c>
    </row>
    <row r="315" spans="1:11">
      <c r="A315" s="1" t="s">
        <v>99</v>
      </c>
      <c r="B315" s="1">
        <v>218</v>
      </c>
      <c r="C315" s="1">
        <v>1755.6</v>
      </c>
      <c r="D315" s="1">
        <v>2041.03</v>
      </c>
      <c r="E315">
        <v>1521.4</v>
      </c>
      <c r="F315">
        <v>2093.48</v>
      </c>
      <c r="G315">
        <v>2325</v>
      </c>
      <c r="H315">
        <v>2458.2600000000002</v>
      </c>
      <c r="I315">
        <v>1350</v>
      </c>
      <c r="J315">
        <f t="shared" si="4"/>
        <v>218</v>
      </c>
      <c r="K315">
        <v>218</v>
      </c>
    </row>
    <row r="316" spans="1:11">
      <c r="A316" s="1" t="s">
        <v>323</v>
      </c>
      <c r="B316" s="1">
        <v>1670</v>
      </c>
      <c r="C316" s="1">
        <v>2147.75</v>
      </c>
      <c r="D316" s="1">
        <v>2483.34</v>
      </c>
      <c r="E316">
        <v>953</v>
      </c>
      <c r="F316">
        <v>2191.9899999999998</v>
      </c>
      <c r="G316">
        <v>1902.3</v>
      </c>
      <c r="H316">
        <v>2328.89</v>
      </c>
      <c r="I316">
        <v>1102.82</v>
      </c>
      <c r="J316">
        <f t="shared" si="4"/>
        <v>953</v>
      </c>
      <c r="K316">
        <v>953</v>
      </c>
    </row>
    <row r="317" spans="1:11">
      <c r="A317" s="1" t="s">
        <v>483</v>
      </c>
      <c r="B317" s="1">
        <v>1448</v>
      </c>
      <c r="C317" s="1">
        <v>2187.75</v>
      </c>
      <c r="D317" s="1">
        <v>2523.34</v>
      </c>
      <c r="E317">
        <v>993</v>
      </c>
      <c r="F317">
        <v>2231.9899999999998</v>
      </c>
      <c r="G317">
        <v>1942.3</v>
      </c>
      <c r="H317">
        <v>2368.89</v>
      </c>
      <c r="I317">
        <v>1142.82</v>
      </c>
      <c r="J317">
        <f t="shared" si="4"/>
        <v>993</v>
      </c>
      <c r="K317">
        <v>993</v>
      </c>
    </row>
    <row r="318" spans="1:11">
      <c r="A318" s="1" t="s">
        <v>484</v>
      </c>
      <c r="B318" s="1">
        <v>1365</v>
      </c>
      <c r="C318" s="1">
        <v>2561.75</v>
      </c>
      <c r="D318" s="1">
        <v>2897.34</v>
      </c>
      <c r="E318">
        <v>1367</v>
      </c>
      <c r="F318">
        <v>2605.9899999999998</v>
      </c>
      <c r="G318">
        <v>2316.3000000000002</v>
      </c>
      <c r="H318">
        <v>2742.89</v>
      </c>
      <c r="I318">
        <v>1516.82</v>
      </c>
      <c r="J318">
        <f t="shared" si="4"/>
        <v>1365</v>
      </c>
      <c r="K318">
        <v>1365</v>
      </c>
    </row>
    <row r="319" spans="1:11">
      <c r="A319" s="1" t="s">
        <v>485</v>
      </c>
      <c r="B319" s="1">
        <v>1118</v>
      </c>
      <c r="C319" s="1">
        <v>2435.61</v>
      </c>
      <c r="D319" s="1">
        <v>2771.2</v>
      </c>
      <c r="E319">
        <v>1590.4</v>
      </c>
      <c r="F319">
        <v>2655.52</v>
      </c>
      <c r="G319">
        <v>2492.3000000000002</v>
      </c>
      <c r="H319">
        <v>2918.89</v>
      </c>
      <c r="I319">
        <v>1579</v>
      </c>
      <c r="J319">
        <f t="shared" si="4"/>
        <v>1118</v>
      </c>
      <c r="K319">
        <v>1118</v>
      </c>
    </row>
    <row r="320" spans="1:11">
      <c r="A320" s="1" t="s">
        <v>486</v>
      </c>
      <c r="B320" s="1">
        <v>2435</v>
      </c>
      <c r="C320" s="1">
        <v>1720.36</v>
      </c>
      <c r="D320" s="1">
        <v>2055.9499999999998</v>
      </c>
      <c r="E320">
        <v>902.09699999999998</v>
      </c>
      <c r="F320">
        <v>1153</v>
      </c>
      <c r="G320">
        <v>108</v>
      </c>
      <c r="H320">
        <v>534.59299999999996</v>
      </c>
      <c r="I320">
        <v>1099.96</v>
      </c>
      <c r="J320">
        <f t="shared" si="4"/>
        <v>108</v>
      </c>
      <c r="K320">
        <v>108</v>
      </c>
    </row>
    <row r="321" spans="1:11">
      <c r="A321" s="1" t="s">
        <v>487</v>
      </c>
      <c r="B321" s="1">
        <v>2453.8000000000002</v>
      </c>
      <c r="C321" s="1">
        <v>1808.36</v>
      </c>
      <c r="D321" s="1">
        <v>2143.9499999999998</v>
      </c>
      <c r="E321">
        <v>814.09699999999998</v>
      </c>
      <c r="F321">
        <v>1241</v>
      </c>
      <c r="G321">
        <v>196</v>
      </c>
      <c r="H321">
        <v>622.59299999999996</v>
      </c>
      <c r="I321">
        <v>1116.9100000000001</v>
      </c>
      <c r="J321">
        <f t="shared" si="4"/>
        <v>196</v>
      </c>
      <c r="K321">
        <v>196</v>
      </c>
    </row>
    <row r="322" spans="1:11">
      <c r="A322" s="1" t="s">
        <v>488</v>
      </c>
      <c r="B322" s="1">
        <v>2241.5</v>
      </c>
      <c r="C322" s="1">
        <v>1770.18</v>
      </c>
      <c r="D322" s="1">
        <v>2105.77</v>
      </c>
      <c r="E322">
        <v>512.09699999999998</v>
      </c>
      <c r="F322">
        <v>1428.5</v>
      </c>
      <c r="G322">
        <v>498</v>
      </c>
      <c r="H322">
        <v>924.59299999999996</v>
      </c>
      <c r="I322">
        <v>987.78599999999994</v>
      </c>
      <c r="J322">
        <f t="shared" si="4"/>
        <v>498</v>
      </c>
      <c r="K322">
        <v>498</v>
      </c>
    </row>
    <row r="323" spans="1:11">
      <c r="A323" s="1" t="s">
        <v>489</v>
      </c>
      <c r="B323" s="1">
        <v>2056.4</v>
      </c>
      <c r="C323" s="1">
        <v>1741.08</v>
      </c>
      <c r="D323" s="1">
        <v>2076.67</v>
      </c>
      <c r="E323">
        <v>327</v>
      </c>
      <c r="F323">
        <v>1452.95</v>
      </c>
      <c r="G323">
        <v>683.09699999999998</v>
      </c>
      <c r="H323">
        <v>1109.69</v>
      </c>
      <c r="I323">
        <v>946.11400000000003</v>
      </c>
      <c r="J323">
        <f t="shared" ref="J323:J334" si="5">MIN(B323:I323)</f>
        <v>327</v>
      </c>
      <c r="K323">
        <v>327</v>
      </c>
    </row>
    <row r="324" spans="1:11">
      <c r="A324" s="1" t="s">
        <v>490</v>
      </c>
      <c r="B324" s="1">
        <v>1814.84</v>
      </c>
      <c r="C324" s="1">
        <v>1832.04</v>
      </c>
      <c r="D324" s="1">
        <v>2167.64</v>
      </c>
      <c r="E324">
        <v>168</v>
      </c>
      <c r="F324">
        <v>1568.8</v>
      </c>
      <c r="G324">
        <v>1178.0999999999999</v>
      </c>
      <c r="H324">
        <v>1604.69</v>
      </c>
      <c r="I324">
        <v>787.11400000000003</v>
      </c>
      <c r="J324">
        <f t="shared" si="5"/>
        <v>168</v>
      </c>
      <c r="K324">
        <v>168</v>
      </c>
    </row>
    <row r="325" spans="1:11">
      <c r="A325" s="1" t="s">
        <v>491</v>
      </c>
      <c r="B325" s="1">
        <v>1714</v>
      </c>
      <c r="C325" s="1">
        <v>1883.83</v>
      </c>
      <c r="D325" s="1">
        <v>2219.42</v>
      </c>
      <c r="E325">
        <v>447</v>
      </c>
      <c r="F325">
        <v>1766.12</v>
      </c>
      <c r="G325">
        <v>1403.14</v>
      </c>
      <c r="H325">
        <v>1829.73</v>
      </c>
      <c r="I325">
        <v>838.90200000000004</v>
      </c>
      <c r="J325">
        <f t="shared" si="5"/>
        <v>447</v>
      </c>
      <c r="K325">
        <v>447</v>
      </c>
    </row>
    <row r="326" spans="1:11">
      <c r="A326" s="1" t="s">
        <v>492</v>
      </c>
      <c r="B326" s="1">
        <v>1621</v>
      </c>
      <c r="C326" s="1">
        <v>1976.83</v>
      </c>
      <c r="D326" s="1">
        <v>2312.42</v>
      </c>
      <c r="E326">
        <v>540</v>
      </c>
      <c r="F326">
        <v>1859.12</v>
      </c>
      <c r="G326">
        <v>1496.14</v>
      </c>
      <c r="H326">
        <v>1922.73</v>
      </c>
      <c r="I326">
        <v>931.90200000000004</v>
      </c>
      <c r="J326">
        <f t="shared" si="5"/>
        <v>540</v>
      </c>
      <c r="K326">
        <v>540</v>
      </c>
    </row>
    <row r="327" spans="1:11">
      <c r="A327" s="1" t="s">
        <v>493</v>
      </c>
      <c r="B327" s="1">
        <v>1864.4</v>
      </c>
      <c r="C327" s="1">
        <v>1799.04</v>
      </c>
      <c r="D327" s="1">
        <v>2134.64</v>
      </c>
      <c r="E327">
        <v>135</v>
      </c>
      <c r="F327">
        <v>1535.8</v>
      </c>
      <c r="G327">
        <v>1145.0999999999999</v>
      </c>
      <c r="H327">
        <v>1571.69</v>
      </c>
      <c r="I327">
        <v>754.11400000000003</v>
      </c>
      <c r="J327">
        <f t="shared" si="5"/>
        <v>135</v>
      </c>
      <c r="K327">
        <v>135</v>
      </c>
    </row>
    <row r="328" spans="1:11">
      <c r="A328" s="1" t="s">
        <v>494</v>
      </c>
      <c r="B328" s="1">
        <v>1967</v>
      </c>
      <c r="C328" s="1">
        <v>1921.04</v>
      </c>
      <c r="D328" s="1">
        <v>2256.64</v>
      </c>
      <c r="E328">
        <v>257</v>
      </c>
      <c r="F328">
        <v>1657.8</v>
      </c>
      <c r="G328">
        <v>1267.0999999999999</v>
      </c>
      <c r="H328">
        <v>1693.69</v>
      </c>
      <c r="I328">
        <v>876.11400000000003</v>
      </c>
      <c r="J328">
        <f t="shared" si="5"/>
        <v>257</v>
      </c>
      <c r="K328">
        <v>257</v>
      </c>
    </row>
    <row r="329" spans="1:11">
      <c r="A329" s="1" t="s">
        <v>495</v>
      </c>
      <c r="B329" s="1">
        <v>1850.22</v>
      </c>
      <c r="C329" s="1">
        <v>652.173</v>
      </c>
      <c r="D329" s="1">
        <v>987.76400000000001</v>
      </c>
      <c r="E329">
        <v>1479.99</v>
      </c>
      <c r="F329">
        <v>192.98400000000001</v>
      </c>
      <c r="G329">
        <v>1237.99</v>
      </c>
      <c r="H329">
        <v>844.18899999999996</v>
      </c>
      <c r="I329">
        <v>1065.8</v>
      </c>
      <c r="J329">
        <f t="shared" si="5"/>
        <v>192.98400000000001</v>
      </c>
      <c r="K329">
        <v>192.98400000000001</v>
      </c>
    </row>
    <row r="330" spans="1:11">
      <c r="A330" s="1" t="s">
        <v>496</v>
      </c>
      <c r="B330" s="1">
        <v>1797.22</v>
      </c>
      <c r="C330" s="1">
        <v>599.173</v>
      </c>
      <c r="D330" s="1">
        <v>934.76400000000001</v>
      </c>
      <c r="E330">
        <v>1426.99</v>
      </c>
      <c r="F330">
        <v>245.98400000000001</v>
      </c>
      <c r="G330">
        <v>1255.23</v>
      </c>
      <c r="H330">
        <v>861.42899999999997</v>
      </c>
      <c r="I330">
        <v>1012.8</v>
      </c>
      <c r="J330">
        <f t="shared" si="5"/>
        <v>245.98400000000001</v>
      </c>
      <c r="K330">
        <v>245.98400000000001</v>
      </c>
    </row>
    <row r="331" spans="1:11">
      <c r="A331" s="1" t="s">
        <v>497</v>
      </c>
      <c r="B331" s="1">
        <v>2213.44</v>
      </c>
      <c r="C331" s="1">
        <v>1015.4</v>
      </c>
      <c r="D331" s="1">
        <v>1350.99</v>
      </c>
      <c r="E331">
        <v>1398.8</v>
      </c>
      <c r="F331">
        <v>434</v>
      </c>
      <c r="G331">
        <v>925.798</v>
      </c>
      <c r="H331">
        <v>499.20499999999998</v>
      </c>
      <c r="I331">
        <v>1156.53</v>
      </c>
      <c r="J331">
        <f t="shared" si="5"/>
        <v>434</v>
      </c>
      <c r="K331">
        <v>434</v>
      </c>
    </row>
    <row r="332" spans="1:11">
      <c r="A332" s="1" t="s">
        <v>498</v>
      </c>
      <c r="B332" s="1">
        <v>2265.44</v>
      </c>
      <c r="C332" s="1">
        <v>1067.4000000000001</v>
      </c>
      <c r="D332" s="1">
        <v>1402.99</v>
      </c>
      <c r="E332">
        <v>1450.8</v>
      </c>
      <c r="F332">
        <v>486</v>
      </c>
      <c r="G332">
        <v>977.798</v>
      </c>
      <c r="H332">
        <v>551.20500000000004</v>
      </c>
      <c r="I332">
        <v>1208.53</v>
      </c>
      <c r="J332">
        <f t="shared" si="5"/>
        <v>486</v>
      </c>
      <c r="K332">
        <v>486</v>
      </c>
    </row>
    <row r="333" spans="1:11">
      <c r="A333" s="1" t="s">
        <v>499</v>
      </c>
      <c r="B333" s="1">
        <v>2554.65</v>
      </c>
      <c r="C333" s="1">
        <v>1356.6</v>
      </c>
      <c r="D333" s="1">
        <v>1692.19</v>
      </c>
      <c r="E333">
        <v>1560.69</v>
      </c>
      <c r="F333">
        <v>775.20500000000004</v>
      </c>
      <c r="G333">
        <v>550.59299999999996</v>
      </c>
      <c r="H333">
        <v>124</v>
      </c>
      <c r="I333">
        <v>1497.73</v>
      </c>
      <c r="J333">
        <f t="shared" si="5"/>
        <v>124</v>
      </c>
      <c r="K333">
        <v>124</v>
      </c>
    </row>
    <row r="334" spans="1:11">
      <c r="A334" s="1" t="s">
        <v>500</v>
      </c>
      <c r="B334" s="1">
        <v>2684.65</v>
      </c>
      <c r="C334" s="1">
        <v>1486.6</v>
      </c>
      <c r="D334" s="1">
        <v>1822.19</v>
      </c>
      <c r="E334">
        <v>1690.69</v>
      </c>
      <c r="F334">
        <v>905.20500000000004</v>
      </c>
      <c r="G334">
        <v>680.59299999999996</v>
      </c>
      <c r="H334">
        <v>254</v>
      </c>
      <c r="I334">
        <v>1627.73</v>
      </c>
      <c r="J334">
        <f t="shared" si="5"/>
        <v>254</v>
      </c>
      <c r="K334">
        <v>254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topLeftCell="B1" workbookViewId="0">
      <selection activeCell="P1" sqref="P1:P1048576"/>
    </sheetView>
  </sheetViews>
  <sheetFormatPr defaultRowHeight="13.5"/>
  <cols>
    <col min="3" max="3" width="9" style="9"/>
    <col min="4" max="4" width="5.875" customWidth="1"/>
    <col min="9" max="9" width="9" style="9"/>
    <col min="15" max="15" width="14" style="5" customWidth="1"/>
    <col min="16" max="16" width="13" style="7" customWidth="1"/>
    <col min="18" max="18" width="9" style="9"/>
  </cols>
  <sheetData>
    <row r="1" spans="1:24" s="3" customFormat="1">
      <c r="A1" s="4" t="s">
        <v>0</v>
      </c>
      <c r="B1" s="3" t="s">
        <v>1</v>
      </c>
      <c r="C1" s="8" t="s">
        <v>1143</v>
      </c>
      <c r="D1" s="3" t="s">
        <v>1144</v>
      </c>
      <c r="E1" s="3" t="s">
        <v>6</v>
      </c>
      <c r="F1" s="3" t="s">
        <v>505</v>
      </c>
      <c r="G1" s="3" t="s">
        <v>1145</v>
      </c>
      <c r="H1" s="3" t="s">
        <v>1146</v>
      </c>
      <c r="I1" s="8" t="s">
        <v>329</v>
      </c>
      <c r="J1" s="3" t="s">
        <v>330</v>
      </c>
      <c r="K1" s="3" t="s">
        <v>331</v>
      </c>
      <c r="L1" s="3" t="s">
        <v>1151</v>
      </c>
      <c r="M1" s="3" t="s">
        <v>333</v>
      </c>
      <c r="N1" s="3" t="s">
        <v>335</v>
      </c>
      <c r="O1" s="11" t="s">
        <v>336</v>
      </c>
      <c r="P1" s="12" t="s">
        <v>502</v>
      </c>
      <c r="R1" s="8" t="s">
        <v>7</v>
      </c>
      <c r="S1" s="3" t="s">
        <v>8</v>
      </c>
      <c r="T1" s="3" t="s">
        <v>9</v>
      </c>
      <c r="U1" s="3" t="s">
        <v>2</v>
      </c>
      <c r="V1" s="3" t="s">
        <v>3</v>
      </c>
      <c r="W1" s="3" t="s">
        <v>4</v>
      </c>
      <c r="X1" s="3" t="s">
        <v>5</v>
      </c>
    </row>
    <row r="2" spans="1:24">
      <c r="A2">
        <v>1</v>
      </c>
      <c r="B2" t="s">
        <v>261</v>
      </c>
      <c r="C2" s="9">
        <v>9.1747495630000007</v>
      </c>
      <c r="D2">
        <v>11540</v>
      </c>
      <c r="E2">
        <v>20</v>
      </c>
      <c r="F2">
        <v>23</v>
      </c>
      <c r="G2">
        <v>1257.8</v>
      </c>
      <c r="H2">
        <v>126129.81</v>
      </c>
      <c r="I2" s="9">
        <v>6</v>
      </c>
      <c r="J2">
        <v>15</v>
      </c>
      <c r="K2">
        <v>27</v>
      </c>
      <c r="L2">
        <v>6.8389439999999996E-2</v>
      </c>
      <c r="M2">
        <v>1.5571500000000001E-4</v>
      </c>
      <c r="N2">
        <v>1</v>
      </c>
      <c r="O2" s="5">
        <v>7.1599273010467881</v>
      </c>
      <c r="P2" s="7">
        <v>0</v>
      </c>
      <c r="R2" s="9">
        <v>45</v>
      </c>
      <c r="S2">
        <v>109.492991</v>
      </c>
      <c r="T2">
        <v>18.296931000000001</v>
      </c>
      <c r="U2">
        <v>105715</v>
      </c>
      <c r="V2">
        <v>6</v>
      </c>
      <c r="W2">
        <v>43560</v>
      </c>
      <c r="X2">
        <v>3</v>
      </c>
    </row>
    <row r="3" spans="1:24">
      <c r="A3">
        <v>2</v>
      </c>
      <c r="B3" t="s">
        <v>268</v>
      </c>
      <c r="C3" s="9">
        <v>1.257507508</v>
      </c>
      <c r="D3">
        <v>469</v>
      </c>
      <c r="E3">
        <v>37</v>
      </c>
      <c r="F3">
        <v>8</v>
      </c>
      <c r="G3">
        <v>372.96</v>
      </c>
      <c r="H3">
        <v>4532</v>
      </c>
      <c r="I3" s="9">
        <v>5</v>
      </c>
      <c r="J3">
        <v>16</v>
      </c>
      <c r="K3">
        <v>26</v>
      </c>
      <c r="L3">
        <v>0.10831159999999999</v>
      </c>
      <c r="M3">
        <v>1.5039900000000001E-4</v>
      </c>
      <c r="N3">
        <v>0.75592250000000005</v>
      </c>
      <c r="O3" s="5">
        <v>0.12069282537073668</v>
      </c>
      <c r="P3" s="7">
        <v>143.328</v>
      </c>
      <c r="R3" s="9">
        <v>43</v>
      </c>
      <c r="S3">
        <v>110.33989</v>
      </c>
      <c r="T3">
        <v>20.049412</v>
      </c>
      <c r="U3">
        <v>104408</v>
      </c>
      <c r="V3">
        <v>6</v>
      </c>
      <c r="W3">
        <v>53595</v>
      </c>
      <c r="X3">
        <v>3</v>
      </c>
    </row>
    <row r="4" spans="1:24">
      <c r="A4">
        <v>3</v>
      </c>
      <c r="B4" t="s">
        <v>274</v>
      </c>
      <c r="C4" s="9">
        <v>0.29772432500000001</v>
      </c>
      <c r="D4">
        <v>101</v>
      </c>
      <c r="E4">
        <v>37</v>
      </c>
      <c r="F4">
        <v>7</v>
      </c>
      <c r="G4">
        <v>339.24</v>
      </c>
      <c r="H4">
        <v>3597.22</v>
      </c>
      <c r="I4" s="9">
        <v>5</v>
      </c>
      <c r="J4">
        <v>14</v>
      </c>
      <c r="K4">
        <v>27</v>
      </c>
      <c r="L4">
        <v>4.064094E-2</v>
      </c>
      <c r="M4">
        <v>1.4463400000000001E-4</v>
      </c>
      <c r="N4">
        <v>0.35735729999999999</v>
      </c>
      <c r="O4" s="5">
        <v>0.77105234473529571</v>
      </c>
      <c r="P4" s="7">
        <v>413.20800000000003</v>
      </c>
      <c r="R4" s="9">
        <v>52</v>
      </c>
      <c r="S4">
        <v>110.455332</v>
      </c>
      <c r="T4">
        <v>21.244720999999998</v>
      </c>
      <c r="U4">
        <v>53042</v>
      </c>
      <c r="V4">
        <v>3</v>
      </c>
      <c r="W4">
        <v>38829</v>
      </c>
      <c r="X4">
        <v>2</v>
      </c>
    </row>
    <row r="5" spans="1:24">
      <c r="A5">
        <v>4</v>
      </c>
      <c r="B5" t="s">
        <v>279</v>
      </c>
      <c r="C5" s="9">
        <v>0.181931594</v>
      </c>
      <c r="D5">
        <v>35</v>
      </c>
      <c r="E5">
        <v>28</v>
      </c>
      <c r="F5">
        <v>17</v>
      </c>
      <c r="G5">
        <v>192.38</v>
      </c>
      <c r="H5">
        <v>1018</v>
      </c>
      <c r="I5" s="9">
        <v>3</v>
      </c>
      <c r="J5">
        <v>14</v>
      </c>
      <c r="K5">
        <v>28</v>
      </c>
      <c r="L5">
        <v>9.9654159999999995E-3</v>
      </c>
      <c r="M5">
        <v>1.3945099999999999E-4</v>
      </c>
      <c r="N5">
        <v>0.1580463</v>
      </c>
      <c r="O5" s="5">
        <v>0.12471321574307558</v>
      </c>
      <c r="P5" s="7">
        <v>541.40700000000004</v>
      </c>
      <c r="R5" s="9">
        <v>47</v>
      </c>
      <c r="S5">
        <v>109.117437</v>
      </c>
      <c r="T5">
        <v>21.475269999999998</v>
      </c>
      <c r="U5">
        <v>72185</v>
      </c>
      <c r="V5">
        <v>4</v>
      </c>
      <c r="W5">
        <v>104473</v>
      </c>
      <c r="X5">
        <v>6</v>
      </c>
    </row>
    <row r="6" spans="1:24">
      <c r="A6">
        <v>5</v>
      </c>
      <c r="B6" t="s">
        <v>280</v>
      </c>
      <c r="C6" s="9">
        <v>0.83657587499999997</v>
      </c>
      <c r="D6">
        <v>602</v>
      </c>
      <c r="E6">
        <v>24</v>
      </c>
      <c r="F6">
        <v>13</v>
      </c>
      <c r="G6">
        <v>719.6</v>
      </c>
      <c r="H6">
        <v>26285</v>
      </c>
      <c r="I6" s="9">
        <v>7</v>
      </c>
      <c r="J6">
        <v>15</v>
      </c>
      <c r="K6">
        <v>28</v>
      </c>
      <c r="L6">
        <v>3.4536789999999998E-2</v>
      </c>
      <c r="M6">
        <v>1.35814E-4</v>
      </c>
      <c r="N6">
        <v>0.13293140000000001</v>
      </c>
      <c r="O6" s="5">
        <v>5.7176584932708003</v>
      </c>
      <c r="P6" s="7">
        <v>651.40700000000004</v>
      </c>
      <c r="R6" s="9">
        <v>48</v>
      </c>
      <c r="S6">
        <v>110.915154</v>
      </c>
      <c r="T6">
        <v>21.659085000000001</v>
      </c>
      <c r="U6">
        <v>61306</v>
      </c>
      <c r="V6">
        <v>4</v>
      </c>
      <c r="W6">
        <v>62335</v>
      </c>
      <c r="X6">
        <v>4</v>
      </c>
    </row>
    <row r="7" spans="1:24">
      <c r="A7">
        <v>6</v>
      </c>
      <c r="B7" t="s">
        <v>260</v>
      </c>
      <c r="C7" s="9">
        <v>0.35374149700000002</v>
      </c>
      <c r="D7">
        <v>260</v>
      </c>
      <c r="E7">
        <v>27</v>
      </c>
      <c r="F7">
        <v>18</v>
      </c>
      <c r="G7">
        <v>735</v>
      </c>
      <c r="H7">
        <v>11348</v>
      </c>
      <c r="I7" s="9">
        <v>4</v>
      </c>
      <c r="J7">
        <v>11</v>
      </c>
      <c r="K7">
        <v>22</v>
      </c>
      <c r="L7">
        <v>2.454288E-2</v>
      </c>
      <c r="M7">
        <v>1.5067100000000001E-4</v>
      </c>
      <c r="N7">
        <v>0.62778769999999995</v>
      </c>
      <c r="O7" s="5">
        <v>0.58294367068910746</v>
      </c>
      <c r="P7" s="7">
        <v>156.99</v>
      </c>
      <c r="R7" s="9">
        <v>48</v>
      </c>
      <c r="S7">
        <v>109.554675</v>
      </c>
      <c r="T7">
        <v>22.273330999999999</v>
      </c>
      <c r="U7">
        <v>65721</v>
      </c>
      <c r="V7">
        <v>4</v>
      </c>
      <c r="W7">
        <v>83663</v>
      </c>
      <c r="X7">
        <v>5</v>
      </c>
    </row>
    <row r="8" spans="1:24">
      <c r="A8">
        <v>7</v>
      </c>
      <c r="B8" t="s">
        <v>264</v>
      </c>
      <c r="C8" s="9">
        <v>0.63475546299999996</v>
      </c>
      <c r="D8">
        <v>183</v>
      </c>
      <c r="E8">
        <v>26</v>
      </c>
      <c r="F8">
        <v>21</v>
      </c>
      <c r="G8">
        <v>288.3</v>
      </c>
      <c r="H8">
        <v>2261</v>
      </c>
      <c r="I8" s="9">
        <v>2</v>
      </c>
      <c r="J8">
        <v>7</v>
      </c>
      <c r="K8">
        <v>15</v>
      </c>
      <c r="L8">
        <v>6.9765699999999996E-3</v>
      </c>
      <c r="M8">
        <v>1.4430000000000001E-4</v>
      </c>
      <c r="N8">
        <v>0.1782011</v>
      </c>
      <c r="O8" s="5">
        <v>6.1984320827948441E-2</v>
      </c>
      <c r="P8" s="7">
        <v>287.78100000000001</v>
      </c>
      <c r="R8" s="9">
        <v>45</v>
      </c>
      <c r="S8">
        <v>100.80029999999999</v>
      </c>
      <c r="T8">
        <v>22.007919000000001</v>
      </c>
      <c r="U8">
        <v>84661</v>
      </c>
      <c r="V8">
        <v>5</v>
      </c>
      <c r="W8">
        <v>92531</v>
      </c>
      <c r="X8">
        <v>5</v>
      </c>
    </row>
    <row r="9" spans="1:24">
      <c r="A9">
        <v>8</v>
      </c>
      <c r="B9" t="s">
        <v>270</v>
      </c>
      <c r="C9" s="9">
        <v>0.61756876699999996</v>
      </c>
      <c r="D9">
        <v>174</v>
      </c>
      <c r="E9">
        <v>26</v>
      </c>
      <c r="F9">
        <v>16</v>
      </c>
      <c r="G9">
        <v>281.75</v>
      </c>
      <c r="H9">
        <v>5404</v>
      </c>
      <c r="I9" s="9">
        <v>3</v>
      </c>
      <c r="J9">
        <v>9</v>
      </c>
      <c r="K9">
        <v>19</v>
      </c>
      <c r="L9">
        <v>6.6607710000000002E-3</v>
      </c>
      <c r="M9">
        <v>1.39684E-4</v>
      </c>
      <c r="N9">
        <v>0.13913120000000001</v>
      </c>
      <c r="O9" s="5">
        <v>1.3195518694186703</v>
      </c>
      <c r="P9" s="7">
        <v>425.42899999999997</v>
      </c>
      <c r="R9" s="9">
        <v>48</v>
      </c>
      <c r="S9">
        <v>111.955061</v>
      </c>
      <c r="T9">
        <v>21.861794</v>
      </c>
      <c r="U9">
        <v>69981</v>
      </c>
      <c r="V9">
        <v>4</v>
      </c>
      <c r="W9">
        <v>99453</v>
      </c>
      <c r="X9">
        <v>5</v>
      </c>
    </row>
    <row r="10" spans="1:24">
      <c r="A10">
        <v>9</v>
      </c>
      <c r="B10" t="s">
        <v>272</v>
      </c>
      <c r="C10" s="9">
        <v>0.55780768599999997</v>
      </c>
      <c r="D10">
        <v>172</v>
      </c>
      <c r="E10">
        <v>28</v>
      </c>
      <c r="F10">
        <v>16</v>
      </c>
      <c r="G10">
        <v>308.35000000000002</v>
      </c>
      <c r="H10">
        <v>3785</v>
      </c>
      <c r="I10" s="9">
        <v>2</v>
      </c>
      <c r="J10">
        <v>10</v>
      </c>
      <c r="K10">
        <v>19</v>
      </c>
      <c r="L10">
        <v>1.755153E-3</v>
      </c>
      <c r="M10">
        <v>1.3488000000000001E-4</v>
      </c>
      <c r="N10">
        <v>6.3216419999999995E-2</v>
      </c>
      <c r="O10" s="5">
        <v>1.011328825982575</v>
      </c>
      <c r="P10" s="7">
        <v>477.517</v>
      </c>
      <c r="R10" s="9">
        <v>40</v>
      </c>
      <c r="S10">
        <v>113.543785</v>
      </c>
      <c r="T10">
        <v>22.265810999999999</v>
      </c>
      <c r="U10">
        <v>40891</v>
      </c>
      <c r="V10">
        <v>3</v>
      </c>
      <c r="W10">
        <v>56703</v>
      </c>
      <c r="X10">
        <v>3</v>
      </c>
    </row>
    <row r="11" spans="1:24">
      <c r="A11">
        <v>10</v>
      </c>
      <c r="B11" t="s">
        <v>287</v>
      </c>
      <c r="C11" s="9">
        <v>0.154022612</v>
      </c>
      <c r="D11">
        <v>47</v>
      </c>
      <c r="E11">
        <v>30</v>
      </c>
      <c r="F11">
        <v>14</v>
      </c>
      <c r="G11">
        <v>305.14999999999998</v>
      </c>
      <c r="H11">
        <v>4970</v>
      </c>
      <c r="I11" s="9">
        <v>2</v>
      </c>
      <c r="J11">
        <v>11</v>
      </c>
      <c r="K11">
        <v>22</v>
      </c>
      <c r="L11">
        <v>5.4825100000000003E-4</v>
      </c>
      <c r="M11">
        <v>1.3066799999999999E-4</v>
      </c>
      <c r="N11">
        <v>4.8649449999999997E-2</v>
      </c>
      <c r="O11" s="5">
        <v>0.53757954784292772</v>
      </c>
      <c r="P11" s="7">
        <v>730.21100000000001</v>
      </c>
      <c r="R11" s="9">
        <v>47</v>
      </c>
      <c r="S11">
        <v>110.16216900000001</v>
      </c>
      <c r="T11">
        <v>22.604669999999999</v>
      </c>
      <c r="U11">
        <v>61857</v>
      </c>
      <c r="V11">
        <v>4</v>
      </c>
      <c r="W11">
        <v>46132</v>
      </c>
      <c r="X11">
        <v>3</v>
      </c>
    </row>
    <row r="12" spans="1:24">
      <c r="A12">
        <v>11</v>
      </c>
      <c r="B12" t="s">
        <v>293</v>
      </c>
      <c r="C12" s="9">
        <v>0.26427837300000001</v>
      </c>
      <c r="D12">
        <v>90</v>
      </c>
      <c r="E12">
        <v>28</v>
      </c>
      <c r="F12">
        <v>20</v>
      </c>
      <c r="G12">
        <v>340.55</v>
      </c>
      <c r="H12">
        <v>4460</v>
      </c>
      <c r="I12" s="9">
        <v>5</v>
      </c>
      <c r="J12">
        <v>14</v>
      </c>
      <c r="K12">
        <v>27</v>
      </c>
      <c r="L12">
        <v>7.7242099999999994E-2</v>
      </c>
      <c r="M12">
        <v>1.3592500000000001E-4</v>
      </c>
      <c r="N12">
        <v>7.6439809999999997E-2</v>
      </c>
      <c r="O12" s="5">
        <v>1.5850724886954888</v>
      </c>
      <c r="P12" s="7">
        <v>731.11</v>
      </c>
      <c r="R12" s="9">
        <v>48</v>
      </c>
      <c r="S12">
        <v>108.31352800000001</v>
      </c>
      <c r="T12">
        <v>22.833932999999998</v>
      </c>
      <c r="U12">
        <v>54390</v>
      </c>
      <c r="V12">
        <v>3</v>
      </c>
      <c r="W12">
        <v>23211</v>
      </c>
      <c r="X12">
        <v>2</v>
      </c>
    </row>
    <row r="13" spans="1:24">
      <c r="A13">
        <v>12</v>
      </c>
      <c r="B13" t="s">
        <v>298</v>
      </c>
      <c r="C13" s="9">
        <v>0.60614845399999995</v>
      </c>
      <c r="D13">
        <v>460</v>
      </c>
      <c r="E13">
        <v>26</v>
      </c>
      <c r="F13">
        <v>12</v>
      </c>
      <c r="G13">
        <v>758.89</v>
      </c>
      <c r="H13">
        <v>10169</v>
      </c>
      <c r="I13" s="9">
        <v>4</v>
      </c>
      <c r="J13">
        <v>14</v>
      </c>
      <c r="K13">
        <v>28</v>
      </c>
      <c r="L13">
        <v>5.466029E-2</v>
      </c>
      <c r="M13">
        <v>1.30856E-4</v>
      </c>
      <c r="N13">
        <v>3.2150600000000001E-2</v>
      </c>
      <c r="O13" s="5">
        <v>1.994459004197072</v>
      </c>
      <c r="P13" s="7">
        <v>843.83699999999999</v>
      </c>
      <c r="R13" s="9">
        <v>50</v>
      </c>
      <c r="S13">
        <v>100.97161800000001</v>
      </c>
      <c r="T13">
        <v>22.779157000000001</v>
      </c>
      <c r="U13">
        <v>82079</v>
      </c>
      <c r="V13">
        <v>5</v>
      </c>
      <c r="W13">
        <v>68011</v>
      </c>
      <c r="X13">
        <v>4</v>
      </c>
    </row>
    <row r="14" spans="1:24">
      <c r="A14">
        <v>13</v>
      </c>
      <c r="B14" t="s">
        <v>307</v>
      </c>
      <c r="C14" s="9">
        <v>1.064494667</v>
      </c>
      <c r="D14">
        <v>1056</v>
      </c>
      <c r="E14">
        <v>28</v>
      </c>
      <c r="F14">
        <v>10</v>
      </c>
      <c r="G14">
        <v>992.02</v>
      </c>
      <c r="H14">
        <v>8864</v>
      </c>
      <c r="I14" s="9">
        <v>4</v>
      </c>
      <c r="J14">
        <v>16</v>
      </c>
      <c r="K14">
        <v>25</v>
      </c>
      <c r="L14">
        <v>3.9905200000000002E-2</v>
      </c>
      <c r="M14">
        <v>1.26024E-4</v>
      </c>
      <c r="N14">
        <v>1.2345500000000001E-2</v>
      </c>
      <c r="O14" s="5">
        <v>1.7830223170359052</v>
      </c>
      <c r="P14" s="7">
        <v>951.58100000000002</v>
      </c>
      <c r="R14" s="9">
        <v>48</v>
      </c>
      <c r="S14">
        <v>113.51943300000001</v>
      </c>
      <c r="T14">
        <v>22.456365000000002</v>
      </c>
      <c r="U14">
        <v>44410</v>
      </c>
      <c r="V14">
        <v>3</v>
      </c>
      <c r="W14">
        <v>68962</v>
      </c>
      <c r="X14">
        <v>4</v>
      </c>
    </row>
    <row r="15" spans="1:24">
      <c r="A15">
        <v>14</v>
      </c>
      <c r="B15" t="s">
        <v>252</v>
      </c>
      <c r="C15" s="9">
        <v>1.0610752910000001</v>
      </c>
      <c r="D15">
        <v>1045</v>
      </c>
      <c r="E15">
        <v>24</v>
      </c>
      <c r="F15">
        <v>21</v>
      </c>
      <c r="G15">
        <v>984.85</v>
      </c>
      <c r="H15">
        <v>21822.19</v>
      </c>
      <c r="I15" s="9">
        <v>5</v>
      </c>
      <c r="J15">
        <v>12</v>
      </c>
      <c r="K15">
        <v>27</v>
      </c>
      <c r="L15">
        <v>4.1449560000000003E-2</v>
      </c>
      <c r="M15">
        <v>1.5612800000000001E-4</v>
      </c>
      <c r="N15">
        <v>0.76766719999999999</v>
      </c>
      <c r="O15" s="5">
        <v>1.6844181581585733</v>
      </c>
      <c r="P15" s="7">
        <v>103.976</v>
      </c>
      <c r="R15" s="9">
        <v>48</v>
      </c>
      <c r="S15">
        <v>112.68131099999999</v>
      </c>
      <c r="T15">
        <v>22.263069000000002</v>
      </c>
      <c r="U15">
        <v>42712</v>
      </c>
      <c r="V15">
        <v>3</v>
      </c>
      <c r="W15">
        <v>72752</v>
      </c>
      <c r="X15">
        <v>4</v>
      </c>
    </row>
    <row r="16" spans="1:24">
      <c r="A16">
        <v>15</v>
      </c>
      <c r="B16" t="s">
        <v>256</v>
      </c>
      <c r="C16" s="9">
        <v>0.689704549</v>
      </c>
      <c r="D16">
        <v>289</v>
      </c>
      <c r="E16">
        <v>27</v>
      </c>
      <c r="F16">
        <v>9</v>
      </c>
      <c r="G16">
        <v>419.02</v>
      </c>
      <c r="H16">
        <v>5913</v>
      </c>
      <c r="I16" s="9">
        <v>3</v>
      </c>
      <c r="J16">
        <v>9</v>
      </c>
      <c r="K16">
        <v>21</v>
      </c>
      <c r="L16">
        <v>1.33045E-2</v>
      </c>
      <c r="M16">
        <v>1.5227700000000001E-4</v>
      </c>
      <c r="N16">
        <v>0.50275429999999999</v>
      </c>
      <c r="O16" s="5">
        <v>1.0946332707450777</v>
      </c>
      <c r="P16" s="7">
        <v>45.962299999999999</v>
      </c>
      <c r="R16" s="9">
        <v>48</v>
      </c>
      <c r="S16">
        <v>114.136707</v>
      </c>
      <c r="T16">
        <v>22.573056999999999</v>
      </c>
      <c r="U16">
        <v>16001</v>
      </c>
      <c r="V16">
        <v>1</v>
      </c>
      <c r="W16">
        <v>34470</v>
      </c>
      <c r="X16">
        <v>2</v>
      </c>
    </row>
    <row r="17" spans="1:24">
      <c r="A17">
        <v>16</v>
      </c>
      <c r="B17" t="s">
        <v>246</v>
      </c>
      <c r="C17" s="9">
        <v>0.67862469000000003</v>
      </c>
      <c r="D17">
        <v>496</v>
      </c>
      <c r="E17">
        <v>25</v>
      </c>
      <c r="F17">
        <v>22</v>
      </c>
      <c r="G17">
        <v>730.89</v>
      </c>
      <c r="H17">
        <v>8980</v>
      </c>
      <c r="I17" s="9">
        <v>4</v>
      </c>
      <c r="J17">
        <v>12</v>
      </c>
      <c r="K17">
        <v>21</v>
      </c>
      <c r="L17">
        <v>5.0838550000000003E-2</v>
      </c>
      <c r="M17">
        <v>1.5427299999999999E-4</v>
      </c>
      <c r="N17">
        <v>0.39602140000000002</v>
      </c>
      <c r="O17" s="5">
        <v>0.63615792689632489</v>
      </c>
      <c r="P17" s="7">
        <v>147.84800000000001</v>
      </c>
      <c r="R17" s="9">
        <v>48</v>
      </c>
      <c r="S17">
        <v>109.606292</v>
      </c>
      <c r="T17">
        <v>23.086158999999999</v>
      </c>
      <c r="U17">
        <v>61967</v>
      </c>
      <c r="V17">
        <v>4</v>
      </c>
      <c r="W17">
        <v>63214</v>
      </c>
      <c r="X17">
        <v>4</v>
      </c>
    </row>
    <row r="18" spans="1:24">
      <c r="A18">
        <v>17</v>
      </c>
      <c r="B18" t="s">
        <v>234</v>
      </c>
      <c r="C18" s="9">
        <v>0.27885930799999997</v>
      </c>
      <c r="D18">
        <v>159</v>
      </c>
      <c r="E18">
        <v>33</v>
      </c>
      <c r="F18">
        <v>12</v>
      </c>
      <c r="G18">
        <v>570.17999999999995</v>
      </c>
      <c r="H18">
        <v>10006</v>
      </c>
      <c r="I18" s="9">
        <v>5</v>
      </c>
      <c r="J18">
        <v>13</v>
      </c>
      <c r="K18">
        <v>25</v>
      </c>
      <c r="L18">
        <v>5.7647799999999999E-2</v>
      </c>
      <c r="M18">
        <v>1.58806E-4</v>
      </c>
      <c r="N18">
        <v>0.226245</v>
      </c>
      <c r="O18" s="5">
        <v>1.8203264642683137</v>
      </c>
      <c r="P18" s="7">
        <v>80.044799999999995</v>
      </c>
      <c r="R18" s="9">
        <v>49</v>
      </c>
      <c r="S18">
        <v>103.36490499999999</v>
      </c>
      <c r="T18">
        <v>23.396201000000001</v>
      </c>
      <c r="U18">
        <v>75414</v>
      </c>
      <c r="V18">
        <v>4</v>
      </c>
      <c r="W18">
        <v>106448</v>
      </c>
      <c r="X18">
        <v>6</v>
      </c>
    </row>
    <row r="19" spans="1:24">
      <c r="A19">
        <v>18</v>
      </c>
      <c r="B19" t="s">
        <v>224</v>
      </c>
      <c r="C19" s="9">
        <v>0.85915772700000004</v>
      </c>
      <c r="D19">
        <v>519</v>
      </c>
      <c r="E19">
        <v>20</v>
      </c>
      <c r="F19">
        <v>28</v>
      </c>
      <c r="G19">
        <v>604.08000000000004</v>
      </c>
      <c r="H19">
        <v>12758</v>
      </c>
      <c r="I19" s="9">
        <v>6</v>
      </c>
      <c r="J19">
        <v>14</v>
      </c>
      <c r="K19">
        <v>29</v>
      </c>
      <c r="L19">
        <v>7.5825790000000004E-2</v>
      </c>
      <c r="M19">
        <v>1.61316E-4</v>
      </c>
      <c r="N19">
        <v>0.15510280000000001</v>
      </c>
      <c r="O19" s="5">
        <v>1.3365344553253773</v>
      </c>
      <c r="P19" s="7">
        <v>0</v>
      </c>
      <c r="R19" s="9">
        <v>43</v>
      </c>
      <c r="S19">
        <v>104.806256</v>
      </c>
      <c r="T19">
        <v>23.743706</v>
      </c>
      <c r="U19">
        <v>86657</v>
      </c>
      <c r="V19">
        <v>5</v>
      </c>
      <c r="W19">
        <v>100507</v>
      </c>
      <c r="X19">
        <v>6</v>
      </c>
    </row>
    <row r="20" spans="1:24">
      <c r="A20">
        <v>19</v>
      </c>
      <c r="B20" t="s">
        <v>219</v>
      </c>
      <c r="C20" s="9">
        <v>0.62476436700000004</v>
      </c>
      <c r="D20">
        <v>348</v>
      </c>
      <c r="E20">
        <v>30</v>
      </c>
      <c r="F20">
        <v>17</v>
      </c>
      <c r="G20">
        <v>557.01</v>
      </c>
      <c r="H20">
        <v>4963</v>
      </c>
      <c r="I20" s="9">
        <v>2</v>
      </c>
      <c r="J20">
        <v>9</v>
      </c>
      <c r="K20">
        <v>22</v>
      </c>
      <c r="L20">
        <v>0</v>
      </c>
      <c r="M20">
        <v>1.57505E-4</v>
      </c>
      <c r="N20">
        <v>5.6159430000000003E-2</v>
      </c>
      <c r="O20" s="5">
        <v>0.82390150595091849</v>
      </c>
      <c r="P20" s="7">
        <v>38.908799999999999</v>
      </c>
      <c r="R20" s="9">
        <v>48</v>
      </c>
      <c r="S20">
        <v>111.511163</v>
      </c>
      <c r="T20">
        <v>23.429189999999998</v>
      </c>
      <c r="U20">
        <v>58205</v>
      </c>
      <c r="V20">
        <v>3</v>
      </c>
      <c r="W20">
        <v>34746</v>
      </c>
      <c r="X20">
        <v>2</v>
      </c>
    </row>
    <row r="21" spans="1:24">
      <c r="A21">
        <v>20</v>
      </c>
      <c r="B21" t="s">
        <v>208</v>
      </c>
      <c r="C21" s="9">
        <v>0.32501808999999998</v>
      </c>
      <c r="D21">
        <v>274</v>
      </c>
      <c r="E21">
        <v>24</v>
      </c>
      <c r="F21">
        <v>15</v>
      </c>
      <c r="G21">
        <v>843.03</v>
      </c>
      <c r="H21">
        <v>8778</v>
      </c>
      <c r="I21" s="9">
        <v>5</v>
      </c>
      <c r="J21">
        <v>18</v>
      </c>
      <c r="K21">
        <v>29</v>
      </c>
      <c r="L21">
        <v>8.9954590000000001E-2</v>
      </c>
      <c r="M21">
        <v>1.62206E-4</v>
      </c>
      <c r="N21">
        <v>8.6588830000000006E-2</v>
      </c>
      <c r="O21" s="5">
        <v>0.43265669223045661</v>
      </c>
      <c r="P21" s="7">
        <v>101.34099999999999</v>
      </c>
      <c r="R21" s="9">
        <v>48</v>
      </c>
      <c r="S21">
        <v>115.640433</v>
      </c>
      <c r="T21">
        <v>22.941517000000001</v>
      </c>
      <c r="U21">
        <v>64266</v>
      </c>
      <c r="V21">
        <v>4</v>
      </c>
      <c r="W21">
        <v>52379</v>
      </c>
      <c r="X21">
        <v>3</v>
      </c>
    </row>
    <row r="22" spans="1:24">
      <c r="A22">
        <v>21</v>
      </c>
      <c r="B22" t="s">
        <v>189</v>
      </c>
      <c r="C22" s="9">
        <v>0.50468192700000003</v>
      </c>
      <c r="D22">
        <v>491</v>
      </c>
      <c r="E22">
        <v>28</v>
      </c>
      <c r="F22">
        <v>20</v>
      </c>
      <c r="G22">
        <v>972.89</v>
      </c>
      <c r="H22">
        <v>18926.060000000001</v>
      </c>
      <c r="I22" s="9">
        <v>6</v>
      </c>
      <c r="J22">
        <v>15</v>
      </c>
      <c r="K22">
        <v>27</v>
      </c>
      <c r="L22">
        <v>4.6236979999999997E-2</v>
      </c>
      <c r="M22">
        <v>1.57183E-4</v>
      </c>
      <c r="N22">
        <v>5.8925190000000002E-2</v>
      </c>
      <c r="O22" s="5">
        <v>3.1161901162404901</v>
      </c>
      <c r="P22" s="7">
        <v>242.75</v>
      </c>
      <c r="R22" s="9">
        <v>47</v>
      </c>
      <c r="S22">
        <v>113.11057599999999</v>
      </c>
      <c r="T22">
        <v>23.108711</v>
      </c>
      <c r="U22">
        <v>34121</v>
      </c>
      <c r="V22">
        <v>2</v>
      </c>
      <c r="W22">
        <v>28105</v>
      </c>
      <c r="X22">
        <v>2</v>
      </c>
    </row>
    <row r="23" spans="1:24">
      <c r="A23">
        <v>22</v>
      </c>
      <c r="B23" t="s">
        <v>175</v>
      </c>
      <c r="C23" s="9">
        <v>0.16197610900000001</v>
      </c>
      <c r="D23">
        <v>104</v>
      </c>
      <c r="E23">
        <v>36</v>
      </c>
      <c r="F23">
        <v>2</v>
      </c>
      <c r="G23">
        <v>642.07000000000005</v>
      </c>
      <c r="H23">
        <v>5990</v>
      </c>
      <c r="I23" s="9">
        <v>3</v>
      </c>
      <c r="J23">
        <v>13</v>
      </c>
      <c r="K23">
        <v>25</v>
      </c>
      <c r="L23">
        <v>2.5258920000000001E-2</v>
      </c>
      <c r="M23">
        <v>1.5890699999999999E-4</v>
      </c>
      <c r="N23">
        <v>1.9258959999999999E-2</v>
      </c>
      <c r="O23" s="5">
        <v>1.8580799157133077</v>
      </c>
      <c r="P23" s="7">
        <v>269.75</v>
      </c>
      <c r="R23" s="9">
        <v>48</v>
      </c>
      <c r="S23">
        <v>114.01011</v>
      </c>
      <c r="T23">
        <v>22.980288999999999</v>
      </c>
      <c r="U23">
        <v>19957</v>
      </c>
      <c r="V23">
        <v>1</v>
      </c>
      <c r="W23">
        <v>28182</v>
      </c>
      <c r="X23">
        <v>2</v>
      </c>
    </row>
    <row r="24" spans="1:24">
      <c r="A24">
        <v>23</v>
      </c>
      <c r="B24" t="s">
        <v>169</v>
      </c>
      <c r="C24" s="9">
        <v>0.35336664600000001</v>
      </c>
      <c r="D24">
        <v>128</v>
      </c>
      <c r="E24">
        <v>36</v>
      </c>
      <c r="F24">
        <v>0</v>
      </c>
      <c r="G24">
        <v>362.23</v>
      </c>
      <c r="H24">
        <v>11781</v>
      </c>
      <c r="I24" s="9">
        <v>3</v>
      </c>
      <c r="J24">
        <v>7</v>
      </c>
      <c r="K24">
        <v>19</v>
      </c>
      <c r="L24">
        <v>1.5668410000000001E-2</v>
      </c>
      <c r="M24">
        <v>1.5669100000000001E-4</v>
      </c>
      <c r="N24">
        <v>5.213713E-3</v>
      </c>
      <c r="O24" s="5">
        <v>1.2856028278734011</v>
      </c>
      <c r="P24" s="7">
        <v>305.89299999999997</v>
      </c>
      <c r="R24" s="9">
        <v>47</v>
      </c>
      <c r="S24">
        <v>113.268377</v>
      </c>
      <c r="T24">
        <v>23.086950999999999</v>
      </c>
      <c r="U24">
        <v>23665</v>
      </c>
      <c r="V24">
        <v>2</v>
      </c>
      <c r="W24">
        <v>55181</v>
      </c>
      <c r="X24">
        <v>3</v>
      </c>
    </row>
    <row r="25" spans="1:24">
      <c r="A25">
        <v>24</v>
      </c>
      <c r="B25" t="s">
        <v>159</v>
      </c>
      <c r="C25" s="9">
        <v>0.36157941399999999</v>
      </c>
      <c r="D25">
        <v>163</v>
      </c>
      <c r="E25">
        <v>36</v>
      </c>
      <c r="F25">
        <v>3</v>
      </c>
      <c r="G25">
        <v>450.8</v>
      </c>
      <c r="H25">
        <v>7872</v>
      </c>
      <c r="I25" s="9">
        <v>3</v>
      </c>
      <c r="J25">
        <v>9</v>
      </c>
      <c r="K25">
        <v>17</v>
      </c>
      <c r="L25">
        <v>3.1624909999999999E-2</v>
      </c>
      <c r="M25">
        <v>1.58655E-4</v>
      </c>
      <c r="N25">
        <v>1.649183E-3</v>
      </c>
      <c r="O25" s="5">
        <v>0.27710203319156818</v>
      </c>
      <c r="P25" s="7">
        <v>355.78</v>
      </c>
      <c r="R25" s="9">
        <v>36</v>
      </c>
      <c r="S25">
        <v>114.284995</v>
      </c>
      <c r="T25">
        <v>23.159804999999999</v>
      </c>
      <c r="U25">
        <v>48038</v>
      </c>
      <c r="V25">
        <v>3</v>
      </c>
      <c r="W25">
        <v>25662</v>
      </c>
      <c r="X25">
        <v>2</v>
      </c>
    </row>
    <row r="26" spans="1:24">
      <c r="A26">
        <v>25</v>
      </c>
      <c r="B26" t="s">
        <v>157</v>
      </c>
      <c r="C26" s="9">
        <v>2.0113215900000001</v>
      </c>
      <c r="D26">
        <v>1272</v>
      </c>
      <c r="E26">
        <v>24</v>
      </c>
      <c r="F26">
        <v>26</v>
      </c>
      <c r="G26">
        <v>632.41999999999996</v>
      </c>
      <c r="H26">
        <v>36004</v>
      </c>
      <c r="I26" s="9">
        <v>4</v>
      </c>
      <c r="J26">
        <v>9</v>
      </c>
      <c r="K26">
        <v>17</v>
      </c>
      <c r="L26">
        <v>2.5591329999999999E-2</v>
      </c>
      <c r="M26">
        <v>1.5227700000000001E-4</v>
      </c>
      <c r="N26">
        <v>5.1309299999999995E-4</v>
      </c>
      <c r="O26" s="5">
        <v>3.6858247794771155</v>
      </c>
      <c r="P26" s="7">
        <v>282.77999999999997</v>
      </c>
      <c r="R26" s="9">
        <v>48</v>
      </c>
      <c r="S26">
        <v>110.511095</v>
      </c>
      <c r="T26">
        <v>24.115856000000001</v>
      </c>
      <c r="U26">
        <v>68103</v>
      </c>
      <c r="V26">
        <v>4</v>
      </c>
      <c r="W26">
        <v>96730</v>
      </c>
      <c r="X26">
        <v>5</v>
      </c>
    </row>
    <row r="27" spans="1:24">
      <c r="A27">
        <v>26</v>
      </c>
      <c r="B27" t="s">
        <v>161</v>
      </c>
      <c r="C27" s="9">
        <v>1.6401315059999999</v>
      </c>
      <c r="D27">
        <v>444</v>
      </c>
      <c r="E27">
        <v>26</v>
      </c>
      <c r="F27">
        <v>24</v>
      </c>
      <c r="G27">
        <v>270.70999999999998</v>
      </c>
      <c r="H27">
        <v>8939</v>
      </c>
      <c r="I27" s="9">
        <v>2</v>
      </c>
      <c r="J27">
        <v>7</v>
      </c>
      <c r="K27">
        <v>13</v>
      </c>
      <c r="L27">
        <v>7.8061040000000003E-3</v>
      </c>
      <c r="M27">
        <v>1.4688599999999999E-4</v>
      </c>
      <c r="N27">
        <v>1.3817699999999999E-4</v>
      </c>
      <c r="O27" s="5">
        <v>1.0280671078441082</v>
      </c>
      <c r="P27" s="7">
        <v>246.30500000000001</v>
      </c>
      <c r="R27" s="9">
        <v>48</v>
      </c>
      <c r="S27">
        <v>107.68586500000001</v>
      </c>
      <c r="T27">
        <v>23.566513</v>
      </c>
      <c r="U27">
        <v>66987</v>
      </c>
      <c r="V27">
        <v>4</v>
      </c>
      <c r="W27">
        <v>80753</v>
      </c>
      <c r="X27">
        <v>5</v>
      </c>
    </row>
    <row r="28" spans="1:24">
      <c r="A28">
        <v>27</v>
      </c>
      <c r="B28" t="s">
        <v>156</v>
      </c>
      <c r="C28" s="9">
        <v>0.83980044300000001</v>
      </c>
      <c r="D28">
        <v>303</v>
      </c>
      <c r="E28">
        <v>26</v>
      </c>
      <c r="F28">
        <v>11</v>
      </c>
      <c r="G28">
        <v>360.8</v>
      </c>
      <c r="H28">
        <v>28380</v>
      </c>
      <c r="I28" s="9">
        <v>3</v>
      </c>
      <c r="J28">
        <v>6</v>
      </c>
      <c r="K28">
        <v>13</v>
      </c>
      <c r="L28">
        <v>6.552586E-3</v>
      </c>
      <c r="M28">
        <v>1.43225E-4</v>
      </c>
      <c r="N28">
        <v>8.1574800000000004E-5</v>
      </c>
      <c r="O28" s="5">
        <v>1.5600478299391118</v>
      </c>
      <c r="P28" s="7">
        <v>171.30500000000001</v>
      </c>
      <c r="R28" s="9">
        <v>50</v>
      </c>
      <c r="S28">
        <v>99.811846000000003</v>
      </c>
      <c r="T28">
        <v>23.489806999999999</v>
      </c>
      <c r="U28">
        <v>92861</v>
      </c>
      <c r="V28">
        <v>5</v>
      </c>
      <c r="W28">
        <v>37050</v>
      </c>
      <c r="X28">
        <v>2</v>
      </c>
    </row>
    <row r="29" spans="1:24">
      <c r="A29">
        <v>29</v>
      </c>
      <c r="B29" t="s">
        <v>141</v>
      </c>
      <c r="C29" s="9">
        <v>2.0155396570000002</v>
      </c>
      <c r="D29">
        <v>524</v>
      </c>
      <c r="E29">
        <v>25</v>
      </c>
      <c r="F29">
        <v>24</v>
      </c>
      <c r="G29">
        <v>259.98</v>
      </c>
      <c r="H29">
        <v>9938</v>
      </c>
      <c r="I29" s="9">
        <v>4</v>
      </c>
      <c r="J29">
        <v>11</v>
      </c>
      <c r="K29">
        <v>20</v>
      </c>
      <c r="L29">
        <v>2.6540790000000002E-2</v>
      </c>
      <c r="M29">
        <v>1.46413E-4</v>
      </c>
      <c r="N29">
        <v>7.2532899999999998E-5</v>
      </c>
      <c r="O29" s="5">
        <v>0.44350323366980987</v>
      </c>
      <c r="P29" s="7">
        <v>158</v>
      </c>
      <c r="R29" s="9">
        <v>48</v>
      </c>
      <c r="S29">
        <v>113.764185</v>
      </c>
      <c r="T29">
        <v>24.090125</v>
      </c>
      <c r="U29">
        <v>38292</v>
      </c>
      <c r="V29">
        <v>2</v>
      </c>
      <c r="W29">
        <v>19490</v>
      </c>
      <c r="X29">
        <v>1</v>
      </c>
    </row>
    <row r="30" spans="1:24">
      <c r="A30">
        <v>30</v>
      </c>
      <c r="B30" t="s">
        <v>136</v>
      </c>
      <c r="C30" s="9">
        <v>3.0372068730000001</v>
      </c>
      <c r="D30">
        <v>2093</v>
      </c>
      <c r="E30">
        <v>22</v>
      </c>
      <c r="F30">
        <v>15</v>
      </c>
      <c r="G30">
        <v>689.12</v>
      </c>
      <c r="H30">
        <v>29671</v>
      </c>
      <c r="I30" s="9">
        <v>4</v>
      </c>
      <c r="J30">
        <v>11</v>
      </c>
      <c r="K30">
        <v>22</v>
      </c>
      <c r="L30">
        <v>5.2113100000000002E-2</v>
      </c>
      <c r="M30">
        <v>1.4621999999999999E-4</v>
      </c>
      <c r="N30">
        <v>4.0376900000000003E-5</v>
      </c>
      <c r="O30" s="5">
        <v>2.5472168139997762</v>
      </c>
      <c r="P30" s="7">
        <v>218</v>
      </c>
      <c r="R30" s="9">
        <v>49</v>
      </c>
      <c r="S30">
        <v>116.716539</v>
      </c>
      <c r="T30">
        <v>23.371677999999999</v>
      </c>
      <c r="U30">
        <v>73033</v>
      </c>
      <c r="V30">
        <v>4</v>
      </c>
      <c r="W30">
        <v>105143</v>
      </c>
      <c r="X30">
        <v>6</v>
      </c>
    </row>
    <row r="31" spans="1:24">
      <c r="A31">
        <v>31</v>
      </c>
      <c r="B31" t="s">
        <v>130</v>
      </c>
      <c r="C31" s="9">
        <v>0.88172974000000004</v>
      </c>
      <c r="D31">
        <v>387</v>
      </c>
      <c r="E31">
        <v>27</v>
      </c>
      <c r="F31">
        <v>21</v>
      </c>
      <c r="G31">
        <v>438.91</v>
      </c>
      <c r="H31">
        <v>17314</v>
      </c>
      <c r="I31" s="9">
        <v>3</v>
      </c>
      <c r="J31">
        <v>8</v>
      </c>
      <c r="K31">
        <v>15</v>
      </c>
      <c r="L31">
        <v>2.4233770000000002E-2</v>
      </c>
      <c r="M31">
        <v>1.3993799999999999E-4</v>
      </c>
      <c r="N31">
        <v>1.0623499999999999E-5</v>
      </c>
      <c r="O31" s="5">
        <v>0.93162610674041169</v>
      </c>
      <c r="P31" s="7">
        <v>293</v>
      </c>
      <c r="R31" s="9">
        <v>48</v>
      </c>
      <c r="S31">
        <v>114.702517</v>
      </c>
      <c r="T31">
        <v>23.733968999999998</v>
      </c>
      <c r="U31">
        <v>59938</v>
      </c>
      <c r="V31">
        <v>3</v>
      </c>
      <c r="W31">
        <v>58975</v>
      </c>
      <c r="X31">
        <v>3</v>
      </c>
    </row>
    <row r="32" spans="1:24">
      <c r="A32">
        <v>32</v>
      </c>
      <c r="B32" t="s">
        <v>108</v>
      </c>
      <c r="C32" s="9">
        <v>3.0798779019999998</v>
      </c>
      <c r="D32">
        <v>1796</v>
      </c>
      <c r="E32">
        <v>24</v>
      </c>
      <c r="F32">
        <v>24</v>
      </c>
      <c r="G32">
        <v>583.14</v>
      </c>
      <c r="H32">
        <v>29623</v>
      </c>
      <c r="I32" s="9">
        <v>2</v>
      </c>
      <c r="J32">
        <v>6</v>
      </c>
      <c r="K32">
        <v>12</v>
      </c>
      <c r="L32">
        <v>7.9296639999999995E-3</v>
      </c>
      <c r="M32">
        <v>1.3421E-4</v>
      </c>
      <c r="N32">
        <v>2.7338699999999998E-6</v>
      </c>
      <c r="O32" s="5">
        <v>0.74195369046655646</v>
      </c>
      <c r="P32" s="7">
        <v>145.012</v>
      </c>
      <c r="R32" s="9">
        <v>48</v>
      </c>
      <c r="S32">
        <v>115.856588</v>
      </c>
      <c r="T32">
        <v>23.424771</v>
      </c>
      <c r="U32">
        <v>64329</v>
      </c>
      <c r="V32">
        <v>4</v>
      </c>
      <c r="W32">
        <v>53362</v>
      </c>
      <c r="X32">
        <v>3</v>
      </c>
    </row>
    <row r="33" spans="1:24">
      <c r="A33">
        <v>33</v>
      </c>
      <c r="B33" t="s">
        <v>97</v>
      </c>
      <c r="C33" s="9">
        <v>5.476614133</v>
      </c>
      <c r="D33">
        <v>4309</v>
      </c>
      <c r="E33">
        <v>21</v>
      </c>
      <c r="F33">
        <v>26</v>
      </c>
      <c r="G33">
        <v>786.8</v>
      </c>
      <c r="H33">
        <v>33487</v>
      </c>
      <c r="I33" s="9">
        <v>3</v>
      </c>
      <c r="J33">
        <v>6</v>
      </c>
      <c r="K33">
        <v>10</v>
      </c>
      <c r="L33">
        <v>1.291787E-2</v>
      </c>
      <c r="M33">
        <v>1.3178699999999999E-4</v>
      </c>
      <c r="N33">
        <v>1.1421799999999999E-6</v>
      </c>
      <c r="O33" s="5">
        <v>1.7757799540896424</v>
      </c>
      <c r="P33" s="7">
        <v>0</v>
      </c>
      <c r="R33" s="9">
        <v>48</v>
      </c>
      <c r="S33">
        <v>102.168863</v>
      </c>
      <c r="T33">
        <v>24.669815</v>
      </c>
      <c r="U33">
        <v>76096</v>
      </c>
      <c r="V33">
        <v>4</v>
      </c>
      <c r="W33">
        <v>106782</v>
      </c>
      <c r="X33">
        <v>6</v>
      </c>
    </row>
    <row r="34" spans="1:24">
      <c r="A34">
        <v>34</v>
      </c>
      <c r="B34" t="s">
        <v>80</v>
      </c>
      <c r="C34" s="9">
        <v>1.1904411109999999</v>
      </c>
      <c r="D34">
        <v>404</v>
      </c>
      <c r="E34">
        <v>29</v>
      </c>
      <c r="F34">
        <v>20</v>
      </c>
      <c r="G34">
        <v>339.37</v>
      </c>
      <c r="H34">
        <v>6497.97</v>
      </c>
      <c r="I34" s="9">
        <v>2</v>
      </c>
      <c r="J34">
        <v>6</v>
      </c>
      <c r="K34">
        <v>12</v>
      </c>
      <c r="L34">
        <v>1.0784810000000001E-2</v>
      </c>
      <c r="M34">
        <v>1.3488000000000001E-4</v>
      </c>
      <c r="N34">
        <v>1.9011600000000001E-6</v>
      </c>
      <c r="O34" s="5">
        <v>0.28549058571321068</v>
      </c>
      <c r="P34" s="7">
        <v>127.23399999999999</v>
      </c>
      <c r="R34" s="9">
        <v>47</v>
      </c>
      <c r="S34">
        <v>109.333416</v>
      </c>
      <c r="T34">
        <v>24.600804</v>
      </c>
      <c r="U34">
        <v>65989</v>
      </c>
      <c r="V34">
        <v>4</v>
      </c>
      <c r="W34">
        <v>104654</v>
      </c>
      <c r="X34">
        <v>6</v>
      </c>
    </row>
    <row r="35" spans="1:24">
      <c r="A35">
        <v>35</v>
      </c>
      <c r="B35" t="s">
        <v>70</v>
      </c>
      <c r="C35" s="9">
        <v>3.175414151</v>
      </c>
      <c r="D35">
        <v>2051</v>
      </c>
      <c r="E35">
        <v>21</v>
      </c>
      <c r="F35">
        <v>29</v>
      </c>
      <c r="G35">
        <v>645.9</v>
      </c>
      <c r="H35">
        <v>16898.599999999999</v>
      </c>
      <c r="I35" s="9">
        <v>3</v>
      </c>
      <c r="J35">
        <v>8</v>
      </c>
      <c r="K35">
        <v>17</v>
      </c>
      <c r="L35">
        <v>2.576494E-2</v>
      </c>
      <c r="M35">
        <v>1.4070599999999999E-4</v>
      </c>
      <c r="N35">
        <v>7.0397700000000004E-6</v>
      </c>
      <c r="O35" s="5">
        <v>1.5174735993348862</v>
      </c>
      <c r="P35" s="7">
        <v>0</v>
      </c>
      <c r="R35" s="9">
        <v>47</v>
      </c>
      <c r="S35">
        <v>116.628632</v>
      </c>
      <c r="T35">
        <v>23.674536</v>
      </c>
      <c r="U35">
        <v>79007</v>
      </c>
      <c r="V35">
        <v>4</v>
      </c>
      <c r="W35">
        <v>69988</v>
      </c>
      <c r="X35">
        <v>4</v>
      </c>
    </row>
    <row r="36" spans="1:24">
      <c r="A36">
        <v>36</v>
      </c>
      <c r="B36" t="s">
        <v>222</v>
      </c>
      <c r="C36" s="9">
        <v>0.29287232400000002</v>
      </c>
      <c r="D36">
        <v>175</v>
      </c>
      <c r="E36">
        <v>39</v>
      </c>
      <c r="F36">
        <v>9</v>
      </c>
      <c r="G36">
        <v>597.53</v>
      </c>
      <c r="H36">
        <v>8439</v>
      </c>
      <c r="I36" s="9">
        <v>3</v>
      </c>
      <c r="J36">
        <v>12</v>
      </c>
      <c r="K36">
        <v>26</v>
      </c>
      <c r="L36">
        <v>2.136776E-2</v>
      </c>
      <c r="M36">
        <v>1.6103100000000001E-4</v>
      </c>
      <c r="N36">
        <v>0.117448</v>
      </c>
      <c r="O36" s="5">
        <v>1.5062178177997889</v>
      </c>
      <c r="P36" s="7">
        <v>54.044800000000002</v>
      </c>
      <c r="R36" s="9">
        <v>48</v>
      </c>
      <c r="S36">
        <v>111.170359</v>
      </c>
      <c r="T36">
        <v>25.018761000000001</v>
      </c>
      <c r="U36">
        <v>60158</v>
      </c>
      <c r="V36">
        <v>4</v>
      </c>
      <c r="W36">
        <v>38689</v>
      </c>
      <c r="X36">
        <v>2</v>
      </c>
    </row>
    <row r="37" spans="1:24">
      <c r="A37">
        <v>37</v>
      </c>
      <c r="B37" t="s">
        <v>202</v>
      </c>
      <c r="C37" s="9">
        <v>0.22736754300000001</v>
      </c>
      <c r="D37">
        <v>218</v>
      </c>
      <c r="E37">
        <v>38</v>
      </c>
      <c r="F37">
        <v>9</v>
      </c>
      <c r="G37">
        <v>958.8</v>
      </c>
      <c r="H37">
        <v>15736</v>
      </c>
      <c r="I37" s="9">
        <v>4</v>
      </c>
      <c r="J37">
        <v>13</v>
      </c>
      <c r="K37">
        <v>32</v>
      </c>
      <c r="L37">
        <v>6.3077090000000002E-2</v>
      </c>
      <c r="M37">
        <v>1.6586500000000001E-4</v>
      </c>
      <c r="N37">
        <v>3.7210470000000002E-2</v>
      </c>
      <c r="O37" s="5">
        <v>2.4738090354296896</v>
      </c>
      <c r="P37" s="7">
        <v>191.185</v>
      </c>
      <c r="R37" s="9">
        <v>50</v>
      </c>
      <c r="S37">
        <v>97.932597999999999</v>
      </c>
      <c r="T37">
        <v>24.708271</v>
      </c>
      <c r="U37">
        <v>89707</v>
      </c>
      <c r="V37">
        <v>5</v>
      </c>
      <c r="W37">
        <v>54252</v>
      </c>
      <c r="X37">
        <v>3</v>
      </c>
    </row>
    <row r="38" spans="1:24">
      <c r="A38">
        <v>38</v>
      </c>
      <c r="B38" t="s">
        <v>188</v>
      </c>
      <c r="C38" s="9">
        <v>0.15359309800000001</v>
      </c>
      <c r="D38">
        <v>141</v>
      </c>
      <c r="E38">
        <v>35</v>
      </c>
      <c r="F38">
        <v>10</v>
      </c>
      <c r="G38">
        <v>918.01</v>
      </c>
      <c r="H38">
        <v>12065</v>
      </c>
      <c r="I38" s="9">
        <v>4</v>
      </c>
      <c r="J38">
        <v>11</v>
      </c>
      <c r="K38">
        <v>26</v>
      </c>
      <c r="L38">
        <v>2.2056019999999999E-2</v>
      </c>
      <c r="M38">
        <v>1.6393399999999999E-4</v>
      </c>
      <c r="N38">
        <v>1.8745290000000001E-2</v>
      </c>
      <c r="O38" s="5">
        <v>1.7040833787443614</v>
      </c>
      <c r="P38" s="7">
        <v>247.56800000000001</v>
      </c>
      <c r="R38" s="9">
        <v>50</v>
      </c>
      <c r="S38">
        <v>108.448733</v>
      </c>
      <c r="T38">
        <v>24.664937999999999</v>
      </c>
      <c r="U38">
        <v>54189</v>
      </c>
      <c r="V38">
        <v>3</v>
      </c>
      <c r="W38">
        <v>47782</v>
      </c>
      <c r="X38">
        <v>3</v>
      </c>
    </row>
    <row r="39" spans="1:24">
      <c r="A39">
        <v>39</v>
      </c>
      <c r="B39" t="s">
        <v>328</v>
      </c>
      <c r="C39" s="9">
        <v>0.18143684700000001</v>
      </c>
      <c r="D39">
        <v>109</v>
      </c>
      <c r="E39">
        <v>36</v>
      </c>
      <c r="F39">
        <v>0</v>
      </c>
      <c r="G39">
        <v>600.76</v>
      </c>
      <c r="H39">
        <v>5448</v>
      </c>
      <c r="I39" s="9">
        <v>3</v>
      </c>
      <c r="J39">
        <v>9</v>
      </c>
      <c r="K39">
        <v>22</v>
      </c>
      <c r="L39">
        <v>1.140381E-2</v>
      </c>
      <c r="M39">
        <v>1.6412299999999999E-4</v>
      </c>
      <c r="N39">
        <v>6.8810149999999999E-3</v>
      </c>
      <c r="O39" s="5">
        <v>0.61121679890840497</v>
      </c>
      <c r="P39" s="7">
        <v>305.56799999999998</v>
      </c>
      <c r="R39" s="9">
        <v>47</v>
      </c>
      <c r="S39">
        <v>116.133088</v>
      </c>
      <c r="T39">
        <v>24.312809000000001</v>
      </c>
      <c r="U39">
        <v>60057</v>
      </c>
      <c r="V39">
        <v>4</v>
      </c>
      <c r="W39">
        <v>41954</v>
      </c>
      <c r="X39">
        <v>3</v>
      </c>
    </row>
    <row r="40" spans="1:24">
      <c r="A40">
        <v>40</v>
      </c>
      <c r="B40" t="s">
        <v>166</v>
      </c>
      <c r="C40" s="9">
        <v>0.160104364</v>
      </c>
      <c r="D40">
        <v>162</v>
      </c>
      <c r="E40">
        <v>26</v>
      </c>
      <c r="F40">
        <v>24</v>
      </c>
      <c r="G40">
        <v>1011.84</v>
      </c>
      <c r="H40">
        <v>19289</v>
      </c>
      <c r="I40" s="9">
        <v>2</v>
      </c>
      <c r="J40">
        <v>7</v>
      </c>
      <c r="K40">
        <v>20</v>
      </c>
      <c r="L40">
        <v>7.4626609999999998E-3</v>
      </c>
      <c r="M40">
        <v>1.6321200000000001E-4</v>
      </c>
      <c r="N40">
        <v>2.2308990000000002E-3</v>
      </c>
      <c r="O40" s="5">
        <v>0.33918445990696816</v>
      </c>
      <c r="P40" s="7">
        <v>432.28</v>
      </c>
      <c r="R40" s="9">
        <v>50</v>
      </c>
      <c r="S40">
        <v>102.677334</v>
      </c>
      <c r="T40">
        <v>25.05057</v>
      </c>
      <c r="U40">
        <v>61669</v>
      </c>
      <c r="V40">
        <v>4</v>
      </c>
      <c r="W40">
        <v>72178</v>
      </c>
      <c r="X40">
        <v>4</v>
      </c>
    </row>
    <row r="41" spans="1:24">
      <c r="A41">
        <v>41</v>
      </c>
      <c r="B41" t="s">
        <v>147</v>
      </c>
      <c r="C41" s="9">
        <v>0.16458102799999999</v>
      </c>
      <c r="D41">
        <v>116</v>
      </c>
      <c r="E41">
        <v>35</v>
      </c>
      <c r="F41">
        <v>2</v>
      </c>
      <c r="G41">
        <v>704.82</v>
      </c>
      <c r="H41">
        <v>21344</v>
      </c>
      <c r="I41" s="9">
        <v>4</v>
      </c>
      <c r="J41">
        <v>15</v>
      </c>
      <c r="K41">
        <v>31</v>
      </c>
      <c r="L41">
        <v>0.1054982</v>
      </c>
      <c r="M41">
        <v>1.6860599999999999E-4</v>
      </c>
      <c r="N41">
        <v>2.72004E-3</v>
      </c>
      <c r="O41" s="5">
        <v>1.6951858654396079</v>
      </c>
      <c r="P41" s="7">
        <v>516.34500000000003</v>
      </c>
      <c r="R41" s="9">
        <v>50</v>
      </c>
      <c r="S41">
        <v>105.049666</v>
      </c>
      <c r="T41">
        <v>25.209240999999999</v>
      </c>
      <c r="U41">
        <v>67380</v>
      </c>
      <c r="V41">
        <v>4</v>
      </c>
      <c r="W41">
        <v>70236</v>
      </c>
      <c r="X41">
        <v>4</v>
      </c>
    </row>
    <row r="42" spans="1:24">
      <c r="A42">
        <v>42</v>
      </c>
      <c r="B42" t="s">
        <v>128</v>
      </c>
      <c r="C42" s="9">
        <v>0.402845911</v>
      </c>
      <c r="D42">
        <v>248</v>
      </c>
      <c r="E42">
        <v>27</v>
      </c>
      <c r="F42">
        <v>21</v>
      </c>
      <c r="G42">
        <v>615.62</v>
      </c>
      <c r="H42">
        <v>6411</v>
      </c>
      <c r="I42" s="9">
        <v>5</v>
      </c>
      <c r="J42">
        <v>12</v>
      </c>
      <c r="K42">
        <v>30</v>
      </c>
      <c r="L42">
        <v>0.13847719999999999</v>
      </c>
      <c r="M42">
        <v>1.64069E-4</v>
      </c>
      <c r="N42">
        <v>1.354514E-3</v>
      </c>
      <c r="O42" s="5">
        <v>0.96353303854781425</v>
      </c>
      <c r="P42" s="7">
        <v>534</v>
      </c>
      <c r="R42" s="9">
        <v>42</v>
      </c>
      <c r="S42">
        <v>101.53511</v>
      </c>
      <c r="T42">
        <v>24.88862</v>
      </c>
      <c r="U42">
        <v>74542</v>
      </c>
      <c r="V42">
        <v>4</v>
      </c>
      <c r="W42">
        <v>105464</v>
      </c>
      <c r="X42">
        <v>6</v>
      </c>
    </row>
    <row r="43" spans="1:24">
      <c r="A43">
        <v>43</v>
      </c>
      <c r="B43" t="s">
        <v>113</v>
      </c>
      <c r="C43" s="9">
        <v>0.18276395300000001</v>
      </c>
      <c r="D43">
        <v>91</v>
      </c>
      <c r="E43">
        <v>35</v>
      </c>
      <c r="F43">
        <v>4</v>
      </c>
      <c r="G43">
        <v>497.91</v>
      </c>
      <c r="H43">
        <v>9920</v>
      </c>
      <c r="I43" s="9">
        <v>2</v>
      </c>
      <c r="J43">
        <v>9</v>
      </c>
      <c r="K43">
        <v>22</v>
      </c>
      <c r="L43">
        <v>6.7078499999999999E-2</v>
      </c>
      <c r="M43">
        <v>1.5895699999999999E-4</v>
      </c>
      <c r="N43">
        <v>3.4733499999999999E-4</v>
      </c>
      <c r="O43" s="5">
        <v>0.2843575724911539</v>
      </c>
      <c r="P43" s="7">
        <v>479.50599999999997</v>
      </c>
      <c r="R43" s="9">
        <v>47</v>
      </c>
      <c r="S43">
        <v>113.611098</v>
      </c>
      <c r="T43">
        <v>24.804380999999999</v>
      </c>
      <c r="U43">
        <v>42744</v>
      </c>
      <c r="V43">
        <v>3</v>
      </c>
      <c r="W43">
        <v>87034</v>
      </c>
      <c r="X43">
        <v>5</v>
      </c>
    </row>
    <row r="44" spans="1:24">
      <c r="A44">
        <v>44</v>
      </c>
      <c r="B44" t="s">
        <v>95</v>
      </c>
      <c r="C44" s="9">
        <v>1.744151319</v>
      </c>
      <c r="D44">
        <v>876</v>
      </c>
      <c r="E44">
        <v>24</v>
      </c>
      <c r="F44">
        <v>21</v>
      </c>
      <c r="G44">
        <v>502.25</v>
      </c>
      <c r="H44">
        <v>8519</v>
      </c>
      <c r="I44" s="9">
        <v>4</v>
      </c>
      <c r="J44">
        <v>12</v>
      </c>
      <c r="K44">
        <v>28</v>
      </c>
      <c r="L44">
        <v>7.2616239999999999E-2</v>
      </c>
      <c r="M44">
        <v>1.5576300000000001E-4</v>
      </c>
      <c r="N44">
        <v>1.4030100000000001E-4</v>
      </c>
      <c r="O44" s="5">
        <v>0.75855558487813046</v>
      </c>
      <c r="P44" s="7">
        <v>308.96300000000002</v>
      </c>
      <c r="R44" s="9">
        <v>37</v>
      </c>
      <c r="S44">
        <v>99.441710999999998</v>
      </c>
      <c r="T44">
        <v>24.880509</v>
      </c>
      <c r="U44">
        <v>87800</v>
      </c>
      <c r="V44">
        <v>5</v>
      </c>
      <c r="W44">
        <v>45198</v>
      </c>
      <c r="X44">
        <v>3</v>
      </c>
    </row>
    <row r="45" spans="1:24">
      <c r="A45">
        <v>45</v>
      </c>
      <c r="B45" t="s">
        <v>87</v>
      </c>
      <c r="C45" s="9">
        <v>0.36563726600000002</v>
      </c>
      <c r="D45">
        <v>204</v>
      </c>
      <c r="E45">
        <v>36</v>
      </c>
      <c r="F45">
        <v>11</v>
      </c>
      <c r="G45">
        <v>557.92999999999995</v>
      </c>
      <c r="H45">
        <v>6052</v>
      </c>
      <c r="I45" s="9">
        <v>3</v>
      </c>
      <c r="J45">
        <v>9</v>
      </c>
      <c r="K45">
        <v>22</v>
      </c>
      <c r="L45">
        <v>8.6803450000000008E-3</v>
      </c>
      <c r="M45">
        <v>1.5236899999999999E-4</v>
      </c>
      <c r="N45">
        <v>5.35373E-5</v>
      </c>
      <c r="O45" s="5">
        <v>1.3625414037513652</v>
      </c>
      <c r="P45" s="7">
        <v>217</v>
      </c>
      <c r="R45" s="9">
        <v>47</v>
      </c>
      <c r="S45">
        <v>110.289294</v>
      </c>
      <c r="T45">
        <v>25.281790000000001</v>
      </c>
      <c r="U45">
        <v>38036</v>
      </c>
      <c r="V45">
        <v>2</v>
      </c>
      <c r="W45">
        <v>42948</v>
      </c>
      <c r="X45">
        <v>3</v>
      </c>
    </row>
    <row r="46" spans="1:24">
      <c r="A46">
        <v>46</v>
      </c>
      <c r="B46" t="s">
        <v>76</v>
      </c>
      <c r="C46" s="9">
        <v>0.246444732</v>
      </c>
      <c r="D46">
        <v>122</v>
      </c>
      <c r="E46">
        <v>32</v>
      </c>
      <c r="F46">
        <v>15</v>
      </c>
      <c r="G46">
        <v>495.04</v>
      </c>
      <c r="H46">
        <v>3487</v>
      </c>
      <c r="I46" s="9">
        <v>3</v>
      </c>
      <c r="J46">
        <v>11</v>
      </c>
      <c r="K46">
        <v>24</v>
      </c>
      <c r="L46">
        <v>5.9275079999999997E-3</v>
      </c>
      <c r="M46">
        <v>1.4936499999999999E-4</v>
      </c>
      <c r="N46">
        <v>3.6406799999999998E-5</v>
      </c>
      <c r="O46" s="5">
        <v>0.16076484551942427</v>
      </c>
      <c r="P46" s="7">
        <v>346.90600000000001</v>
      </c>
      <c r="R46" s="9">
        <v>50</v>
      </c>
      <c r="S46">
        <v>117.649225</v>
      </c>
      <c r="T46">
        <v>24.481390999999999</v>
      </c>
      <c r="U46">
        <v>64673</v>
      </c>
      <c r="V46">
        <v>4</v>
      </c>
      <c r="W46">
        <v>68405</v>
      </c>
      <c r="X46">
        <v>4</v>
      </c>
    </row>
    <row r="47" spans="1:24">
      <c r="A47">
        <v>47</v>
      </c>
      <c r="B47" t="s">
        <v>63</v>
      </c>
      <c r="C47" s="9">
        <v>0.47835815100000001</v>
      </c>
      <c r="D47">
        <v>434</v>
      </c>
      <c r="E47">
        <v>34</v>
      </c>
      <c r="F47">
        <v>14</v>
      </c>
      <c r="G47">
        <v>907.27</v>
      </c>
      <c r="H47">
        <v>8940</v>
      </c>
      <c r="I47" s="9">
        <v>6</v>
      </c>
      <c r="J47">
        <v>17</v>
      </c>
      <c r="K47">
        <v>33</v>
      </c>
      <c r="L47">
        <v>8.6284310000000003E-2</v>
      </c>
      <c r="M47">
        <v>1.4974500000000001E-4</v>
      </c>
      <c r="N47">
        <v>4.9446600000000002E-5</v>
      </c>
      <c r="O47" s="5">
        <v>0.34026878664967375</v>
      </c>
      <c r="P47" s="7">
        <v>394.209</v>
      </c>
      <c r="R47" s="9">
        <v>48</v>
      </c>
      <c r="S47">
        <v>118.04819999999999</v>
      </c>
      <c r="T47">
        <v>24.563389999999998</v>
      </c>
      <c r="U47">
        <v>57324</v>
      </c>
      <c r="V47">
        <v>3</v>
      </c>
      <c r="W47">
        <v>18988</v>
      </c>
      <c r="X47">
        <v>1</v>
      </c>
    </row>
    <row r="48" spans="1:24">
      <c r="A48">
        <v>48</v>
      </c>
      <c r="B48" t="s">
        <v>39</v>
      </c>
      <c r="C48" s="9">
        <v>0.49666564400000002</v>
      </c>
      <c r="D48">
        <v>178</v>
      </c>
      <c r="E48">
        <v>29</v>
      </c>
      <c r="F48">
        <v>19</v>
      </c>
      <c r="G48">
        <v>358.39</v>
      </c>
      <c r="H48">
        <v>3257</v>
      </c>
      <c r="I48" s="9">
        <v>3</v>
      </c>
      <c r="J48">
        <v>10</v>
      </c>
      <c r="K48">
        <v>25</v>
      </c>
      <c r="L48">
        <v>1.955867E-3</v>
      </c>
      <c r="M48">
        <v>1.4524300000000001E-4</v>
      </c>
      <c r="N48">
        <v>2.7569999999999999E-5</v>
      </c>
      <c r="O48" s="5">
        <v>0.38522165781743534</v>
      </c>
      <c r="P48" s="7">
        <v>238.691</v>
      </c>
      <c r="R48" s="9">
        <v>52</v>
      </c>
      <c r="S48">
        <v>103.791861</v>
      </c>
      <c r="T48">
        <v>25.526484</v>
      </c>
      <c r="U48">
        <v>68829</v>
      </c>
      <c r="V48">
        <v>4</v>
      </c>
      <c r="W48">
        <v>91361</v>
      </c>
      <c r="X48">
        <v>5</v>
      </c>
    </row>
    <row r="49" spans="1:24">
      <c r="A49">
        <v>49</v>
      </c>
      <c r="B49" t="s">
        <v>51</v>
      </c>
      <c r="C49" s="9">
        <v>1.1703748860000001</v>
      </c>
      <c r="D49">
        <v>384</v>
      </c>
      <c r="E49">
        <v>31</v>
      </c>
      <c r="F49">
        <v>16</v>
      </c>
      <c r="G49">
        <v>328.1</v>
      </c>
      <c r="H49">
        <v>10200</v>
      </c>
      <c r="I49" s="9">
        <v>5</v>
      </c>
      <c r="J49">
        <v>15</v>
      </c>
      <c r="K49">
        <v>33</v>
      </c>
      <c r="L49">
        <v>5.6288970000000001E-2</v>
      </c>
      <c r="M49">
        <v>1.47995E-4</v>
      </c>
      <c r="N49">
        <v>4.4808200000000002E-5</v>
      </c>
      <c r="O49" s="5">
        <v>1.3620832365959195</v>
      </c>
      <c r="P49" s="7">
        <v>168.209</v>
      </c>
      <c r="R49" s="9">
        <v>44</v>
      </c>
      <c r="S49">
        <v>100.212728</v>
      </c>
      <c r="T49">
        <v>25.585844000000002</v>
      </c>
      <c r="U49">
        <v>80936</v>
      </c>
      <c r="V49">
        <v>5</v>
      </c>
      <c r="W49">
        <v>28146</v>
      </c>
      <c r="X49">
        <v>2</v>
      </c>
    </row>
    <row r="50" spans="1:24">
      <c r="A50">
        <v>50</v>
      </c>
      <c r="B50" t="s">
        <v>32</v>
      </c>
      <c r="C50" s="9">
        <v>3.7586523430000001</v>
      </c>
      <c r="D50">
        <v>3030</v>
      </c>
      <c r="E50">
        <v>22</v>
      </c>
      <c r="F50">
        <v>25</v>
      </c>
      <c r="G50">
        <v>806.14</v>
      </c>
      <c r="H50">
        <v>47296</v>
      </c>
      <c r="I50" s="9">
        <v>5</v>
      </c>
      <c r="J50">
        <v>14</v>
      </c>
      <c r="K50">
        <v>27</v>
      </c>
      <c r="L50">
        <v>3.1538429999999999E-2</v>
      </c>
      <c r="M50">
        <v>1.44155E-4</v>
      </c>
      <c r="N50">
        <v>2.6894999999999999E-5</v>
      </c>
      <c r="O50" s="5">
        <v>4.1062597670836638</v>
      </c>
      <c r="P50" s="7">
        <v>0</v>
      </c>
      <c r="R50" s="9">
        <v>44</v>
      </c>
      <c r="S50">
        <v>117.03726399999999</v>
      </c>
      <c r="T50">
        <v>25.098292000000001</v>
      </c>
      <c r="U50">
        <v>61945</v>
      </c>
      <c r="V50">
        <v>4</v>
      </c>
      <c r="W50">
        <v>40978</v>
      </c>
      <c r="X50">
        <v>3</v>
      </c>
    </row>
    <row r="51" spans="1:24">
      <c r="A51">
        <v>51</v>
      </c>
      <c r="B51" t="s">
        <v>30</v>
      </c>
      <c r="C51" s="9">
        <v>1.304969128</v>
      </c>
      <c r="D51">
        <v>484</v>
      </c>
      <c r="E51">
        <v>20</v>
      </c>
      <c r="F51">
        <v>27</v>
      </c>
      <c r="G51">
        <v>370.89</v>
      </c>
      <c r="H51">
        <v>25084</v>
      </c>
      <c r="I51" s="9">
        <v>4</v>
      </c>
      <c r="J51">
        <v>12</v>
      </c>
      <c r="K51">
        <v>21</v>
      </c>
      <c r="L51">
        <v>1.9061959999999999E-2</v>
      </c>
      <c r="M51">
        <v>1.4198499999999999E-4</v>
      </c>
      <c r="N51">
        <v>1.2741199999999999E-5</v>
      </c>
      <c r="O51" s="5">
        <v>2.9357546434285018</v>
      </c>
      <c r="P51" s="7">
        <v>40</v>
      </c>
      <c r="R51" s="9">
        <v>50</v>
      </c>
      <c r="S51">
        <v>118.235247</v>
      </c>
      <c r="T51">
        <v>25.481379</v>
      </c>
      <c r="U51">
        <v>52091</v>
      </c>
      <c r="V51">
        <v>3</v>
      </c>
      <c r="W51">
        <v>32605</v>
      </c>
      <c r="X51">
        <v>2</v>
      </c>
    </row>
    <row r="52" spans="1:24">
      <c r="A52">
        <v>52</v>
      </c>
      <c r="B52" t="s">
        <v>22</v>
      </c>
      <c r="C52" s="9">
        <v>2.9762702779999999</v>
      </c>
      <c r="D52">
        <v>444</v>
      </c>
      <c r="E52">
        <v>26</v>
      </c>
      <c r="F52">
        <v>22</v>
      </c>
      <c r="G52">
        <v>149.18</v>
      </c>
      <c r="H52">
        <v>14119</v>
      </c>
      <c r="I52" s="9">
        <v>2</v>
      </c>
      <c r="J52">
        <v>5</v>
      </c>
      <c r="K52">
        <v>12</v>
      </c>
      <c r="L52">
        <v>5.8421000000000002E-3</v>
      </c>
      <c r="M52">
        <v>1.35833E-4</v>
      </c>
      <c r="N52">
        <v>3.1294999999999999E-6</v>
      </c>
      <c r="O52" s="5">
        <v>1.210092091365611</v>
      </c>
      <c r="P52" s="7">
        <v>83.916399999999996</v>
      </c>
      <c r="R52" s="9">
        <v>48</v>
      </c>
      <c r="S52">
        <v>112.945207</v>
      </c>
      <c r="T52">
        <v>25.398631000000002</v>
      </c>
      <c r="U52">
        <v>45227</v>
      </c>
      <c r="V52">
        <v>3</v>
      </c>
      <c r="W52">
        <v>80764</v>
      </c>
      <c r="X52">
        <v>5</v>
      </c>
    </row>
    <row r="53" spans="1:24">
      <c r="A53">
        <v>53</v>
      </c>
      <c r="B53" t="s">
        <v>18</v>
      </c>
      <c r="C53" s="9">
        <v>2.7114760360000001</v>
      </c>
      <c r="D53">
        <v>284</v>
      </c>
      <c r="E53">
        <v>22</v>
      </c>
      <c r="F53">
        <v>18</v>
      </c>
      <c r="G53">
        <v>104.74</v>
      </c>
      <c r="H53">
        <v>18603</v>
      </c>
      <c r="I53" s="9">
        <v>1</v>
      </c>
      <c r="J53">
        <v>2</v>
      </c>
      <c r="K53">
        <v>5</v>
      </c>
      <c r="L53">
        <v>0</v>
      </c>
      <c r="M53">
        <v>1.3015800000000001E-4</v>
      </c>
      <c r="N53">
        <v>7.2717100000000005E-7</v>
      </c>
      <c r="O53" s="5">
        <v>0.51510445293742113</v>
      </c>
      <c r="P53" s="7">
        <v>136.9</v>
      </c>
      <c r="R53" s="9">
        <v>44</v>
      </c>
      <c r="S53">
        <v>105.965535</v>
      </c>
      <c r="T53">
        <v>26.245432999999998</v>
      </c>
      <c r="U53">
        <v>55012</v>
      </c>
      <c r="V53">
        <v>3</v>
      </c>
      <c r="W53">
        <v>45417</v>
      </c>
      <c r="X53">
        <v>3</v>
      </c>
    </row>
    <row r="54" spans="1:24">
      <c r="A54">
        <v>54</v>
      </c>
      <c r="B54" t="s">
        <v>238</v>
      </c>
      <c r="C54" s="9">
        <v>0.579282144</v>
      </c>
      <c r="D54">
        <v>255</v>
      </c>
      <c r="E54">
        <v>38</v>
      </c>
      <c r="F54">
        <v>9</v>
      </c>
      <c r="G54">
        <v>440.2</v>
      </c>
      <c r="H54">
        <v>2359</v>
      </c>
      <c r="I54" s="9">
        <v>3</v>
      </c>
      <c r="J54">
        <v>9</v>
      </c>
      <c r="K54">
        <v>20</v>
      </c>
      <c r="L54">
        <v>9.9626399999999996E-4</v>
      </c>
      <c r="M54">
        <v>1.5535200000000001E-4</v>
      </c>
      <c r="N54">
        <v>0.2076788</v>
      </c>
      <c r="O54" s="5">
        <v>0.14252803432003749</v>
      </c>
      <c r="P54" s="7">
        <v>235.56</v>
      </c>
      <c r="R54" s="9">
        <v>43</v>
      </c>
      <c r="S54">
        <v>107.23409100000001</v>
      </c>
      <c r="T54">
        <v>26.082981</v>
      </c>
      <c r="U54">
        <v>52692</v>
      </c>
      <c r="V54">
        <v>3</v>
      </c>
      <c r="W54">
        <v>34201</v>
      </c>
      <c r="X54">
        <v>2</v>
      </c>
    </row>
    <row r="55" spans="1:24">
      <c r="A55">
        <v>55</v>
      </c>
      <c r="B55" t="s">
        <v>226</v>
      </c>
      <c r="C55" s="9">
        <v>0.29643593800000001</v>
      </c>
      <c r="D55">
        <v>217</v>
      </c>
      <c r="E55">
        <v>36</v>
      </c>
      <c r="F55">
        <v>14</v>
      </c>
      <c r="G55">
        <v>732.03</v>
      </c>
      <c r="H55">
        <v>6837</v>
      </c>
      <c r="I55" s="9">
        <v>4</v>
      </c>
      <c r="J55">
        <v>13</v>
      </c>
      <c r="K55">
        <v>27</v>
      </c>
      <c r="L55">
        <v>1.7598309999999999E-2</v>
      </c>
      <c r="M55">
        <v>1.6149900000000001E-4</v>
      </c>
      <c r="N55">
        <v>0.19906850000000001</v>
      </c>
      <c r="O55" s="5">
        <v>1.0322696168993923</v>
      </c>
      <c r="P55" s="7">
        <v>162.04499999999999</v>
      </c>
      <c r="R55" s="9">
        <v>48</v>
      </c>
      <c r="S55">
        <v>114.921171</v>
      </c>
      <c r="T55">
        <v>25.817816000000001</v>
      </c>
      <c r="U55">
        <v>41192</v>
      </c>
      <c r="V55">
        <v>3</v>
      </c>
      <c r="W55">
        <v>83418</v>
      </c>
      <c r="X55">
        <v>5</v>
      </c>
    </row>
    <row r="56" spans="1:24">
      <c r="A56">
        <v>56</v>
      </c>
      <c r="B56" t="s">
        <v>221</v>
      </c>
      <c r="C56" s="9">
        <v>0.33212247</v>
      </c>
      <c r="D56">
        <v>320</v>
      </c>
      <c r="E56">
        <v>37</v>
      </c>
      <c r="F56">
        <v>12</v>
      </c>
      <c r="G56">
        <v>963.5</v>
      </c>
      <c r="H56">
        <v>12484</v>
      </c>
      <c r="I56" s="9">
        <v>5</v>
      </c>
      <c r="J56">
        <v>15</v>
      </c>
      <c r="K56">
        <v>30</v>
      </c>
      <c r="L56">
        <v>5.9945539999999999E-2</v>
      </c>
      <c r="M56">
        <v>1.6597500000000001E-4</v>
      </c>
      <c r="N56">
        <v>0.12410980000000001</v>
      </c>
      <c r="O56" s="5">
        <v>1.3971434913272323</v>
      </c>
      <c r="P56" s="7">
        <v>195.04499999999999</v>
      </c>
      <c r="R56" s="9">
        <v>48</v>
      </c>
      <c r="S56">
        <v>111.63082799999999</v>
      </c>
      <c r="T56">
        <v>26.240635000000001</v>
      </c>
      <c r="U56">
        <v>44783</v>
      </c>
      <c r="V56">
        <v>3</v>
      </c>
      <c r="W56">
        <v>92611</v>
      </c>
      <c r="X56">
        <v>5</v>
      </c>
    </row>
    <row r="57" spans="1:24">
      <c r="A57">
        <v>57</v>
      </c>
      <c r="B57" t="s">
        <v>209</v>
      </c>
      <c r="C57" s="9">
        <v>0.51240758399999997</v>
      </c>
      <c r="D57">
        <v>210</v>
      </c>
      <c r="E57">
        <v>36</v>
      </c>
      <c r="F57">
        <v>10</v>
      </c>
      <c r="G57">
        <v>409.83</v>
      </c>
      <c r="H57">
        <v>4242</v>
      </c>
      <c r="I57" s="9">
        <v>2</v>
      </c>
      <c r="J57">
        <v>9</v>
      </c>
      <c r="K57">
        <v>25</v>
      </c>
      <c r="L57">
        <v>2.2120529999999999E-2</v>
      </c>
      <c r="M57">
        <v>1.6442E-4</v>
      </c>
      <c r="N57">
        <v>3.7484339999999998E-2</v>
      </c>
      <c r="O57" s="5">
        <v>0.3078898208805646</v>
      </c>
      <c r="P57" s="7">
        <v>249.40700000000001</v>
      </c>
      <c r="R57" s="9">
        <v>50</v>
      </c>
      <c r="S57">
        <v>119.12287600000001</v>
      </c>
      <c r="T57">
        <v>25.440511000000001</v>
      </c>
      <c r="U57">
        <v>56690</v>
      </c>
      <c r="V57">
        <v>3</v>
      </c>
      <c r="W57">
        <v>45021</v>
      </c>
      <c r="X57">
        <v>3</v>
      </c>
    </row>
    <row r="58" spans="1:24">
      <c r="A58">
        <v>58</v>
      </c>
      <c r="B58" t="s">
        <v>193</v>
      </c>
      <c r="C58" s="9">
        <v>0.38713297200000002</v>
      </c>
      <c r="D58">
        <v>207</v>
      </c>
      <c r="E58">
        <v>31</v>
      </c>
      <c r="F58">
        <v>13</v>
      </c>
      <c r="G58">
        <v>534.70000000000005</v>
      </c>
      <c r="H58">
        <v>6299</v>
      </c>
      <c r="I58" s="9">
        <v>4</v>
      </c>
      <c r="J58">
        <v>13</v>
      </c>
      <c r="K58">
        <v>29</v>
      </c>
      <c r="L58">
        <v>5.2234839999999998E-2</v>
      </c>
      <c r="M58">
        <v>1.66417E-4</v>
      </c>
      <c r="N58">
        <v>1.7323109999999999E-2</v>
      </c>
      <c r="O58" s="5">
        <v>0.52137006221171134</v>
      </c>
      <c r="P58" s="7">
        <v>254.53</v>
      </c>
      <c r="R58" s="9">
        <v>44</v>
      </c>
      <c r="S58">
        <v>106.72485</v>
      </c>
      <c r="T58">
        <v>26.604848</v>
      </c>
      <c r="U58">
        <v>31742</v>
      </c>
      <c r="V58">
        <v>2</v>
      </c>
      <c r="W58">
        <v>20070</v>
      </c>
      <c r="X58">
        <v>2</v>
      </c>
    </row>
    <row r="59" spans="1:24">
      <c r="A59">
        <v>59</v>
      </c>
      <c r="B59" t="s">
        <v>173</v>
      </c>
      <c r="C59" s="9">
        <v>0.11843018700000001</v>
      </c>
      <c r="D59">
        <v>145</v>
      </c>
      <c r="E59">
        <v>38</v>
      </c>
      <c r="F59">
        <v>11</v>
      </c>
      <c r="G59">
        <v>1224.3499999999999</v>
      </c>
      <c r="H59">
        <v>9397</v>
      </c>
      <c r="I59" s="9">
        <v>4</v>
      </c>
      <c r="J59">
        <v>15</v>
      </c>
      <c r="K59">
        <v>28</v>
      </c>
      <c r="L59">
        <v>4.25694E-2</v>
      </c>
      <c r="M59">
        <v>1.6829400000000001E-4</v>
      </c>
      <c r="N59">
        <v>8.637423E-3</v>
      </c>
      <c r="O59" s="5">
        <v>0.36460102690016971</v>
      </c>
      <c r="P59" s="7">
        <v>388.14400000000001</v>
      </c>
      <c r="R59" s="9">
        <v>45</v>
      </c>
      <c r="S59">
        <v>101.634072</v>
      </c>
      <c r="T59">
        <v>26.591365</v>
      </c>
      <c r="U59">
        <v>64713</v>
      </c>
      <c r="V59">
        <v>4</v>
      </c>
      <c r="W59">
        <v>74203</v>
      </c>
      <c r="X59">
        <v>4</v>
      </c>
    </row>
    <row r="60" spans="1:24">
      <c r="A60">
        <v>60</v>
      </c>
      <c r="B60" t="s">
        <v>148</v>
      </c>
      <c r="C60" s="9">
        <v>0.17696674400000001</v>
      </c>
      <c r="D60">
        <v>154</v>
      </c>
      <c r="E60">
        <v>33</v>
      </c>
      <c r="F60">
        <v>3</v>
      </c>
      <c r="G60">
        <v>870.22</v>
      </c>
      <c r="H60">
        <v>9904</v>
      </c>
      <c r="I60" s="9">
        <v>6</v>
      </c>
      <c r="J60">
        <v>20</v>
      </c>
      <c r="K60">
        <v>38</v>
      </c>
      <c r="L60">
        <v>0.20740810000000001</v>
      </c>
      <c r="M60">
        <v>1.7364100000000001E-4</v>
      </c>
      <c r="N60">
        <v>6.750008E-3</v>
      </c>
      <c r="O60" s="5">
        <v>1.1850224611694054</v>
      </c>
      <c r="P60" s="7">
        <v>472.41</v>
      </c>
      <c r="R60" s="9">
        <v>44</v>
      </c>
      <c r="S60">
        <v>108.823819</v>
      </c>
      <c r="T60">
        <v>27.176062999999999</v>
      </c>
      <c r="U60">
        <v>44545</v>
      </c>
      <c r="V60">
        <v>3</v>
      </c>
      <c r="W60">
        <v>51561</v>
      </c>
      <c r="X60">
        <v>3</v>
      </c>
    </row>
    <row r="61" spans="1:24">
      <c r="A61">
        <v>61</v>
      </c>
      <c r="B61" t="s">
        <v>504</v>
      </c>
      <c r="C61" s="9">
        <v>0.90381325700000004</v>
      </c>
      <c r="D61">
        <v>671</v>
      </c>
      <c r="E61">
        <v>26</v>
      </c>
      <c r="F61">
        <v>22</v>
      </c>
      <c r="G61">
        <v>742.41</v>
      </c>
      <c r="H61">
        <v>9096</v>
      </c>
      <c r="I61" s="9">
        <v>3</v>
      </c>
      <c r="J61">
        <v>15</v>
      </c>
      <c r="K61">
        <v>32</v>
      </c>
      <c r="L61">
        <v>8.7104920000000002E-2</v>
      </c>
      <c r="M61">
        <v>1.6846400000000001E-4</v>
      </c>
      <c r="N61">
        <v>2.0811660000000002E-3</v>
      </c>
      <c r="O61" s="5">
        <v>1.0493628167715812</v>
      </c>
      <c r="P61">
        <v>387.70699999999999</v>
      </c>
      <c r="R61" s="9">
        <v>50</v>
      </c>
      <c r="S61">
        <v>117.64585599999999</v>
      </c>
      <c r="T61">
        <v>26.271711</v>
      </c>
      <c r="U61">
        <v>65343</v>
      </c>
      <c r="V61">
        <v>4</v>
      </c>
      <c r="W61">
        <v>81547</v>
      </c>
      <c r="X61">
        <v>5</v>
      </c>
    </row>
    <row r="62" spans="1:24">
      <c r="A62">
        <v>62</v>
      </c>
      <c r="B62" t="s">
        <v>125</v>
      </c>
      <c r="C62" s="9">
        <v>0.58202765499999998</v>
      </c>
      <c r="D62">
        <v>487</v>
      </c>
      <c r="E62">
        <v>22</v>
      </c>
      <c r="F62">
        <v>26</v>
      </c>
      <c r="G62">
        <v>836.73</v>
      </c>
      <c r="H62">
        <v>14730</v>
      </c>
      <c r="I62" s="9">
        <v>5</v>
      </c>
      <c r="J62">
        <v>11</v>
      </c>
      <c r="K62">
        <v>22</v>
      </c>
      <c r="L62">
        <v>3.0457640000000001E-2</v>
      </c>
      <c r="M62">
        <v>1.6299899999999999E-4</v>
      </c>
      <c r="N62">
        <v>8.52131E-4</v>
      </c>
      <c r="O62" s="5">
        <v>3.4134697198832282</v>
      </c>
      <c r="P62" s="7">
        <v>314.322</v>
      </c>
      <c r="R62" s="9">
        <v>50</v>
      </c>
      <c r="S62">
        <v>119.352919</v>
      </c>
      <c r="T62">
        <v>26.072105000000001</v>
      </c>
      <c r="U62">
        <v>42249</v>
      </c>
      <c r="V62">
        <v>3</v>
      </c>
      <c r="W62">
        <v>89967</v>
      </c>
      <c r="X62">
        <v>5</v>
      </c>
    </row>
    <row r="63" spans="1:24">
      <c r="A63">
        <v>63</v>
      </c>
      <c r="B63" t="s">
        <v>124</v>
      </c>
      <c r="C63" s="9">
        <v>1.2170385399999999</v>
      </c>
      <c r="D63">
        <v>132</v>
      </c>
      <c r="E63">
        <v>38</v>
      </c>
      <c r="F63">
        <v>5</v>
      </c>
      <c r="G63">
        <v>108.46</v>
      </c>
      <c r="H63">
        <v>1653</v>
      </c>
      <c r="I63" s="9">
        <v>2</v>
      </c>
      <c r="J63">
        <v>7</v>
      </c>
      <c r="K63">
        <v>15</v>
      </c>
      <c r="L63">
        <v>2.957571E-3</v>
      </c>
      <c r="M63">
        <v>1.57011E-4</v>
      </c>
      <c r="N63">
        <v>2.3154499999999999E-4</v>
      </c>
      <c r="O63" s="5">
        <v>0.83879743141572893</v>
      </c>
      <c r="P63" s="7">
        <v>384.322</v>
      </c>
      <c r="R63" s="9">
        <v>47</v>
      </c>
      <c r="S63">
        <v>112.598022</v>
      </c>
      <c r="T63">
        <v>26.943214000000001</v>
      </c>
      <c r="U63">
        <v>29538</v>
      </c>
      <c r="V63">
        <v>2</v>
      </c>
      <c r="W63">
        <v>34563</v>
      </c>
      <c r="X63">
        <v>2</v>
      </c>
    </row>
    <row r="64" spans="1:24">
      <c r="A64">
        <v>64</v>
      </c>
      <c r="B64" t="s">
        <v>121</v>
      </c>
      <c r="C64" s="9">
        <v>0.69577919600000004</v>
      </c>
      <c r="D64">
        <v>181</v>
      </c>
      <c r="E64">
        <v>32</v>
      </c>
      <c r="F64">
        <v>15</v>
      </c>
      <c r="G64">
        <v>260.14</v>
      </c>
      <c r="H64">
        <v>3753</v>
      </c>
      <c r="I64" s="9">
        <v>3</v>
      </c>
      <c r="J64">
        <v>8</v>
      </c>
      <c r="K64">
        <v>18</v>
      </c>
      <c r="L64">
        <v>4.6319860000000003E-3</v>
      </c>
      <c r="M64">
        <v>1.53941E-4</v>
      </c>
      <c r="N64">
        <v>1.44361E-4</v>
      </c>
      <c r="O64" s="5">
        <v>0.83617620167172624</v>
      </c>
      <c r="P64" s="7">
        <v>387.70699999999999</v>
      </c>
      <c r="R64" s="9">
        <v>42</v>
      </c>
      <c r="S64">
        <v>105.612981</v>
      </c>
      <c r="T64">
        <v>27.141490999999998</v>
      </c>
      <c r="U64">
        <v>57942</v>
      </c>
      <c r="V64">
        <v>3</v>
      </c>
      <c r="W64">
        <v>36126</v>
      </c>
      <c r="X64">
        <v>2</v>
      </c>
    </row>
    <row r="65" spans="1:24">
      <c r="A65">
        <v>65</v>
      </c>
      <c r="B65" t="s">
        <v>111</v>
      </c>
      <c r="C65" s="9">
        <v>0.14091284000000001</v>
      </c>
      <c r="D65">
        <v>41</v>
      </c>
      <c r="E65">
        <v>37</v>
      </c>
      <c r="F65">
        <v>10</v>
      </c>
      <c r="G65">
        <v>290.95999999999998</v>
      </c>
      <c r="H65">
        <v>4948</v>
      </c>
      <c r="I65" s="9">
        <v>3</v>
      </c>
      <c r="J65">
        <v>9</v>
      </c>
      <c r="K65">
        <v>20</v>
      </c>
      <c r="L65">
        <v>1.466315E-2</v>
      </c>
      <c r="M65">
        <v>1.5860399999999999E-4</v>
      </c>
      <c r="N65">
        <v>2.4943399999999998E-4</v>
      </c>
      <c r="O65" s="5">
        <v>0.23683100539093935</v>
      </c>
      <c r="P65" s="7">
        <v>220.53100000000001</v>
      </c>
      <c r="R65" s="9">
        <v>45</v>
      </c>
      <c r="S65">
        <v>105.05425099999999</v>
      </c>
      <c r="T65">
        <v>27.675521</v>
      </c>
      <c r="U65">
        <v>78510</v>
      </c>
      <c r="V65">
        <v>4</v>
      </c>
      <c r="W65">
        <v>79684</v>
      </c>
      <c r="X65">
        <v>4</v>
      </c>
    </row>
    <row r="66" spans="1:24">
      <c r="A66">
        <v>66</v>
      </c>
      <c r="B66" t="s">
        <v>102</v>
      </c>
      <c r="C66" s="9">
        <v>0.459672572</v>
      </c>
      <c r="D66">
        <v>260</v>
      </c>
      <c r="E66">
        <v>36</v>
      </c>
      <c r="F66">
        <v>8</v>
      </c>
      <c r="G66">
        <v>565.62</v>
      </c>
      <c r="H66">
        <v>9206</v>
      </c>
      <c r="I66" s="9">
        <v>2</v>
      </c>
      <c r="J66">
        <v>8</v>
      </c>
      <c r="K66">
        <v>19</v>
      </c>
      <c r="L66">
        <v>9.1512520000000003E-3</v>
      </c>
      <c r="M66">
        <v>1.5549699999999999E-4</v>
      </c>
      <c r="N66">
        <v>7.6990900000000002E-5</v>
      </c>
      <c r="O66" s="5">
        <v>0.41837228921738517</v>
      </c>
      <c r="P66" s="7">
        <v>108.04900000000001</v>
      </c>
      <c r="R66" s="9">
        <v>44</v>
      </c>
      <c r="S66">
        <v>110.484584</v>
      </c>
      <c r="T66">
        <v>26.613759000000002</v>
      </c>
      <c r="U66">
        <v>34203</v>
      </c>
      <c r="V66">
        <v>2</v>
      </c>
      <c r="W66">
        <v>35220</v>
      </c>
      <c r="X66">
        <v>2</v>
      </c>
    </row>
    <row r="67" spans="1:24">
      <c r="A67">
        <v>67</v>
      </c>
      <c r="B67" t="s">
        <v>89</v>
      </c>
      <c r="C67" s="9">
        <v>10.40465972</v>
      </c>
      <c r="D67">
        <v>6788</v>
      </c>
      <c r="E67">
        <v>21</v>
      </c>
      <c r="F67">
        <v>26</v>
      </c>
      <c r="G67">
        <v>652.4</v>
      </c>
      <c r="H67">
        <v>31257.33</v>
      </c>
      <c r="I67" s="9">
        <v>5</v>
      </c>
      <c r="J67">
        <v>12</v>
      </c>
      <c r="K67">
        <v>22</v>
      </c>
      <c r="L67">
        <v>2.299145E-2</v>
      </c>
      <c r="M67">
        <v>1.5501499999999999E-4</v>
      </c>
      <c r="N67">
        <v>8.1909099999999998E-5</v>
      </c>
      <c r="O67" s="5">
        <v>3.4040331722615655</v>
      </c>
      <c r="P67" s="7">
        <v>0</v>
      </c>
      <c r="R67" s="9">
        <v>47</v>
      </c>
      <c r="S67">
        <v>120.164704</v>
      </c>
      <c r="T67">
        <v>22.993404000000002</v>
      </c>
      <c r="U67">
        <v>65558</v>
      </c>
      <c r="V67">
        <v>4</v>
      </c>
      <c r="W67">
        <v>84633</v>
      </c>
      <c r="X67">
        <v>5</v>
      </c>
    </row>
    <row r="68" spans="1:24">
      <c r="A68">
        <v>68</v>
      </c>
      <c r="B68" t="s">
        <v>86</v>
      </c>
      <c r="C68" s="9">
        <v>1.4272170550000001</v>
      </c>
      <c r="D68">
        <v>557</v>
      </c>
      <c r="E68">
        <v>29</v>
      </c>
      <c r="F68">
        <v>18</v>
      </c>
      <c r="G68">
        <v>390.27</v>
      </c>
      <c r="H68">
        <v>12331</v>
      </c>
      <c r="I68" s="9">
        <v>4</v>
      </c>
      <c r="J68">
        <v>12</v>
      </c>
      <c r="K68">
        <v>21</v>
      </c>
      <c r="L68">
        <v>5.2910220000000003E-3</v>
      </c>
      <c r="M68">
        <v>1.5001500000000001E-4</v>
      </c>
      <c r="N68">
        <v>5.9249100000000002E-5</v>
      </c>
      <c r="O68" s="5">
        <v>1.6849654831428995</v>
      </c>
      <c r="P68" s="7">
        <v>72.645399999999995</v>
      </c>
      <c r="R68" s="9">
        <v>47</v>
      </c>
      <c r="S68">
        <v>114.28922799999999</v>
      </c>
      <c r="T68">
        <v>26.748080999999999</v>
      </c>
      <c r="U68">
        <v>53395</v>
      </c>
      <c r="V68">
        <v>3</v>
      </c>
      <c r="W68">
        <v>66330</v>
      </c>
      <c r="X68">
        <v>4</v>
      </c>
    </row>
    <row r="69" spans="1:24">
      <c r="A69">
        <v>69</v>
      </c>
      <c r="B69" t="s">
        <v>60</v>
      </c>
      <c r="C69" s="9">
        <v>2.3522616369999998</v>
      </c>
      <c r="D69">
        <v>1181</v>
      </c>
      <c r="E69">
        <v>32</v>
      </c>
      <c r="F69">
        <v>16</v>
      </c>
      <c r="G69">
        <v>502.07</v>
      </c>
      <c r="H69">
        <v>7408</v>
      </c>
      <c r="I69" s="9">
        <v>4</v>
      </c>
      <c r="J69">
        <v>12</v>
      </c>
      <c r="K69">
        <v>26</v>
      </c>
      <c r="L69">
        <v>9.0671020000000005E-3</v>
      </c>
      <c r="M69">
        <v>1.48412E-4</v>
      </c>
      <c r="N69">
        <v>4.5637299999999998E-5</v>
      </c>
      <c r="O69" s="5">
        <v>0.318897448985485</v>
      </c>
      <c r="P69" s="7">
        <v>290.202</v>
      </c>
      <c r="R69" s="9">
        <v>47</v>
      </c>
      <c r="S69">
        <v>110.04031500000001</v>
      </c>
      <c r="T69">
        <v>27.578925999999999</v>
      </c>
      <c r="U69">
        <v>41179</v>
      </c>
      <c r="V69">
        <v>3</v>
      </c>
      <c r="W69">
        <v>61011</v>
      </c>
      <c r="X69">
        <v>4</v>
      </c>
    </row>
    <row r="70" spans="1:24">
      <c r="A70">
        <v>70</v>
      </c>
      <c r="B70" t="s">
        <v>37</v>
      </c>
      <c r="C70" s="9">
        <v>0.39664304500000003</v>
      </c>
      <c r="D70">
        <v>164</v>
      </c>
      <c r="E70">
        <v>26</v>
      </c>
      <c r="F70">
        <v>22</v>
      </c>
      <c r="G70">
        <v>413.47</v>
      </c>
      <c r="H70">
        <v>9758</v>
      </c>
      <c r="I70" s="9">
        <v>4</v>
      </c>
      <c r="J70">
        <v>14</v>
      </c>
      <c r="K70">
        <v>31</v>
      </c>
      <c r="L70">
        <v>4.5902800000000001E-2</v>
      </c>
      <c r="M70">
        <v>1.4847800000000001E-4</v>
      </c>
      <c r="N70">
        <v>4.3290900000000003E-5</v>
      </c>
      <c r="O70" s="5">
        <v>0.91691000943863199</v>
      </c>
      <c r="P70" s="7">
        <v>72.402699999999996</v>
      </c>
      <c r="R70" s="9">
        <v>42</v>
      </c>
      <c r="S70">
        <v>106.92308300000001</v>
      </c>
      <c r="T70">
        <v>27.706838999999999</v>
      </c>
      <c r="U70">
        <v>34488</v>
      </c>
      <c r="V70">
        <v>2</v>
      </c>
      <c r="W70">
        <v>32134</v>
      </c>
      <c r="X70">
        <v>2</v>
      </c>
    </row>
    <row r="71" spans="1:24">
      <c r="A71">
        <v>71</v>
      </c>
      <c r="B71" t="s">
        <v>249</v>
      </c>
      <c r="C71" s="9">
        <v>0.30921353000000001</v>
      </c>
      <c r="D71">
        <v>359</v>
      </c>
      <c r="E71">
        <v>35</v>
      </c>
      <c r="F71">
        <v>10</v>
      </c>
      <c r="G71">
        <v>1161.01</v>
      </c>
      <c r="H71">
        <v>14047</v>
      </c>
      <c r="I71" s="9">
        <v>5</v>
      </c>
      <c r="J71">
        <v>19</v>
      </c>
      <c r="K71">
        <v>30</v>
      </c>
      <c r="L71">
        <v>0.11827</v>
      </c>
      <c r="M71">
        <v>1.6025600000000001E-4</v>
      </c>
      <c r="N71">
        <v>0.777223</v>
      </c>
      <c r="O71" s="5">
        <v>0.6011634716733969</v>
      </c>
      <c r="P71" s="7">
        <v>162.10300000000001</v>
      </c>
      <c r="R71" s="9">
        <v>44</v>
      </c>
      <c r="S71">
        <v>107.951319</v>
      </c>
      <c r="T71">
        <v>27.957507</v>
      </c>
      <c r="U71">
        <v>59512</v>
      </c>
      <c r="V71">
        <v>3</v>
      </c>
      <c r="W71">
        <v>53227</v>
      </c>
      <c r="X71">
        <v>3</v>
      </c>
    </row>
    <row r="72" spans="1:24">
      <c r="A72">
        <v>72</v>
      </c>
      <c r="B72" t="s">
        <v>241</v>
      </c>
      <c r="C72" s="9">
        <v>0.85324922199999997</v>
      </c>
      <c r="D72">
        <v>844</v>
      </c>
      <c r="E72">
        <v>31</v>
      </c>
      <c r="F72">
        <v>14</v>
      </c>
      <c r="G72">
        <v>989.16</v>
      </c>
      <c r="H72">
        <v>11029</v>
      </c>
      <c r="I72" s="9">
        <v>4</v>
      </c>
      <c r="J72">
        <v>12</v>
      </c>
      <c r="K72">
        <v>29</v>
      </c>
      <c r="L72">
        <v>1.508754E-2</v>
      </c>
      <c r="M72">
        <v>1.6020499999999999E-4</v>
      </c>
      <c r="N72">
        <v>0.29869129999999999</v>
      </c>
      <c r="O72" s="5">
        <v>0.66435990603059758</v>
      </c>
      <c r="P72" s="7">
        <v>283.04500000000002</v>
      </c>
      <c r="R72" s="9">
        <v>49</v>
      </c>
      <c r="S72">
        <v>119.64776999999999</v>
      </c>
      <c r="T72">
        <v>27.088049000000002</v>
      </c>
      <c r="U72">
        <v>59409</v>
      </c>
      <c r="V72">
        <v>3</v>
      </c>
      <c r="W72">
        <v>61540</v>
      </c>
      <c r="X72">
        <v>4</v>
      </c>
    </row>
    <row r="73" spans="1:24">
      <c r="A73">
        <v>73</v>
      </c>
      <c r="B73" t="s">
        <v>215</v>
      </c>
      <c r="C73" s="9">
        <v>0.26659786699999999</v>
      </c>
      <c r="D73">
        <v>155</v>
      </c>
      <c r="E73">
        <v>38</v>
      </c>
      <c r="F73">
        <v>4</v>
      </c>
      <c r="G73">
        <v>581.4</v>
      </c>
      <c r="H73">
        <v>7064</v>
      </c>
      <c r="I73" s="9">
        <v>2</v>
      </c>
      <c r="J73">
        <v>7</v>
      </c>
      <c r="K73">
        <v>17</v>
      </c>
      <c r="L73">
        <v>4.7438489999999996E-3</v>
      </c>
      <c r="M73">
        <v>1.59388E-4</v>
      </c>
      <c r="N73">
        <v>3.072368E-2</v>
      </c>
      <c r="O73" s="5">
        <v>1.0110477447758162</v>
      </c>
      <c r="P73" s="7">
        <v>261.18</v>
      </c>
      <c r="R73" s="9">
        <v>43</v>
      </c>
      <c r="S73">
        <v>102.264449</v>
      </c>
      <c r="T73">
        <v>27.894504000000001</v>
      </c>
      <c r="U73">
        <v>60428</v>
      </c>
      <c r="V73">
        <v>4</v>
      </c>
      <c r="W73">
        <v>46538</v>
      </c>
      <c r="X73">
        <v>3</v>
      </c>
    </row>
    <row r="74" spans="1:24">
      <c r="A74">
        <v>74</v>
      </c>
      <c r="B74" t="s">
        <v>211</v>
      </c>
      <c r="C74" s="9">
        <v>0.51835853099999996</v>
      </c>
      <c r="D74">
        <v>84</v>
      </c>
      <c r="E74">
        <v>39</v>
      </c>
      <c r="F74">
        <v>7</v>
      </c>
      <c r="G74">
        <v>162.05000000000001</v>
      </c>
      <c r="H74">
        <v>6337</v>
      </c>
      <c r="I74" s="9">
        <v>2</v>
      </c>
      <c r="J74">
        <v>4</v>
      </c>
      <c r="K74">
        <v>12</v>
      </c>
      <c r="L74">
        <v>4.1684039999999997E-3</v>
      </c>
      <c r="M74">
        <v>1.5895699999999999E-4</v>
      </c>
      <c r="N74">
        <v>8.1148149999999992E-3</v>
      </c>
      <c r="O74" s="5">
        <v>1.1887211616066859</v>
      </c>
      <c r="P74" s="7">
        <v>315.55799999999999</v>
      </c>
      <c r="R74" s="9">
        <v>42</v>
      </c>
      <c r="S74">
        <v>99.293796999999998</v>
      </c>
      <c r="T74">
        <v>27.180962000000001</v>
      </c>
      <c r="U74">
        <v>94676</v>
      </c>
      <c r="V74">
        <v>5</v>
      </c>
      <c r="W74">
        <v>57888</v>
      </c>
      <c r="X74">
        <v>3</v>
      </c>
    </row>
    <row r="75" spans="1:24">
      <c r="A75">
        <v>75</v>
      </c>
      <c r="B75" t="s">
        <v>200</v>
      </c>
      <c r="C75" s="9">
        <v>0.15897724599999999</v>
      </c>
      <c r="D75">
        <v>96</v>
      </c>
      <c r="E75">
        <v>36</v>
      </c>
      <c r="F75">
        <v>13</v>
      </c>
      <c r="G75">
        <v>603.86</v>
      </c>
      <c r="H75">
        <v>5479</v>
      </c>
      <c r="I75" s="9">
        <v>2</v>
      </c>
      <c r="J75">
        <v>7</v>
      </c>
      <c r="K75">
        <v>15</v>
      </c>
      <c r="L75">
        <v>5.6740860000000001E-3</v>
      </c>
      <c r="M75">
        <v>1.6071999999999999E-4</v>
      </c>
      <c r="N75">
        <v>4.1998069999999998E-3</v>
      </c>
      <c r="O75" s="5">
        <v>0.55028300088699778</v>
      </c>
      <c r="P75" s="7">
        <v>370.59800000000001</v>
      </c>
      <c r="R75" s="9">
        <v>45</v>
      </c>
      <c r="S75">
        <v>111.704596</v>
      </c>
      <c r="T75">
        <v>27.812764999999999</v>
      </c>
      <c r="U75">
        <v>35021</v>
      </c>
      <c r="V75">
        <v>2</v>
      </c>
      <c r="W75">
        <v>20872</v>
      </c>
      <c r="X75">
        <v>2</v>
      </c>
    </row>
    <row r="76" spans="1:24">
      <c r="A76">
        <v>76</v>
      </c>
      <c r="B76" t="s">
        <v>190</v>
      </c>
      <c r="C76" s="9">
        <v>1.4735202489999999</v>
      </c>
      <c r="D76">
        <v>1419</v>
      </c>
      <c r="E76">
        <v>26</v>
      </c>
      <c r="F76">
        <v>22</v>
      </c>
      <c r="G76">
        <v>963</v>
      </c>
      <c r="H76">
        <v>26769</v>
      </c>
      <c r="I76" s="9">
        <v>5</v>
      </c>
      <c r="J76">
        <v>13</v>
      </c>
      <c r="K76">
        <v>26</v>
      </c>
      <c r="L76">
        <v>2.8880309999999999E-2</v>
      </c>
      <c r="M76">
        <v>1.6611299999999999E-4</v>
      </c>
      <c r="N76">
        <v>9.9597660000000001E-3</v>
      </c>
      <c r="O76" s="5">
        <v>3.5717505243377761</v>
      </c>
      <c r="P76" s="7">
        <v>324.52999999999997</v>
      </c>
      <c r="R76" s="9">
        <v>48</v>
      </c>
      <c r="S76">
        <v>113.876818</v>
      </c>
      <c r="T76">
        <v>27.60633</v>
      </c>
      <c r="U76">
        <v>45835</v>
      </c>
      <c r="V76">
        <v>3</v>
      </c>
      <c r="W76">
        <v>76830</v>
      </c>
      <c r="X76">
        <v>4</v>
      </c>
    </row>
    <row r="77" spans="1:24">
      <c r="A77">
        <v>77</v>
      </c>
      <c r="B77" t="s">
        <v>178</v>
      </c>
      <c r="C77" s="9">
        <v>0.51466383500000001</v>
      </c>
      <c r="D77">
        <v>252</v>
      </c>
      <c r="E77">
        <v>38</v>
      </c>
      <c r="F77">
        <v>7</v>
      </c>
      <c r="G77">
        <v>489.64</v>
      </c>
      <c r="H77">
        <v>5506</v>
      </c>
      <c r="I77" s="9">
        <v>4</v>
      </c>
      <c r="J77">
        <v>11</v>
      </c>
      <c r="K77">
        <v>23</v>
      </c>
      <c r="L77">
        <v>4.5620360000000002E-3</v>
      </c>
      <c r="M77">
        <v>1.6401499999999999E-4</v>
      </c>
      <c r="N77">
        <v>6.2184809999999997E-3</v>
      </c>
      <c r="O77" s="5">
        <v>1.2221174467413789</v>
      </c>
      <c r="P77" s="7">
        <v>395.99400000000003</v>
      </c>
      <c r="R77" s="9">
        <v>48</v>
      </c>
      <c r="S77">
        <v>113.021728</v>
      </c>
      <c r="T77">
        <v>27.961787999999999</v>
      </c>
      <c r="U77">
        <v>47012</v>
      </c>
      <c r="V77">
        <v>3</v>
      </c>
      <c r="W77">
        <v>62898</v>
      </c>
      <c r="X77">
        <v>4</v>
      </c>
    </row>
    <row r="78" spans="1:24">
      <c r="A78">
        <v>78</v>
      </c>
      <c r="B78" t="s">
        <v>171</v>
      </c>
      <c r="C78" s="9">
        <v>0.30164829199999998</v>
      </c>
      <c r="D78">
        <v>84</v>
      </c>
      <c r="E78">
        <v>22</v>
      </c>
      <c r="F78">
        <v>25</v>
      </c>
      <c r="G78">
        <v>278.47000000000003</v>
      </c>
      <c r="H78">
        <v>3538</v>
      </c>
      <c r="I78" s="9">
        <v>2</v>
      </c>
      <c r="J78">
        <v>6</v>
      </c>
      <c r="K78">
        <v>14</v>
      </c>
      <c r="L78">
        <v>1.27398E-4</v>
      </c>
      <c r="M78">
        <v>1.5782799999999999E-4</v>
      </c>
      <c r="N78">
        <v>1.9126309999999999E-3</v>
      </c>
      <c r="O78" s="5">
        <v>0.6874861881390858</v>
      </c>
      <c r="P78" s="7">
        <v>448.27199999999999</v>
      </c>
      <c r="R78" s="9">
        <v>47</v>
      </c>
      <c r="S78">
        <v>113.130381</v>
      </c>
      <c r="T78">
        <v>27.834516000000001</v>
      </c>
      <c r="U78">
        <v>31602</v>
      </c>
      <c r="V78">
        <v>2</v>
      </c>
      <c r="W78">
        <v>25981</v>
      </c>
      <c r="X78">
        <v>2</v>
      </c>
    </row>
    <row r="79" spans="1:24">
      <c r="A79">
        <v>79</v>
      </c>
      <c r="B79" t="s">
        <v>164</v>
      </c>
      <c r="C79" s="9">
        <v>0.287777903</v>
      </c>
      <c r="D79">
        <v>255</v>
      </c>
      <c r="E79">
        <v>36</v>
      </c>
      <c r="F79">
        <v>15</v>
      </c>
      <c r="G79">
        <v>886.1</v>
      </c>
      <c r="H79">
        <v>13555</v>
      </c>
      <c r="I79" s="9">
        <v>2</v>
      </c>
      <c r="J79">
        <v>8</v>
      </c>
      <c r="K79">
        <v>21</v>
      </c>
      <c r="L79">
        <v>2.814801E-3</v>
      </c>
      <c r="M79">
        <v>1.6466300000000001E-4</v>
      </c>
      <c r="N79">
        <v>2.0128490000000001E-3</v>
      </c>
      <c r="O79" s="5">
        <v>0.87661650516102718</v>
      </c>
      <c r="P79" s="7">
        <v>515.79399999999998</v>
      </c>
      <c r="R79" s="9">
        <v>47</v>
      </c>
      <c r="S79">
        <v>114.627826</v>
      </c>
      <c r="T79">
        <v>28.670525000000001</v>
      </c>
      <c r="U79">
        <v>40630</v>
      </c>
      <c r="V79">
        <v>3</v>
      </c>
      <c r="W79">
        <v>62202</v>
      </c>
      <c r="X79">
        <v>4</v>
      </c>
    </row>
    <row r="80" spans="1:24">
      <c r="A80">
        <v>80</v>
      </c>
      <c r="B80" t="s">
        <v>324</v>
      </c>
      <c r="C80" s="9">
        <v>0.67465394899999998</v>
      </c>
      <c r="D80">
        <v>174</v>
      </c>
      <c r="E80">
        <v>37</v>
      </c>
      <c r="F80">
        <v>12</v>
      </c>
      <c r="G80">
        <v>257.91000000000003</v>
      </c>
      <c r="H80">
        <v>4447</v>
      </c>
      <c r="I80" s="9">
        <v>3</v>
      </c>
      <c r="J80">
        <v>11</v>
      </c>
      <c r="K80">
        <v>27</v>
      </c>
      <c r="L80">
        <v>7.7792130000000001E-3</v>
      </c>
      <c r="M80">
        <v>1.67336E-4</v>
      </c>
      <c r="N80">
        <v>2.8680060000000002E-3</v>
      </c>
      <c r="O80" s="5">
        <v>0.7416522013105169</v>
      </c>
      <c r="P80" s="7">
        <v>448.69200000000001</v>
      </c>
      <c r="R80" s="9">
        <v>49</v>
      </c>
      <c r="S80">
        <v>109.74613600000001</v>
      </c>
      <c r="T80">
        <v>28.316219</v>
      </c>
      <c r="U80">
        <v>53537</v>
      </c>
      <c r="V80">
        <v>3</v>
      </c>
      <c r="W80">
        <v>65499</v>
      </c>
      <c r="X80">
        <v>4</v>
      </c>
    </row>
    <row r="81" spans="1:24">
      <c r="A81">
        <v>81</v>
      </c>
      <c r="B81" t="s">
        <v>131</v>
      </c>
      <c r="C81" s="9">
        <v>7.5322474E-2</v>
      </c>
      <c r="D81">
        <v>40</v>
      </c>
      <c r="E81">
        <v>37</v>
      </c>
      <c r="F81">
        <v>0</v>
      </c>
      <c r="G81">
        <v>531.04999999999995</v>
      </c>
      <c r="H81">
        <v>6748</v>
      </c>
      <c r="I81" s="9">
        <v>2</v>
      </c>
      <c r="J81">
        <v>8</v>
      </c>
      <c r="K81">
        <v>18</v>
      </c>
      <c r="L81">
        <v>1.650044E-3</v>
      </c>
      <c r="M81">
        <v>1.61812E-4</v>
      </c>
      <c r="N81">
        <v>8.6441000000000003E-4</v>
      </c>
      <c r="O81" s="5">
        <v>0.97291085794155152</v>
      </c>
      <c r="P81" s="7">
        <v>368.22800000000001</v>
      </c>
      <c r="R81" s="9">
        <v>47</v>
      </c>
      <c r="S81">
        <v>113.023269</v>
      </c>
      <c r="T81">
        <v>28.197634999999998</v>
      </c>
      <c r="U81">
        <v>17514</v>
      </c>
      <c r="V81">
        <v>1</v>
      </c>
      <c r="W81">
        <v>61231</v>
      </c>
      <c r="X81">
        <v>4</v>
      </c>
    </row>
    <row r="82" spans="1:24">
      <c r="A82">
        <v>82</v>
      </c>
      <c r="B82" t="s">
        <v>85</v>
      </c>
      <c r="C82" s="9">
        <v>1.8824832170000001</v>
      </c>
      <c r="D82">
        <v>544</v>
      </c>
      <c r="E82">
        <v>32</v>
      </c>
      <c r="F82">
        <v>16</v>
      </c>
      <c r="G82">
        <v>288.98</v>
      </c>
      <c r="H82">
        <v>4666</v>
      </c>
      <c r="I82" s="9">
        <v>4</v>
      </c>
      <c r="J82">
        <v>11</v>
      </c>
      <c r="K82">
        <v>20</v>
      </c>
      <c r="L82">
        <v>6.6044210000000001E-3</v>
      </c>
      <c r="M82">
        <v>1.52905E-4</v>
      </c>
      <c r="N82">
        <v>7.3743200000000002E-5</v>
      </c>
      <c r="O82" s="5">
        <v>1.2694648071978796</v>
      </c>
      <c r="P82" s="7">
        <v>53.216700000000003</v>
      </c>
      <c r="R82" s="9">
        <v>49</v>
      </c>
      <c r="S82">
        <v>116.617693</v>
      </c>
      <c r="T82">
        <v>28.243085000000001</v>
      </c>
      <c r="U82">
        <v>51294</v>
      </c>
      <c r="V82">
        <v>3</v>
      </c>
      <c r="W82">
        <v>17785</v>
      </c>
      <c r="X82">
        <v>1</v>
      </c>
    </row>
    <row r="83" spans="1:24">
      <c r="A83">
        <v>83</v>
      </c>
      <c r="B83" t="s">
        <v>71</v>
      </c>
      <c r="C83" s="9">
        <v>0.69225133299999997</v>
      </c>
      <c r="D83">
        <v>548</v>
      </c>
      <c r="E83">
        <v>35</v>
      </c>
      <c r="F83">
        <v>12</v>
      </c>
      <c r="G83">
        <v>791.62</v>
      </c>
      <c r="H83">
        <v>16528</v>
      </c>
      <c r="I83" s="9">
        <v>3</v>
      </c>
      <c r="J83">
        <v>11</v>
      </c>
      <c r="K83">
        <v>21</v>
      </c>
      <c r="L83">
        <v>8.1381690000000007E-3</v>
      </c>
      <c r="M83">
        <v>1.5121700000000001E-4</v>
      </c>
      <c r="N83">
        <v>4.9059700000000001E-5</v>
      </c>
      <c r="O83" s="5">
        <v>0.73884177770434412</v>
      </c>
      <c r="P83" s="7">
        <v>180.82</v>
      </c>
      <c r="R83" s="9">
        <v>42</v>
      </c>
      <c r="S83">
        <v>105.577353</v>
      </c>
      <c r="T83">
        <v>28.984045999999999</v>
      </c>
      <c r="U83">
        <v>40903</v>
      </c>
      <c r="V83">
        <v>3</v>
      </c>
      <c r="W83">
        <v>69146</v>
      </c>
      <c r="X83">
        <v>4</v>
      </c>
    </row>
    <row r="84" spans="1:24">
      <c r="A84">
        <v>84</v>
      </c>
      <c r="B84" t="s">
        <v>31</v>
      </c>
      <c r="C84" s="9">
        <v>3.5814490839999999</v>
      </c>
      <c r="D84">
        <v>651</v>
      </c>
      <c r="E84">
        <v>25</v>
      </c>
      <c r="F84">
        <v>23</v>
      </c>
      <c r="G84">
        <v>181.77</v>
      </c>
      <c r="H84">
        <v>77415</v>
      </c>
      <c r="I84" s="9">
        <v>2</v>
      </c>
      <c r="J84">
        <v>6</v>
      </c>
      <c r="K84">
        <v>14</v>
      </c>
      <c r="L84">
        <v>2.8467340000000001E-3</v>
      </c>
      <c r="M84">
        <v>1.3781700000000001E-4</v>
      </c>
      <c r="N84">
        <v>7.0541599999999999E-6</v>
      </c>
      <c r="O84" s="5">
        <v>2.5467590466974261</v>
      </c>
      <c r="P84" s="7">
        <v>61.255299999999998</v>
      </c>
      <c r="R84" s="9">
        <v>47</v>
      </c>
      <c r="S84">
        <v>111.897243</v>
      </c>
      <c r="T84">
        <v>28.477460000000001</v>
      </c>
      <c r="U84">
        <v>37265</v>
      </c>
      <c r="V84">
        <v>2</v>
      </c>
      <c r="W84">
        <v>35066</v>
      </c>
      <c r="X84">
        <v>2</v>
      </c>
    </row>
    <row r="85" spans="1:24">
      <c r="A85">
        <v>85</v>
      </c>
      <c r="B85" t="s">
        <v>24</v>
      </c>
      <c r="C85" s="9">
        <v>8.6350867739999995</v>
      </c>
      <c r="D85">
        <v>2244</v>
      </c>
      <c r="E85">
        <v>22</v>
      </c>
      <c r="F85">
        <v>26</v>
      </c>
      <c r="G85">
        <v>259.87</v>
      </c>
      <c r="H85">
        <v>151133</v>
      </c>
      <c r="I85" s="9">
        <v>2</v>
      </c>
      <c r="J85">
        <v>4</v>
      </c>
      <c r="K85">
        <v>8</v>
      </c>
      <c r="L85">
        <v>4.2465900000000003E-5</v>
      </c>
      <c r="M85">
        <v>1.3217E-4</v>
      </c>
      <c r="N85">
        <v>3.4637700000000002E-6</v>
      </c>
      <c r="O85" s="5">
        <v>3.0540187923522724</v>
      </c>
      <c r="P85" s="7">
        <v>169.70400000000001</v>
      </c>
      <c r="R85" s="9">
        <v>43</v>
      </c>
      <c r="S85">
        <v>117.21524599999999</v>
      </c>
      <c r="T85">
        <v>28.381377000000001</v>
      </c>
      <c r="U85">
        <v>47281</v>
      </c>
      <c r="V85">
        <v>3</v>
      </c>
      <c r="W85">
        <v>64507</v>
      </c>
      <c r="X85">
        <v>4</v>
      </c>
    </row>
    <row r="86" spans="1:24">
      <c r="A86">
        <v>86</v>
      </c>
      <c r="B86" t="s">
        <v>243</v>
      </c>
      <c r="C86" s="9">
        <v>0.33165338999999999</v>
      </c>
      <c r="D86">
        <v>102</v>
      </c>
      <c r="E86">
        <v>39</v>
      </c>
      <c r="F86">
        <v>5</v>
      </c>
      <c r="G86">
        <v>307.55</v>
      </c>
      <c r="H86">
        <v>3680.21</v>
      </c>
      <c r="I86" s="9">
        <v>5</v>
      </c>
      <c r="J86">
        <v>17</v>
      </c>
      <c r="K86">
        <v>32</v>
      </c>
      <c r="L86">
        <v>0.14128070000000001</v>
      </c>
      <c r="M86">
        <v>1.6393399999999999E-4</v>
      </c>
      <c r="N86">
        <v>0.40623740000000003</v>
      </c>
      <c r="O86" s="5">
        <v>0.35866804425566556</v>
      </c>
      <c r="P86" s="7">
        <v>442.64</v>
      </c>
      <c r="R86" s="9">
        <v>44</v>
      </c>
      <c r="S86">
        <v>111.697912</v>
      </c>
      <c r="T86">
        <v>29.028766000000001</v>
      </c>
      <c r="U86">
        <v>29443</v>
      </c>
      <c r="V86">
        <v>2</v>
      </c>
      <c r="W86">
        <v>35292</v>
      </c>
      <c r="X86">
        <v>2</v>
      </c>
    </row>
    <row r="87" spans="1:24">
      <c r="A87">
        <v>87</v>
      </c>
      <c r="B87" t="s">
        <v>235</v>
      </c>
      <c r="C87" s="9">
        <v>2.4350205200000001</v>
      </c>
      <c r="D87">
        <v>890</v>
      </c>
      <c r="E87">
        <v>23</v>
      </c>
      <c r="F87">
        <v>24</v>
      </c>
      <c r="G87">
        <v>365.5</v>
      </c>
      <c r="H87">
        <v>2065</v>
      </c>
      <c r="I87" s="9">
        <v>4</v>
      </c>
      <c r="J87">
        <v>12</v>
      </c>
      <c r="K87">
        <v>28</v>
      </c>
      <c r="L87">
        <v>9.3404560000000005E-3</v>
      </c>
      <c r="M87">
        <v>1.63747E-4</v>
      </c>
      <c r="N87">
        <v>0.20697740000000001</v>
      </c>
      <c r="O87" s="5">
        <v>1.5540165208235817</v>
      </c>
      <c r="P87" s="7">
        <v>418.70100000000002</v>
      </c>
      <c r="R87" s="9">
        <v>45</v>
      </c>
      <c r="S87">
        <v>115.893224</v>
      </c>
      <c r="T87">
        <v>28.660609000000001</v>
      </c>
      <c r="U87">
        <v>35985</v>
      </c>
      <c r="V87">
        <v>2</v>
      </c>
      <c r="W87">
        <v>20304</v>
      </c>
      <c r="X87">
        <v>2</v>
      </c>
    </row>
    <row r="88" spans="1:24">
      <c r="A88">
        <v>88</v>
      </c>
      <c r="B88" t="s">
        <v>232</v>
      </c>
      <c r="C88" s="9">
        <v>0.58574277200000002</v>
      </c>
      <c r="D88">
        <v>188</v>
      </c>
      <c r="E88">
        <v>42</v>
      </c>
      <c r="F88">
        <v>5</v>
      </c>
      <c r="G88">
        <v>320.95999999999998</v>
      </c>
      <c r="H88">
        <v>3070</v>
      </c>
      <c r="I88" s="9">
        <v>4</v>
      </c>
      <c r="J88">
        <v>11</v>
      </c>
      <c r="K88">
        <v>25</v>
      </c>
      <c r="L88">
        <v>9.6435800000000006E-3</v>
      </c>
      <c r="M88">
        <v>1.67448E-4</v>
      </c>
      <c r="N88">
        <v>0.1381251</v>
      </c>
      <c r="O88" s="5">
        <v>2.0883408595557755</v>
      </c>
      <c r="P88" s="7">
        <v>393.94900000000001</v>
      </c>
      <c r="R88" s="9">
        <v>47</v>
      </c>
      <c r="S88">
        <v>117.96646</v>
      </c>
      <c r="T88">
        <v>28.431001999999999</v>
      </c>
      <c r="U88">
        <v>29765</v>
      </c>
      <c r="V88">
        <v>2</v>
      </c>
      <c r="W88">
        <v>42597</v>
      </c>
      <c r="X88">
        <v>3</v>
      </c>
    </row>
    <row r="89" spans="1:24">
      <c r="A89">
        <v>89</v>
      </c>
      <c r="B89" t="s">
        <v>210</v>
      </c>
      <c r="C89" s="9">
        <v>0.46190432599999998</v>
      </c>
      <c r="D89">
        <v>202</v>
      </c>
      <c r="E89">
        <v>39</v>
      </c>
      <c r="F89">
        <v>8</v>
      </c>
      <c r="G89">
        <v>437.32</v>
      </c>
      <c r="H89">
        <v>4280</v>
      </c>
      <c r="I89" s="9">
        <v>5</v>
      </c>
      <c r="J89">
        <v>15</v>
      </c>
      <c r="K89">
        <v>33</v>
      </c>
      <c r="L89">
        <v>0.20764779999999999</v>
      </c>
      <c r="M89">
        <v>1.73702E-4</v>
      </c>
      <c r="N89">
        <v>0.13656579999999999</v>
      </c>
      <c r="O89" s="5">
        <v>0.41303441974415606</v>
      </c>
      <c r="P89" s="7">
        <v>550.04499999999996</v>
      </c>
      <c r="R89" s="9">
        <v>47</v>
      </c>
      <c r="S89">
        <v>120.66829300000001</v>
      </c>
      <c r="T89">
        <v>28.005763000000002</v>
      </c>
      <c r="U89">
        <v>29656</v>
      </c>
      <c r="V89">
        <v>2</v>
      </c>
      <c r="W89">
        <v>54541</v>
      </c>
      <c r="X89">
        <v>3</v>
      </c>
    </row>
    <row r="90" spans="1:24">
      <c r="A90">
        <v>90</v>
      </c>
      <c r="B90" t="s">
        <v>192</v>
      </c>
      <c r="C90" s="9">
        <v>8.7357052000000004E-2</v>
      </c>
      <c r="D90">
        <v>44</v>
      </c>
      <c r="E90">
        <v>43</v>
      </c>
      <c r="F90">
        <v>4</v>
      </c>
      <c r="G90">
        <v>503.68</v>
      </c>
      <c r="H90">
        <v>5662</v>
      </c>
      <c r="I90" s="9">
        <v>3</v>
      </c>
      <c r="J90">
        <v>10</v>
      </c>
      <c r="K90">
        <v>29</v>
      </c>
      <c r="L90">
        <v>0.15844459999999999</v>
      </c>
      <c r="M90">
        <v>1.7385299999999999E-4</v>
      </c>
      <c r="N90">
        <v>3.956076E-2</v>
      </c>
      <c r="O90" s="5">
        <v>1.2887721347577639</v>
      </c>
      <c r="P90" s="7">
        <v>582.05999999999995</v>
      </c>
      <c r="R90" s="9">
        <v>36</v>
      </c>
      <c r="S90">
        <v>103.76133</v>
      </c>
      <c r="T90">
        <v>29.555375000000002</v>
      </c>
      <c r="U90">
        <v>56788</v>
      </c>
      <c r="V90">
        <v>3</v>
      </c>
      <c r="W90">
        <v>48964</v>
      </c>
      <c r="X90">
        <v>3</v>
      </c>
    </row>
    <row r="91" spans="1:24">
      <c r="A91">
        <v>91</v>
      </c>
      <c r="B91" t="s">
        <v>182</v>
      </c>
      <c r="C91" s="9">
        <v>0.65707245700000005</v>
      </c>
      <c r="D91">
        <v>368</v>
      </c>
      <c r="E91">
        <v>39</v>
      </c>
      <c r="F91">
        <v>9</v>
      </c>
      <c r="G91">
        <v>560.05999999999995</v>
      </c>
      <c r="H91">
        <v>10260</v>
      </c>
      <c r="I91" s="9">
        <v>3</v>
      </c>
      <c r="J91">
        <v>11</v>
      </c>
      <c r="K91">
        <v>28</v>
      </c>
      <c r="L91">
        <v>1.9175669999999999E-2</v>
      </c>
      <c r="M91">
        <v>1.7143799999999999E-4</v>
      </c>
      <c r="N91">
        <v>1.6183670000000001E-2</v>
      </c>
      <c r="O91" s="5">
        <v>0.52314225747991705</v>
      </c>
      <c r="P91" s="7">
        <v>757.06</v>
      </c>
      <c r="R91" s="9">
        <v>43</v>
      </c>
      <c r="S91">
        <v>105.06759700000001</v>
      </c>
      <c r="T91">
        <v>29.587053000000001</v>
      </c>
      <c r="U91">
        <v>42691</v>
      </c>
      <c r="V91">
        <v>3</v>
      </c>
      <c r="W91">
        <v>84250</v>
      </c>
      <c r="X91">
        <v>5</v>
      </c>
    </row>
    <row r="92" spans="1:24">
      <c r="A92">
        <v>92</v>
      </c>
      <c r="B92" t="s">
        <v>174</v>
      </c>
      <c r="C92" s="9">
        <v>21.284478679999999</v>
      </c>
      <c r="D92">
        <v>16660</v>
      </c>
      <c r="E92">
        <v>26</v>
      </c>
      <c r="F92">
        <v>22</v>
      </c>
      <c r="G92">
        <v>782.73</v>
      </c>
      <c r="H92">
        <v>26536</v>
      </c>
      <c r="I92" s="9">
        <v>6</v>
      </c>
      <c r="J92">
        <v>17</v>
      </c>
      <c r="K92">
        <v>31</v>
      </c>
      <c r="L92">
        <v>8.6846209999999993E-2</v>
      </c>
      <c r="M92">
        <v>1.7238400000000001E-4</v>
      </c>
      <c r="N92">
        <v>1.258139E-2</v>
      </c>
      <c r="O92" s="5">
        <v>4.623794511879626</v>
      </c>
      <c r="P92" s="7">
        <v>793.01099999999997</v>
      </c>
      <c r="R92" s="9">
        <v>43</v>
      </c>
      <c r="S92">
        <v>106.521683</v>
      </c>
      <c r="T92">
        <v>29.583349999999999</v>
      </c>
      <c r="U92">
        <v>15867</v>
      </c>
      <c r="V92">
        <v>1</v>
      </c>
      <c r="W92">
        <v>36847</v>
      </c>
      <c r="X92">
        <v>2</v>
      </c>
    </row>
    <row r="93" spans="1:24">
      <c r="A93">
        <v>93</v>
      </c>
      <c r="B93" t="s">
        <v>158</v>
      </c>
      <c r="C93" s="9">
        <v>1.6407621939999999</v>
      </c>
      <c r="D93">
        <v>626</v>
      </c>
      <c r="E93">
        <v>40</v>
      </c>
      <c r="F93">
        <v>10</v>
      </c>
      <c r="G93">
        <v>381.53</v>
      </c>
      <c r="H93">
        <v>7410</v>
      </c>
      <c r="I93" s="9">
        <v>5</v>
      </c>
      <c r="J93">
        <v>15</v>
      </c>
      <c r="K93">
        <v>29</v>
      </c>
      <c r="L93">
        <v>4.253204E-2</v>
      </c>
      <c r="M93">
        <v>1.6946299999999999E-4</v>
      </c>
      <c r="N93">
        <v>7.8557639999999995E-3</v>
      </c>
      <c r="O93" s="5">
        <v>1.3506467065120815</v>
      </c>
      <c r="P93" s="7">
        <v>502.33800000000002</v>
      </c>
      <c r="R93" s="9">
        <v>43</v>
      </c>
      <c r="S93">
        <v>120.293781</v>
      </c>
      <c r="T93">
        <v>28.135041999999999</v>
      </c>
      <c r="U93">
        <v>66130</v>
      </c>
      <c r="V93">
        <v>4</v>
      </c>
      <c r="W93">
        <v>93072</v>
      </c>
      <c r="X93">
        <v>5</v>
      </c>
    </row>
    <row r="94" spans="1:24">
      <c r="A94">
        <v>94</v>
      </c>
      <c r="B94" t="s">
        <v>146</v>
      </c>
      <c r="C94" s="9">
        <v>0.48891890999999998</v>
      </c>
      <c r="D94">
        <v>152</v>
      </c>
      <c r="E94">
        <v>36</v>
      </c>
      <c r="F94">
        <v>1</v>
      </c>
      <c r="G94">
        <v>310.89</v>
      </c>
      <c r="H94">
        <v>4863.5200000000004</v>
      </c>
      <c r="I94" s="9">
        <v>4</v>
      </c>
      <c r="J94">
        <v>13</v>
      </c>
      <c r="K94">
        <v>22</v>
      </c>
      <c r="L94">
        <v>2.055533E-2</v>
      </c>
      <c r="M94">
        <v>1.65098E-4</v>
      </c>
      <c r="N94">
        <v>4.1610909999999996E-3</v>
      </c>
      <c r="O94" s="5">
        <v>0.13564780722183767</v>
      </c>
      <c r="P94" s="7">
        <v>328.05500000000001</v>
      </c>
      <c r="R94" s="9">
        <v>44</v>
      </c>
      <c r="S94">
        <v>113.12970199999999</v>
      </c>
      <c r="T94">
        <v>29.371903</v>
      </c>
      <c r="U94">
        <v>30666</v>
      </c>
      <c r="V94">
        <v>2</v>
      </c>
      <c r="W94">
        <v>50264</v>
      </c>
      <c r="X94">
        <v>3</v>
      </c>
    </row>
    <row r="95" spans="1:24">
      <c r="A95">
        <v>95</v>
      </c>
      <c r="B95" t="s">
        <v>133</v>
      </c>
      <c r="C95" s="9">
        <v>0.76955727399999996</v>
      </c>
      <c r="D95">
        <v>417</v>
      </c>
      <c r="E95">
        <v>23</v>
      </c>
      <c r="F95">
        <v>14</v>
      </c>
      <c r="G95">
        <v>541.87</v>
      </c>
      <c r="H95">
        <v>9195</v>
      </c>
      <c r="I95" s="9">
        <v>2</v>
      </c>
      <c r="J95">
        <v>6</v>
      </c>
      <c r="K95">
        <v>19</v>
      </c>
      <c r="L95">
        <v>4.6154439999999998E-3</v>
      </c>
      <c r="M95">
        <v>1.5825299999999999E-4</v>
      </c>
      <c r="N95">
        <v>1.0477609999999999E-3</v>
      </c>
      <c r="O95" s="5">
        <v>0.57615094213637674</v>
      </c>
      <c r="P95" s="7">
        <v>132.596</v>
      </c>
      <c r="R95" s="9">
        <v>43</v>
      </c>
      <c r="S95">
        <v>102.92616200000001</v>
      </c>
      <c r="T95">
        <v>30.153703</v>
      </c>
      <c r="U95">
        <v>69291</v>
      </c>
      <c r="V95">
        <v>4</v>
      </c>
      <c r="W95">
        <v>94888</v>
      </c>
      <c r="X95">
        <v>5</v>
      </c>
    </row>
    <row r="96" spans="1:24">
      <c r="A96">
        <v>96</v>
      </c>
      <c r="B96" t="s">
        <v>126</v>
      </c>
      <c r="C96" s="9">
        <v>1.0253115770000001</v>
      </c>
      <c r="D96">
        <v>399</v>
      </c>
      <c r="E96">
        <v>33</v>
      </c>
      <c r="F96">
        <v>5</v>
      </c>
      <c r="G96">
        <v>389.15</v>
      </c>
      <c r="H96">
        <v>10007</v>
      </c>
      <c r="I96" s="9">
        <v>2</v>
      </c>
      <c r="J96">
        <v>8</v>
      </c>
      <c r="K96">
        <v>18</v>
      </c>
      <c r="L96">
        <v>2.6348919999999998E-3</v>
      </c>
      <c r="M96">
        <v>1.5598200000000001E-4</v>
      </c>
      <c r="N96">
        <v>3.48127E-4</v>
      </c>
      <c r="O96" s="5">
        <v>1.3952934989164383</v>
      </c>
      <c r="P96" s="7">
        <v>70.114800000000002</v>
      </c>
      <c r="R96" s="9">
        <v>48</v>
      </c>
      <c r="S96">
        <v>118.87133300000001</v>
      </c>
      <c r="T96">
        <v>28.968503999999999</v>
      </c>
      <c r="U96">
        <v>37782</v>
      </c>
      <c r="V96">
        <v>2</v>
      </c>
      <c r="W96">
        <v>20031</v>
      </c>
      <c r="X96">
        <v>2</v>
      </c>
    </row>
    <row r="97" spans="1:24">
      <c r="A97">
        <v>97</v>
      </c>
      <c r="B97" t="s">
        <v>116</v>
      </c>
      <c r="C97" s="9">
        <v>1.1478848109999999</v>
      </c>
      <c r="D97">
        <v>1319</v>
      </c>
      <c r="E97">
        <v>23</v>
      </c>
      <c r="F97">
        <v>21</v>
      </c>
      <c r="G97">
        <v>1149.07</v>
      </c>
      <c r="H97">
        <v>85997.5</v>
      </c>
      <c r="I97" s="9">
        <v>6</v>
      </c>
      <c r="J97">
        <v>14</v>
      </c>
      <c r="K97">
        <v>26</v>
      </c>
      <c r="L97">
        <v>8.4097950000000005E-2</v>
      </c>
      <c r="M97">
        <v>1.6116000000000001E-4</v>
      </c>
      <c r="N97">
        <v>4.5046399999999998E-4</v>
      </c>
      <c r="O97" s="5">
        <v>9.2649098536790806</v>
      </c>
      <c r="P97" s="7">
        <v>0</v>
      </c>
      <c r="R97" s="9">
        <v>45</v>
      </c>
      <c r="S97">
        <v>99.800194000000005</v>
      </c>
      <c r="T97">
        <v>28.929608000000002</v>
      </c>
      <c r="U97">
        <v>91702</v>
      </c>
      <c r="V97">
        <v>5</v>
      </c>
      <c r="W97">
        <v>57940</v>
      </c>
      <c r="X97">
        <v>3</v>
      </c>
    </row>
    <row r="98" spans="1:24">
      <c r="A98">
        <v>98</v>
      </c>
      <c r="B98" t="s">
        <v>81</v>
      </c>
      <c r="C98" s="9">
        <v>0.58049697199999994</v>
      </c>
      <c r="D98">
        <v>278</v>
      </c>
      <c r="E98">
        <v>24</v>
      </c>
      <c r="F98">
        <v>19</v>
      </c>
      <c r="G98">
        <v>478.9</v>
      </c>
      <c r="H98">
        <v>6264</v>
      </c>
      <c r="I98" s="9">
        <v>2</v>
      </c>
      <c r="J98">
        <v>8</v>
      </c>
      <c r="K98">
        <v>17</v>
      </c>
      <c r="L98">
        <v>1.0411139999999999E-2</v>
      </c>
      <c r="M98">
        <v>1.5396499999999999E-4</v>
      </c>
      <c r="N98">
        <v>1.1178100000000001E-4</v>
      </c>
      <c r="O98" s="5">
        <v>0.38899596573537543</v>
      </c>
      <c r="P98" s="7">
        <v>337.33100000000002</v>
      </c>
      <c r="R98" s="9">
        <v>45</v>
      </c>
      <c r="S98">
        <v>117.12194100000001</v>
      </c>
      <c r="T98">
        <v>28.983274000000002</v>
      </c>
      <c r="U98">
        <v>57170</v>
      </c>
      <c r="V98">
        <v>3</v>
      </c>
      <c r="W98">
        <v>48372</v>
      </c>
      <c r="X98">
        <v>3</v>
      </c>
    </row>
    <row r="99" spans="1:24">
      <c r="A99">
        <v>99</v>
      </c>
      <c r="B99" t="s">
        <v>67</v>
      </c>
      <c r="C99" s="9">
        <v>2.5318728680000002</v>
      </c>
      <c r="D99">
        <v>282</v>
      </c>
      <c r="E99">
        <v>38</v>
      </c>
      <c r="F99">
        <v>7</v>
      </c>
      <c r="G99">
        <v>111.38</v>
      </c>
      <c r="H99">
        <v>5471</v>
      </c>
      <c r="I99" s="9">
        <v>2</v>
      </c>
      <c r="J99">
        <v>5</v>
      </c>
      <c r="K99">
        <v>17</v>
      </c>
      <c r="L99">
        <v>6.4255550000000003E-3</v>
      </c>
      <c r="M99">
        <v>1.4861099999999999E-4</v>
      </c>
      <c r="N99">
        <v>3.0602599999999997E-5</v>
      </c>
      <c r="O99" s="5">
        <v>0.59180364516511763</v>
      </c>
      <c r="P99" s="7">
        <v>563.34500000000003</v>
      </c>
      <c r="R99" s="9">
        <v>44</v>
      </c>
      <c r="S99">
        <v>104.651072</v>
      </c>
      <c r="T99">
        <v>30.116662000000002</v>
      </c>
      <c r="U99">
        <v>53375</v>
      </c>
      <c r="V99">
        <v>3</v>
      </c>
      <c r="W99">
        <v>66272</v>
      </c>
      <c r="X99">
        <v>4</v>
      </c>
    </row>
    <row r="100" spans="1:24">
      <c r="A100">
        <v>100</v>
      </c>
      <c r="B100" t="s">
        <v>50</v>
      </c>
      <c r="C100" s="9">
        <v>0.360997395</v>
      </c>
      <c r="D100">
        <v>97</v>
      </c>
      <c r="E100">
        <v>37</v>
      </c>
      <c r="F100">
        <v>5</v>
      </c>
      <c r="G100">
        <v>268.7</v>
      </c>
      <c r="H100">
        <v>2404</v>
      </c>
      <c r="I100" s="9">
        <v>3</v>
      </c>
      <c r="J100">
        <v>11</v>
      </c>
      <c r="K100">
        <v>19</v>
      </c>
      <c r="L100">
        <v>2.6406800000000001E-2</v>
      </c>
      <c r="M100">
        <v>1.46563E-4</v>
      </c>
      <c r="N100">
        <v>1.9923099999999999E-5</v>
      </c>
      <c r="O100" s="5">
        <v>0.76436394405159447</v>
      </c>
      <c r="P100" s="7">
        <v>748</v>
      </c>
      <c r="R100" s="9">
        <v>48</v>
      </c>
      <c r="S100">
        <v>121.45885199999999</v>
      </c>
      <c r="T100">
        <v>28.584309999999999</v>
      </c>
      <c r="U100">
        <v>32166</v>
      </c>
      <c r="V100">
        <v>2</v>
      </c>
      <c r="W100">
        <v>38966</v>
      </c>
      <c r="X100">
        <v>2</v>
      </c>
    </row>
    <row r="101" spans="1:24">
      <c r="A101">
        <v>101</v>
      </c>
      <c r="B101" t="s">
        <v>266</v>
      </c>
      <c r="C101" s="9">
        <v>0.36483035400000002</v>
      </c>
      <c r="D101">
        <v>170</v>
      </c>
      <c r="E101">
        <v>40</v>
      </c>
      <c r="F101">
        <v>4</v>
      </c>
      <c r="G101">
        <v>465.97</v>
      </c>
      <c r="H101">
        <v>3499</v>
      </c>
      <c r="I101" s="9">
        <v>6</v>
      </c>
      <c r="J101">
        <v>15</v>
      </c>
      <c r="K101">
        <v>28</v>
      </c>
      <c r="L101">
        <v>6.1897380000000002E-2</v>
      </c>
      <c r="M101">
        <v>1.5477500000000001E-4</v>
      </c>
      <c r="N101">
        <v>0.87231510000000001</v>
      </c>
      <c r="O101" s="5">
        <v>0.51323902176060743</v>
      </c>
      <c r="P101" s="7">
        <v>186.483</v>
      </c>
      <c r="R101" s="9">
        <v>42</v>
      </c>
      <c r="S101">
        <v>95.333196999999998</v>
      </c>
      <c r="T101">
        <v>29.325298</v>
      </c>
      <c r="U101">
        <v>110421</v>
      </c>
      <c r="V101">
        <v>6</v>
      </c>
      <c r="W101">
        <v>44217</v>
      </c>
      <c r="X101">
        <v>3</v>
      </c>
    </row>
    <row r="102" spans="1:24">
      <c r="A102">
        <v>102</v>
      </c>
      <c r="B102" t="s">
        <v>259</v>
      </c>
      <c r="C102" s="9">
        <v>1.1149255140000001</v>
      </c>
      <c r="D102">
        <v>354</v>
      </c>
      <c r="E102">
        <v>40</v>
      </c>
      <c r="F102">
        <v>3</v>
      </c>
      <c r="G102">
        <v>317.51</v>
      </c>
      <c r="H102">
        <v>2778</v>
      </c>
      <c r="I102" s="9">
        <v>3</v>
      </c>
      <c r="J102">
        <v>9</v>
      </c>
      <c r="K102">
        <v>19</v>
      </c>
      <c r="L102">
        <v>6.8035100000000005E-4</v>
      </c>
      <c r="M102">
        <v>1.52416E-4</v>
      </c>
      <c r="N102">
        <v>0.36689450000000001</v>
      </c>
      <c r="O102" s="5">
        <v>0.79715798313883546</v>
      </c>
      <c r="P102" s="7">
        <v>269.65100000000001</v>
      </c>
      <c r="R102" s="9">
        <v>48</v>
      </c>
      <c r="S102">
        <v>120.103115</v>
      </c>
      <c r="T102">
        <v>29.304749999999999</v>
      </c>
      <c r="U102">
        <v>43322</v>
      </c>
      <c r="V102">
        <v>3</v>
      </c>
      <c r="W102">
        <v>62840</v>
      </c>
      <c r="X102">
        <v>4</v>
      </c>
    </row>
    <row r="103" spans="1:24">
      <c r="A103">
        <v>103</v>
      </c>
      <c r="B103" t="s">
        <v>250</v>
      </c>
      <c r="C103" s="9">
        <v>0.66008675400000005</v>
      </c>
      <c r="D103">
        <v>105</v>
      </c>
      <c r="E103">
        <v>39</v>
      </c>
      <c r="F103">
        <v>6</v>
      </c>
      <c r="G103">
        <v>159.07</v>
      </c>
      <c r="H103">
        <v>2992</v>
      </c>
      <c r="I103" s="9">
        <v>3</v>
      </c>
      <c r="J103">
        <v>10</v>
      </c>
      <c r="K103">
        <v>21</v>
      </c>
      <c r="L103">
        <v>3.7002939999999998E-3</v>
      </c>
      <c r="M103">
        <v>1.57035E-4</v>
      </c>
      <c r="N103">
        <v>0.25270160000000003</v>
      </c>
      <c r="O103" s="5">
        <v>1.4652455023877065</v>
      </c>
      <c r="P103" s="7">
        <v>353.65100000000001</v>
      </c>
      <c r="R103" s="9">
        <v>47</v>
      </c>
      <c r="S103">
        <v>114.298726</v>
      </c>
      <c r="T103">
        <v>29.852899000000001</v>
      </c>
      <c r="U103">
        <v>38038</v>
      </c>
      <c r="V103">
        <v>2</v>
      </c>
      <c r="W103">
        <v>42751</v>
      </c>
      <c r="X103">
        <v>3</v>
      </c>
    </row>
    <row r="104" spans="1:24">
      <c r="A104">
        <v>104</v>
      </c>
      <c r="B104" t="s">
        <v>265</v>
      </c>
      <c r="C104" s="9">
        <v>0.601150026</v>
      </c>
      <c r="D104">
        <v>138</v>
      </c>
      <c r="E104">
        <v>38</v>
      </c>
      <c r="F104">
        <v>6</v>
      </c>
      <c r="G104">
        <v>229.56</v>
      </c>
      <c r="H104">
        <v>1605</v>
      </c>
      <c r="I104" s="9">
        <v>5</v>
      </c>
      <c r="J104">
        <v>14</v>
      </c>
      <c r="K104">
        <v>26</v>
      </c>
      <c r="L104">
        <v>8.4249669999999999E-2</v>
      </c>
      <c r="M104">
        <v>1.59796E-4</v>
      </c>
      <c r="N104">
        <v>0.31441249999999998</v>
      </c>
      <c r="O104" s="5">
        <v>0.80992473707835555</v>
      </c>
      <c r="P104" s="7">
        <v>411.745</v>
      </c>
      <c r="R104" s="9">
        <v>43</v>
      </c>
      <c r="S104">
        <v>109.49497100000001</v>
      </c>
      <c r="T104">
        <v>30.283131999999998</v>
      </c>
      <c r="U104">
        <v>50648</v>
      </c>
      <c r="V104">
        <v>3</v>
      </c>
      <c r="W104">
        <v>56269</v>
      </c>
      <c r="X104">
        <v>3</v>
      </c>
    </row>
    <row r="105" spans="1:24">
      <c r="A105">
        <v>105</v>
      </c>
      <c r="B105" t="s">
        <v>253</v>
      </c>
      <c r="C105" s="9">
        <v>0.46594041200000003</v>
      </c>
      <c r="D105">
        <v>71</v>
      </c>
      <c r="E105">
        <v>29</v>
      </c>
      <c r="F105">
        <v>13</v>
      </c>
      <c r="G105">
        <v>152.38</v>
      </c>
      <c r="H105">
        <v>2201</v>
      </c>
      <c r="I105" s="9">
        <v>4</v>
      </c>
      <c r="J105">
        <v>13</v>
      </c>
      <c r="K105">
        <v>23</v>
      </c>
      <c r="L105">
        <v>6.7950659999999996E-2</v>
      </c>
      <c r="M105">
        <v>1.5977E-4</v>
      </c>
      <c r="N105">
        <v>0.1301369</v>
      </c>
      <c r="O105" s="5">
        <v>0.4946571465042866</v>
      </c>
      <c r="P105" s="7">
        <v>590.80399999999997</v>
      </c>
      <c r="R105" s="9">
        <v>39</v>
      </c>
      <c r="S105">
        <v>115.596215</v>
      </c>
      <c r="T105">
        <v>29.171015000000001</v>
      </c>
      <c r="U105">
        <v>31472</v>
      </c>
      <c r="V105">
        <v>2</v>
      </c>
      <c r="W105">
        <v>23440</v>
      </c>
      <c r="X105">
        <v>2</v>
      </c>
    </row>
    <row r="106" spans="1:24">
      <c r="A106">
        <v>106</v>
      </c>
      <c r="B106" t="s">
        <v>247</v>
      </c>
      <c r="C106" s="9">
        <v>1.055867415</v>
      </c>
      <c r="D106">
        <v>79</v>
      </c>
      <c r="E106">
        <v>44</v>
      </c>
      <c r="F106">
        <v>3</v>
      </c>
      <c r="G106">
        <v>74.819999999999993</v>
      </c>
      <c r="H106">
        <v>2080</v>
      </c>
      <c r="I106" s="9">
        <v>3</v>
      </c>
      <c r="J106">
        <v>8</v>
      </c>
      <c r="K106">
        <v>15</v>
      </c>
      <c r="L106">
        <v>6.7276569999999997E-3</v>
      </c>
      <c r="M106">
        <v>1.54871E-4</v>
      </c>
      <c r="N106">
        <v>3.7548079999999998E-2</v>
      </c>
      <c r="O106" s="5">
        <v>1.2090847096646409</v>
      </c>
      <c r="P106" s="7">
        <v>996.06600000000003</v>
      </c>
      <c r="R106" s="9">
        <v>42</v>
      </c>
      <c r="S106">
        <v>105.381843</v>
      </c>
      <c r="T106">
        <v>30.864146000000002</v>
      </c>
      <c r="U106">
        <v>61181</v>
      </c>
      <c r="V106">
        <v>4</v>
      </c>
      <c r="W106">
        <v>65888</v>
      </c>
      <c r="X106">
        <v>4</v>
      </c>
    </row>
    <row r="107" spans="1:24">
      <c r="A107">
        <v>107</v>
      </c>
      <c r="B107" t="s">
        <v>240</v>
      </c>
      <c r="C107" s="9">
        <v>6.4294710329999996</v>
      </c>
      <c r="D107">
        <v>1021</v>
      </c>
      <c r="E107">
        <v>36</v>
      </c>
      <c r="F107">
        <v>7</v>
      </c>
      <c r="G107">
        <v>158.80000000000001</v>
      </c>
      <c r="H107">
        <v>2682</v>
      </c>
      <c r="I107" s="9">
        <v>2</v>
      </c>
      <c r="J107">
        <v>7</v>
      </c>
      <c r="K107">
        <v>14</v>
      </c>
      <c r="L107">
        <v>6.2580719999999999E-3</v>
      </c>
      <c r="M107">
        <v>1.58479E-4</v>
      </c>
      <c r="N107">
        <v>1.5952709999999998E-2</v>
      </c>
      <c r="O107" s="5">
        <v>2.1225517578635</v>
      </c>
      <c r="P107" s="7">
        <v>1010.24</v>
      </c>
      <c r="R107" s="9">
        <v>44</v>
      </c>
      <c r="S107">
        <v>111.752911</v>
      </c>
      <c r="T107">
        <v>30.146408999999998</v>
      </c>
      <c r="U107">
        <v>30745</v>
      </c>
      <c r="V107">
        <v>2</v>
      </c>
      <c r="W107">
        <v>33225</v>
      </c>
      <c r="X107">
        <v>2</v>
      </c>
    </row>
    <row r="108" spans="1:24">
      <c r="A108">
        <v>108</v>
      </c>
      <c r="B108" t="s">
        <v>233</v>
      </c>
      <c r="C108" s="9">
        <v>1.0769786770000001</v>
      </c>
      <c r="D108">
        <v>149</v>
      </c>
      <c r="E108">
        <v>43</v>
      </c>
      <c r="F108">
        <v>2</v>
      </c>
      <c r="G108">
        <v>138.35</v>
      </c>
      <c r="H108">
        <v>3269</v>
      </c>
      <c r="I108" s="9">
        <v>4</v>
      </c>
      <c r="J108">
        <v>10</v>
      </c>
      <c r="K108">
        <v>24</v>
      </c>
      <c r="L108">
        <v>4.765374E-2</v>
      </c>
      <c r="M108">
        <v>1.65453E-4</v>
      </c>
      <c r="N108">
        <v>3.1107139999999998E-2</v>
      </c>
      <c r="O108" s="5">
        <v>1.3669830226693394</v>
      </c>
      <c r="P108" s="7">
        <v>955.80399999999997</v>
      </c>
      <c r="R108" s="9">
        <v>44</v>
      </c>
      <c r="S108">
        <v>104.06152400000001</v>
      </c>
      <c r="T108">
        <v>30.673855</v>
      </c>
      <c r="U108">
        <v>18416</v>
      </c>
      <c r="V108">
        <v>1</v>
      </c>
      <c r="W108">
        <v>59673</v>
      </c>
      <c r="X108">
        <v>3</v>
      </c>
    </row>
    <row r="109" spans="1:24">
      <c r="A109">
        <v>109</v>
      </c>
      <c r="B109" t="s">
        <v>216</v>
      </c>
      <c r="C109" s="9">
        <v>2.7662287270000001</v>
      </c>
      <c r="D109">
        <v>499</v>
      </c>
      <c r="E109">
        <v>35</v>
      </c>
      <c r="F109">
        <v>11</v>
      </c>
      <c r="G109">
        <v>180.39</v>
      </c>
      <c r="H109">
        <v>1821</v>
      </c>
      <c r="I109" s="9">
        <v>2</v>
      </c>
      <c r="J109">
        <v>10</v>
      </c>
      <c r="K109">
        <v>24</v>
      </c>
      <c r="L109">
        <v>3.308415E-2</v>
      </c>
      <c r="M109">
        <v>1.6071999999999999E-4</v>
      </c>
      <c r="N109">
        <v>1.0105909999999999E-2</v>
      </c>
      <c r="O109" s="5">
        <v>0.62753335393704845</v>
      </c>
      <c r="P109" s="7">
        <v>1144.19</v>
      </c>
      <c r="R109" s="9">
        <v>47</v>
      </c>
      <c r="S109">
        <v>118.43514999999999</v>
      </c>
      <c r="T109">
        <v>29.866167999999998</v>
      </c>
      <c r="U109">
        <v>64377</v>
      </c>
      <c r="V109">
        <v>4</v>
      </c>
      <c r="W109">
        <v>42614</v>
      </c>
      <c r="X109">
        <v>3</v>
      </c>
    </row>
    <row r="110" spans="1:24">
      <c r="A110">
        <v>110</v>
      </c>
      <c r="B110" t="s">
        <v>207</v>
      </c>
      <c r="C110" s="9">
        <v>3.5915188229999999</v>
      </c>
      <c r="D110">
        <v>1162</v>
      </c>
      <c r="E110">
        <v>33</v>
      </c>
      <c r="F110">
        <v>11</v>
      </c>
      <c r="G110">
        <v>323.54000000000002</v>
      </c>
      <c r="H110">
        <v>2627</v>
      </c>
      <c r="I110" s="9">
        <v>6</v>
      </c>
      <c r="J110">
        <v>17</v>
      </c>
      <c r="K110">
        <v>30</v>
      </c>
      <c r="L110">
        <v>0.16036059999999999</v>
      </c>
      <c r="M110">
        <v>1.6347900000000001E-4</v>
      </c>
      <c r="N110">
        <v>1.238536E-2</v>
      </c>
      <c r="O110" s="5">
        <v>1.9453295826697212</v>
      </c>
      <c r="P110" s="7">
        <v>1060</v>
      </c>
      <c r="R110" s="9">
        <v>39</v>
      </c>
      <c r="S110">
        <v>91.761391000000003</v>
      </c>
      <c r="T110">
        <v>30.074361</v>
      </c>
      <c r="U110">
        <v>80198</v>
      </c>
      <c r="V110">
        <v>5</v>
      </c>
      <c r="W110">
        <v>41273</v>
      </c>
      <c r="X110">
        <v>3</v>
      </c>
    </row>
    <row r="111" spans="1:24">
      <c r="A111">
        <v>111</v>
      </c>
      <c r="B111" t="s">
        <v>217</v>
      </c>
      <c r="C111" s="9">
        <v>5.8767600849999999</v>
      </c>
      <c r="D111">
        <v>1298</v>
      </c>
      <c r="E111">
        <v>36</v>
      </c>
      <c r="F111">
        <v>3</v>
      </c>
      <c r="G111">
        <v>220.87</v>
      </c>
      <c r="H111">
        <v>4417.2700000000004</v>
      </c>
      <c r="I111" s="9">
        <v>5</v>
      </c>
      <c r="J111">
        <v>15</v>
      </c>
      <c r="K111">
        <v>30</v>
      </c>
      <c r="L111">
        <v>0.1243411</v>
      </c>
      <c r="M111">
        <v>1.5765399999999999E-4</v>
      </c>
      <c r="N111">
        <v>4.1536560000000004E-3</v>
      </c>
      <c r="O111" s="5">
        <v>2.502539144312439</v>
      </c>
      <c r="P111" s="7">
        <v>1274.51</v>
      </c>
      <c r="R111" s="9">
        <v>46</v>
      </c>
      <c r="S111">
        <v>89.701215000000005</v>
      </c>
      <c r="T111">
        <v>28.855312999999999</v>
      </c>
      <c r="U111">
        <v>104466</v>
      </c>
      <c r="V111">
        <v>6</v>
      </c>
      <c r="W111">
        <v>59373</v>
      </c>
      <c r="X111">
        <v>3</v>
      </c>
    </row>
    <row r="112" spans="1:24">
      <c r="A112">
        <v>112</v>
      </c>
      <c r="B112" t="s">
        <v>228</v>
      </c>
      <c r="C112" s="9">
        <v>1.305205723</v>
      </c>
      <c r="D112">
        <v>51</v>
      </c>
      <c r="E112">
        <v>38</v>
      </c>
      <c r="F112">
        <v>4</v>
      </c>
      <c r="G112">
        <v>39.074300000000001</v>
      </c>
      <c r="H112">
        <v>1068</v>
      </c>
      <c r="I112" s="9">
        <v>5</v>
      </c>
      <c r="J112">
        <v>16</v>
      </c>
      <c r="K112">
        <v>35</v>
      </c>
      <c r="L112">
        <v>0.13056180000000001</v>
      </c>
      <c r="M112">
        <v>1.5382300000000001E-4</v>
      </c>
      <c r="N112">
        <v>1.714012E-3</v>
      </c>
      <c r="O112" s="5">
        <v>2.8433164195143149E-2</v>
      </c>
      <c r="P112" s="7">
        <v>1698.36</v>
      </c>
      <c r="R112" s="9">
        <v>44</v>
      </c>
      <c r="S112">
        <v>114.341921</v>
      </c>
      <c r="T112">
        <v>30.545860999999999</v>
      </c>
      <c r="U112">
        <v>55353</v>
      </c>
      <c r="V112">
        <v>3</v>
      </c>
      <c r="W112">
        <v>50469</v>
      </c>
      <c r="X112">
        <v>3</v>
      </c>
    </row>
    <row r="113" spans="1:24">
      <c r="A113">
        <v>113</v>
      </c>
      <c r="B113" t="s">
        <v>145</v>
      </c>
      <c r="C113" s="9">
        <v>6.8398268399999997</v>
      </c>
      <c r="D113">
        <v>316</v>
      </c>
      <c r="E113">
        <v>37</v>
      </c>
      <c r="F113">
        <v>2</v>
      </c>
      <c r="G113">
        <v>46.2</v>
      </c>
      <c r="H113">
        <v>21.3</v>
      </c>
      <c r="I113" s="9">
        <v>3</v>
      </c>
      <c r="J113">
        <v>12</v>
      </c>
      <c r="K113">
        <v>26</v>
      </c>
      <c r="L113">
        <v>6.4769720000000003E-2</v>
      </c>
      <c r="M113">
        <v>1.5133200000000001E-4</v>
      </c>
      <c r="N113">
        <v>4.77348E-4</v>
      </c>
      <c r="O113" s="5">
        <v>1.9638228442512506E-2</v>
      </c>
      <c r="P113" s="7">
        <v>1647</v>
      </c>
      <c r="R113" s="9">
        <v>47</v>
      </c>
      <c r="S113">
        <v>115.065994</v>
      </c>
      <c r="T113">
        <v>30.223009999999999</v>
      </c>
      <c r="U113">
        <v>42514</v>
      </c>
      <c r="V113">
        <v>3</v>
      </c>
      <c r="W113">
        <v>71069</v>
      </c>
      <c r="X113">
        <v>4</v>
      </c>
    </row>
    <row r="114" spans="1:24">
      <c r="A114">
        <v>114</v>
      </c>
      <c r="B114" t="s">
        <v>118</v>
      </c>
      <c r="C114" s="9">
        <v>18.533094810000001</v>
      </c>
      <c r="D114">
        <v>1036</v>
      </c>
      <c r="E114">
        <v>36</v>
      </c>
      <c r="F114">
        <v>3</v>
      </c>
      <c r="G114">
        <v>55.9</v>
      </c>
      <c r="H114">
        <v>4725.26</v>
      </c>
      <c r="I114" s="9">
        <v>3</v>
      </c>
      <c r="J114">
        <v>6</v>
      </c>
      <c r="K114">
        <v>14</v>
      </c>
      <c r="L114">
        <v>1.20255E-2</v>
      </c>
      <c r="M114">
        <v>1.4450899999999999E-4</v>
      </c>
      <c r="N114">
        <v>1.37954E-4</v>
      </c>
      <c r="O114" s="5">
        <v>1.7976295307343346</v>
      </c>
      <c r="P114" s="7">
        <v>1953.81</v>
      </c>
      <c r="R114" s="9">
        <v>43</v>
      </c>
      <c r="S114">
        <v>105.898506</v>
      </c>
      <c r="T114">
        <v>30.994084000000001</v>
      </c>
      <c r="U114">
        <v>41459</v>
      </c>
      <c r="V114">
        <v>3</v>
      </c>
      <c r="W114">
        <v>103618</v>
      </c>
      <c r="X114">
        <v>6</v>
      </c>
    </row>
    <row r="115" spans="1:24">
      <c r="A115">
        <v>115</v>
      </c>
      <c r="B115" t="s">
        <v>267</v>
      </c>
      <c r="C115" s="9">
        <v>0.84663089700000005</v>
      </c>
      <c r="D115">
        <v>243</v>
      </c>
      <c r="E115">
        <v>42</v>
      </c>
      <c r="F115">
        <v>6</v>
      </c>
      <c r="G115">
        <v>287.02</v>
      </c>
      <c r="H115">
        <v>1393</v>
      </c>
      <c r="I115" s="9">
        <v>4</v>
      </c>
      <c r="J115">
        <v>12</v>
      </c>
      <c r="K115">
        <v>23</v>
      </c>
      <c r="L115">
        <v>7.5468049999999995E-2</v>
      </c>
      <c r="M115">
        <v>1.5501499999999999E-4</v>
      </c>
      <c r="N115">
        <v>0.45397589999999999</v>
      </c>
      <c r="O115" s="5">
        <v>0.19094433605783101</v>
      </c>
      <c r="P115" s="7">
        <v>341.11700000000002</v>
      </c>
      <c r="R115" s="9">
        <v>44</v>
      </c>
      <c r="S115">
        <v>111.285572</v>
      </c>
      <c r="T115">
        <v>30.710787</v>
      </c>
      <c r="U115">
        <v>34521</v>
      </c>
      <c r="V115">
        <v>2</v>
      </c>
      <c r="W115">
        <v>41273</v>
      </c>
      <c r="X115">
        <v>3</v>
      </c>
    </row>
    <row r="116" spans="1:24">
      <c r="A116">
        <v>116</v>
      </c>
      <c r="B116" t="s">
        <v>262</v>
      </c>
      <c r="C116" s="9">
        <v>0.42311191999999997</v>
      </c>
      <c r="D116">
        <v>93</v>
      </c>
      <c r="E116">
        <v>37</v>
      </c>
      <c r="F116">
        <v>2</v>
      </c>
      <c r="G116">
        <v>219.8</v>
      </c>
      <c r="H116">
        <v>1406</v>
      </c>
      <c r="I116" s="9">
        <v>3</v>
      </c>
      <c r="J116">
        <v>9</v>
      </c>
      <c r="K116">
        <v>18</v>
      </c>
      <c r="L116">
        <v>5.8875259999999997E-3</v>
      </c>
      <c r="M116">
        <v>1.5439300000000001E-4</v>
      </c>
      <c r="N116">
        <v>0.1100756</v>
      </c>
      <c r="O116" s="5">
        <v>0.31354330020397836</v>
      </c>
      <c r="P116" s="7">
        <v>594.86500000000001</v>
      </c>
      <c r="R116" s="9">
        <v>43</v>
      </c>
      <c r="S116">
        <v>115.008562</v>
      </c>
      <c r="T116">
        <v>30.274386</v>
      </c>
      <c r="U116">
        <v>56458</v>
      </c>
      <c r="V116">
        <v>3</v>
      </c>
      <c r="W116">
        <v>86394</v>
      </c>
      <c r="X116">
        <v>5</v>
      </c>
    </row>
    <row r="117" spans="1:24">
      <c r="A117">
        <v>117</v>
      </c>
      <c r="B117" t="s">
        <v>263</v>
      </c>
      <c r="C117" s="9">
        <v>0.15026296</v>
      </c>
      <c r="D117">
        <v>28</v>
      </c>
      <c r="E117">
        <v>43</v>
      </c>
      <c r="F117">
        <v>1</v>
      </c>
      <c r="G117">
        <v>186.34</v>
      </c>
      <c r="H117">
        <v>2223</v>
      </c>
      <c r="I117" s="9">
        <v>2</v>
      </c>
      <c r="J117">
        <v>5</v>
      </c>
      <c r="K117">
        <v>10</v>
      </c>
      <c r="L117">
        <v>7.5612499999999996E-4</v>
      </c>
      <c r="M117">
        <v>1.4718899999999999E-4</v>
      </c>
      <c r="N117">
        <v>2.917987E-2</v>
      </c>
      <c r="O117" s="5">
        <v>0.18673857742874173</v>
      </c>
      <c r="P117" s="7">
        <v>858.12199999999996</v>
      </c>
      <c r="R117" s="9">
        <v>48</v>
      </c>
      <c r="S117">
        <v>114.084661</v>
      </c>
      <c r="T117">
        <v>30.308783999999999</v>
      </c>
      <c r="U117">
        <v>19030</v>
      </c>
      <c r="V117">
        <v>1</v>
      </c>
      <c r="W117">
        <v>22278</v>
      </c>
      <c r="X117">
        <v>2</v>
      </c>
    </row>
    <row r="118" spans="1:24">
      <c r="A118">
        <v>118</v>
      </c>
      <c r="B118" t="s">
        <v>251</v>
      </c>
      <c r="C118" s="9">
        <v>2.3773584909999999</v>
      </c>
      <c r="D118">
        <v>126</v>
      </c>
      <c r="E118">
        <v>39</v>
      </c>
      <c r="F118">
        <v>3</v>
      </c>
      <c r="G118">
        <v>53</v>
      </c>
      <c r="H118">
        <v>291.72000000000003</v>
      </c>
      <c r="I118" s="9">
        <v>2</v>
      </c>
      <c r="J118">
        <v>5</v>
      </c>
      <c r="K118">
        <v>8</v>
      </c>
      <c r="L118">
        <v>6.7429800000000004E-4</v>
      </c>
      <c r="M118">
        <v>1.4760199999999999E-4</v>
      </c>
      <c r="N118">
        <v>1.550489E-2</v>
      </c>
      <c r="O118" s="5">
        <v>0.12196015494210836</v>
      </c>
      <c r="P118" s="7">
        <v>1012.93</v>
      </c>
      <c r="R118" s="9">
        <v>38</v>
      </c>
      <c r="S118">
        <v>104.386393</v>
      </c>
      <c r="T118">
        <v>31.124431000000001</v>
      </c>
      <c r="U118">
        <v>46827</v>
      </c>
      <c r="V118">
        <v>3</v>
      </c>
      <c r="W118">
        <v>64593</v>
      </c>
      <c r="X118">
        <v>4</v>
      </c>
    </row>
    <row r="119" spans="1:24">
      <c r="A119">
        <v>119</v>
      </c>
      <c r="B119" t="s">
        <v>278</v>
      </c>
      <c r="C119" s="9">
        <v>1.79796391</v>
      </c>
      <c r="D119">
        <v>823</v>
      </c>
      <c r="E119">
        <v>31</v>
      </c>
      <c r="F119">
        <v>12</v>
      </c>
      <c r="G119">
        <v>457.74</v>
      </c>
      <c r="H119">
        <v>4250</v>
      </c>
      <c r="I119" s="9">
        <v>4</v>
      </c>
      <c r="J119">
        <v>14</v>
      </c>
      <c r="K119">
        <v>31</v>
      </c>
      <c r="L119">
        <v>0.15188370000000001</v>
      </c>
      <c r="M119">
        <v>1.46649E-4</v>
      </c>
      <c r="N119">
        <v>0.39578099999999999</v>
      </c>
      <c r="O119" s="5">
        <v>0.52742637880103205</v>
      </c>
      <c r="P119" s="7">
        <v>433.88900000000001</v>
      </c>
      <c r="R119" s="9">
        <v>37</v>
      </c>
      <c r="S119">
        <v>108.037359</v>
      </c>
      <c r="T119">
        <v>32.066896999999997</v>
      </c>
      <c r="U119">
        <v>42232</v>
      </c>
      <c r="V119">
        <v>3</v>
      </c>
      <c r="W119">
        <v>69067</v>
      </c>
      <c r="X119">
        <v>4</v>
      </c>
    </row>
    <row r="120" spans="1:24">
      <c r="A120">
        <v>120</v>
      </c>
      <c r="B120" t="s">
        <v>294</v>
      </c>
      <c r="C120" s="9">
        <v>1.044869783</v>
      </c>
      <c r="D120">
        <v>333</v>
      </c>
      <c r="E120">
        <v>42</v>
      </c>
      <c r="F120">
        <v>4</v>
      </c>
      <c r="G120">
        <v>318.7</v>
      </c>
      <c r="H120">
        <v>2534</v>
      </c>
      <c r="I120" s="9">
        <v>5</v>
      </c>
      <c r="J120">
        <v>18</v>
      </c>
      <c r="K120">
        <v>33</v>
      </c>
      <c r="L120">
        <v>0.14780750000000001</v>
      </c>
      <c r="M120">
        <v>1.41383E-4</v>
      </c>
      <c r="N120">
        <v>0.18989049999999999</v>
      </c>
      <c r="O120" s="5">
        <v>0.55834880866261738</v>
      </c>
      <c r="P120" s="7">
        <v>664.40700000000004</v>
      </c>
      <c r="R120" s="9">
        <v>48</v>
      </c>
      <c r="S120">
        <v>117.067359</v>
      </c>
      <c r="T120">
        <v>30.542026</v>
      </c>
      <c r="U120">
        <v>35369</v>
      </c>
      <c r="V120">
        <v>2</v>
      </c>
      <c r="W120">
        <v>28834</v>
      </c>
      <c r="X120">
        <v>2</v>
      </c>
    </row>
    <row r="121" spans="1:24">
      <c r="A121">
        <v>121</v>
      </c>
      <c r="B121" t="s">
        <v>305</v>
      </c>
      <c r="C121" s="9">
        <v>0.396776193</v>
      </c>
      <c r="D121">
        <v>64</v>
      </c>
      <c r="E121">
        <v>41</v>
      </c>
      <c r="F121">
        <v>3</v>
      </c>
      <c r="G121">
        <v>161.30000000000001</v>
      </c>
      <c r="H121">
        <v>1019</v>
      </c>
      <c r="I121" s="9">
        <v>3</v>
      </c>
      <c r="J121">
        <v>12</v>
      </c>
      <c r="K121">
        <v>24</v>
      </c>
      <c r="L121">
        <v>3.5333509999999999E-2</v>
      </c>
      <c r="M121">
        <v>1.3566699999999999E-4</v>
      </c>
      <c r="N121">
        <v>5.4027369999999998E-2</v>
      </c>
      <c r="O121" s="5">
        <v>0.52834717503998863</v>
      </c>
      <c r="P121" s="7">
        <v>1060.06</v>
      </c>
      <c r="R121" s="9">
        <v>47</v>
      </c>
      <c r="S121">
        <v>112.207438</v>
      </c>
      <c r="T121">
        <v>31.058461000000001</v>
      </c>
      <c r="U121">
        <v>36883</v>
      </c>
      <c r="V121">
        <v>2</v>
      </c>
      <c r="W121">
        <v>46423</v>
      </c>
      <c r="X121">
        <v>3</v>
      </c>
    </row>
    <row r="122" spans="1:24">
      <c r="A122">
        <v>122</v>
      </c>
      <c r="B122" t="s">
        <v>313</v>
      </c>
      <c r="C122" s="9">
        <v>0.33444227399999998</v>
      </c>
      <c r="D122">
        <v>190</v>
      </c>
      <c r="E122">
        <v>38</v>
      </c>
      <c r="F122">
        <v>1</v>
      </c>
      <c r="G122">
        <v>568.11</v>
      </c>
      <c r="H122">
        <v>5035</v>
      </c>
      <c r="I122" s="9">
        <v>5</v>
      </c>
      <c r="J122">
        <v>10</v>
      </c>
      <c r="K122">
        <v>17</v>
      </c>
      <c r="L122">
        <v>2.532065E-2</v>
      </c>
      <c r="M122">
        <v>1.30548E-4</v>
      </c>
      <c r="N122">
        <v>2.2251940000000001E-2</v>
      </c>
      <c r="O122" s="5">
        <v>0.71538560938340112</v>
      </c>
      <c r="P122" s="7">
        <v>1135.5</v>
      </c>
      <c r="R122" s="9">
        <v>48</v>
      </c>
      <c r="S122">
        <v>120.87363499999999</v>
      </c>
      <c r="T122">
        <v>30.024571999999999</v>
      </c>
      <c r="U122">
        <v>29555</v>
      </c>
      <c r="V122">
        <v>2</v>
      </c>
      <c r="W122">
        <v>41624</v>
      </c>
      <c r="X122">
        <v>3</v>
      </c>
    </row>
    <row r="123" spans="1:24">
      <c r="A123">
        <v>123</v>
      </c>
      <c r="B123" t="s">
        <v>320</v>
      </c>
      <c r="C123" s="9">
        <v>0.43625509400000001</v>
      </c>
      <c r="D123">
        <v>76</v>
      </c>
      <c r="E123">
        <v>39</v>
      </c>
      <c r="F123">
        <v>3</v>
      </c>
      <c r="G123">
        <v>174.21</v>
      </c>
      <c r="H123">
        <v>1142.07</v>
      </c>
      <c r="I123" s="9">
        <v>2</v>
      </c>
      <c r="J123">
        <v>5</v>
      </c>
      <c r="K123">
        <v>10</v>
      </c>
      <c r="L123">
        <v>0</v>
      </c>
      <c r="M123">
        <v>1.25313E-4</v>
      </c>
      <c r="N123">
        <v>6.73552E-3</v>
      </c>
      <c r="O123" s="5">
        <v>0.3407872667153104</v>
      </c>
      <c r="P123" s="7">
        <v>1381.35</v>
      </c>
      <c r="R123" s="9">
        <v>37</v>
      </c>
      <c r="S123">
        <v>113.35399</v>
      </c>
      <c r="T123">
        <v>30.90606</v>
      </c>
      <c r="U123">
        <v>25339</v>
      </c>
      <c r="V123">
        <v>2</v>
      </c>
      <c r="W123">
        <v>31188</v>
      </c>
      <c r="X123">
        <v>2</v>
      </c>
    </row>
    <row r="124" spans="1:24">
      <c r="A124">
        <v>124</v>
      </c>
      <c r="B124" t="s">
        <v>318</v>
      </c>
      <c r="C124" s="9">
        <v>0.36859565100000002</v>
      </c>
      <c r="D124">
        <v>100</v>
      </c>
      <c r="E124">
        <v>37</v>
      </c>
      <c r="F124">
        <v>1</v>
      </c>
      <c r="G124">
        <v>271.3</v>
      </c>
      <c r="H124">
        <v>2273</v>
      </c>
      <c r="I124" s="9">
        <v>2</v>
      </c>
      <c r="J124">
        <v>5</v>
      </c>
      <c r="K124">
        <v>10</v>
      </c>
      <c r="L124">
        <v>0</v>
      </c>
      <c r="M124">
        <v>1.25313E-4</v>
      </c>
      <c r="N124">
        <v>6.73552E-3</v>
      </c>
      <c r="O124" s="5">
        <v>0.18639641359394177</v>
      </c>
      <c r="P124" s="7">
        <v>1602.57</v>
      </c>
      <c r="R124" s="9">
        <v>48</v>
      </c>
      <c r="S124">
        <v>121.266595</v>
      </c>
      <c r="T124">
        <v>30.170780000000001</v>
      </c>
      <c r="U124">
        <v>28262</v>
      </c>
      <c r="V124">
        <v>2</v>
      </c>
      <c r="W124">
        <v>18744</v>
      </c>
      <c r="X124">
        <v>1</v>
      </c>
    </row>
    <row r="125" spans="1:24">
      <c r="A125">
        <v>125</v>
      </c>
      <c r="B125" t="s">
        <v>304</v>
      </c>
      <c r="C125" s="9">
        <v>0.58098656699999995</v>
      </c>
      <c r="D125">
        <v>157</v>
      </c>
      <c r="E125">
        <v>22</v>
      </c>
      <c r="F125">
        <v>16</v>
      </c>
      <c r="G125">
        <v>270.23</v>
      </c>
      <c r="H125">
        <v>3308</v>
      </c>
      <c r="I125" s="9">
        <v>4</v>
      </c>
      <c r="J125">
        <v>10</v>
      </c>
      <c r="K125">
        <v>18</v>
      </c>
      <c r="L125">
        <v>1.2051879999999999E-2</v>
      </c>
      <c r="M125">
        <v>1.21359E-4</v>
      </c>
      <c r="N125">
        <v>5.068197E-3</v>
      </c>
      <c r="O125" s="5">
        <v>0.99188057422681009</v>
      </c>
      <c r="P125" s="7">
        <v>1286.58</v>
      </c>
      <c r="R125" s="9">
        <v>37</v>
      </c>
      <c r="S125">
        <v>104.740572</v>
      </c>
      <c r="T125">
        <v>31.488454000000001</v>
      </c>
      <c r="U125">
        <v>43274</v>
      </c>
      <c r="V125">
        <v>3</v>
      </c>
      <c r="W125">
        <v>78202</v>
      </c>
      <c r="X125">
        <v>4</v>
      </c>
    </row>
    <row r="126" spans="1:24">
      <c r="A126">
        <v>126</v>
      </c>
      <c r="B126" t="s">
        <v>297</v>
      </c>
      <c r="C126" s="9">
        <v>0.25104984499999999</v>
      </c>
      <c r="D126">
        <v>55</v>
      </c>
      <c r="E126">
        <v>26</v>
      </c>
      <c r="F126">
        <v>15</v>
      </c>
      <c r="G126">
        <v>219.08</v>
      </c>
      <c r="H126">
        <v>9862</v>
      </c>
      <c r="I126" s="9">
        <v>3</v>
      </c>
      <c r="J126">
        <v>8</v>
      </c>
      <c r="K126">
        <v>16</v>
      </c>
      <c r="L126">
        <v>9.6675000000000005E-4</v>
      </c>
      <c r="M126">
        <v>1.2137399999999999E-4</v>
      </c>
      <c r="N126">
        <v>6.8431639999999997E-3</v>
      </c>
      <c r="O126" s="5">
        <v>0.76022704551091169</v>
      </c>
      <c r="P126" s="7">
        <v>1138.44</v>
      </c>
      <c r="R126" s="9">
        <v>44</v>
      </c>
      <c r="S126">
        <v>97.565375000000003</v>
      </c>
      <c r="T126">
        <v>30.652714</v>
      </c>
      <c r="U126">
        <v>96313</v>
      </c>
      <c r="V126">
        <v>5</v>
      </c>
      <c r="W126">
        <v>87641</v>
      </c>
      <c r="X126">
        <v>5</v>
      </c>
    </row>
    <row r="127" spans="1:24">
      <c r="A127">
        <v>127</v>
      </c>
      <c r="B127" t="s">
        <v>289</v>
      </c>
      <c r="C127" s="9">
        <v>0.38073038100000001</v>
      </c>
      <c r="D127">
        <v>49</v>
      </c>
      <c r="E127">
        <v>26</v>
      </c>
      <c r="F127">
        <v>14</v>
      </c>
      <c r="G127">
        <v>128.69999999999999</v>
      </c>
      <c r="H127">
        <v>4654</v>
      </c>
      <c r="I127" s="9">
        <v>2</v>
      </c>
      <c r="J127">
        <v>7</v>
      </c>
      <c r="K127">
        <v>14</v>
      </c>
      <c r="L127">
        <v>4.5198100000000001E-4</v>
      </c>
      <c r="M127">
        <v>1.21345E-4</v>
      </c>
      <c r="N127">
        <v>8.4560079999999992E-3</v>
      </c>
      <c r="O127" s="5">
        <v>1.0097153986359637</v>
      </c>
      <c r="P127" s="7">
        <v>874.68700000000001</v>
      </c>
      <c r="R127" s="9">
        <v>45</v>
      </c>
      <c r="S127">
        <v>117.40140599999999</v>
      </c>
      <c r="T127">
        <v>30.882003000000001</v>
      </c>
      <c r="U127">
        <v>45847</v>
      </c>
      <c r="V127">
        <v>3</v>
      </c>
      <c r="W127">
        <v>58652</v>
      </c>
      <c r="X127">
        <v>3</v>
      </c>
    </row>
    <row r="128" spans="1:24">
      <c r="A128">
        <v>128</v>
      </c>
      <c r="B128" t="s">
        <v>286</v>
      </c>
      <c r="C128" s="9">
        <v>0.38917389000000002</v>
      </c>
      <c r="D128">
        <v>88</v>
      </c>
      <c r="E128">
        <v>39</v>
      </c>
      <c r="F128">
        <v>1</v>
      </c>
      <c r="G128">
        <v>226.12</v>
      </c>
      <c r="H128">
        <v>7622</v>
      </c>
      <c r="I128" s="9">
        <v>5</v>
      </c>
      <c r="J128">
        <v>10</v>
      </c>
      <c r="K128">
        <v>19</v>
      </c>
      <c r="L128">
        <v>7.3550569999999999E-3</v>
      </c>
      <c r="M128">
        <v>1.2595999999999999E-4</v>
      </c>
      <c r="N128">
        <v>2.9548700000000001E-2</v>
      </c>
      <c r="O128" s="5">
        <v>1.5807052851358998</v>
      </c>
      <c r="P128" s="7">
        <v>815.22199999999998</v>
      </c>
      <c r="R128" s="9">
        <v>37</v>
      </c>
      <c r="S128">
        <v>120.13021999999999</v>
      </c>
      <c r="T128">
        <v>30.259599000000001</v>
      </c>
      <c r="U128">
        <v>20737</v>
      </c>
      <c r="V128">
        <v>2</v>
      </c>
      <c r="W128">
        <v>26424</v>
      </c>
      <c r="X128">
        <v>2</v>
      </c>
    </row>
    <row r="129" spans="1:24">
      <c r="A129">
        <v>129</v>
      </c>
      <c r="B129" t="s">
        <v>277</v>
      </c>
      <c r="C129" s="9">
        <v>0.30401034900000001</v>
      </c>
      <c r="D129">
        <v>47</v>
      </c>
      <c r="E129">
        <v>27</v>
      </c>
      <c r="F129">
        <v>10</v>
      </c>
      <c r="G129">
        <v>154.6</v>
      </c>
      <c r="H129">
        <v>2369</v>
      </c>
      <c r="I129" s="9">
        <v>3</v>
      </c>
      <c r="J129">
        <v>13</v>
      </c>
      <c r="K129">
        <v>22</v>
      </c>
      <c r="L129">
        <v>9.8085039999999991E-3</v>
      </c>
      <c r="M129">
        <v>1.306E-4</v>
      </c>
      <c r="N129">
        <v>4.0404019999999999E-2</v>
      </c>
      <c r="O129" s="5">
        <v>0.41598509434361924</v>
      </c>
      <c r="P129" s="7">
        <v>727.40700000000004</v>
      </c>
      <c r="R129" s="9">
        <v>51</v>
      </c>
      <c r="S129">
        <v>122.10677699999999</v>
      </c>
      <c r="T129">
        <v>30.019849000000001</v>
      </c>
      <c r="U129">
        <v>52063</v>
      </c>
      <c r="V129">
        <v>3</v>
      </c>
      <c r="W129">
        <v>55710</v>
      </c>
      <c r="X129">
        <v>3</v>
      </c>
    </row>
    <row r="130" spans="1:24">
      <c r="A130">
        <v>130</v>
      </c>
      <c r="B130" t="s">
        <v>269</v>
      </c>
      <c r="C130" s="9">
        <v>0.50961219800000002</v>
      </c>
      <c r="D130">
        <v>123</v>
      </c>
      <c r="E130">
        <v>38</v>
      </c>
      <c r="F130">
        <v>7</v>
      </c>
      <c r="G130">
        <v>241.36</v>
      </c>
      <c r="H130">
        <v>4811</v>
      </c>
      <c r="I130" s="9">
        <v>2</v>
      </c>
      <c r="J130">
        <v>5</v>
      </c>
      <c r="K130">
        <v>16</v>
      </c>
      <c r="L130">
        <v>7.7430999999999995E-4</v>
      </c>
      <c r="M130">
        <v>1.2545500000000001E-4</v>
      </c>
      <c r="N130">
        <v>1.1405520000000001E-2</v>
      </c>
      <c r="O130" s="5">
        <v>8.2003032909157461E-2</v>
      </c>
      <c r="P130" s="7">
        <v>925.55100000000004</v>
      </c>
      <c r="R130" s="9">
        <v>48</v>
      </c>
      <c r="S130">
        <v>115.638403</v>
      </c>
      <c r="T130">
        <v>29.968820000000001</v>
      </c>
      <c r="U130">
        <v>28620</v>
      </c>
      <c r="V130">
        <v>2</v>
      </c>
      <c r="W130">
        <v>16619</v>
      </c>
      <c r="X130">
        <v>1</v>
      </c>
    </row>
    <row r="131" spans="1:24">
      <c r="A131">
        <v>131</v>
      </c>
      <c r="B131" t="s">
        <v>257</v>
      </c>
      <c r="C131" s="9">
        <v>0.68378691800000002</v>
      </c>
      <c r="D131">
        <v>401</v>
      </c>
      <c r="E131">
        <v>25</v>
      </c>
      <c r="F131">
        <v>14</v>
      </c>
      <c r="G131">
        <v>586.44000000000005</v>
      </c>
      <c r="H131">
        <v>14886</v>
      </c>
      <c r="I131" s="9">
        <v>2</v>
      </c>
      <c r="J131">
        <v>5</v>
      </c>
      <c r="K131">
        <v>9</v>
      </c>
      <c r="L131">
        <v>1.2423779999999999E-3</v>
      </c>
      <c r="M131">
        <v>1.2827100000000001E-4</v>
      </c>
      <c r="N131">
        <v>8.6815720000000002E-3</v>
      </c>
      <c r="O131" s="5">
        <v>0.31262653323492456</v>
      </c>
      <c r="P131" s="7">
        <v>850.20799999999997</v>
      </c>
      <c r="R131" s="9">
        <v>38</v>
      </c>
      <c r="S131">
        <v>103.875694</v>
      </c>
      <c r="T131">
        <v>33.289116</v>
      </c>
      <c r="U131">
        <v>64682</v>
      </c>
      <c r="V131">
        <v>4</v>
      </c>
      <c r="W131">
        <v>77071</v>
      </c>
      <c r="X131">
        <v>4</v>
      </c>
    </row>
    <row r="132" spans="1:24">
      <c r="A132">
        <v>132</v>
      </c>
      <c r="B132" t="s">
        <v>317</v>
      </c>
      <c r="C132" s="9">
        <v>0.48579285100000003</v>
      </c>
      <c r="D132">
        <v>53</v>
      </c>
      <c r="E132">
        <v>41</v>
      </c>
      <c r="F132">
        <v>4</v>
      </c>
      <c r="G132">
        <v>109.1</v>
      </c>
      <c r="H132">
        <v>396</v>
      </c>
      <c r="I132" s="9">
        <v>1</v>
      </c>
      <c r="J132">
        <v>4</v>
      </c>
      <c r="K132">
        <v>8</v>
      </c>
      <c r="L132">
        <v>0</v>
      </c>
      <c r="M132">
        <v>1.16686E-4</v>
      </c>
      <c r="N132">
        <v>8.1701699999999996E-4</v>
      </c>
      <c r="O132" s="5">
        <v>0.25058817069216588</v>
      </c>
      <c r="P132" s="7">
        <v>1410.58</v>
      </c>
      <c r="R132" s="9">
        <v>44</v>
      </c>
      <c r="S132">
        <v>118.756328</v>
      </c>
      <c r="T132">
        <v>30.946318999999999</v>
      </c>
      <c r="U132">
        <v>35136</v>
      </c>
      <c r="V132">
        <v>2</v>
      </c>
      <c r="W132">
        <v>44420</v>
      </c>
      <c r="X132">
        <v>3</v>
      </c>
    </row>
    <row r="133" spans="1:24">
      <c r="A133">
        <v>133</v>
      </c>
      <c r="B133" t="s">
        <v>315</v>
      </c>
      <c r="C133" s="9">
        <v>0.31129324600000002</v>
      </c>
      <c r="D133">
        <v>79</v>
      </c>
      <c r="E133">
        <v>39</v>
      </c>
      <c r="F133">
        <v>6</v>
      </c>
      <c r="G133">
        <v>253.78</v>
      </c>
      <c r="H133">
        <v>2918</v>
      </c>
      <c r="I133" s="9">
        <v>4</v>
      </c>
      <c r="J133">
        <v>8</v>
      </c>
      <c r="K133">
        <v>16</v>
      </c>
      <c r="L133">
        <v>1.730574E-2</v>
      </c>
      <c r="M133">
        <v>1.21227E-4</v>
      </c>
      <c r="N133">
        <v>3.5161709999999998E-3</v>
      </c>
      <c r="O133" s="5">
        <v>1.9471671577378142</v>
      </c>
      <c r="P133" s="7">
        <v>1344.58</v>
      </c>
      <c r="R133" s="9">
        <v>49</v>
      </c>
      <c r="S133">
        <v>119.564798</v>
      </c>
      <c r="T133">
        <v>30.588625</v>
      </c>
      <c r="U133">
        <v>34189</v>
      </c>
      <c r="V133">
        <v>2</v>
      </c>
      <c r="W133">
        <v>33813</v>
      </c>
      <c r="X133">
        <v>2</v>
      </c>
    </row>
    <row r="134" spans="1:24">
      <c r="A134">
        <v>134</v>
      </c>
      <c r="B134" t="s">
        <v>311</v>
      </c>
      <c r="C134" s="9">
        <v>0.21537798799999999</v>
      </c>
      <c r="D134">
        <v>20</v>
      </c>
      <c r="E134">
        <v>39</v>
      </c>
      <c r="F134">
        <v>4</v>
      </c>
      <c r="G134">
        <v>92.86</v>
      </c>
      <c r="H134">
        <v>1254</v>
      </c>
      <c r="I134" s="9">
        <v>2</v>
      </c>
      <c r="J134">
        <v>6</v>
      </c>
      <c r="K134">
        <v>10</v>
      </c>
      <c r="L134">
        <v>5.4599099999999997E-5</v>
      </c>
      <c r="M134">
        <v>1.16768E-4</v>
      </c>
      <c r="N134">
        <v>1.152901E-3</v>
      </c>
      <c r="O134" s="5">
        <v>0.88690630233425505</v>
      </c>
      <c r="P134" s="7">
        <v>1497.58</v>
      </c>
      <c r="R134" s="9">
        <v>49</v>
      </c>
      <c r="S134">
        <v>120.78302499999999</v>
      </c>
      <c r="T134">
        <v>30.747841999999999</v>
      </c>
      <c r="U134">
        <v>40748</v>
      </c>
      <c r="V134">
        <v>3</v>
      </c>
      <c r="W134">
        <v>62060</v>
      </c>
      <c r="X134">
        <v>4</v>
      </c>
    </row>
    <row r="135" spans="1:24">
      <c r="A135">
        <v>135</v>
      </c>
      <c r="B135" t="s">
        <v>308</v>
      </c>
      <c r="C135" s="9">
        <v>0.121564482</v>
      </c>
      <c r="D135">
        <v>23</v>
      </c>
      <c r="E135">
        <v>36</v>
      </c>
      <c r="F135">
        <v>4</v>
      </c>
      <c r="G135">
        <v>189.2</v>
      </c>
      <c r="H135">
        <v>4050</v>
      </c>
      <c r="I135" s="9">
        <v>2</v>
      </c>
      <c r="J135">
        <v>6</v>
      </c>
      <c r="K135">
        <v>12</v>
      </c>
      <c r="L135">
        <v>1.4776399999999999E-4</v>
      </c>
      <c r="M135">
        <v>1.16877E-4</v>
      </c>
      <c r="N135">
        <v>1.4455329999999999E-3</v>
      </c>
      <c r="O135" s="5">
        <v>1.1636017632610178</v>
      </c>
      <c r="P135" s="7">
        <v>1488.58</v>
      </c>
      <c r="R135" s="9">
        <v>45</v>
      </c>
      <c r="S135">
        <v>118.111197</v>
      </c>
      <c r="T135">
        <v>31.053387000000001</v>
      </c>
      <c r="U135">
        <v>33479</v>
      </c>
      <c r="V135">
        <v>2</v>
      </c>
      <c r="W135">
        <v>45281</v>
      </c>
      <c r="X135">
        <v>3</v>
      </c>
    </row>
    <row r="136" spans="1:24">
      <c r="A136">
        <v>136</v>
      </c>
      <c r="B136" t="s">
        <v>310</v>
      </c>
      <c r="C136" s="9">
        <v>0.12623462599999999</v>
      </c>
      <c r="D136">
        <v>74</v>
      </c>
      <c r="E136">
        <v>40</v>
      </c>
      <c r="F136">
        <v>9</v>
      </c>
      <c r="G136">
        <v>586.21</v>
      </c>
      <c r="H136">
        <v>2631.12</v>
      </c>
      <c r="I136" s="9">
        <v>4</v>
      </c>
      <c r="J136">
        <v>11</v>
      </c>
      <c r="K136">
        <v>21</v>
      </c>
      <c r="L136">
        <v>6.7627E-3</v>
      </c>
      <c r="M136">
        <v>1.2581800000000001E-4</v>
      </c>
      <c r="N136">
        <v>1.2396010000000001E-2</v>
      </c>
      <c r="O136" s="5">
        <v>0.9898392080815005</v>
      </c>
      <c r="P136" s="7">
        <v>1028.58</v>
      </c>
      <c r="R136" s="9">
        <v>49</v>
      </c>
      <c r="S136">
        <v>112.135577</v>
      </c>
      <c r="T136">
        <v>32.044961000000001</v>
      </c>
      <c r="U136">
        <v>25775</v>
      </c>
      <c r="V136">
        <v>2</v>
      </c>
      <c r="W136">
        <v>43699</v>
      </c>
      <c r="X136">
        <v>3</v>
      </c>
    </row>
    <row r="137" spans="1:24">
      <c r="A137">
        <v>137</v>
      </c>
      <c r="B137" t="s">
        <v>299</v>
      </c>
      <c r="C137" s="9">
        <v>0.38015805400000002</v>
      </c>
      <c r="D137">
        <v>165</v>
      </c>
      <c r="E137">
        <v>28</v>
      </c>
      <c r="F137">
        <v>10</v>
      </c>
      <c r="G137">
        <v>434.03</v>
      </c>
      <c r="H137">
        <v>10251</v>
      </c>
      <c r="I137" s="9">
        <v>3</v>
      </c>
      <c r="J137">
        <v>11</v>
      </c>
      <c r="K137">
        <v>21</v>
      </c>
      <c r="L137">
        <v>6.492327E-3</v>
      </c>
      <c r="M137">
        <v>1.2599200000000001E-4</v>
      </c>
      <c r="N137">
        <v>1.592652E-2</v>
      </c>
      <c r="O137" s="5">
        <v>0.75054558807959892</v>
      </c>
      <c r="P137" s="7">
        <v>958.5</v>
      </c>
      <c r="R137" s="9">
        <v>39</v>
      </c>
      <c r="S137">
        <v>92.072907999999998</v>
      </c>
      <c r="T137">
        <v>31.468738999999999</v>
      </c>
      <c r="U137">
        <v>103437</v>
      </c>
      <c r="V137">
        <v>6</v>
      </c>
      <c r="W137">
        <v>58314</v>
      </c>
      <c r="X137">
        <v>3</v>
      </c>
    </row>
    <row r="138" spans="1:24">
      <c r="A138">
        <v>138</v>
      </c>
      <c r="B138" t="s">
        <v>283</v>
      </c>
      <c r="C138" s="9">
        <v>0.42551265199999999</v>
      </c>
      <c r="D138">
        <v>94</v>
      </c>
      <c r="E138">
        <v>36</v>
      </c>
      <c r="F138">
        <v>7</v>
      </c>
      <c r="G138">
        <v>220.91</v>
      </c>
      <c r="H138">
        <v>3185</v>
      </c>
      <c r="I138" s="9">
        <v>2</v>
      </c>
      <c r="J138">
        <v>11</v>
      </c>
      <c r="K138">
        <v>20</v>
      </c>
      <c r="L138">
        <v>4.2789519999999999E-3</v>
      </c>
      <c r="M138">
        <v>1.30514E-4</v>
      </c>
      <c r="N138">
        <v>3.7753839999999997E-2</v>
      </c>
      <c r="O138" s="5">
        <v>0.56323317629625447</v>
      </c>
      <c r="P138" s="7">
        <v>706.06299999999999</v>
      </c>
      <c r="R138" s="9">
        <v>37</v>
      </c>
      <c r="S138">
        <v>105.51306200000001</v>
      </c>
      <c r="T138">
        <v>32.280757000000001</v>
      </c>
      <c r="U138">
        <v>48196</v>
      </c>
      <c r="V138">
        <v>3</v>
      </c>
      <c r="W138">
        <v>47154</v>
      </c>
      <c r="X138">
        <v>3</v>
      </c>
    </row>
    <row r="139" spans="1:24">
      <c r="A139">
        <v>139</v>
      </c>
      <c r="B139" t="s">
        <v>276</v>
      </c>
      <c r="C139" s="9">
        <v>0.97643464999999996</v>
      </c>
      <c r="D139">
        <v>179</v>
      </c>
      <c r="E139">
        <v>27</v>
      </c>
      <c r="F139">
        <v>12</v>
      </c>
      <c r="G139">
        <v>183.32</v>
      </c>
      <c r="H139">
        <v>4415</v>
      </c>
      <c r="I139" s="9">
        <v>2</v>
      </c>
      <c r="J139">
        <v>9</v>
      </c>
      <c r="K139">
        <v>18</v>
      </c>
      <c r="L139">
        <v>1.0379180000000001E-3</v>
      </c>
      <c r="M139">
        <v>1.30242E-4</v>
      </c>
      <c r="N139">
        <v>3.413219E-2</v>
      </c>
      <c r="O139" s="5">
        <v>0.89701769324323744</v>
      </c>
      <c r="P139" s="7">
        <v>726.64499999999998</v>
      </c>
      <c r="R139" s="9">
        <v>37</v>
      </c>
      <c r="S139">
        <v>116.73223900000001</v>
      </c>
      <c r="T139">
        <v>32.170856000000001</v>
      </c>
      <c r="U139">
        <v>16294</v>
      </c>
      <c r="V139">
        <v>1</v>
      </c>
      <c r="W139">
        <v>59277</v>
      </c>
      <c r="X139">
        <v>3</v>
      </c>
    </row>
    <row r="140" spans="1:24">
      <c r="A140">
        <v>140</v>
      </c>
      <c r="B140" t="s">
        <v>275</v>
      </c>
      <c r="C140" s="9">
        <v>0.40080729999999998</v>
      </c>
      <c r="D140">
        <v>141</v>
      </c>
      <c r="E140">
        <v>36</v>
      </c>
      <c r="F140">
        <v>7</v>
      </c>
      <c r="G140">
        <v>351.79</v>
      </c>
      <c r="H140">
        <v>5439</v>
      </c>
      <c r="I140" s="9">
        <v>2</v>
      </c>
      <c r="J140">
        <v>5</v>
      </c>
      <c r="K140">
        <v>13</v>
      </c>
      <c r="L140">
        <v>2.34429E-4</v>
      </c>
      <c r="M140">
        <v>1.28386E-4</v>
      </c>
      <c r="N140">
        <v>1.396234E-2</v>
      </c>
      <c r="O140" s="5">
        <v>1.1150951300086969</v>
      </c>
      <c r="P140" s="7">
        <v>755.62300000000005</v>
      </c>
      <c r="R140" s="9">
        <v>36</v>
      </c>
      <c r="S140">
        <v>114.03178200000001</v>
      </c>
      <c r="T140">
        <v>32.281374999999997</v>
      </c>
      <c r="U140">
        <v>24227</v>
      </c>
      <c r="V140">
        <v>2</v>
      </c>
      <c r="W140">
        <v>35650</v>
      </c>
      <c r="X140">
        <v>2</v>
      </c>
    </row>
    <row r="141" spans="1:24">
      <c r="A141">
        <v>141</v>
      </c>
      <c r="B141" t="s">
        <v>271</v>
      </c>
      <c r="C141" s="9">
        <v>0.28446482400000001</v>
      </c>
      <c r="D141">
        <v>67</v>
      </c>
      <c r="E141">
        <v>36</v>
      </c>
      <c r="F141">
        <v>1</v>
      </c>
      <c r="G141">
        <v>235.53</v>
      </c>
      <c r="H141">
        <v>4616</v>
      </c>
      <c r="I141" s="9">
        <v>3</v>
      </c>
      <c r="J141">
        <v>6</v>
      </c>
      <c r="K141">
        <v>12</v>
      </c>
      <c r="L141">
        <v>1.12508E-2</v>
      </c>
      <c r="M141">
        <v>1.32943E-4</v>
      </c>
      <c r="N141">
        <v>2.59571E-2</v>
      </c>
      <c r="O141" s="5">
        <v>1.6620921036950964</v>
      </c>
      <c r="P141" s="7">
        <v>688.20799999999997</v>
      </c>
      <c r="R141" s="9">
        <v>48</v>
      </c>
      <c r="S141">
        <v>120.631124</v>
      </c>
      <c r="T141">
        <v>31.302268000000002</v>
      </c>
      <c r="U141">
        <v>17635</v>
      </c>
      <c r="V141">
        <v>1</v>
      </c>
      <c r="W141">
        <v>64335</v>
      </c>
      <c r="X141">
        <v>4</v>
      </c>
    </row>
    <row r="142" spans="1:24">
      <c r="A142">
        <v>142</v>
      </c>
      <c r="B142" t="s">
        <v>309</v>
      </c>
      <c r="C142" s="9">
        <v>0.41815582600000001</v>
      </c>
      <c r="D142">
        <v>117</v>
      </c>
      <c r="E142">
        <v>31</v>
      </c>
      <c r="F142">
        <v>8</v>
      </c>
      <c r="G142">
        <v>279.8</v>
      </c>
      <c r="H142">
        <v>1787</v>
      </c>
      <c r="I142" s="9">
        <v>3</v>
      </c>
      <c r="J142">
        <v>11</v>
      </c>
      <c r="K142">
        <v>17</v>
      </c>
      <c r="L142">
        <v>3.0939500000000002E-4</v>
      </c>
      <c r="M142">
        <v>1.25723E-4</v>
      </c>
      <c r="N142">
        <v>1.5870570000000001E-2</v>
      </c>
      <c r="O142" s="5">
        <v>2.7157307625972305</v>
      </c>
      <c r="P142" s="7">
        <v>1005.99</v>
      </c>
      <c r="R142" s="9">
        <v>48</v>
      </c>
      <c r="S142">
        <v>117.260544</v>
      </c>
      <c r="T142">
        <v>31.851254000000001</v>
      </c>
      <c r="U142">
        <v>21079</v>
      </c>
      <c r="V142">
        <v>2</v>
      </c>
      <c r="W142">
        <v>32692</v>
      </c>
      <c r="X142">
        <v>2</v>
      </c>
    </row>
    <row r="143" spans="1:24">
      <c r="A143">
        <v>143</v>
      </c>
      <c r="B143" t="s">
        <v>301</v>
      </c>
      <c r="C143" s="9">
        <v>0.29305292199999999</v>
      </c>
      <c r="D143">
        <v>85</v>
      </c>
      <c r="E143">
        <v>37</v>
      </c>
      <c r="F143">
        <v>0</v>
      </c>
      <c r="G143">
        <v>290.05</v>
      </c>
      <c r="H143">
        <v>7658</v>
      </c>
      <c r="I143" s="9">
        <v>4</v>
      </c>
      <c r="J143">
        <v>12</v>
      </c>
      <c r="K143">
        <v>22</v>
      </c>
      <c r="L143">
        <v>3.4333419999999998E-3</v>
      </c>
      <c r="M143">
        <v>1.3068500000000001E-4</v>
      </c>
      <c r="N143">
        <v>3.365373E-2</v>
      </c>
      <c r="O143" s="5">
        <v>1.3607135884621673</v>
      </c>
      <c r="P143" s="7">
        <v>933.05799999999999</v>
      </c>
      <c r="R143" s="9">
        <v>48</v>
      </c>
      <c r="S143">
        <v>120.921516</v>
      </c>
      <c r="T143">
        <v>30.510576</v>
      </c>
      <c r="U143">
        <v>57936</v>
      </c>
      <c r="V143">
        <v>3</v>
      </c>
      <c r="W143">
        <v>25704</v>
      </c>
      <c r="X143">
        <v>2</v>
      </c>
    </row>
    <row r="144" spans="1:24">
      <c r="A144">
        <v>144</v>
      </c>
      <c r="B144" t="s">
        <v>244</v>
      </c>
      <c r="C144" s="9">
        <v>0.60969991099999998</v>
      </c>
      <c r="D144">
        <v>397</v>
      </c>
      <c r="E144">
        <v>26</v>
      </c>
      <c r="F144">
        <v>16</v>
      </c>
      <c r="G144">
        <v>651.14</v>
      </c>
      <c r="H144">
        <v>32598</v>
      </c>
      <c r="I144" s="9">
        <v>2</v>
      </c>
      <c r="J144">
        <v>4</v>
      </c>
      <c r="K144">
        <v>7</v>
      </c>
      <c r="L144">
        <v>5.8421000000000002E-3</v>
      </c>
      <c r="M144">
        <v>1.3976200000000001E-4</v>
      </c>
      <c r="N144">
        <v>3.8641180000000002E-3</v>
      </c>
      <c r="O144" s="5">
        <v>1.4633688309588417</v>
      </c>
      <c r="P144" s="7">
        <v>357</v>
      </c>
      <c r="R144" s="9">
        <v>45</v>
      </c>
      <c r="S144">
        <v>118.49856</v>
      </c>
      <c r="T144">
        <v>31.682207999999999</v>
      </c>
      <c r="U144">
        <v>54992</v>
      </c>
      <c r="V144">
        <v>3</v>
      </c>
      <c r="W144">
        <v>29419</v>
      </c>
      <c r="X144">
        <v>2</v>
      </c>
    </row>
    <row r="145" spans="1:24">
      <c r="A145">
        <v>145</v>
      </c>
      <c r="B145" t="s">
        <v>223</v>
      </c>
      <c r="C145" s="9">
        <v>1.119637526</v>
      </c>
      <c r="D145">
        <v>855</v>
      </c>
      <c r="E145">
        <v>24</v>
      </c>
      <c r="F145">
        <v>23</v>
      </c>
      <c r="G145">
        <v>763.64</v>
      </c>
      <c r="H145">
        <v>20460</v>
      </c>
      <c r="I145" s="9">
        <v>3</v>
      </c>
      <c r="J145">
        <v>7</v>
      </c>
      <c r="K145">
        <v>14</v>
      </c>
      <c r="L145">
        <v>1.16478E-2</v>
      </c>
      <c r="M145">
        <v>1.46284E-4</v>
      </c>
      <c r="N145">
        <v>1.5732019999999999E-2</v>
      </c>
      <c r="O145" s="5">
        <v>1.5880212364606481</v>
      </c>
      <c r="P145" s="7">
        <v>277</v>
      </c>
      <c r="R145" s="9">
        <v>48</v>
      </c>
      <c r="S145">
        <v>109.026836</v>
      </c>
      <c r="T145">
        <v>32.695172999999997</v>
      </c>
      <c r="U145">
        <v>39449</v>
      </c>
      <c r="V145">
        <v>2</v>
      </c>
      <c r="W145">
        <v>51523</v>
      </c>
      <c r="X145">
        <v>3</v>
      </c>
    </row>
    <row r="146" spans="1:24">
      <c r="A146">
        <v>146</v>
      </c>
      <c r="B146" t="s">
        <v>213</v>
      </c>
      <c r="C146" s="9">
        <v>0.51055848800000003</v>
      </c>
      <c r="D146">
        <v>147</v>
      </c>
      <c r="E146">
        <v>30</v>
      </c>
      <c r="F146">
        <v>20</v>
      </c>
      <c r="G146">
        <v>287.92</v>
      </c>
      <c r="H146">
        <v>4150</v>
      </c>
      <c r="I146" s="9">
        <v>4</v>
      </c>
      <c r="J146">
        <v>11</v>
      </c>
      <c r="K146">
        <v>19</v>
      </c>
      <c r="L146">
        <v>1.2314729999999999E-2</v>
      </c>
      <c r="M146">
        <v>1.5024E-4</v>
      </c>
      <c r="N146">
        <v>3.4691649999999997E-2</v>
      </c>
      <c r="O146" s="5">
        <v>0.38988133351791288</v>
      </c>
      <c r="P146" s="7">
        <v>349.02699999999999</v>
      </c>
      <c r="R146" s="9">
        <v>38</v>
      </c>
      <c r="S146">
        <v>110.813621</v>
      </c>
      <c r="T146">
        <v>32.591929</v>
      </c>
      <c r="U146">
        <v>39148</v>
      </c>
      <c r="V146">
        <v>2</v>
      </c>
      <c r="W146">
        <v>74583</v>
      </c>
      <c r="X146">
        <v>4</v>
      </c>
    </row>
    <row r="147" spans="1:24">
      <c r="A147">
        <v>147</v>
      </c>
      <c r="B147" t="s">
        <v>198</v>
      </c>
      <c r="C147" s="9">
        <v>0.45004319599999998</v>
      </c>
      <c r="D147">
        <v>224</v>
      </c>
      <c r="E147">
        <v>36</v>
      </c>
      <c r="F147">
        <v>9</v>
      </c>
      <c r="G147">
        <v>497.73</v>
      </c>
      <c r="H147">
        <v>13158</v>
      </c>
      <c r="I147" s="9">
        <v>4</v>
      </c>
      <c r="J147">
        <v>12</v>
      </c>
      <c r="K147">
        <v>22</v>
      </c>
      <c r="L147">
        <v>3.99891E-2</v>
      </c>
      <c r="M147">
        <v>1.5190599999999999E-4</v>
      </c>
      <c r="N147">
        <v>3.9167880000000002E-2</v>
      </c>
      <c r="O147" s="5">
        <v>0.4574848210118298</v>
      </c>
      <c r="P147" s="7">
        <v>415.34100000000001</v>
      </c>
      <c r="R147" s="9">
        <v>37</v>
      </c>
      <c r="S147">
        <v>120.39182099999999</v>
      </c>
      <c r="T147">
        <v>31.497886999999999</v>
      </c>
      <c r="U147">
        <v>27988</v>
      </c>
      <c r="V147">
        <v>2</v>
      </c>
      <c r="W147">
        <v>20814</v>
      </c>
      <c r="X147">
        <v>2</v>
      </c>
    </row>
    <row r="148" spans="1:24">
      <c r="A148">
        <v>148</v>
      </c>
      <c r="B148" t="s">
        <v>181</v>
      </c>
      <c r="C148" s="9">
        <v>0.310003431</v>
      </c>
      <c r="D148">
        <v>253</v>
      </c>
      <c r="E148">
        <v>33</v>
      </c>
      <c r="F148">
        <v>10</v>
      </c>
      <c r="G148">
        <v>816.12</v>
      </c>
      <c r="H148">
        <v>11946</v>
      </c>
      <c r="I148" s="9">
        <v>2</v>
      </c>
      <c r="J148">
        <v>7</v>
      </c>
      <c r="K148">
        <v>17</v>
      </c>
      <c r="L148">
        <v>3.5814070000000003E-2</v>
      </c>
      <c r="M148">
        <v>1.4782E-4</v>
      </c>
      <c r="N148">
        <v>9.6969210000000007E-3</v>
      </c>
      <c r="O148" s="5">
        <v>0.12232473080276215</v>
      </c>
      <c r="P148" s="7">
        <v>315.22899999999998</v>
      </c>
      <c r="R148" s="9">
        <v>37</v>
      </c>
      <c r="S148">
        <v>119.974677</v>
      </c>
      <c r="T148">
        <v>31.779235</v>
      </c>
      <c r="U148">
        <v>30621</v>
      </c>
      <c r="V148">
        <v>2</v>
      </c>
      <c r="W148">
        <v>39896</v>
      </c>
      <c r="X148">
        <v>2</v>
      </c>
    </row>
    <row r="149" spans="1:24">
      <c r="A149">
        <v>149</v>
      </c>
      <c r="B149" t="s">
        <v>162</v>
      </c>
      <c r="C149" s="9">
        <v>0.92670266899999998</v>
      </c>
      <c r="D149">
        <v>707</v>
      </c>
      <c r="E149">
        <v>24</v>
      </c>
      <c r="F149">
        <v>13</v>
      </c>
      <c r="G149">
        <v>762.92</v>
      </c>
      <c r="H149">
        <v>16425</v>
      </c>
      <c r="I149" s="9">
        <v>3</v>
      </c>
      <c r="J149">
        <v>7</v>
      </c>
      <c r="K149">
        <v>14</v>
      </c>
      <c r="L149">
        <v>3.5989449999999999E-2</v>
      </c>
      <c r="M149">
        <v>1.4615599999999999E-4</v>
      </c>
      <c r="N149">
        <v>2.564471E-3</v>
      </c>
      <c r="O149" s="5">
        <v>1.2523201756943152</v>
      </c>
      <c r="P149" s="7">
        <v>135.98400000000001</v>
      </c>
      <c r="R149" s="9">
        <v>50</v>
      </c>
      <c r="S149">
        <v>118.781794</v>
      </c>
      <c r="T149">
        <v>32.012582999999999</v>
      </c>
      <c r="U149">
        <v>12908</v>
      </c>
      <c r="V149">
        <v>1</v>
      </c>
      <c r="W149">
        <v>48703</v>
      </c>
      <c r="X149">
        <v>3</v>
      </c>
    </row>
    <row r="150" spans="1:24">
      <c r="A150">
        <v>150</v>
      </c>
      <c r="B150" t="s">
        <v>149</v>
      </c>
      <c r="C150" s="9">
        <v>1.3674999219999999</v>
      </c>
      <c r="D150">
        <v>872</v>
      </c>
      <c r="E150">
        <v>25</v>
      </c>
      <c r="F150">
        <v>23</v>
      </c>
      <c r="G150">
        <v>637.66</v>
      </c>
      <c r="H150">
        <v>45181.4</v>
      </c>
      <c r="I150" s="9">
        <v>3</v>
      </c>
      <c r="J150">
        <v>8</v>
      </c>
      <c r="K150">
        <v>14</v>
      </c>
      <c r="L150">
        <v>3.2029439999999999E-2</v>
      </c>
      <c r="M150">
        <v>1.4345100000000001E-4</v>
      </c>
      <c r="N150">
        <v>6.8054300000000003E-4</v>
      </c>
      <c r="O150" s="5">
        <v>2.8449734551065982</v>
      </c>
      <c r="P150" s="7">
        <v>65.304900000000004</v>
      </c>
      <c r="R150" s="9">
        <v>50</v>
      </c>
      <c r="S150">
        <v>107.03190499999999</v>
      </c>
      <c r="T150">
        <v>33.070312999999999</v>
      </c>
      <c r="U150">
        <v>38479</v>
      </c>
      <c r="V150">
        <v>2</v>
      </c>
      <c r="W150">
        <v>59137</v>
      </c>
      <c r="X150">
        <v>3</v>
      </c>
    </row>
    <row r="151" spans="1:24">
      <c r="A151">
        <v>151</v>
      </c>
      <c r="B151" t="s">
        <v>151</v>
      </c>
      <c r="C151" s="9">
        <v>2.6785714289999998</v>
      </c>
      <c r="D151">
        <v>3783</v>
      </c>
      <c r="E151">
        <v>21</v>
      </c>
      <c r="F151">
        <v>27</v>
      </c>
      <c r="G151">
        <v>1412.32</v>
      </c>
      <c r="H151">
        <v>3634</v>
      </c>
      <c r="I151" s="9">
        <v>3</v>
      </c>
      <c r="J151">
        <v>8</v>
      </c>
      <c r="K151">
        <v>15</v>
      </c>
      <c r="L151">
        <v>2.844638E-2</v>
      </c>
      <c r="M151">
        <v>1.43678E-4</v>
      </c>
      <c r="N151">
        <v>1.87276E-4</v>
      </c>
      <c r="O151" s="5">
        <v>0.14617128530994622</v>
      </c>
      <c r="P151" s="7">
        <v>0</v>
      </c>
      <c r="R151" s="9">
        <v>39</v>
      </c>
      <c r="S151">
        <v>118.305843</v>
      </c>
      <c r="T151">
        <v>32.294530000000002</v>
      </c>
      <c r="U151">
        <v>32039</v>
      </c>
      <c r="V151">
        <v>2</v>
      </c>
      <c r="W151">
        <v>44867</v>
      </c>
      <c r="X151">
        <v>3</v>
      </c>
    </row>
    <row r="152" spans="1:24">
      <c r="A152">
        <v>152</v>
      </c>
      <c r="B152" t="s">
        <v>236</v>
      </c>
      <c r="C152" s="9">
        <v>0.77265029600000001</v>
      </c>
      <c r="D152">
        <v>292</v>
      </c>
      <c r="E152">
        <v>38</v>
      </c>
      <c r="F152">
        <v>4</v>
      </c>
      <c r="G152">
        <v>377.92</v>
      </c>
      <c r="H152">
        <v>6612.4</v>
      </c>
      <c r="I152" s="9">
        <v>3</v>
      </c>
      <c r="J152">
        <v>10</v>
      </c>
      <c r="K152">
        <v>20</v>
      </c>
      <c r="L152">
        <v>3.7914979999999999E-3</v>
      </c>
      <c r="M152">
        <v>1.5508699999999999E-4</v>
      </c>
      <c r="N152">
        <v>0.1060431</v>
      </c>
      <c r="O152" s="5">
        <v>1.2156818768934894</v>
      </c>
      <c r="P152" s="7">
        <v>70</v>
      </c>
      <c r="R152" s="9">
        <v>49</v>
      </c>
      <c r="S152">
        <v>112.792013</v>
      </c>
      <c r="T152">
        <v>32.959187999999997</v>
      </c>
      <c r="U152">
        <v>20731</v>
      </c>
      <c r="V152">
        <v>2</v>
      </c>
      <c r="W152">
        <v>37558</v>
      </c>
      <c r="X152">
        <v>2</v>
      </c>
    </row>
    <row r="153" spans="1:24">
      <c r="A153">
        <v>153</v>
      </c>
      <c r="B153" t="s">
        <v>227</v>
      </c>
      <c r="C153" s="9">
        <v>0.27227957200000003</v>
      </c>
      <c r="D153">
        <v>115</v>
      </c>
      <c r="E153">
        <v>36</v>
      </c>
      <c r="F153">
        <v>11</v>
      </c>
      <c r="G153">
        <v>422.36</v>
      </c>
      <c r="H153">
        <v>39486</v>
      </c>
      <c r="I153" s="9">
        <v>4</v>
      </c>
      <c r="J153">
        <v>11</v>
      </c>
      <c r="K153">
        <v>19</v>
      </c>
      <c r="L153">
        <v>1.510305E-2</v>
      </c>
      <c r="M153">
        <v>1.5441599999999999E-4</v>
      </c>
      <c r="N153">
        <v>7.5026839999999997E-2</v>
      </c>
      <c r="O153" s="5">
        <v>3.1568340958933501</v>
      </c>
      <c r="P153" s="7">
        <v>99</v>
      </c>
      <c r="R153" s="9">
        <v>50</v>
      </c>
      <c r="S153">
        <v>119.583324</v>
      </c>
      <c r="T153">
        <v>31.986286</v>
      </c>
      <c r="U153">
        <v>34143</v>
      </c>
      <c r="V153">
        <v>2</v>
      </c>
      <c r="W153">
        <v>32191</v>
      </c>
      <c r="X153">
        <v>2</v>
      </c>
    </row>
    <row r="154" spans="1:24">
      <c r="A154">
        <v>154</v>
      </c>
      <c r="B154" t="s">
        <v>220</v>
      </c>
      <c r="C154" s="9">
        <v>0.75775515000000004</v>
      </c>
      <c r="D154">
        <v>96</v>
      </c>
      <c r="E154">
        <v>36</v>
      </c>
      <c r="F154">
        <v>13</v>
      </c>
      <c r="G154">
        <v>126.69</v>
      </c>
      <c r="H154">
        <v>2923</v>
      </c>
      <c r="I154" s="9">
        <v>2</v>
      </c>
      <c r="J154">
        <v>10</v>
      </c>
      <c r="K154">
        <v>18</v>
      </c>
      <c r="L154">
        <v>5.6244800000000001E-4</v>
      </c>
      <c r="M154">
        <v>1.5199899999999999E-4</v>
      </c>
      <c r="N154">
        <v>3.259513E-2</v>
      </c>
      <c r="O154" s="5">
        <v>6.4122798105368403E-2</v>
      </c>
      <c r="P154" s="7">
        <v>181.74</v>
      </c>
      <c r="R154" s="9">
        <v>37</v>
      </c>
      <c r="S154">
        <v>121.073939</v>
      </c>
      <c r="T154">
        <v>32.064244000000002</v>
      </c>
      <c r="U154">
        <v>31870</v>
      </c>
      <c r="V154">
        <v>2</v>
      </c>
      <c r="W154">
        <v>57069</v>
      </c>
      <c r="X154">
        <v>3</v>
      </c>
    </row>
    <row r="155" spans="1:24">
      <c r="A155">
        <v>155</v>
      </c>
      <c r="B155" t="s">
        <v>205</v>
      </c>
      <c r="C155" s="9">
        <v>0.25916154699999999</v>
      </c>
      <c r="D155">
        <v>278</v>
      </c>
      <c r="E155">
        <v>24</v>
      </c>
      <c r="F155">
        <v>25</v>
      </c>
      <c r="G155">
        <v>1072.69</v>
      </c>
      <c r="H155">
        <v>25500</v>
      </c>
      <c r="I155" s="9">
        <v>6</v>
      </c>
      <c r="J155">
        <v>15</v>
      </c>
      <c r="K155">
        <v>25</v>
      </c>
      <c r="L155">
        <v>3.2265879999999997E-2</v>
      </c>
      <c r="M155">
        <v>1.5632299999999999E-4</v>
      </c>
      <c r="N155">
        <v>6.525185E-2</v>
      </c>
      <c r="O155" s="5">
        <v>2.2739962875371624</v>
      </c>
      <c r="P155" s="7">
        <v>298.34100000000001</v>
      </c>
      <c r="R155" s="9">
        <v>47</v>
      </c>
      <c r="S155">
        <v>117.017409</v>
      </c>
      <c r="T155">
        <v>32.647154999999998</v>
      </c>
      <c r="U155">
        <v>40706</v>
      </c>
      <c r="V155">
        <v>3</v>
      </c>
      <c r="W155">
        <v>67440</v>
      </c>
      <c r="X155">
        <v>4</v>
      </c>
    </row>
    <row r="156" spans="1:24">
      <c r="A156">
        <v>156</v>
      </c>
      <c r="B156" t="s">
        <v>184</v>
      </c>
      <c r="C156" s="9">
        <v>0.42652119799999999</v>
      </c>
      <c r="D156">
        <v>233</v>
      </c>
      <c r="E156">
        <v>36</v>
      </c>
      <c r="F156">
        <v>16</v>
      </c>
      <c r="G156">
        <v>546.28</v>
      </c>
      <c r="H156">
        <v>9044</v>
      </c>
      <c r="I156" s="9">
        <v>2</v>
      </c>
      <c r="J156">
        <v>7</v>
      </c>
      <c r="K156">
        <v>15</v>
      </c>
      <c r="L156">
        <v>5.8421000000000002E-3</v>
      </c>
      <c r="M156">
        <v>1.4967800000000001E-4</v>
      </c>
      <c r="N156">
        <v>1.447327E-2</v>
      </c>
      <c r="O156" s="5">
        <v>0.92930168516518374</v>
      </c>
      <c r="P156" s="7">
        <v>294.52499999999998</v>
      </c>
      <c r="R156" s="9">
        <v>51</v>
      </c>
      <c r="S156">
        <v>114.02331</v>
      </c>
      <c r="T156">
        <v>32.972315000000002</v>
      </c>
      <c r="U156">
        <v>21281</v>
      </c>
      <c r="V156">
        <v>2</v>
      </c>
      <c r="W156">
        <v>22858</v>
      </c>
      <c r="X156">
        <v>2</v>
      </c>
    </row>
    <row r="157" spans="1:24">
      <c r="A157">
        <v>157</v>
      </c>
      <c r="B157" t="s">
        <v>183</v>
      </c>
      <c r="C157" s="9">
        <v>0.70720570199999999</v>
      </c>
      <c r="D157">
        <v>381</v>
      </c>
      <c r="E157">
        <v>29</v>
      </c>
      <c r="F157">
        <v>21</v>
      </c>
      <c r="G157">
        <v>538.74</v>
      </c>
      <c r="H157">
        <v>9615</v>
      </c>
      <c r="I157" s="9">
        <v>1</v>
      </c>
      <c r="J157">
        <v>2</v>
      </c>
      <c r="K157">
        <v>7</v>
      </c>
      <c r="L157">
        <v>0</v>
      </c>
      <c r="M157">
        <v>1.4281600000000001E-4</v>
      </c>
      <c r="N157">
        <v>3.3630079999999998E-3</v>
      </c>
      <c r="O157" s="5">
        <v>0.17414326103147326</v>
      </c>
      <c r="P157" s="7">
        <v>369.42700000000002</v>
      </c>
      <c r="R157" s="9">
        <v>49</v>
      </c>
      <c r="S157">
        <v>119.398015</v>
      </c>
      <c r="T157">
        <v>32.377527999999998</v>
      </c>
      <c r="U157">
        <v>43840</v>
      </c>
      <c r="V157">
        <v>3</v>
      </c>
      <c r="W157">
        <v>58563</v>
      </c>
      <c r="X157">
        <v>3</v>
      </c>
    </row>
    <row r="158" spans="1:24">
      <c r="A158">
        <v>158</v>
      </c>
      <c r="B158" t="s">
        <v>152</v>
      </c>
      <c r="C158" s="9">
        <v>2.625871418</v>
      </c>
      <c r="D158">
        <v>339</v>
      </c>
      <c r="E158">
        <v>34</v>
      </c>
      <c r="F158">
        <v>11</v>
      </c>
      <c r="G158">
        <v>129.1</v>
      </c>
      <c r="H158">
        <v>2120</v>
      </c>
      <c r="I158" s="9">
        <v>2</v>
      </c>
      <c r="J158">
        <v>7</v>
      </c>
      <c r="K158">
        <v>14</v>
      </c>
      <c r="L158">
        <v>3.6382659999999998E-3</v>
      </c>
      <c r="M158">
        <v>1.4847800000000001E-4</v>
      </c>
      <c r="N158">
        <v>1.48436E-4</v>
      </c>
      <c r="O158" s="5">
        <v>0.2873342922716744</v>
      </c>
      <c r="P158" s="7">
        <v>330.05799999999999</v>
      </c>
      <c r="R158" s="9">
        <v>50</v>
      </c>
      <c r="S158">
        <v>115.80694200000001</v>
      </c>
      <c r="T158">
        <v>32.883468000000001</v>
      </c>
      <c r="U158">
        <v>19075</v>
      </c>
      <c r="V158">
        <v>1</v>
      </c>
      <c r="W158">
        <v>41295</v>
      </c>
      <c r="X158">
        <v>3</v>
      </c>
    </row>
    <row r="159" spans="1:24">
      <c r="A159">
        <v>159</v>
      </c>
      <c r="B159" t="s">
        <v>143</v>
      </c>
      <c r="C159" s="9">
        <v>1.2069716779999999</v>
      </c>
      <c r="D159">
        <v>277</v>
      </c>
      <c r="E159">
        <v>33</v>
      </c>
      <c r="F159">
        <v>12</v>
      </c>
      <c r="G159">
        <v>229.5</v>
      </c>
      <c r="H159">
        <v>9322</v>
      </c>
      <c r="I159" s="9">
        <v>3</v>
      </c>
      <c r="J159">
        <v>7</v>
      </c>
      <c r="K159">
        <v>17</v>
      </c>
      <c r="L159">
        <v>2.029191E-2</v>
      </c>
      <c r="M159">
        <v>1.5158399999999999E-4</v>
      </c>
      <c r="N159">
        <v>1.2572500000000001E-4</v>
      </c>
      <c r="O159" s="5">
        <v>1.4240590155623198</v>
      </c>
      <c r="P159" s="7">
        <v>356</v>
      </c>
      <c r="R159" s="9">
        <v>44</v>
      </c>
      <c r="S159">
        <v>120.228369</v>
      </c>
      <c r="T159">
        <v>33.060105999999998</v>
      </c>
      <c r="U159">
        <v>43333</v>
      </c>
      <c r="V159">
        <v>3</v>
      </c>
      <c r="W159">
        <v>67639</v>
      </c>
      <c r="X159">
        <v>4</v>
      </c>
    </row>
    <row r="160" spans="1:24">
      <c r="A160">
        <v>160</v>
      </c>
      <c r="B160" t="s">
        <v>140</v>
      </c>
      <c r="C160" s="9">
        <v>0.53168558700000002</v>
      </c>
      <c r="D160">
        <v>148</v>
      </c>
      <c r="E160">
        <v>35</v>
      </c>
      <c r="F160">
        <v>9</v>
      </c>
      <c r="G160">
        <v>278.36</v>
      </c>
      <c r="H160">
        <v>9509</v>
      </c>
      <c r="I160" s="9">
        <v>3</v>
      </c>
      <c r="J160">
        <v>8</v>
      </c>
      <c r="K160">
        <v>15</v>
      </c>
      <c r="L160">
        <v>1.449947E-2</v>
      </c>
      <c r="M160">
        <v>1.46778E-4</v>
      </c>
      <c r="N160">
        <v>4.8696399999999997E-5</v>
      </c>
      <c r="O160" s="5">
        <v>1.1799433967995316</v>
      </c>
      <c r="P160" s="7">
        <v>308</v>
      </c>
      <c r="R160" s="9">
        <v>49</v>
      </c>
      <c r="S160">
        <v>104.92429799999999</v>
      </c>
      <c r="T160">
        <v>33.393017</v>
      </c>
      <c r="U160">
        <v>71601</v>
      </c>
      <c r="V160">
        <v>4</v>
      </c>
      <c r="W160">
        <v>103851</v>
      </c>
      <c r="X160">
        <v>6</v>
      </c>
    </row>
    <row r="161" spans="1:24">
      <c r="A161">
        <v>161</v>
      </c>
      <c r="B161" t="s">
        <v>117</v>
      </c>
      <c r="C161" s="9">
        <v>1.24282337</v>
      </c>
      <c r="D161">
        <v>184</v>
      </c>
      <c r="E161">
        <v>26</v>
      </c>
      <c r="F161">
        <v>21</v>
      </c>
      <c r="G161">
        <v>148.05000000000001</v>
      </c>
      <c r="H161">
        <v>2056</v>
      </c>
      <c r="I161" s="9">
        <v>1</v>
      </c>
      <c r="J161">
        <v>3</v>
      </c>
      <c r="K161">
        <v>8</v>
      </c>
      <c r="L161">
        <v>0</v>
      </c>
      <c r="M161">
        <v>1.4017399999999999E-4</v>
      </c>
      <c r="N161">
        <v>1.1315099999999999E-5</v>
      </c>
      <c r="O161" s="5">
        <v>1.9364774078965641E-2</v>
      </c>
      <c r="P161" s="7">
        <v>444.14600000000002</v>
      </c>
      <c r="R161" s="9">
        <v>36</v>
      </c>
      <c r="S161">
        <v>117.367614</v>
      </c>
      <c r="T161">
        <v>32.944198</v>
      </c>
      <c r="U161">
        <v>24524</v>
      </c>
      <c r="V161">
        <v>2</v>
      </c>
      <c r="W161">
        <v>20685</v>
      </c>
      <c r="X161">
        <v>2</v>
      </c>
    </row>
    <row r="162" spans="1:24">
      <c r="A162">
        <v>162</v>
      </c>
      <c r="B162" t="s">
        <v>104</v>
      </c>
      <c r="C162" s="9">
        <v>0.99108422200000001</v>
      </c>
      <c r="D162">
        <v>249</v>
      </c>
      <c r="E162">
        <v>34</v>
      </c>
      <c r="F162">
        <v>14</v>
      </c>
      <c r="G162">
        <v>251.24</v>
      </c>
      <c r="H162">
        <v>11058</v>
      </c>
      <c r="I162" s="9">
        <v>3</v>
      </c>
      <c r="J162">
        <v>11</v>
      </c>
      <c r="K162">
        <v>22</v>
      </c>
      <c r="L162">
        <v>5.4272000000000001E-2</v>
      </c>
      <c r="M162">
        <v>1.5003799999999999E-4</v>
      </c>
      <c r="N162">
        <v>3.77149E-5</v>
      </c>
      <c r="O162" s="5">
        <v>0.23902895578790623</v>
      </c>
      <c r="P162" s="7">
        <v>486</v>
      </c>
      <c r="R162" s="9">
        <v>47</v>
      </c>
      <c r="S162">
        <v>109.017836</v>
      </c>
      <c r="T162">
        <v>33.488106000000002</v>
      </c>
      <c r="U162">
        <v>64925</v>
      </c>
      <c r="V162">
        <v>4</v>
      </c>
      <c r="W162">
        <v>54605</v>
      </c>
      <c r="X162">
        <v>3</v>
      </c>
    </row>
    <row r="163" spans="1:24">
      <c r="A163">
        <v>163</v>
      </c>
      <c r="B163" t="s">
        <v>75</v>
      </c>
      <c r="C163" s="9">
        <v>1.178719337</v>
      </c>
      <c r="D163">
        <v>370</v>
      </c>
      <c r="E163">
        <v>33</v>
      </c>
      <c r="F163">
        <v>14</v>
      </c>
      <c r="G163">
        <v>313.89999999999998</v>
      </c>
      <c r="H163">
        <v>3154.12</v>
      </c>
      <c r="I163" s="9">
        <v>4</v>
      </c>
      <c r="J163">
        <v>12</v>
      </c>
      <c r="K163">
        <v>26</v>
      </c>
      <c r="L163">
        <v>5.684293E-2</v>
      </c>
      <c r="M163">
        <v>1.47016E-4</v>
      </c>
      <c r="N163">
        <v>2.6581399999999999E-5</v>
      </c>
      <c r="O163" s="5">
        <v>0.68691415168588077</v>
      </c>
      <c r="P163" s="7">
        <v>187</v>
      </c>
      <c r="R163" s="9">
        <v>47</v>
      </c>
      <c r="S163">
        <v>114.05541100000001</v>
      </c>
      <c r="T163">
        <v>33.583123999999998</v>
      </c>
      <c r="U163">
        <v>41930</v>
      </c>
      <c r="V163">
        <v>3</v>
      </c>
      <c r="W163">
        <v>68494</v>
      </c>
      <c r="X163">
        <v>4</v>
      </c>
    </row>
    <row r="164" spans="1:24">
      <c r="A164">
        <v>164</v>
      </c>
      <c r="B164" t="s">
        <v>69</v>
      </c>
      <c r="C164" s="9">
        <v>0.78099218999999998</v>
      </c>
      <c r="D164">
        <v>213</v>
      </c>
      <c r="E164">
        <v>37</v>
      </c>
      <c r="F164">
        <v>13</v>
      </c>
      <c r="G164">
        <v>272.73</v>
      </c>
      <c r="H164">
        <v>3559.59</v>
      </c>
      <c r="I164" s="9">
        <v>2</v>
      </c>
      <c r="J164">
        <v>8</v>
      </c>
      <c r="K164">
        <v>20</v>
      </c>
      <c r="L164">
        <v>3.5662480000000002E-3</v>
      </c>
      <c r="M164">
        <v>1.4259200000000001E-4</v>
      </c>
      <c r="N164">
        <v>1.10659E-5</v>
      </c>
      <c r="O164" s="5">
        <v>0.68192893494960549</v>
      </c>
      <c r="P164" s="7">
        <v>278.678</v>
      </c>
      <c r="R164" s="9">
        <v>46</v>
      </c>
      <c r="S164">
        <v>113.306102</v>
      </c>
      <c r="T164">
        <v>33.721547999999999</v>
      </c>
      <c r="U164">
        <v>28131</v>
      </c>
      <c r="V164">
        <v>2</v>
      </c>
      <c r="W164">
        <v>33892</v>
      </c>
      <c r="X164">
        <v>2</v>
      </c>
    </row>
    <row r="165" spans="1:24">
      <c r="A165">
        <v>165</v>
      </c>
      <c r="B165" t="s">
        <v>58</v>
      </c>
      <c r="C165" s="9">
        <v>0.96383242700000005</v>
      </c>
      <c r="D165">
        <v>303</v>
      </c>
      <c r="E165">
        <v>32</v>
      </c>
      <c r="F165">
        <v>12</v>
      </c>
      <c r="G165">
        <v>314.37</v>
      </c>
      <c r="H165">
        <v>3881</v>
      </c>
      <c r="I165" s="9">
        <v>4</v>
      </c>
      <c r="J165">
        <v>12</v>
      </c>
      <c r="K165">
        <v>24</v>
      </c>
      <c r="L165">
        <v>2.136731E-2</v>
      </c>
      <c r="M165">
        <v>1.43864E-4</v>
      </c>
      <c r="N165">
        <v>2.1042600000000001E-5</v>
      </c>
      <c r="O165" s="5">
        <v>0.47196341992396557</v>
      </c>
      <c r="P165" s="7">
        <v>448.49700000000001</v>
      </c>
      <c r="R165" s="9">
        <v>49</v>
      </c>
      <c r="S165">
        <v>115.09858800000001</v>
      </c>
      <c r="T165">
        <v>33.409350000000003</v>
      </c>
      <c r="U165">
        <v>25107</v>
      </c>
      <c r="V165">
        <v>2</v>
      </c>
      <c r="W165">
        <v>29283</v>
      </c>
      <c r="X165">
        <v>2</v>
      </c>
    </row>
    <row r="166" spans="1:24">
      <c r="A166">
        <v>166</v>
      </c>
      <c r="B166" t="s">
        <v>47</v>
      </c>
      <c r="C166" s="9">
        <v>0.36522583800000002</v>
      </c>
      <c r="D166">
        <v>188</v>
      </c>
      <c r="E166">
        <v>32</v>
      </c>
      <c r="F166">
        <v>15</v>
      </c>
      <c r="G166">
        <v>514.75</v>
      </c>
      <c r="H166">
        <v>4377</v>
      </c>
      <c r="I166" s="9">
        <v>4</v>
      </c>
      <c r="J166">
        <v>11</v>
      </c>
      <c r="K166">
        <v>22</v>
      </c>
      <c r="L166">
        <v>1.3333319999999999E-2</v>
      </c>
      <c r="M166">
        <v>1.43184E-4</v>
      </c>
      <c r="N166">
        <v>2.4397200000000001E-5</v>
      </c>
      <c r="O166" s="5">
        <v>0.42997160293432635</v>
      </c>
      <c r="P166" s="7">
        <v>465.92899999999997</v>
      </c>
      <c r="R166" s="9">
        <v>48</v>
      </c>
      <c r="S166">
        <v>108.946862</v>
      </c>
      <c r="T166">
        <v>34.292915999999998</v>
      </c>
      <c r="U166">
        <v>19604</v>
      </c>
      <c r="V166">
        <v>1</v>
      </c>
      <c r="W166">
        <v>31986</v>
      </c>
      <c r="X166">
        <v>2</v>
      </c>
    </row>
    <row r="167" spans="1:24">
      <c r="A167">
        <v>167</v>
      </c>
      <c r="B167" t="s">
        <v>33</v>
      </c>
      <c r="C167" s="9">
        <v>0.71453984800000003</v>
      </c>
      <c r="D167">
        <v>241</v>
      </c>
      <c r="E167">
        <v>33</v>
      </c>
      <c r="F167">
        <v>3</v>
      </c>
      <c r="G167">
        <v>337.28</v>
      </c>
      <c r="H167">
        <v>12753</v>
      </c>
      <c r="I167" s="9">
        <v>3</v>
      </c>
      <c r="J167">
        <v>8</v>
      </c>
      <c r="K167">
        <v>17</v>
      </c>
      <c r="L167">
        <v>6.7331359999999998E-3</v>
      </c>
      <c r="M167">
        <v>1.3798799999999999E-4</v>
      </c>
      <c r="N167">
        <v>7.8527500000000003E-6</v>
      </c>
      <c r="O167" s="5">
        <v>0.66154024861025185</v>
      </c>
      <c r="P167" s="7">
        <v>156</v>
      </c>
      <c r="R167" s="9">
        <v>38</v>
      </c>
      <c r="S167">
        <v>116.99261199999999</v>
      </c>
      <c r="T167">
        <v>33.635826000000002</v>
      </c>
      <c r="U167">
        <v>31057</v>
      </c>
      <c r="V167">
        <v>2</v>
      </c>
      <c r="W167">
        <v>38315</v>
      </c>
      <c r="X167">
        <v>2</v>
      </c>
    </row>
    <row r="168" spans="1:24">
      <c r="A168">
        <v>168</v>
      </c>
      <c r="B168" t="s">
        <v>230</v>
      </c>
      <c r="C168" s="9">
        <v>3.8911396000000001E-2</v>
      </c>
      <c r="D168">
        <v>34</v>
      </c>
      <c r="E168">
        <v>36</v>
      </c>
      <c r="F168">
        <v>13</v>
      </c>
      <c r="G168">
        <v>873.78</v>
      </c>
      <c r="H168">
        <v>21519</v>
      </c>
      <c r="I168" s="9">
        <v>3</v>
      </c>
      <c r="J168">
        <v>9</v>
      </c>
      <c r="K168">
        <v>17</v>
      </c>
      <c r="L168">
        <v>9.2270040000000005E-3</v>
      </c>
      <c r="M168">
        <v>1.4947699999999999E-4</v>
      </c>
      <c r="N168">
        <v>2.9149660000000001E-2</v>
      </c>
      <c r="O168" s="5">
        <v>0.8728475141440265</v>
      </c>
      <c r="P168" s="7">
        <v>197</v>
      </c>
      <c r="R168" s="9">
        <v>43</v>
      </c>
      <c r="S168">
        <v>107.387303</v>
      </c>
      <c r="T168">
        <v>34.351432000000003</v>
      </c>
      <c r="U168">
        <v>39051</v>
      </c>
      <c r="V168">
        <v>2</v>
      </c>
      <c r="W168">
        <v>64250</v>
      </c>
      <c r="X168">
        <v>4</v>
      </c>
    </row>
    <row r="169" spans="1:24">
      <c r="A169">
        <v>169</v>
      </c>
      <c r="B169" t="s">
        <v>199</v>
      </c>
      <c r="C169" s="9">
        <v>0.35035674999999999</v>
      </c>
      <c r="D169">
        <v>137</v>
      </c>
      <c r="E169">
        <v>37</v>
      </c>
      <c r="F169">
        <v>10</v>
      </c>
      <c r="G169">
        <v>391.03</v>
      </c>
      <c r="H169">
        <v>7121</v>
      </c>
      <c r="I169" s="9">
        <v>2</v>
      </c>
      <c r="J169">
        <v>8</v>
      </c>
      <c r="K169">
        <v>18</v>
      </c>
      <c r="L169">
        <v>0</v>
      </c>
      <c r="M169">
        <v>1.49813E-4</v>
      </c>
      <c r="N169">
        <v>2.8853759999999999E-2</v>
      </c>
      <c r="O169" s="5">
        <v>0.33351174781931936</v>
      </c>
      <c r="P169" s="7">
        <v>326.94600000000003</v>
      </c>
      <c r="R169" s="9">
        <v>47</v>
      </c>
      <c r="S169">
        <v>108.709621</v>
      </c>
      <c r="T169">
        <v>34.336047000000001</v>
      </c>
      <c r="U169">
        <v>32339</v>
      </c>
      <c r="V169">
        <v>2</v>
      </c>
      <c r="W169">
        <v>17706</v>
      </c>
      <c r="X169">
        <v>1</v>
      </c>
    </row>
    <row r="170" spans="1:24">
      <c r="A170">
        <v>170</v>
      </c>
      <c r="B170" t="s">
        <v>163</v>
      </c>
      <c r="C170" s="9">
        <v>0.594286651</v>
      </c>
      <c r="D170">
        <v>145</v>
      </c>
      <c r="E170">
        <v>25</v>
      </c>
      <c r="F170">
        <v>22</v>
      </c>
      <c r="G170">
        <v>243.99</v>
      </c>
      <c r="H170">
        <v>5192</v>
      </c>
      <c r="I170" s="9">
        <v>2</v>
      </c>
      <c r="J170">
        <v>5</v>
      </c>
      <c r="K170">
        <v>11</v>
      </c>
      <c r="L170">
        <v>3.2820039999999998E-3</v>
      </c>
      <c r="M170">
        <v>1.5767900000000001E-4</v>
      </c>
      <c r="N170">
        <v>1.529961E-3</v>
      </c>
      <c r="O170" s="5">
        <v>0.26610896138774098</v>
      </c>
      <c r="P170" s="7">
        <v>357.971</v>
      </c>
      <c r="R170" s="9">
        <v>45</v>
      </c>
      <c r="S170">
        <v>114.19641300000001</v>
      </c>
      <c r="T170">
        <v>34.102442000000003</v>
      </c>
      <c r="U170">
        <v>31208</v>
      </c>
      <c r="V170">
        <v>2</v>
      </c>
      <c r="W170">
        <v>29252</v>
      </c>
      <c r="X170">
        <v>2</v>
      </c>
    </row>
    <row r="171" spans="1:24">
      <c r="A171">
        <v>171</v>
      </c>
      <c r="B171" t="s">
        <v>150</v>
      </c>
      <c r="C171" s="9">
        <v>1.6850186890000001</v>
      </c>
      <c r="D171">
        <v>834</v>
      </c>
      <c r="E171">
        <v>28</v>
      </c>
      <c r="F171">
        <v>20</v>
      </c>
      <c r="G171">
        <v>494.95</v>
      </c>
      <c r="H171">
        <v>18006</v>
      </c>
      <c r="I171" s="9">
        <v>3</v>
      </c>
      <c r="J171">
        <v>8</v>
      </c>
      <c r="K171">
        <v>21</v>
      </c>
      <c r="L171">
        <v>3.2292130000000002E-2</v>
      </c>
      <c r="M171">
        <v>1.6170799999999999E-4</v>
      </c>
      <c r="N171">
        <v>1.3707330000000001E-3</v>
      </c>
      <c r="O171" s="5">
        <v>1.3809233342779348</v>
      </c>
      <c r="P171" s="7">
        <v>454.202</v>
      </c>
      <c r="R171" s="9">
        <v>45</v>
      </c>
      <c r="S171">
        <v>105.536157</v>
      </c>
      <c r="T171">
        <v>34.702084999999997</v>
      </c>
      <c r="U171">
        <v>65056</v>
      </c>
      <c r="V171">
        <v>4</v>
      </c>
      <c r="W171">
        <v>78131</v>
      </c>
      <c r="X171">
        <v>4</v>
      </c>
    </row>
    <row r="172" spans="1:24">
      <c r="A172">
        <v>172</v>
      </c>
      <c r="B172" t="s">
        <v>106</v>
      </c>
      <c r="C172" s="9">
        <v>0.85805344400000005</v>
      </c>
      <c r="D172">
        <v>140</v>
      </c>
      <c r="E172">
        <v>37</v>
      </c>
      <c r="F172">
        <v>8</v>
      </c>
      <c r="G172">
        <v>163.16</v>
      </c>
      <c r="H172">
        <v>2298</v>
      </c>
      <c r="I172" s="9">
        <v>2</v>
      </c>
      <c r="J172">
        <v>8</v>
      </c>
      <c r="K172">
        <v>17</v>
      </c>
      <c r="L172">
        <v>3.9142089999999997E-2</v>
      </c>
      <c r="M172">
        <v>1.5777900000000001E-4</v>
      </c>
      <c r="N172">
        <v>3.3689100000000002E-4</v>
      </c>
      <c r="O172" s="5">
        <v>0.15317371700814783</v>
      </c>
      <c r="P172" s="7">
        <v>621.077</v>
      </c>
      <c r="R172" s="9">
        <v>41</v>
      </c>
      <c r="S172">
        <v>100.66192700000001</v>
      </c>
      <c r="T172">
        <v>33.415410999999999</v>
      </c>
      <c r="U172">
        <v>89099</v>
      </c>
      <c r="V172">
        <v>5</v>
      </c>
      <c r="W172">
        <v>55918</v>
      </c>
      <c r="X172">
        <v>3</v>
      </c>
    </row>
    <row r="173" spans="1:24">
      <c r="A173">
        <v>173</v>
      </c>
      <c r="B173" t="s">
        <v>96</v>
      </c>
      <c r="C173" s="9">
        <v>0.27690354299999997</v>
      </c>
      <c r="D173">
        <v>205</v>
      </c>
      <c r="E173">
        <v>35</v>
      </c>
      <c r="F173">
        <v>12</v>
      </c>
      <c r="G173">
        <v>740.33</v>
      </c>
      <c r="H173">
        <v>15059</v>
      </c>
      <c r="I173" s="9">
        <v>3</v>
      </c>
      <c r="J173">
        <v>7</v>
      </c>
      <c r="K173">
        <v>18</v>
      </c>
      <c r="L173">
        <v>3.6679000000000003E-2</v>
      </c>
      <c r="M173">
        <v>1.5396499999999999E-4</v>
      </c>
      <c r="N173">
        <v>9.5354300000000003E-5</v>
      </c>
      <c r="O173" s="5">
        <v>2.2605547603182625</v>
      </c>
      <c r="P173" s="7">
        <v>529.53</v>
      </c>
      <c r="R173" s="9">
        <v>43</v>
      </c>
      <c r="S173">
        <v>120.163561</v>
      </c>
      <c r="T173">
        <v>33.347377999999999</v>
      </c>
      <c r="U173">
        <v>37785</v>
      </c>
      <c r="V173">
        <v>2</v>
      </c>
      <c r="W173">
        <v>37432</v>
      </c>
      <c r="X173">
        <v>2</v>
      </c>
    </row>
    <row r="174" spans="1:24">
      <c r="A174">
        <v>174</v>
      </c>
      <c r="B174" t="s">
        <v>93</v>
      </c>
      <c r="C174" s="9">
        <v>4.1584645670000002</v>
      </c>
      <c r="D174">
        <v>507</v>
      </c>
      <c r="E174">
        <v>26</v>
      </c>
      <c r="F174">
        <v>17</v>
      </c>
      <c r="G174">
        <v>121.92</v>
      </c>
      <c r="H174">
        <v>5638</v>
      </c>
      <c r="I174" s="9">
        <v>2</v>
      </c>
      <c r="J174">
        <v>7</v>
      </c>
      <c r="K174">
        <v>19</v>
      </c>
      <c r="L174">
        <v>1.7349760000000001E-3</v>
      </c>
      <c r="M174">
        <v>1.50128E-4</v>
      </c>
      <c r="N174">
        <v>3.5767499999999999E-5</v>
      </c>
      <c r="O174" s="5">
        <v>1.5665594668454896</v>
      </c>
      <c r="P174" s="7">
        <v>464.96300000000002</v>
      </c>
      <c r="R174" s="9">
        <v>48</v>
      </c>
      <c r="S174">
        <v>109.595116</v>
      </c>
      <c r="T174">
        <v>35.114773</v>
      </c>
      <c r="U174">
        <v>31372</v>
      </c>
      <c r="V174">
        <v>2</v>
      </c>
      <c r="W174">
        <v>24458</v>
      </c>
      <c r="X174">
        <v>2</v>
      </c>
    </row>
    <row r="175" spans="1:24">
      <c r="A175">
        <v>175</v>
      </c>
      <c r="B175" t="s">
        <v>90</v>
      </c>
      <c r="C175" s="9">
        <v>0.43073571599999999</v>
      </c>
      <c r="D175">
        <v>174</v>
      </c>
      <c r="E175">
        <v>28</v>
      </c>
      <c r="F175">
        <v>21</v>
      </c>
      <c r="G175">
        <v>403.96</v>
      </c>
      <c r="H175">
        <v>4035</v>
      </c>
      <c r="I175" s="9">
        <v>4</v>
      </c>
      <c r="J175">
        <v>16</v>
      </c>
      <c r="K175">
        <v>29</v>
      </c>
      <c r="L175">
        <v>8.9931189999999994E-2</v>
      </c>
      <c r="M175">
        <v>1.5229999999999999E-4</v>
      </c>
      <c r="N175">
        <v>5.8577199999999999E-5</v>
      </c>
      <c r="O175" s="5">
        <v>0.66521339161492476</v>
      </c>
      <c r="P175" s="7">
        <v>410.96300000000002</v>
      </c>
      <c r="R175" s="9">
        <v>50</v>
      </c>
      <c r="S175">
        <v>119.009794</v>
      </c>
      <c r="T175">
        <v>33.585012999999996</v>
      </c>
      <c r="U175">
        <v>38012</v>
      </c>
      <c r="V175">
        <v>2</v>
      </c>
      <c r="W175">
        <v>47518</v>
      </c>
      <c r="X175">
        <v>3</v>
      </c>
    </row>
    <row r="176" spans="1:24">
      <c r="A176">
        <v>176</v>
      </c>
      <c r="B176" t="s">
        <v>40</v>
      </c>
      <c r="C176" s="9">
        <v>0.34905332500000003</v>
      </c>
      <c r="D176">
        <v>231</v>
      </c>
      <c r="E176">
        <v>36</v>
      </c>
      <c r="F176">
        <v>12</v>
      </c>
      <c r="G176">
        <v>661.79</v>
      </c>
      <c r="H176">
        <v>4789</v>
      </c>
      <c r="I176" s="9">
        <v>3</v>
      </c>
      <c r="J176">
        <v>8</v>
      </c>
      <c r="K176">
        <v>15</v>
      </c>
      <c r="L176">
        <v>9.1142879999999999E-3</v>
      </c>
      <c r="M176">
        <v>1.3725E-4</v>
      </c>
      <c r="N176">
        <v>6.9384600000000003E-6</v>
      </c>
      <c r="O176" s="5">
        <v>1.6028101080541186</v>
      </c>
      <c r="P176" s="7">
        <v>405</v>
      </c>
      <c r="R176" s="9">
        <v>52</v>
      </c>
      <c r="S176">
        <v>118.24253400000001</v>
      </c>
      <c r="T176">
        <v>33.963028999999999</v>
      </c>
      <c r="U176">
        <v>30419</v>
      </c>
      <c r="V176">
        <v>2</v>
      </c>
      <c r="W176">
        <v>43084</v>
      </c>
      <c r="X176">
        <v>3</v>
      </c>
    </row>
    <row r="177" spans="1:24">
      <c r="A177">
        <v>177</v>
      </c>
      <c r="B177" t="s">
        <v>38</v>
      </c>
      <c r="C177" s="9">
        <v>0.38350727899999998</v>
      </c>
      <c r="D177">
        <v>201</v>
      </c>
      <c r="E177">
        <v>27</v>
      </c>
      <c r="F177">
        <v>22</v>
      </c>
      <c r="G177">
        <v>524.11</v>
      </c>
      <c r="H177">
        <v>2539</v>
      </c>
      <c r="I177" s="9">
        <v>2</v>
      </c>
      <c r="J177">
        <v>5</v>
      </c>
      <c r="K177">
        <v>10</v>
      </c>
      <c r="L177">
        <v>2.6541200000000003E-4</v>
      </c>
      <c r="M177">
        <v>1.31631E-4</v>
      </c>
      <c r="N177">
        <v>2.0267200000000001E-6</v>
      </c>
      <c r="O177" s="5">
        <v>1.3530029721243213</v>
      </c>
      <c r="P177" s="7">
        <v>453.09699999999998</v>
      </c>
      <c r="R177" s="9">
        <v>35</v>
      </c>
      <c r="S177">
        <v>112.39309</v>
      </c>
      <c r="T177">
        <v>34.657302000000001</v>
      </c>
      <c r="U177">
        <v>22274</v>
      </c>
      <c r="V177">
        <v>2</v>
      </c>
      <c r="W177">
        <v>13001</v>
      </c>
      <c r="X177">
        <v>1</v>
      </c>
    </row>
    <row r="178" spans="1:24">
      <c r="A178">
        <v>178</v>
      </c>
      <c r="B178" t="s">
        <v>291</v>
      </c>
      <c r="C178" s="9">
        <v>2.4198250730000002</v>
      </c>
      <c r="D178">
        <v>249</v>
      </c>
      <c r="E178">
        <v>38</v>
      </c>
      <c r="F178">
        <v>5</v>
      </c>
      <c r="G178">
        <v>102.9</v>
      </c>
      <c r="H178">
        <v>459</v>
      </c>
      <c r="I178" s="9">
        <v>3</v>
      </c>
      <c r="J178">
        <v>10</v>
      </c>
      <c r="K178">
        <v>24</v>
      </c>
      <c r="L178">
        <v>8.8781239999999997E-2</v>
      </c>
      <c r="M178">
        <v>1.5080700000000001E-4</v>
      </c>
      <c r="N178">
        <v>0.4001403</v>
      </c>
      <c r="O178" s="5">
        <v>4.4757183242060891E-3</v>
      </c>
      <c r="P178" s="7">
        <v>689.11699999999996</v>
      </c>
      <c r="R178" s="9">
        <v>43</v>
      </c>
      <c r="S178">
        <v>111.74087</v>
      </c>
      <c r="T178">
        <v>34.878126000000002</v>
      </c>
      <c r="U178">
        <v>42755</v>
      </c>
      <c r="V178">
        <v>3</v>
      </c>
      <c r="W178">
        <v>85615</v>
      </c>
      <c r="X178">
        <v>5</v>
      </c>
    </row>
    <row r="179" spans="1:24">
      <c r="A179">
        <v>179</v>
      </c>
      <c r="B179" t="s">
        <v>214</v>
      </c>
      <c r="C179" s="9">
        <v>0.217168366</v>
      </c>
      <c r="D179">
        <v>72</v>
      </c>
      <c r="E179">
        <v>43</v>
      </c>
      <c r="F179">
        <v>4</v>
      </c>
      <c r="G179">
        <v>331.54</v>
      </c>
      <c r="H179">
        <v>3431.5</v>
      </c>
      <c r="I179" s="9">
        <v>5</v>
      </c>
      <c r="J179">
        <v>15</v>
      </c>
      <c r="K179">
        <v>30</v>
      </c>
      <c r="L179">
        <v>5.5438380000000002E-2</v>
      </c>
      <c r="M179">
        <v>1.6891899999999999E-4</v>
      </c>
      <c r="N179">
        <v>0.14940290000000001</v>
      </c>
      <c r="O179" s="5">
        <v>0.26301022763074017</v>
      </c>
      <c r="P179" s="7">
        <v>352.04500000000002</v>
      </c>
      <c r="R179" s="9">
        <v>43</v>
      </c>
      <c r="S179">
        <v>102.91081699999999</v>
      </c>
      <c r="T179">
        <v>35.000489000000002</v>
      </c>
      <c r="U179">
        <v>69317</v>
      </c>
      <c r="V179">
        <v>4</v>
      </c>
      <c r="W179">
        <v>94993</v>
      </c>
      <c r="X179">
        <v>5</v>
      </c>
    </row>
    <row r="180" spans="1:24">
      <c r="A180">
        <v>180</v>
      </c>
      <c r="B180" t="s">
        <v>203</v>
      </c>
      <c r="C180" s="9">
        <v>0.70757989200000004</v>
      </c>
      <c r="D180">
        <v>153</v>
      </c>
      <c r="E180">
        <v>41</v>
      </c>
      <c r="F180">
        <v>5</v>
      </c>
      <c r="G180">
        <v>216.23</v>
      </c>
      <c r="H180">
        <v>2544</v>
      </c>
      <c r="I180" s="9">
        <v>2</v>
      </c>
      <c r="J180">
        <v>7</v>
      </c>
      <c r="K180">
        <v>18</v>
      </c>
      <c r="L180">
        <v>3.676239E-3</v>
      </c>
      <c r="M180">
        <v>1.6377300000000001E-4</v>
      </c>
      <c r="N180">
        <v>3.7202730000000003E-2</v>
      </c>
      <c r="O180" s="5">
        <v>0.41182478544806073</v>
      </c>
      <c r="P180" s="7">
        <v>437.24700000000001</v>
      </c>
      <c r="R180" s="9">
        <v>45</v>
      </c>
      <c r="S180">
        <v>116.463199</v>
      </c>
      <c r="T180">
        <v>33.962679000000001</v>
      </c>
      <c r="U180">
        <v>21004</v>
      </c>
      <c r="V180">
        <v>2</v>
      </c>
      <c r="W180">
        <v>17035</v>
      </c>
      <c r="X180">
        <v>1</v>
      </c>
    </row>
    <row r="181" spans="1:24">
      <c r="A181">
        <v>181</v>
      </c>
      <c r="B181" t="s">
        <v>194</v>
      </c>
      <c r="C181" s="9">
        <v>0.98096632500000003</v>
      </c>
      <c r="D181">
        <v>67</v>
      </c>
      <c r="E181">
        <v>39</v>
      </c>
      <c r="F181">
        <v>0</v>
      </c>
      <c r="G181">
        <v>68.3</v>
      </c>
      <c r="H181">
        <v>2442</v>
      </c>
      <c r="I181" s="9">
        <v>2</v>
      </c>
      <c r="J181">
        <v>5</v>
      </c>
      <c r="K181">
        <v>16</v>
      </c>
      <c r="L181">
        <v>4.0153589999999996E-3</v>
      </c>
      <c r="M181">
        <v>1.6452799999999999E-4</v>
      </c>
      <c r="N181">
        <v>1.070538E-2</v>
      </c>
      <c r="O181" s="5">
        <v>0.65550138432906946</v>
      </c>
      <c r="P181" s="7">
        <v>414.61700000000002</v>
      </c>
      <c r="R181" s="9">
        <v>48</v>
      </c>
      <c r="S181">
        <v>117.25154499999999</v>
      </c>
      <c r="T181">
        <v>34.253008000000001</v>
      </c>
      <c r="U181">
        <v>17857</v>
      </c>
      <c r="V181">
        <v>1</v>
      </c>
      <c r="W181">
        <v>54834</v>
      </c>
      <c r="X181">
        <v>3</v>
      </c>
    </row>
    <row r="182" spans="1:24">
      <c r="A182">
        <v>182</v>
      </c>
      <c r="B182" t="s">
        <v>185</v>
      </c>
      <c r="C182" s="9">
        <v>0.55149671700000003</v>
      </c>
      <c r="D182">
        <v>388</v>
      </c>
      <c r="E182">
        <v>26</v>
      </c>
      <c r="F182">
        <v>9</v>
      </c>
      <c r="G182">
        <v>703.54</v>
      </c>
      <c r="H182">
        <v>13349</v>
      </c>
      <c r="I182" s="9">
        <v>3</v>
      </c>
      <c r="J182">
        <v>11</v>
      </c>
      <c r="K182">
        <v>23</v>
      </c>
      <c r="L182">
        <v>1.1318999999999999E-2</v>
      </c>
      <c r="M182">
        <v>1.6806699999999999E-4</v>
      </c>
      <c r="N182">
        <v>8.8696769999999994E-3</v>
      </c>
      <c r="O182" s="5">
        <v>2.3346424640605119</v>
      </c>
      <c r="P182" s="7">
        <v>373.06</v>
      </c>
      <c r="R182" s="9">
        <v>48</v>
      </c>
      <c r="S182">
        <v>113.677548</v>
      </c>
      <c r="T182">
        <v>34.7545</v>
      </c>
      <c r="U182">
        <v>13376</v>
      </c>
      <c r="V182">
        <v>1</v>
      </c>
      <c r="W182">
        <v>58823</v>
      </c>
      <c r="X182">
        <v>3</v>
      </c>
    </row>
    <row r="183" spans="1:24">
      <c r="A183">
        <v>183</v>
      </c>
      <c r="B183" t="s">
        <v>172</v>
      </c>
      <c r="C183" s="9">
        <v>1.0989825609999999</v>
      </c>
      <c r="D183">
        <v>593</v>
      </c>
      <c r="E183">
        <v>33</v>
      </c>
      <c r="F183">
        <v>13</v>
      </c>
      <c r="G183">
        <v>539.59</v>
      </c>
      <c r="H183">
        <v>8227</v>
      </c>
      <c r="I183" s="9">
        <v>3</v>
      </c>
      <c r="J183">
        <v>13</v>
      </c>
      <c r="K183">
        <v>28</v>
      </c>
      <c r="L183">
        <v>2.450623E-2</v>
      </c>
      <c r="M183">
        <v>1.69319E-4</v>
      </c>
      <c r="N183">
        <v>6.2524709999999999E-3</v>
      </c>
      <c r="O183" s="5">
        <v>0.79152826332195869</v>
      </c>
      <c r="P183" s="7">
        <v>426.84199999999998</v>
      </c>
      <c r="R183" s="9">
        <v>47</v>
      </c>
      <c r="S183">
        <v>108.931366</v>
      </c>
      <c r="T183">
        <v>34.897475</v>
      </c>
      <c r="U183">
        <v>64726</v>
      </c>
      <c r="V183">
        <v>4</v>
      </c>
      <c r="W183">
        <v>71221</v>
      </c>
      <c r="X183">
        <v>4</v>
      </c>
    </row>
    <row r="184" spans="1:24">
      <c r="A184">
        <v>184</v>
      </c>
      <c r="B184" t="s">
        <v>160</v>
      </c>
      <c r="C184" s="9">
        <v>0.18370425300000001</v>
      </c>
      <c r="D184">
        <v>218</v>
      </c>
      <c r="E184">
        <v>36</v>
      </c>
      <c r="F184">
        <v>13</v>
      </c>
      <c r="G184">
        <v>1186.69</v>
      </c>
      <c r="H184">
        <v>16581</v>
      </c>
      <c r="I184" s="9">
        <v>6</v>
      </c>
      <c r="J184">
        <v>20</v>
      </c>
      <c r="K184">
        <v>38</v>
      </c>
      <c r="L184">
        <v>0.27951120000000002</v>
      </c>
      <c r="M184">
        <v>1.7667799999999999E-4</v>
      </c>
      <c r="N184">
        <v>1.073032E-2</v>
      </c>
      <c r="O184" s="5">
        <v>1.2630571245771489</v>
      </c>
      <c r="P184" s="7">
        <v>534.25800000000004</v>
      </c>
      <c r="R184" s="9">
        <v>47</v>
      </c>
      <c r="S184">
        <v>111.01654600000001</v>
      </c>
      <c r="T184">
        <v>35.045198999999997</v>
      </c>
      <c r="U184">
        <v>36286</v>
      </c>
      <c r="V184">
        <v>2</v>
      </c>
      <c r="W184">
        <v>16193</v>
      </c>
      <c r="X184">
        <v>1</v>
      </c>
    </row>
    <row r="185" spans="1:24">
      <c r="A185">
        <v>185</v>
      </c>
      <c r="B185" t="s">
        <v>144</v>
      </c>
      <c r="C185" s="9">
        <v>0.90344629200000004</v>
      </c>
      <c r="D185">
        <v>534</v>
      </c>
      <c r="E185">
        <v>37</v>
      </c>
      <c r="F185">
        <v>12</v>
      </c>
      <c r="G185">
        <v>591.07000000000005</v>
      </c>
      <c r="H185">
        <v>10128</v>
      </c>
      <c r="I185" s="9">
        <v>4</v>
      </c>
      <c r="J185">
        <v>12</v>
      </c>
      <c r="K185">
        <v>29</v>
      </c>
      <c r="L185">
        <v>2.657853E-2</v>
      </c>
      <c r="M185">
        <v>1.7064900000000001E-4</v>
      </c>
      <c r="N185">
        <v>4.7285340000000004E-3</v>
      </c>
      <c r="O185" s="5">
        <v>0.83054600388038258</v>
      </c>
      <c r="P185" s="7">
        <v>585.59</v>
      </c>
      <c r="R185" s="9">
        <v>44</v>
      </c>
      <c r="S185">
        <v>114.36531600000001</v>
      </c>
      <c r="T185">
        <v>34.796559000000002</v>
      </c>
      <c r="U185">
        <v>30868</v>
      </c>
      <c r="V185">
        <v>2</v>
      </c>
      <c r="W185">
        <v>23237</v>
      </c>
      <c r="X185">
        <v>2</v>
      </c>
    </row>
    <row r="186" spans="1:24">
      <c r="A186">
        <v>186</v>
      </c>
      <c r="B186" t="s">
        <v>129</v>
      </c>
      <c r="C186" s="9">
        <v>1.0652463379999999</v>
      </c>
      <c r="D186">
        <v>320</v>
      </c>
      <c r="E186">
        <v>28</v>
      </c>
      <c r="F186">
        <v>19</v>
      </c>
      <c r="G186">
        <v>300.39999999999998</v>
      </c>
      <c r="H186">
        <v>5880</v>
      </c>
      <c r="I186" s="9">
        <v>2</v>
      </c>
      <c r="J186">
        <v>8</v>
      </c>
      <c r="K186">
        <v>19</v>
      </c>
      <c r="L186">
        <v>1.7469220000000001E-2</v>
      </c>
      <c r="M186">
        <v>1.65098E-4</v>
      </c>
      <c r="N186">
        <v>1.2266930000000001E-3</v>
      </c>
      <c r="O186" s="5">
        <v>0.66047130676938515</v>
      </c>
      <c r="P186" s="7">
        <v>460.22399999999999</v>
      </c>
      <c r="R186" s="9">
        <v>39</v>
      </c>
      <c r="S186">
        <v>112.601919</v>
      </c>
      <c r="T186">
        <v>35.067242999999998</v>
      </c>
      <c r="U186">
        <v>47807</v>
      </c>
      <c r="V186">
        <v>3</v>
      </c>
      <c r="W186">
        <v>63100</v>
      </c>
      <c r="X186">
        <v>4</v>
      </c>
    </row>
    <row r="187" spans="1:24">
      <c r="A187">
        <v>187</v>
      </c>
      <c r="B187" t="s">
        <v>115</v>
      </c>
      <c r="C187" s="9">
        <v>1.5786195059999999</v>
      </c>
      <c r="D187">
        <v>1039</v>
      </c>
      <c r="E187">
        <v>36</v>
      </c>
      <c r="F187">
        <v>8</v>
      </c>
      <c r="G187">
        <v>658.17</v>
      </c>
      <c r="H187">
        <v>8228</v>
      </c>
      <c r="I187" s="9">
        <v>4</v>
      </c>
      <c r="J187">
        <v>10</v>
      </c>
      <c r="K187">
        <v>21</v>
      </c>
      <c r="L187">
        <v>2.4526650000000001E-2</v>
      </c>
      <c r="M187">
        <v>1.6415000000000001E-4</v>
      </c>
      <c r="N187">
        <v>5.5074699999999998E-4</v>
      </c>
      <c r="O187" s="5">
        <v>2.0366333015591578</v>
      </c>
      <c r="P187" s="7">
        <v>375.03699999999998</v>
      </c>
      <c r="R187" s="9">
        <v>45</v>
      </c>
      <c r="S187">
        <v>106.043634</v>
      </c>
      <c r="T187">
        <v>35.199410999999998</v>
      </c>
      <c r="U187">
        <v>54753</v>
      </c>
      <c r="V187">
        <v>3</v>
      </c>
      <c r="W187">
        <v>57664</v>
      </c>
      <c r="X187">
        <v>3</v>
      </c>
    </row>
    <row r="188" spans="1:24">
      <c r="A188">
        <v>188</v>
      </c>
      <c r="B188" t="s">
        <v>94</v>
      </c>
      <c r="C188" s="9">
        <v>1.577570573</v>
      </c>
      <c r="D188">
        <v>983</v>
      </c>
      <c r="E188">
        <v>24</v>
      </c>
      <c r="F188">
        <v>20</v>
      </c>
      <c r="G188">
        <v>623.11</v>
      </c>
      <c r="H188">
        <v>12620.71</v>
      </c>
      <c r="I188" s="9">
        <v>4</v>
      </c>
      <c r="J188">
        <v>13</v>
      </c>
      <c r="K188">
        <v>27</v>
      </c>
      <c r="L188">
        <v>3.486686E-2</v>
      </c>
      <c r="M188">
        <v>1.62127E-4</v>
      </c>
      <c r="N188">
        <v>3.0037599999999999E-4</v>
      </c>
      <c r="O188" s="5">
        <v>0.83171643907697734</v>
      </c>
      <c r="P188" s="7">
        <v>191</v>
      </c>
      <c r="R188" s="9">
        <v>48</v>
      </c>
      <c r="S188">
        <v>105.24224599999999</v>
      </c>
      <c r="T188">
        <v>35.210880000000003</v>
      </c>
      <c r="U188">
        <v>55428</v>
      </c>
      <c r="V188">
        <v>3</v>
      </c>
      <c r="W188">
        <v>63476</v>
      </c>
      <c r="X188">
        <v>4</v>
      </c>
    </row>
    <row r="189" spans="1:24">
      <c r="A189">
        <v>189</v>
      </c>
      <c r="B189" t="s">
        <v>83</v>
      </c>
      <c r="C189" s="9">
        <v>1.1570706019999999</v>
      </c>
      <c r="D189">
        <v>501</v>
      </c>
      <c r="E189">
        <v>37</v>
      </c>
      <c r="F189">
        <v>8</v>
      </c>
      <c r="G189">
        <v>432.99</v>
      </c>
      <c r="H189">
        <v>9602</v>
      </c>
      <c r="I189" s="9">
        <v>3</v>
      </c>
      <c r="J189">
        <v>10</v>
      </c>
      <c r="K189">
        <v>21</v>
      </c>
      <c r="L189">
        <v>7.5643280000000004E-3</v>
      </c>
      <c r="M189">
        <v>1.56055E-4</v>
      </c>
      <c r="N189">
        <v>1.27148E-4</v>
      </c>
      <c r="O189" s="5">
        <v>1.2093278193988848</v>
      </c>
      <c r="P189" s="7">
        <v>145.21700000000001</v>
      </c>
      <c r="R189" s="9">
        <v>42</v>
      </c>
      <c r="S189">
        <v>103.753135</v>
      </c>
      <c r="T189">
        <v>35.560881000000002</v>
      </c>
      <c r="U189">
        <v>78246</v>
      </c>
      <c r="V189">
        <v>4</v>
      </c>
      <c r="W189">
        <v>82450</v>
      </c>
      <c r="X189">
        <v>5</v>
      </c>
    </row>
    <row r="190" spans="1:24">
      <c r="A190">
        <v>190</v>
      </c>
      <c r="B190" t="s">
        <v>74</v>
      </c>
      <c r="C190" s="9">
        <v>0.48616446499999999</v>
      </c>
      <c r="D190">
        <v>386</v>
      </c>
      <c r="E190">
        <v>29</v>
      </c>
      <c r="F190">
        <v>15</v>
      </c>
      <c r="G190">
        <v>793.97</v>
      </c>
      <c r="H190">
        <v>11198.64</v>
      </c>
      <c r="I190" s="9">
        <v>3</v>
      </c>
      <c r="J190">
        <v>11</v>
      </c>
      <c r="K190">
        <v>24</v>
      </c>
      <c r="L190">
        <v>2.5575029999999999E-2</v>
      </c>
      <c r="M190">
        <v>1.5845400000000001E-4</v>
      </c>
      <c r="N190">
        <v>1.7308499999999999E-4</v>
      </c>
      <c r="O190" s="5">
        <v>1.11768160228641</v>
      </c>
      <c r="P190" s="7">
        <v>210.40700000000001</v>
      </c>
      <c r="R190" s="9">
        <v>45</v>
      </c>
      <c r="S190">
        <v>119.176362</v>
      </c>
      <c r="T190">
        <v>34.605373999999998</v>
      </c>
      <c r="U190">
        <v>30181</v>
      </c>
      <c r="V190">
        <v>2</v>
      </c>
      <c r="W190">
        <v>23875</v>
      </c>
      <c r="X190">
        <v>2</v>
      </c>
    </row>
    <row r="191" spans="1:24">
      <c r="A191">
        <v>191</v>
      </c>
      <c r="B191" t="s">
        <v>64</v>
      </c>
      <c r="C191" s="9">
        <v>1.843936789</v>
      </c>
      <c r="D191">
        <v>1126</v>
      </c>
      <c r="E191">
        <v>32</v>
      </c>
      <c r="F191">
        <v>16</v>
      </c>
      <c r="G191">
        <v>610.65</v>
      </c>
      <c r="H191">
        <v>7649</v>
      </c>
      <c r="I191" s="9">
        <v>4</v>
      </c>
      <c r="J191">
        <v>11</v>
      </c>
      <c r="K191">
        <v>25</v>
      </c>
      <c r="L191">
        <v>2.1991980000000001E-2</v>
      </c>
      <c r="M191">
        <v>1.5446399999999999E-4</v>
      </c>
      <c r="N191">
        <v>9.1756399999999994E-5</v>
      </c>
      <c r="O191" s="5">
        <v>0.71961456341218699</v>
      </c>
      <c r="P191" s="7">
        <v>339.82</v>
      </c>
      <c r="R191" s="9">
        <v>47</v>
      </c>
      <c r="S191">
        <v>117.49317600000001</v>
      </c>
      <c r="T191">
        <v>35.181986000000002</v>
      </c>
      <c r="U191">
        <v>35096</v>
      </c>
      <c r="V191">
        <v>2</v>
      </c>
      <c r="W191">
        <v>31578</v>
      </c>
      <c r="X191">
        <v>2</v>
      </c>
    </row>
    <row r="192" spans="1:24">
      <c r="A192">
        <v>192</v>
      </c>
      <c r="B192" t="s">
        <v>44</v>
      </c>
      <c r="C192" s="9">
        <v>1.7825770240000001</v>
      </c>
      <c r="D192">
        <v>416</v>
      </c>
      <c r="E192">
        <v>38</v>
      </c>
      <c r="F192">
        <v>10</v>
      </c>
      <c r="G192">
        <v>233.37</v>
      </c>
      <c r="H192">
        <v>3282</v>
      </c>
      <c r="I192" s="9">
        <v>4</v>
      </c>
      <c r="J192">
        <v>14</v>
      </c>
      <c r="K192">
        <v>29</v>
      </c>
      <c r="L192">
        <v>4.7622949999999997E-2</v>
      </c>
      <c r="M192">
        <v>1.5110300000000001E-4</v>
      </c>
      <c r="N192">
        <v>6.8969100000000003E-5</v>
      </c>
      <c r="O192" s="5">
        <v>0.31844530334313786</v>
      </c>
      <c r="P192" s="7">
        <v>220.40299999999999</v>
      </c>
      <c r="R192" s="9">
        <v>49</v>
      </c>
      <c r="S192">
        <v>113.86595699999999</v>
      </c>
      <c r="T192">
        <v>35.299576999999999</v>
      </c>
      <c r="U192">
        <v>34348</v>
      </c>
      <c r="V192">
        <v>2</v>
      </c>
      <c r="W192">
        <v>12926</v>
      </c>
      <c r="X192">
        <v>1</v>
      </c>
    </row>
    <row r="193" spans="1:24">
      <c r="A193">
        <v>193</v>
      </c>
      <c r="B193" t="s">
        <v>34</v>
      </c>
      <c r="C193" s="9">
        <v>2.500766166</v>
      </c>
      <c r="D193">
        <v>816</v>
      </c>
      <c r="E193">
        <v>37</v>
      </c>
      <c r="F193">
        <v>11</v>
      </c>
      <c r="G193">
        <v>326.3</v>
      </c>
      <c r="H193">
        <v>3201</v>
      </c>
      <c r="I193" s="9">
        <v>6</v>
      </c>
      <c r="J193">
        <v>13</v>
      </c>
      <c r="K193">
        <v>25</v>
      </c>
      <c r="L193">
        <v>3.7406469999999997E-2</v>
      </c>
      <c r="M193">
        <v>1.4954399999999999E-4</v>
      </c>
      <c r="N193">
        <v>5.7997800000000002E-5</v>
      </c>
      <c r="O193" s="5">
        <v>0.19535392556361916</v>
      </c>
      <c r="P193" s="7">
        <v>309</v>
      </c>
      <c r="R193" s="9">
        <v>45</v>
      </c>
      <c r="S193">
        <v>107.651077</v>
      </c>
      <c r="T193">
        <v>35.730651999999999</v>
      </c>
      <c r="U193">
        <v>41570</v>
      </c>
      <c r="V193">
        <v>3</v>
      </c>
      <c r="W193">
        <v>84306</v>
      </c>
      <c r="X193">
        <v>5</v>
      </c>
    </row>
    <row r="194" spans="1:24">
      <c r="A194">
        <v>194</v>
      </c>
      <c r="B194" t="s">
        <v>14</v>
      </c>
      <c r="C194" s="9">
        <v>0.46308069099999999</v>
      </c>
      <c r="D194">
        <v>346</v>
      </c>
      <c r="E194">
        <v>23</v>
      </c>
      <c r="F194">
        <v>25</v>
      </c>
      <c r="G194">
        <v>747.17</v>
      </c>
      <c r="H194">
        <v>6798</v>
      </c>
      <c r="I194" s="9">
        <v>3</v>
      </c>
      <c r="J194">
        <v>10</v>
      </c>
      <c r="K194">
        <v>17</v>
      </c>
      <c r="L194">
        <v>8.5197499999999995E-3</v>
      </c>
      <c r="M194">
        <v>1.43349E-4</v>
      </c>
      <c r="N194">
        <v>1.7430000000000001E-5</v>
      </c>
      <c r="O194" s="5">
        <v>0.99400292521320621</v>
      </c>
      <c r="P194" s="7">
        <v>397</v>
      </c>
      <c r="R194" s="9">
        <v>47</v>
      </c>
      <c r="S194">
        <v>115.93501999999999</v>
      </c>
      <c r="T194">
        <v>35.591985999999999</v>
      </c>
      <c r="U194">
        <v>16803</v>
      </c>
      <c r="V194">
        <v>1</v>
      </c>
      <c r="W194">
        <v>51390</v>
      </c>
      <c r="X194">
        <v>3</v>
      </c>
    </row>
    <row r="195" spans="1:24">
      <c r="A195">
        <v>195</v>
      </c>
      <c r="B195" t="s">
        <v>12</v>
      </c>
      <c r="C195" s="9">
        <v>0.35614641899999999</v>
      </c>
      <c r="D195">
        <v>277</v>
      </c>
      <c r="E195">
        <v>29</v>
      </c>
      <c r="F195">
        <v>23</v>
      </c>
      <c r="G195">
        <v>777.77</v>
      </c>
      <c r="H195">
        <v>11950</v>
      </c>
      <c r="I195" s="9">
        <v>2</v>
      </c>
      <c r="J195">
        <v>6</v>
      </c>
      <c r="K195">
        <v>18</v>
      </c>
      <c r="L195">
        <v>2.7425769999999999E-3</v>
      </c>
      <c r="M195">
        <v>1.4291799999999999E-4</v>
      </c>
      <c r="N195">
        <v>1.20069E-5</v>
      </c>
      <c r="O195" s="5">
        <v>1.3965321116682443</v>
      </c>
      <c r="P195" s="7">
        <v>500</v>
      </c>
      <c r="R195" s="9">
        <v>46</v>
      </c>
      <c r="S195">
        <v>112.851831</v>
      </c>
      <c r="T195">
        <v>35.490701999999999</v>
      </c>
      <c r="U195">
        <v>48008</v>
      </c>
      <c r="V195">
        <v>3</v>
      </c>
      <c r="W195">
        <v>21998</v>
      </c>
      <c r="X195">
        <v>2</v>
      </c>
    </row>
    <row r="196" spans="1:24">
      <c r="A196">
        <v>196</v>
      </c>
      <c r="B196" t="s">
        <v>229</v>
      </c>
      <c r="C196" s="9">
        <v>0.44590471700000001</v>
      </c>
      <c r="D196">
        <v>171</v>
      </c>
      <c r="E196">
        <v>40</v>
      </c>
      <c r="F196">
        <v>4</v>
      </c>
      <c r="G196">
        <v>383.49</v>
      </c>
      <c r="H196">
        <v>1856.35</v>
      </c>
      <c r="I196" s="9">
        <v>4</v>
      </c>
      <c r="J196">
        <v>13</v>
      </c>
      <c r="K196">
        <v>31</v>
      </c>
      <c r="L196">
        <v>0.1414842</v>
      </c>
      <c r="M196">
        <v>1.6823700000000001E-4</v>
      </c>
      <c r="N196">
        <v>0.19699710000000001</v>
      </c>
      <c r="O196" s="5">
        <v>8.6293531476052079E-2</v>
      </c>
      <c r="P196" s="7">
        <v>599.70100000000002</v>
      </c>
      <c r="R196" s="9">
        <v>45</v>
      </c>
      <c r="S196">
        <v>80.101607000000001</v>
      </c>
      <c r="T196">
        <v>32.493989999999997</v>
      </c>
      <c r="U196">
        <v>106393</v>
      </c>
      <c r="V196">
        <v>6</v>
      </c>
      <c r="W196">
        <v>43356</v>
      </c>
      <c r="X196">
        <v>3</v>
      </c>
    </row>
    <row r="197" spans="1:24">
      <c r="A197">
        <v>197</v>
      </c>
      <c r="B197" t="s">
        <v>186</v>
      </c>
      <c r="C197" s="9">
        <v>0.186712983</v>
      </c>
      <c r="D197">
        <v>43</v>
      </c>
      <c r="E197">
        <v>35</v>
      </c>
      <c r="F197">
        <v>8</v>
      </c>
      <c r="G197">
        <v>230.3</v>
      </c>
      <c r="H197">
        <v>3790</v>
      </c>
      <c r="I197" s="9">
        <v>4</v>
      </c>
      <c r="J197">
        <v>13</v>
      </c>
      <c r="K197">
        <v>32</v>
      </c>
      <c r="L197">
        <v>0.15198</v>
      </c>
      <c r="M197">
        <v>1.75193E-4</v>
      </c>
      <c r="N197">
        <v>1.7507020000000002E-2</v>
      </c>
      <c r="O197" s="5">
        <v>0.90029668431075638</v>
      </c>
      <c r="P197" s="7">
        <v>525.05999999999995</v>
      </c>
      <c r="R197" s="9">
        <v>49</v>
      </c>
      <c r="S197">
        <v>118.284786</v>
      </c>
      <c r="T197">
        <v>34.996741</v>
      </c>
      <c r="U197">
        <v>17368</v>
      </c>
      <c r="V197">
        <v>1</v>
      </c>
      <c r="W197">
        <v>57255</v>
      </c>
      <c r="X197">
        <v>3</v>
      </c>
    </row>
    <row r="198" spans="1:24">
      <c r="A198">
        <v>198</v>
      </c>
      <c r="B198" t="s">
        <v>154</v>
      </c>
      <c r="C198" s="9">
        <v>1.452476004</v>
      </c>
      <c r="D198">
        <v>513</v>
      </c>
      <c r="E198">
        <v>23</v>
      </c>
      <c r="F198">
        <v>15</v>
      </c>
      <c r="G198">
        <v>353.19</v>
      </c>
      <c r="H198">
        <v>4963</v>
      </c>
      <c r="I198" s="9">
        <v>4</v>
      </c>
      <c r="J198">
        <v>15</v>
      </c>
      <c r="K198">
        <v>34</v>
      </c>
      <c r="L198">
        <v>0.1428613</v>
      </c>
      <c r="M198">
        <v>1.7391300000000001E-4</v>
      </c>
      <c r="N198">
        <v>5.5250289999999999E-3</v>
      </c>
      <c r="O198" s="5">
        <v>0.13392152985190212</v>
      </c>
      <c r="P198" s="7">
        <v>702.25800000000004</v>
      </c>
      <c r="R198" s="9">
        <v>44</v>
      </c>
      <c r="S198">
        <v>106.286942</v>
      </c>
      <c r="T198">
        <v>36.005934000000003</v>
      </c>
      <c r="U198">
        <v>64269</v>
      </c>
      <c r="V198">
        <v>4</v>
      </c>
      <c r="W198">
        <v>53724</v>
      </c>
      <c r="X198">
        <v>3</v>
      </c>
    </row>
    <row r="199" spans="1:24">
      <c r="A199">
        <v>199</v>
      </c>
      <c r="B199" t="s">
        <v>112</v>
      </c>
      <c r="C199" s="9">
        <v>0.72686116700000003</v>
      </c>
      <c r="D199">
        <v>289</v>
      </c>
      <c r="E199">
        <v>25</v>
      </c>
      <c r="F199">
        <v>18</v>
      </c>
      <c r="G199">
        <v>397.6</v>
      </c>
      <c r="H199">
        <v>6089</v>
      </c>
      <c r="I199" s="9">
        <v>4</v>
      </c>
      <c r="J199">
        <v>13</v>
      </c>
      <c r="K199">
        <v>32</v>
      </c>
      <c r="L199">
        <v>0.13909630000000001</v>
      </c>
      <c r="M199">
        <v>1.7102799999999999E-4</v>
      </c>
      <c r="N199">
        <v>2.2864750000000001E-3</v>
      </c>
      <c r="O199" s="5">
        <v>8.4601175791135352E-2</v>
      </c>
      <c r="P199" s="7">
        <v>614</v>
      </c>
      <c r="R199" s="9">
        <v>44</v>
      </c>
      <c r="S199">
        <v>103.961377</v>
      </c>
      <c r="T199">
        <v>35.997895</v>
      </c>
      <c r="U199">
        <v>63507</v>
      </c>
      <c r="V199">
        <v>4</v>
      </c>
      <c r="W199">
        <v>34168</v>
      </c>
      <c r="X199">
        <v>2</v>
      </c>
    </row>
    <row r="200" spans="1:24">
      <c r="A200">
        <v>200</v>
      </c>
      <c r="B200" t="s">
        <v>88</v>
      </c>
      <c r="C200" s="9">
        <v>0.65263157900000002</v>
      </c>
      <c r="D200">
        <v>186</v>
      </c>
      <c r="E200">
        <v>36</v>
      </c>
      <c r="F200">
        <v>13</v>
      </c>
      <c r="G200">
        <v>285</v>
      </c>
      <c r="H200">
        <v>4404</v>
      </c>
      <c r="I200" s="9">
        <v>3</v>
      </c>
      <c r="J200">
        <v>13</v>
      </c>
      <c r="K200">
        <v>31</v>
      </c>
      <c r="L200">
        <v>0.1204823</v>
      </c>
      <c r="M200">
        <v>1.6775700000000001E-4</v>
      </c>
      <c r="N200">
        <v>1.219613E-3</v>
      </c>
      <c r="O200" s="5">
        <v>0.32675003157955224</v>
      </c>
      <c r="P200" s="7">
        <v>501</v>
      </c>
      <c r="R200" s="9">
        <v>39</v>
      </c>
      <c r="S200">
        <v>116.986532</v>
      </c>
      <c r="T200">
        <v>35.581136999999998</v>
      </c>
      <c r="U200">
        <v>25760</v>
      </c>
      <c r="V200">
        <v>2</v>
      </c>
      <c r="W200">
        <v>60783</v>
      </c>
      <c r="X200">
        <v>4</v>
      </c>
    </row>
    <row r="201" spans="1:24">
      <c r="A201">
        <v>201</v>
      </c>
      <c r="B201" t="s">
        <v>77</v>
      </c>
      <c r="C201" s="9">
        <v>0.72588872299999996</v>
      </c>
      <c r="D201">
        <v>370</v>
      </c>
      <c r="E201">
        <v>37</v>
      </c>
      <c r="F201">
        <v>10</v>
      </c>
      <c r="G201">
        <v>509.72</v>
      </c>
      <c r="H201">
        <v>7521.51</v>
      </c>
      <c r="I201" s="9">
        <v>5</v>
      </c>
      <c r="J201">
        <v>16</v>
      </c>
      <c r="K201">
        <v>37</v>
      </c>
      <c r="L201">
        <v>0.13318250000000001</v>
      </c>
      <c r="M201">
        <v>1.63881E-4</v>
      </c>
      <c r="N201">
        <v>5.2599700000000005E-4</v>
      </c>
      <c r="O201" s="5">
        <v>1.1298085392339445</v>
      </c>
      <c r="P201" s="7">
        <v>375</v>
      </c>
      <c r="R201" s="9">
        <v>46</v>
      </c>
      <c r="S201">
        <v>115.02933</v>
      </c>
      <c r="T201">
        <v>35.762141</v>
      </c>
      <c r="U201">
        <v>39534</v>
      </c>
      <c r="V201">
        <v>2</v>
      </c>
      <c r="W201">
        <v>54876</v>
      </c>
      <c r="X201">
        <v>3</v>
      </c>
    </row>
    <row r="202" spans="1:24">
      <c r="A202">
        <v>202</v>
      </c>
      <c r="B202" t="s">
        <v>42</v>
      </c>
      <c r="C202" s="9">
        <v>2.044594703</v>
      </c>
      <c r="D202">
        <v>762</v>
      </c>
      <c r="E202">
        <v>24</v>
      </c>
      <c r="F202">
        <v>23</v>
      </c>
      <c r="G202">
        <v>372.69</v>
      </c>
      <c r="H202">
        <v>2412.23</v>
      </c>
      <c r="I202" s="9">
        <v>5</v>
      </c>
      <c r="J202">
        <v>19</v>
      </c>
      <c r="K202">
        <v>35</v>
      </c>
      <c r="L202">
        <v>0.10572139999999999</v>
      </c>
      <c r="M202">
        <v>1.5943899999999999E-4</v>
      </c>
      <c r="N202">
        <v>2.27891E-4</v>
      </c>
      <c r="O202" s="5">
        <v>0.95371807031110933</v>
      </c>
      <c r="P202" s="7">
        <v>508.40300000000002</v>
      </c>
      <c r="R202" s="9">
        <v>47</v>
      </c>
      <c r="S202">
        <v>109.96778999999999</v>
      </c>
      <c r="T202">
        <v>35.026158000000002</v>
      </c>
      <c r="U202">
        <v>40625</v>
      </c>
      <c r="V202">
        <v>3</v>
      </c>
      <c r="W202">
        <v>63398</v>
      </c>
      <c r="X202">
        <v>4</v>
      </c>
    </row>
    <row r="203" spans="1:24">
      <c r="A203">
        <v>203</v>
      </c>
      <c r="B203" t="s">
        <v>326</v>
      </c>
      <c r="C203" s="9">
        <v>0.49596309100000002</v>
      </c>
      <c r="D203">
        <v>129</v>
      </c>
      <c r="E203">
        <v>37</v>
      </c>
      <c r="F203">
        <v>2</v>
      </c>
      <c r="G203">
        <v>260.10000000000002</v>
      </c>
      <c r="H203">
        <v>3429</v>
      </c>
      <c r="I203" s="9">
        <v>3</v>
      </c>
      <c r="J203">
        <v>10</v>
      </c>
      <c r="K203">
        <v>23</v>
      </c>
      <c r="L203">
        <v>6.6429699999999998E-3</v>
      </c>
      <c r="M203">
        <v>1.5234600000000001E-4</v>
      </c>
      <c r="N203">
        <v>7.9617199999999994E-5</v>
      </c>
      <c r="O203" s="5">
        <v>1.3139717527690471</v>
      </c>
      <c r="P203" s="7">
        <v>567.40300000000002</v>
      </c>
      <c r="R203" s="9">
        <v>46</v>
      </c>
      <c r="S203">
        <v>114.200423</v>
      </c>
      <c r="T203">
        <v>35.601840000000003</v>
      </c>
      <c r="U203">
        <v>33946</v>
      </c>
      <c r="V203">
        <v>2</v>
      </c>
      <c r="W203">
        <v>28608</v>
      </c>
      <c r="X203">
        <v>2</v>
      </c>
    </row>
    <row r="204" spans="1:24">
      <c r="A204">
        <v>204</v>
      </c>
      <c r="B204" t="s">
        <v>15</v>
      </c>
      <c r="C204" s="9">
        <v>0.78421256299999997</v>
      </c>
      <c r="D204">
        <v>304</v>
      </c>
      <c r="E204">
        <v>26</v>
      </c>
      <c r="F204">
        <v>22</v>
      </c>
      <c r="G204">
        <v>387.65</v>
      </c>
      <c r="H204">
        <v>3932</v>
      </c>
      <c r="I204" s="9">
        <v>2</v>
      </c>
      <c r="J204">
        <v>6</v>
      </c>
      <c r="K204">
        <v>14</v>
      </c>
      <c r="L204">
        <v>6.0665599999999997E-5</v>
      </c>
      <c r="M204">
        <v>1.45539E-4</v>
      </c>
      <c r="N204">
        <v>2.64567E-5</v>
      </c>
      <c r="O204" s="5">
        <v>0.33120944845700073</v>
      </c>
      <c r="P204" s="7">
        <v>730.40300000000002</v>
      </c>
      <c r="R204" s="9">
        <v>43</v>
      </c>
      <c r="S204">
        <v>100.578755</v>
      </c>
      <c r="T204">
        <v>35.253678999999998</v>
      </c>
      <c r="U204">
        <v>84840</v>
      </c>
      <c r="V204">
        <v>5</v>
      </c>
      <c r="W204">
        <v>95683</v>
      </c>
      <c r="X204">
        <v>5</v>
      </c>
    </row>
    <row r="205" spans="1:24">
      <c r="A205">
        <v>205</v>
      </c>
      <c r="B205" t="s">
        <v>13</v>
      </c>
      <c r="C205" s="9">
        <v>1.3306161590000001</v>
      </c>
      <c r="D205">
        <v>222</v>
      </c>
      <c r="E205">
        <v>35</v>
      </c>
      <c r="F205">
        <v>12</v>
      </c>
      <c r="G205">
        <v>166.84</v>
      </c>
      <c r="H205">
        <v>2945</v>
      </c>
      <c r="I205" s="9">
        <v>3</v>
      </c>
      <c r="J205">
        <v>10</v>
      </c>
      <c r="K205">
        <v>19</v>
      </c>
      <c r="L205">
        <v>6.9681550000000002E-3</v>
      </c>
      <c r="M205">
        <v>1.46864E-4</v>
      </c>
      <c r="N205">
        <v>3.4243699999999999E-5</v>
      </c>
      <c r="O205" s="5">
        <v>0.45822177196342767</v>
      </c>
      <c r="P205" s="7">
        <v>668</v>
      </c>
      <c r="R205" s="9">
        <v>50</v>
      </c>
      <c r="S205">
        <v>119.524174</v>
      </c>
      <c r="T205">
        <v>35.461461</v>
      </c>
      <c r="U205">
        <v>46499</v>
      </c>
      <c r="V205">
        <v>3</v>
      </c>
      <c r="W205">
        <v>68675</v>
      </c>
      <c r="X205">
        <v>4</v>
      </c>
    </row>
    <row r="206" spans="1:24">
      <c r="A206">
        <v>206</v>
      </c>
      <c r="B206" t="s">
        <v>239</v>
      </c>
      <c r="C206" s="9">
        <v>0.58984910800000001</v>
      </c>
      <c r="D206">
        <v>215</v>
      </c>
      <c r="E206">
        <v>43</v>
      </c>
      <c r="F206">
        <v>2</v>
      </c>
      <c r="G206">
        <v>364.5</v>
      </c>
      <c r="H206">
        <v>6220</v>
      </c>
      <c r="I206" s="9">
        <v>4</v>
      </c>
      <c r="J206">
        <v>15</v>
      </c>
      <c r="K206">
        <v>27</v>
      </c>
      <c r="L206">
        <v>8.4397669999999994E-2</v>
      </c>
      <c r="M206">
        <v>1.6517999999999999E-4</v>
      </c>
      <c r="N206">
        <v>9.8030119999999998E-2</v>
      </c>
      <c r="O206" s="5">
        <v>0.51379161229267956</v>
      </c>
      <c r="P206" s="7">
        <v>801.80399999999997</v>
      </c>
      <c r="R206" s="9">
        <v>47</v>
      </c>
      <c r="S206">
        <v>112.84365099999999</v>
      </c>
      <c r="T206">
        <v>36.376534999999997</v>
      </c>
      <c r="U206">
        <v>44371</v>
      </c>
      <c r="V206">
        <v>3</v>
      </c>
      <c r="W206">
        <v>72460</v>
      </c>
      <c r="X206">
        <v>4</v>
      </c>
    </row>
    <row r="207" spans="1:24">
      <c r="A207">
        <v>207</v>
      </c>
      <c r="B207" t="s">
        <v>218</v>
      </c>
      <c r="C207" s="9">
        <v>0.63417600600000001</v>
      </c>
      <c r="D207">
        <v>146</v>
      </c>
      <c r="E207">
        <v>39</v>
      </c>
      <c r="F207">
        <v>4</v>
      </c>
      <c r="G207">
        <v>230.22</v>
      </c>
      <c r="H207">
        <v>6572</v>
      </c>
      <c r="I207" s="9">
        <v>4</v>
      </c>
      <c r="J207">
        <v>14</v>
      </c>
      <c r="K207">
        <v>33</v>
      </c>
      <c r="L207">
        <v>0.1075002</v>
      </c>
      <c r="M207">
        <v>1.70445E-4</v>
      </c>
      <c r="N207">
        <v>6.3648070000000001E-2</v>
      </c>
      <c r="O207" s="5">
        <v>0.23206226574061453</v>
      </c>
      <c r="P207" s="7">
        <v>763.04499999999996</v>
      </c>
      <c r="R207" s="9">
        <v>42</v>
      </c>
      <c r="S207">
        <v>114.35412100000001</v>
      </c>
      <c r="T207">
        <v>36.110689999999998</v>
      </c>
      <c r="U207">
        <v>32195</v>
      </c>
      <c r="V207">
        <v>2</v>
      </c>
      <c r="W207">
        <v>31170</v>
      </c>
      <c r="X207">
        <v>2</v>
      </c>
    </row>
    <row r="208" spans="1:24">
      <c r="A208">
        <v>208</v>
      </c>
      <c r="B208" t="s">
        <v>191</v>
      </c>
      <c r="C208" s="9">
        <v>1.6853932579999999</v>
      </c>
      <c r="D208">
        <v>144</v>
      </c>
      <c r="E208">
        <v>38</v>
      </c>
      <c r="F208">
        <v>9</v>
      </c>
      <c r="G208">
        <v>85.44</v>
      </c>
      <c r="H208">
        <v>1477</v>
      </c>
      <c r="I208" s="9">
        <v>2</v>
      </c>
      <c r="J208">
        <v>8</v>
      </c>
      <c r="K208">
        <v>21</v>
      </c>
      <c r="L208">
        <v>4.9243309999999997E-3</v>
      </c>
      <c r="M208">
        <v>1.6739200000000001E-4</v>
      </c>
      <c r="N208">
        <v>1.7347330000000001E-2</v>
      </c>
      <c r="O208" s="5">
        <v>7.4481158242834522E-2</v>
      </c>
      <c r="P208" s="7">
        <v>882.01099999999997</v>
      </c>
      <c r="R208" s="9">
        <v>46</v>
      </c>
      <c r="S208">
        <v>104.172642</v>
      </c>
      <c r="T208">
        <v>36.545881999999999</v>
      </c>
      <c r="U208">
        <v>68478</v>
      </c>
      <c r="V208">
        <v>4</v>
      </c>
      <c r="W208">
        <v>89576</v>
      </c>
      <c r="X208">
        <v>5</v>
      </c>
    </row>
    <row r="209" spans="1:24">
      <c r="A209">
        <v>209</v>
      </c>
      <c r="B209" t="s">
        <v>177</v>
      </c>
      <c r="C209" s="9">
        <v>1.328616201</v>
      </c>
      <c r="D209">
        <v>691</v>
      </c>
      <c r="E209">
        <v>30</v>
      </c>
      <c r="F209">
        <v>17</v>
      </c>
      <c r="G209">
        <v>520.09</v>
      </c>
      <c r="H209">
        <v>10677</v>
      </c>
      <c r="I209" s="9">
        <v>4</v>
      </c>
      <c r="J209">
        <v>12</v>
      </c>
      <c r="K209">
        <v>26</v>
      </c>
      <c r="L209">
        <v>3.7112140000000002E-2</v>
      </c>
      <c r="M209">
        <v>1.6957800000000001E-4</v>
      </c>
      <c r="N209">
        <v>1.1009089999999999E-2</v>
      </c>
      <c r="O209" s="5">
        <v>2.2931857253188648</v>
      </c>
      <c r="P209" s="7">
        <v>813.01099999999997</v>
      </c>
      <c r="R209" s="9">
        <v>39</v>
      </c>
      <c r="S209">
        <v>101.76578499999999</v>
      </c>
      <c r="T209">
        <v>36.628331000000003</v>
      </c>
      <c r="U209">
        <v>61008</v>
      </c>
      <c r="V209">
        <v>4</v>
      </c>
      <c r="W209">
        <v>53400</v>
      </c>
      <c r="X209">
        <v>3</v>
      </c>
    </row>
    <row r="210" spans="1:24">
      <c r="A210">
        <v>210</v>
      </c>
      <c r="B210" t="s">
        <v>153</v>
      </c>
      <c r="C210" s="9">
        <v>0.38442582600000003</v>
      </c>
      <c r="D210">
        <v>117</v>
      </c>
      <c r="E210">
        <v>41</v>
      </c>
      <c r="F210">
        <v>7</v>
      </c>
      <c r="G210">
        <v>304.35000000000002</v>
      </c>
      <c r="H210">
        <v>6837</v>
      </c>
      <c r="I210" s="9">
        <v>3</v>
      </c>
      <c r="J210">
        <v>12</v>
      </c>
      <c r="K210">
        <v>29</v>
      </c>
      <c r="L210">
        <v>1.2072670000000001E-2</v>
      </c>
      <c r="M210">
        <v>1.6995199999999999E-4</v>
      </c>
      <c r="N210">
        <v>6.0325680000000003E-3</v>
      </c>
      <c r="O210" s="5">
        <v>1.0729121522371965</v>
      </c>
      <c r="P210" s="7">
        <v>571.33799999999997</v>
      </c>
      <c r="R210" s="9">
        <v>43</v>
      </c>
      <c r="S210">
        <v>109.495081</v>
      </c>
      <c r="T210">
        <v>36.594552</v>
      </c>
      <c r="U210">
        <v>41022</v>
      </c>
      <c r="V210">
        <v>3</v>
      </c>
      <c r="W210">
        <v>62877</v>
      </c>
      <c r="X210">
        <v>4</v>
      </c>
    </row>
    <row r="211" spans="1:24">
      <c r="A211">
        <v>211</v>
      </c>
      <c r="B211" t="s">
        <v>127</v>
      </c>
      <c r="C211" s="9">
        <v>0.23486848799999999</v>
      </c>
      <c r="D211">
        <v>161</v>
      </c>
      <c r="E211">
        <v>37</v>
      </c>
      <c r="F211">
        <v>0</v>
      </c>
      <c r="G211">
        <v>685.49</v>
      </c>
      <c r="H211">
        <v>8591.77</v>
      </c>
      <c r="I211" s="9">
        <v>4</v>
      </c>
      <c r="J211">
        <v>13</v>
      </c>
      <c r="K211">
        <v>27</v>
      </c>
      <c r="L211">
        <v>3.5194740000000002E-2</v>
      </c>
      <c r="M211">
        <v>1.6622300000000001E-4</v>
      </c>
      <c r="N211">
        <v>3.385224E-3</v>
      </c>
      <c r="O211" s="5">
        <v>0.32758577532500105</v>
      </c>
      <c r="P211" s="7">
        <v>451</v>
      </c>
      <c r="R211" s="9">
        <v>47</v>
      </c>
      <c r="S211">
        <v>117.13535400000001</v>
      </c>
      <c r="T211">
        <v>36.192084000000001</v>
      </c>
      <c r="U211">
        <v>36679</v>
      </c>
      <c r="V211">
        <v>2</v>
      </c>
      <c r="W211">
        <v>46414</v>
      </c>
      <c r="X211">
        <v>3</v>
      </c>
    </row>
    <row r="212" spans="1:24">
      <c r="A212">
        <v>212</v>
      </c>
      <c r="B212" t="s">
        <v>327</v>
      </c>
      <c r="C212" s="9">
        <v>0.27672901999999999</v>
      </c>
      <c r="D212">
        <v>129</v>
      </c>
      <c r="E212">
        <v>39</v>
      </c>
      <c r="F212">
        <v>4</v>
      </c>
      <c r="G212">
        <v>466.16</v>
      </c>
      <c r="H212">
        <v>6015</v>
      </c>
      <c r="I212" s="9">
        <v>3</v>
      </c>
      <c r="J212">
        <v>10</v>
      </c>
      <c r="K212">
        <v>23</v>
      </c>
      <c r="L212">
        <v>3.3676069999999999E-3</v>
      </c>
      <c r="M212">
        <v>1.63559E-4</v>
      </c>
      <c r="N212">
        <v>1.9040299999999999E-3</v>
      </c>
      <c r="O212" s="5">
        <v>1.4055077562733143</v>
      </c>
      <c r="P212" s="7">
        <v>380</v>
      </c>
      <c r="R212" s="9">
        <v>49</v>
      </c>
      <c r="S212">
        <v>117.66191000000001</v>
      </c>
      <c r="T212">
        <v>36.269657000000002</v>
      </c>
      <c r="U212">
        <v>50977</v>
      </c>
      <c r="V212">
        <v>3</v>
      </c>
      <c r="W212">
        <v>15167</v>
      </c>
      <c r="X212">
        <v>1</v>
      </c>
    </row>
    <row r="213" spans="1:24">
      <c r="A213">
        <v>213</v>
      </c>
      <c r="B213" t="s">
        <v>100</v>
      </c>
      <c r="C213" s="9">
        <v>0.98049009399999998</v>
      </c>
      <c r="D213">
        <v>3239</v>
      </c>
      <c r="E213">
        <v>24</v>
      </c>
      <c r="F213">
        <v>19</v>
      </c>
      <c r="G213">
        <v>3303.45</v>
      </c>
      <c r="H213">
        <v>122125</v>
      </c>
      <c r="I213" s="9">
        <v>6</v>
      </c>
      <c r="J213">
        <v>17</v>
      </c>
      <c r="K213">
        <v>37</v>
      </c>
      <c r="L213">
        <v>0.1443546</v>
      </c>
      <c r="M213">
        <v>1.6860599999999999E-4</v>
      </c>
      <c r="N213">
        <v>2.4363380000000001E-3</v>
      </c>
      <c r="O213" s="5">
        <v>4.5407194300548319</v>
      </c>
      <c r="P213" s="7">
        <v>361</v>
      </c>
      <c r="R213" s="9">
        <v>49</v>
      </c>
      <c r="S213">
        <v>114.483755</v>
      </c>
      <c r="T213">
        <v>36.600067000000003</v>
      </c>
      <c r="U213">
        <v>26023</v>
      </c>
      <c r="V213">
        <v>2</v>
      </c>
      <c r="W213">
        <v>30823</v>
      </c>
      <c r="X213">
        <v>2</v>
      </c>
    </row>
    <row r="214" spans="1:24">
      <c r="A214">
        <v>214</v>
      </c>
      <c r="B214" t="s">
        <v>78</v>
      </c>
      <c r="C214" s="9">
        <v>0.14920424400000001</v>
      </c>
      <c r="D214">
        <v>117</v>
      </c>
      <c r="E214">
        <v>40</v>
      </c>
      <c r="F214">
        <v>2</v>
      </c>
      <c r="G214">
        <v>784.16</v>
      </c>
      <c r="H214">
        <v>17531</v>
      </c>
      <c r="I214" s="9">
        <v>4</v>
      </c>
      <c r="J214">
        <v>15</v>
      </c>
      <c r="K214">
        <v>28</v>
      </c>
      <c r="L214">
        <v>5.1826579999999997E-2</v>
      </c>
      <c r="M214">
        <v>1.6284000000000001E-4</v>
      </c>
      <c r="N214">
        <v>7.8662299999999997E-4</v>
      </c>
      <c r="O214" s="5">
        <v>0.88496881835433683</v>
      </c>
      <c r="P214" s="7">
        <v>691</v>
      </c>
      <c r="R214" s="9">
        <v>48</v>
      </c>
      <c r="S214">
        <v>115.52411499999999</v>
      </c>
      <c r="T214">
        <v>36.339055000000002</v>
      </c>
      <c r="U214">
        <v>30179</v>
      </c>
      <c r="V214">
        <v>2</v>
      </c>
      <c r="W214">
        <v>41800</v>
      </c>
      <c r="X214">
        <v>3</v>
      </c>
    </row>
    <row r="215" spans="1:24">
      <c r="A215">
        <v>215</v>
      </c>
      <c r="B215" t="s">
        <v>66</v>
      </c>
      <c r="C215" s="9">
        <v>6.2225649540000001</v>
      </c>
      <c r="D215">
        <v>2098</v>
      </c>
      <c r="E215">
        <v>28</v>
      </c>
      <c r="F215">
        <v>16</v>
      </c>
      <c r="G215">
        <v>337.16</v>
      </c>
      <c r="H215">
        <v>28533</v>
      </c>
      <c r="I215" s="9">
        <v>4</v>
      </c>
      <c r="J215">
        <v>11</v>
      </c>
      <c r="K215">
        <v>23</v>
      </c>
      <c r="L215">
        <v>1.311002E-2</v>
      </c>
      <c r="M215">
        <v>1.5683799999999999E-4</v>
      </c>
      <c r="N215">
        <v>3.0254799999999998E-4</v>
      </c>
      <c r="O215" s="5">
        <v>4.0133942580630713</v>
      </c>
      <c r="P215" s="7">
        <v>856</v>
      </c>
      <c r="R215" s="9">
        <v>47</v>
      </c>
      <c r="S215">
        <v>120.341256</v>
      </c>
      <c r="T215">
        <v>36.083134000000001</v>
      </c>
      <c r="U215">
        <v>24920</v>
      </c>
      <c r="V215">
        <v>2</v>
      </c>
      <c r="W215">
        <v>30992</v>
      </c>
      <c r="X215">
        <v>2</v>
      </c>
    </row>
    <row r="216" spans="1:24">
      <c r="A216">
        <v>216</v>
      </c>
      <c r="B216" t="s">
        <v>62</v>
      </c>
      <c r="C216" s="9">
        <v>1.897025682</v>
      </c>
      <c r="D216">
        <v>766</v>
      </c>
      <c r="E216">
        <v>24</v>
      </c>
      <c r="F216">
        <v>19</v>
      </c>
      <c r="G216">
        <v>403.79</v>
      </c>
      <c r="H216">
        <v>5930</v>
      </c>
      <c r="I216" s="9">
        <v>3</v>
      </c>
      <c r="J216">
        <v>11</v>
      </c>
      <c r="K216">
        <v>22</v>
      </c>
      <c r="L216">
        <v>4.3255389999999998E-3</v>
      </c>
      <c r="M216">
        <v>1.5274200000000001E-4</v>
      </c>
      <c r="N216">
        <v>1.2856799999999999E-4</v>
      </c>
      <c r="O216" s="5">
        <v>1.4795602068668192</v>
      </c>
      <c r="P216" s="7">
        <v>802</v>
      </c>
      <c r="R216" s="9">
        <v>48</v>
      </c>
      <c r="S216">
        <v>116.997868</v>
      </c>
      <c r="T216">
        <v>36.651164000000001</v>
      </c>
      <c r="U216">
        <v>23627</v>
      </c>
      <c r="V216">
        <v>2</v>
      </c>
      <c r="W216">
        <v>18029</v>
      </c>
      <c r="X216">
        <v>1</v>
      </c>
    </row>
    <row r="217" spans="1:24">
      <c r="A217">
        <v>217</v>
      </c>
      <c r="B217" t="s">
        <v>46</v>
      </c>
      <c r="C217" s="9">
        <v>1.523084246</v>
      </c>
      <c r="D217">
        <v>608</v>
      </c>
      <c r="E217">
        <v>37</v>
      </c>
      <c r="F217">
        <v>13</v>
      </c>
      <c r="G217">
        <v>399.19</v>
      </c>
      <c r="H217">
        <v>6654</v>
      </c>
      <c r="I217" s="9">
        <v>4</v>
      </c>
      <c r="J217">
        <v>13</v>
      </c>
      <c r="K217">
        <v>23</v>
      </c>
      <c r="L217">
        <v>2.0291850000000002E-3</v>
      </c>
      <c r="M217">
        <v>1.4889800000000001E-4</v>
      </c>
      <c r="N217">
        <v>8.8298400000000001E-5</v>
      </c>
      <c r="O217" s="5">
        <v>0.43408619715312208</v>
      </c>
      <c r="P217" s="7">
        <v>704.40300000000002</v>
      </c>
      <c r="R217" s="9">
        <v>44</v>
      </c>
      <c r="S217">
        <v>100.903012</v>
      </c>
      <c r="T217">
        <v>36.957532</v>
      </c>
      <c r="U217">
        <v>89480</v>
      </c>
      <c r="V217">
        <v>5</v>
      </c>
      <c r="W217">
        <v>34947</v>
      </c>
      <c r="X217">
        <v>2</v>
      </c>
    </row>
    <row r="218" spans="1:24">
      <c r="A218">
        <v>218</v>
      </c>
      <c r="B218" t="s">
        <v>20</v>
      </c>
      <c r="C218" s="9">
        <v>8.7380013289999994</v>
      </c>
      <c r="D218">
        <v>6181</v>
      </c>
      <c r="E218">
        <v>25</v>
      </c>
      <c r="F218">
        <v>23</v>
      </c>
      <c r="G218">
        <v>707.37</v>
      </c>
      <c r="H218">
        <v>8855</v>
      </c>
      <c r="I218" s="9">
        <v>6</v>
      </c>
      <c r="J218">
        <v>16</v>
      </c>
      <c r="K218">
        <v>28</v>
      </c>
      <c r="L218">
        <v>4.7818569999999998E-2</v>
      </c>
      <c r="M218">
        <v>1.53728E-4</v>
      </c>
      <c r="N218">
        <v>1.0891E-4</v>
      </c>
      <c r="O218" s="5">
        <v>1.1945311084407786</v>
      </c>
      <c r="P218" s="7">
        <v>722</v>
      </c>
      <c r="R218" s="9">
        <v>50</v>
      </c>
      <c r="S218">
        <v>114.46844299999999</v>
      </c>
      <c r="T218">
        <v>37.059896000000002</v>
      </c>
      <c r="U218">
        <v>33343</v>
      </c>
      <c r="V218">
        <v>2</v>
      </c>
      <c r="W218">
        <v>29956</v>
      </c>
      <c r="X218">
        <v>2</v>
      </c>
    </row>
    <row r="219" spans="1:24">
      <c r="A219">
        <v>219</v>
      </c>
      <c r="B219" t="s">
        <v>201</v>
      </c>
      <c r="C219" s="9">
        <v>1.643645343</v>
      </c>
      <c r="D219">
        <v>426</v>
      </c>
      <c r="E219">
        <v>41</v>
      </c>
      <c r="F219">
        <v>4</v>
      </c>
      <c r="G219">
        <v>259.18</v>
      </c>
      <c r="H219">
        <v>8203</v>
      </c>
      <c r="I219" s="9">
        <v>2</v>
      </c>
      <c r="J219">
        <v>8</v>
      </c>
      <c r="K219">
        <v>19</v>
      </c>
      <c r="L219">
        <v>1.413906E-2</v>
      </c>
      <c r="M219">
        <v>1.65563E-4</v>
      </c>
      <c r="N219">
        <v>9.7861200000000006E-3</v>
      </c>
      <c r="O219" s="5">
        <v>0.18211242963660973</v>
      </c>
      <c r="P219" s="7">
        <v>1066.01</v>
      </c>
      <c r="R219" s="9">
        <v>47</v>
      </c>
      <c r="S219">
        <v>118.01791299999999</v>
      </c>
      <c r="T219">
        <v>36.806674000000001</v>
      </c>
      <c r="U219">
        <v>14985</v>
      </c>
      <c r="V219">
        <v>1</v>
      </c>
      <c r="W219">
        <v>75419</v>
      </c>
      <c r="X219">
        <v>4</v>
      </c>
    </row>
    <row r="220" spans="1:24">
      <c r="A220">
        <v>220</v>
      </c>
      <c r="B220" t="s">
        <v>196</v>
      </c>
      <c r="C220" s="9">
        <v>1.068646381</v>
      </c>
      <c r="D220">
        <v>321</v>
      </c>
      <c r="E220">
        <v>35</v>
      </c>
      <c r="F220">
        <v>13</v>
      </c>
      <c r="G220">
        <v>300.38</v>
      </c>
      <c r="H220">
        <v>2128</v>
      </c>
      <c r="I220" s="9">
        <v>4</v>
      </c>
      <c r="J220">
        <v>12</v>
      </c>
      <c r="K220">
        <v>27</v>
      </c>
      <c r="L220">
        <v>4.273188E-2</v>
      </c>
      <c r="M220">
        <v>1.65673E-4</v>
      </c>
      <c r="N220">
        <v>1.0884019999999999E-2</v>
      </c>
      <c r="O220" s="5">
        <v>0.960050019041638</v>
      </c>
      <c r="P220" s="7">
        <v>1033.06</v>
      </c>
      <c r="R220" s="9">
        <v>42</v>
      </c>
      <c r="S220">
        <v>94.906193000000002</v>
      </c>
      <c r="T220">
        <v>36.451824000000002</v>
      </c>
      <c r="U220">
        <v>84369</v>
      </c>
      <c r="V220">
        <v>5</v>
      </c>
      <c r="W220">
        <v>95577</v>
      </c>
      <c r="X220">
        <v>5</v>
      </c>
    </row>
    <row r="221" spans="1:24">
      <c r="A221">
        <v>221</v>
      </c>
      <c r="B221" t="s">
        <v>168</v>
      </c>
      <c r="C221" s="9">
        <v>0.241323018</v>
      </c>
      <c r="D221">
        <v>68</v>
      </c>
      <c r="E221">
        <v>36</v>
      </c>
      <c r="F221">
        <v>13</v>
      </c>
      <c r="G221">
        <v>281.77999999999997</v>
      </c>
      <c r="H221">
        <v>1206</v>
      </c>
      <c r="I221" s="9">
        <v>4</v>
      </c>
      <c r="J221">
        <v>10</v>
      </c>
      <c r="K221">
        <v>24</v>
      </c>
      <c r="L221">
        <v>2.780173E-2</v>
      </c>
      <c r="M221">
        <v>1.6605799999999999E-4</v>
      </c>
      <c r="N221">
        <v>6.6316819999999999E-3</v>
      </c>
      <c r="O221" s="5">
        <v>0.38367696506244142</v>
      </c>
      <c r="P221" s="7">
        <v>682.05499999999995</v>
      </c>
      <c r="R221" s="9">
        <v>44</v>
      </c>
      <c r="S221">
        <v>111.150733</v>
      </c>
      <c r="T221">
        <v>37.517640999999998</v>
      </c>
      <c r="U221">
        <v>58161</v>
      </c>
      <c r="V221">
        <v>3</v>
      </c>
      <c r="W221">
        <v>35646</v>
      </c>
      <c r="X221">
        <v>2</v>
      </c>
    </row>
    <row r="222" spans="1:24">
      <c r="A222">
        <v>222</v>
      </c>
      <c r="B222" t="s">
        <v>122</v>
      </c>
      <c r="C222" s="9">
        <v>1.841111052</v>
      </c>
      <c r="D222">
        <v>1384</v>
      </c>
      <c r="E222">
        <v>36</v>
      </c>
      <c r="F222">
        <v>7</v>
      </c>
      <c r="G222">
        <v>751.72</v>
      </c>
      <c r="H222">
        <v>16395.13</v>
      </c>
      <c r="I222" s="9">
        <v>4</v>
      </c>
      <c r="J222">
        <v>9</v>
      </c>
      <c r="K222">
        <v>20</v>
      </c>
      <c r="L222">
        <v>8.2439639999999995E-3</v>
      </c>
      <c r="M222">
        <v>1.61421E-4</v>
      </c>
      <c r="N222">
        <v>2.3727539999999999E-3</v>
      </c>
      <c r="O222" s="5">
        <v>1.0463023469255841</v>
      </c>
      <c r="P222" s="7">
        <v>304</v>
      </c>
      <c r="R222" s="9">
        <v>49</v>
      </c>
      <c r="S222">
        <v>119.20573400000001</v>
      </c>
      <c r="T222">
        <v>36.773428000000003</v>
      </c>
      <c r="U222">
        <v>22681</v>
      </c>
      <c r="V222">
        <v>2</v>
      </c>
      <c r="W222">
        <v>32237</v>
      </c>
      <c r="X222">
        <v>2</v>
      </c>
    </row>
    <row r="223" spans="1:24">
      <c r="A223">
        <v>223</v>
      </c>
      <c r="B223" t="s">
        <v>197</v>
      </c>
      <c r="C223" s="9">
        <v>0.81787922000000002</v>
      </c>
      <c r="D223">
        <v>172</v>
      </c>
      <c r="E223">
        <v>36</v>
      </c>
      <c r="F223">
        <v>6</v>
      </c>
      <c r="G223">
        <v>210.3</v>
      </c>
      <c r="H223">
        <v>1267.0999999999999</v>
      </c>
      <c r="I223" s="9">
        <v>2</v>
      </c>
      <c r="J223">
        <v>8</v>
      </c>
      <c r="K223">
        <v>20</v>
      </c>
      <c r="L223">
        <v>2.1534609999999999E-2</v>
      </c>
      <c r="M223">
        <v>1.5966799999999999E-4</v>
      </c>
      <c r="N223">
        <v>3.0605599999999999E-3</v>
      </c>
      <c r="O223" s="5">
        <v>0.75443666626224304</v>
      </c>
      <c r="P223" s="7">
        <v>875</v>
      </c>
      <c r="R223" s="9">
        <v>44</v>
      </c>
      <c r="S223">
        <v>102.629491</v>
      </c>
      <c r="T223">
        <v>37.932789999999997</v>
      </c>
      <c r="U223">
        <v>75240</v>
      </c>
      <c r="V223">
        <v>4</v>
      </c>
      <c r="W223">
        <v>106130</v>
      </c>
      <c r="X223">
        <v>6</v>
      </c>
    </row>
    <row r="224" spans="1:24">
      <c r="A224">
        <v>224</v>
      </c>
      <c r="B224" t="s">
        <v>187</v>
      </c>
      <c r="C224" s="9">
        <v>1.9198895030000001</v>
      </c>
      <c r="D224">
        <v>139</v>
      </c>
      <c r="E224">
        <v>36</v>
      </c>
      <c r="F224">
        <v>7</v>
      </c>
      <c r="G224">
        <v>72.400000000000006</v>
      </c>
      <c r="H224">
        <v>1780</v>
      </c>
      <c r="I224" s="9">
        <v>2</v>
      </c>
      <c r="J224">
        <v>5</v>
      </c>
      <c r="K224">
        <v>16</v>
      </c>
      <c r="L224">
        <v>2.0594910000000001E-2</v>
      </c>
      <c r="M224">
        <v>1.58479E-4</v>
      </c>
      <c r="N224">
        <v>7.8628499999999996E-4</v>
      </c>
      <c r="O224" s="5">
        <v>0.82257122898370461</v>
      </c>
      <c r="P224" s="7">
        <v>770</v>
      </c>
      <c r="R224" s="9">
        <v>47</v>
      </c>
      <c r="S224">
        <v>112.171786</v>
      </c>
      <c r="T224">
        <v>37.114711999999997</v>
      </c>
      <c r="U224">
        <v>45758</v>
      </c>
      <c r="V224">
        <v>3</v>
      </c>
      <c r="W224">
        <v>79566</v>
      </c>
      <c r="X224">
        <v>4</v>
      </c>
    </row>
    <row r="225" spans="1:24">
      <c r="A225">
        <v>225</v>
      </c>
      <c r="B225" t="s">
        <v>139</v>
      </c>
      <c r="C225" s="9">
        <v>1.06785317</v>
      </c>
      <c r="D225">
        <v>96</v>
      </c>
      <c r="E225">
        <v>23</v>
      </c>
      <c r="F225">
        <v>15</v>
      </c>
      <c r="G225">
        <v>89.9</v>
      </c>
      <c r="H225">
        <v>2336</v>
      </c>
      <c r="I225" s="9">
        <v>3</v>
      </c>
      <c r="J225">
        <v>10</v>
      </c>
      <c r="K225">
        <v>21</v>
      </c>
      <c r="L225">
        <v>4.2498029999999999E-2</v>
      </c>
      <c r="M225">
        <v>1.5984699999999999E-4</v>
      </c>
      <c r="N225">
        <v>3.2334900000000001E-4</v>
      </c>
      <c r="O225" s="5">
        <v>0.11071369695832786</v>
      </c>
      <c r="P225" s="7">
        <v>349</v>
      </c>
      <c r="R225" s="9">
        <v>45</v>
      </c>
      <c r="S225">
        <v>106.05780900000001</v>
      </c>
      <c r="T225">
        <v>38.082583999999997</v>
      </c>
      <c r="U225">
        <v>55623</v>
      </c>
      <c r="V225">
        <v>3</v>
      </c>
      <c r="W225">
        <v>72820</v>
      </c>
      <c r="X225">
        <v>4</v>
      </c>
    </row>
    <row r="226" spans="1:24">
      <c r="A226">
        <v>226</v>
      </c>
      <c r="B226" t="s">
        <v>325</v>
      </c>
      <c r="C226" s="9">
        <v>0.42970092799999998</v>
      </c>
      <c r="D226">
        <v>150</v>
      </c>
      <c r="E226">
        <v>37</v>
      </c>
      <c r="F226">
        <v>1</v>
      </c>
      <c r="G226">
        <v>349.08</v>
      </c>
      <c r="H226">
        <v>6322.67</v>
      </c>
      <c r="I226" s="9">
        <v>2</v>
      </c>
      <c r="J226">
        <v>8</v>
      </c>
      <c r="K226">
        <v>16</v>
      </c>
      <c r="L226">
        <v>8.5683479999999999E-3</v>
      </c>
      <c r="M226">
        <v>1.53752E-4</v>
      </c>
      <c r="N226">
        <v>1.11514E-4</v>
      </c>
      <c r="O226" s="5">
        <v>0.86765219080449685</v>
      </c>
      <c r="P226" s="7">
        <v>97</v>
      </c>
      <c r="R226" s="9">
        <v>45</v>
      </c>
      <c r="S226">
        <v>117.23193499999999</v>
      </c>
      <c r="T226">
        <v>37.729906999999997</v>
      </c>
      <c r="U226">
        <v>27523</v>
      </c>
      <c r="V226">
        <v>2</v>
      </c>
      <c r="W226">
        <v>17326</v>
      </c>
      <c r="X226">
        <v>1</v>
      </c>
    </row>
    <row r="227" spans="1:24">
      <c r="A227">
        <v>227</v>
      </c>
      <c r="B227" t="s">
        <v>98</v>
      </c>
      <c r="C227" s="9">
        <v>0.33111645699999998</v>
      </c>
      <c r="D227">
        <v>117</v>
      </c>
      <c r="E227">
        <v>32</v>
      </c>
      <c r="F227">
        <v>4</v>
      </c>
      <c r="G227">
        <v>353.35</v>
      </c>
      <c r="H227">
        <v>7322</v>
      </c>
      <c r="I227" s="9">
        <v>2</v>
      </c>
      <c r="J227">
        <v>4</v>
      </c>
      <c r="K227">
        <v>13</v>
      </c>
      <c r="L227">
        <v>3.963973E-3</v>
      </c>
      <c r="M227">
        <v>1.47732E-4</v>
      </c>
      <c r="N227">
        <v>2.94571E-5</v>
      </c>
      <c r="O227" s="5">
        <v>0.27879234702035416</v>
      </c>
      <c r="P227" s="7">
        <v>187</v>
      </c>
      <c r="R227" s="9">
        <v>47</v>
      </c>
      <c r="S227">
        <v>112.55243900000001</v>
      </c>
      <c r="T227">
        <v>37.813000000000002</v>
      </c>
      <c r="U227">
        <v>50445</v>
      </c>
      <c r="V227">
        <v>3</v>
      </c>
      <c r="W227">
        <v>30693</v>
      </c>
      <c r="X227">
        <v>2</v>
      </c>
    </row>
    <row r="228" spans="1:24">
      <c r="A228">
        <v>228</v>
      </c>
      <c r="B228" t="s">
        <v>73</v>
      </c>
      <c r="C228" s="9">
        <v>0.18981610500000001</v>
      </c>
      <c r="D228">
        <v>109</v>
      </c>
      <c r="E228">
        <v>37</v>
      </c>
      <c r="F228">
        <v>8</v>
      </c>
      <c r="G228">
        <v>574.24</v>
      </c>
      <c r="H228">
        <v>2059</v>
      </c>
      <c r="I228" s="9">
        <v>2</v>
      </c>
      <c r="J228">
        <v>7</v>
      </c>
      <c r="K228">
        <v>14</v>
      </c>
      <c r="L228">
        <v>2.1266729999999999E-3</v>
      </c>
      <c r="M228">
        <v>1.4494900000000001E-4</v>
      </c>
      <c r="N228">
        <v>1.5259100000000001E-5</v>
      </c>
      <c r="O228" s="5">
        <v>3.7544399871983138E-2</v>
      </c>
      <c r="P228" s="7">
        <v>616</v>
      </c>
      <c r="R228" s="9">
        <v>42</v>
      </c>
      <c r="S228">
        <v>118.00209599999999</v>
      </c>
      <c r="T228">
        <v>37.377737000000003</v>
      </c>
      <c r="U228">
        <v>36741</v>
      </c>
      <c r="V228">
        <v>2</v>
      </c>
      <c r="W228">
        <v>53023</v>
      </c>
      <c r="X228">
        <v>3</v>
      </c>
    </row>
    <row r="229" spans="1:24">
      <c r="A229">
        <v>229</v>
      </c>
      <c r="B229" t="s">
        <v>48</v>
      </c>
      <c r="C229" s="9">
        <v>1.6318772580000001</v>
      </c>
      <c r="D229">
        <v>953</v>
      </c>
      <c r="E229">
        <v>24</v>
      </c>
      <c r="F229">
        <v>26</v>
      </c>
      <c r="G229">
        <v>583.99</v>
      </c>
      <c r="H229">
        <v>8456</v>
      </c>
      <c r="I229" s="9">
        <v>5</v>
      </c>
      <c r="J229">
        <v>12</v>
      </c>
      <c r="K229">
        <v>23</v>
      </c>
      <c r="L229">
        <v>3.8073000000000003E-2</v>
      </c>
      <c r="M229">
        <v>1.4839000000000001E-4</v>
      </c>
      <c r="N229">
        <v>3.6213200000000001E-5</v>
      </c>
      <c r="O229" s="5">
        <v>3.117576527808394</v>
      </c>
      <c r="P229" s="7">
        <v>916</v>
      </c>
      <c r="R229" s="9">
        <v>45</v>
      </c>
      <c r="S229">
        <v>113.580519</v>
      </c>
      <c r="T229">
        <v>37.856971999999999</v>
      </c>
      <c r="U229">
        <v>50798</v>
      </c>
      <c r="V229">
        <v>3</v>
      </c>
      <c r="W229">
        <v>37204</v>
      </c>
      <c r="X229">
        <v>2</v>
      </c>
    </row>
    <row r="230" spans="1:24">
      <c r="A230">
        <v>230</v>
      </c>
      <c r="B230" t="s">
        <v>41</v>
      </c>
      <c r="C230" s="9">
        <v>0.73287077199999995</v>
      </c>
      <c r="D230">
        <v>169</v>
      </c>
      <c r="E230">
        <v>37</v>
      </c>
      <c r="F230">
        <v>11</v>
      </c>
      <c r="G230">
        <v>230.6</v>
      </c>
      <c r="H230">
        <v>2943</v>
      </c>
      <c r="I230" s="9">
        <v>3</v>
      </c>
      <c r="J230">
        <v>9</v>
      </c>
      <c r="K230">
        <v>15</v>
      </c>
      <c r="L230">
        <v>8.7156300000000003E-3</v>
      </c>
      <c r="M230">
        <v>1.4300000000000001E-4</v>
      </c>
      <c r="N230">
        <v>1.31253E-5</v>
      </c>
      <c r="O230" s="5">
        <v>0.89108201309060864</v>
      </c>
      <c r="P230" s="7">
        <v>1029</v>
      </c>
      <c r="R230" s="9">
        <v>47</v>
      </c>
      <c r="S230">
        <v>115.677297</v>
      </c>
      <c r="T230">
        <v>37.689006999999997</v>
      </c>
      <c r="U230">
        <v>51554</v>
      </c>
      <c r="V230">
        <v>3</v>
      </c>
      <c r="W230">
        <v>32873</v>
      </c>
      <c r="X230">
        <v>2</v>
      </c>
    </row>
    <row r="231" spans="1:24">
      <c r="A231">
        <v>231</v>
      </c>
      <c r="B231" t="s">
        <v>21</v>
      </c>
      <c r="C231" s="9">
        <v>0.98978790299999997</v>
      </c>
      <c r="D231">
        <v>252</v>
      </c>
      <c r="E231">
        <v>40</v>
      </c>
      <c r="F231">
        <v>10</v>
      </c>
      <c r="G231">
        <v>254.6</v>
      </c>
      <c r="H231">
        <v>2528</v>
      </c>
      <c r="I231" s="9">
        <v>3</v>
      </c>
      <c r="J231">
        <v>6</v>
      </c>
      <c r="K231">
        <v>12</v>
      </c>
      <c r="L231">
        <v>8.2242610000000001E-3</v>
      </c>
      <c r="M231">
        <v>1.40865E-4</v>
      </c>
      <c r="N231">
        <v>4.5645299999999996E-6</v>
      </c>
      <c r="O231" s="5">
        <v>1.2187323335670506</v>
      </c>
      <c r="P231" s="7">
        <v>1265</v>
      </c>
      <c r="R231" s="9">
        <v>45</v>
      </c>
      <c r="S231">
        <v>111.06727600000001</v>
      </c>
      <c r="T231">
        <v>39.028115999999997</v>
      </c>
      <c r="U231">
        <v>47411</v>
      </c>
      <c r="V231">
        <v>3</v>
      </c>
      <c r="W231">
        <v>79743</v>
      </c>
      <c r="X231">
        <v>4</v>
      </c>
    </row>
    <row r="232" spans="1:24">
      <c r="A232">
        <v>232</v>
      </c>
      <c r="B232" t="s">
        <v>16</v>
      </c>
      <c r="C232" s="9">
        <v>0.66096765700000004</v>
      </c>
      <c r="D232">
        <v>75</v>
      </c>
      <c r="E232">
        <v>44</v>
      </c>
      <c r="F232">
        <v>1</v>
      </c>
      <c r="G232">
        <v>113.47</v>
      </c>
      <c r="H232">
        <v>2268</v>
      </c>
      <c r="I232" s="9">
        <v>1</v>
      </c>
      <c r="J232">
        <v>3</v>
      </c>
      <c r="K232">
        <v>6</v>
      </c>
      <c r="L232">
        <v>0</v>
      </c>
      <c r="M232">
        <v>1.34771E-4</v>
      </c>
      <c r="N232">
        <v>1.0606099999999999E-6</v>
      </c>
      <c r="O232" s="5">
        <v>0.77030948317472081</v>
      </c>
      <c r="P232" s="7">
        <v>1396</v>
      </c>
      <c r="R232" s="9">
        <v>43</v>
      </c>
      <c r="S232">
        <v>106.15037</v>
      </c>
      <c r="T232">
        <v>38.491138999999997</v>
      </c>
      <c r="U232">
        <v>62035</v>
      </c>
      <c r="V232">
        <v>4</v>
      </c>
      <c r="W232">
        <v>31805</v>
      </c>
      <c r="X232">
        <v>2</v>
      </c>
    </row>
    <row r="233" spans="1:24">
      <c r="A233">
        <v>233</v>
      </c>
      <c r="B233" t="s">
        <v>212</v>
      </c>
      <c r="C233" s="9">
        <v>2.819744477</v>
      </c>
      <c r="D233">
        <v>126</v>
      </c>
      <c r="E233">
        <v>39</v>
      </c>
      <c r="F233">
        <v>4</v>
      </c>
      <c r="G233">
        <v>44.684899999999999</v>
      </c>
      <c r="H233">
        <v>902</v>
      </c>
      <c r="I233" s="9">
        <v>2</v>
      </c>
      <c r="J233">
        <v>7</v>
      </c>
      <c r="K233">
        <v>17</v>
      </c>
      <c r="L233">
        <v>6.2578319999999996E-3</v>
      </c>
      <c r="M233">
        <v>1.5082999999999999E-4</v>
      </c>
      <c r="N233">
        <v>1.0264060000000001E-3</v>
      </c>
      <c r="O233" s="5">
        <v>0.29869368846172334</v>
      </c>
      <c r="P233" s="7">
        <v>1420.51</v>
      </c>
      <c r="R233" s="9">
        <v>45</v>
      </c>
      <c r="S233">
        <v>114.461072</v>
      </c>
      <c r="T233">
        <v>38.004041000000001</v>
      </c>
      <c r="U233">
        <v>30011</v>
      </c>
      <c r="V233">
        <v>2</v>
      </c>
      <c r="W233">
        <v>60033</v>
      </c>
      <c r="X233">
        <v>4</v>
      </c>
    </row>
    <row r="234" spans="1:24">
      <c r="A234">
        <v>234</v>
      </c>
      <c r="B234" t="s">
        <v>180</v>
      </c>
      <c r="C234" s="9">
        <v>3.1116566109999999</v>
      </c>
      <c r="D234">
        <v>54</v>
      </c>
      <c r="E234">
        <v>38</v>
      </c>
      <c r="F234">
        <v>3</v>
      </c>
      <c r="G234">
        <v>17.354099999999999</v>
      </c>
      <c r="H234">
        <v>293.20299999999997</v>
      </c>
      <c r="I234" s="9">
        <v>2</v>
      </c>
      <c r="J234">
        <v>4</v>
      </c>
      <c r="K234">
        <v>12</v>
      </c>
      <c r="L234">
        <v>3.2215289999999999E-3</v>
      </c>
      <c r="M234">
        <v>1.47863E-4</v>
      </c>
      <c r="N234">
        <v>2.63658E-4</v>
      </c>
      <c r="O234" s="5">
        <v>0.20560783173683181</v>
      </c>
      <c r="P234" s="7">
        <v>1758</v>
      </c>
      <c r="R234" s="9">
        <v>36</v>
      </c>
      <c r="S234">
        <v>102.19376699999999</v>
      </c>
      <c r="T234">
        <v>38.521011999999999</v>
      </c>
      <c r="U234">
        <v>92843</v>
      </c>
      <c r="V234">
        <v>5</v>
      </c>
      <c r="W234">
        <v>45125</v>
      </c>
      <c r="X234">
        <v>3</v>
      </c>
    </row>
    <row r="235" spans="1:24">
      <c r="A235">
        <v>236</v>
      </c>
      <c r="B235" t="s">
        <v>134</v>
      </c>
      <c r="C235" s="9">
        <v>2.5227963529999999</v>
      </c>
      <c r="D235">
        <v>166</v>
      </c>
      <c r="E235">
        <v>43</v>
      </c>
      <c r="F235">
        <v>1</v>
      </c>
      <c r="G235">
        <v>65.8</v>
      </c>
      <c r="H235">
        <v>609.64</v>
      </c>
      <c r="I235" s="9">
        <v>5</v>
      </c>
      <c r="J235">
        <v>11</v>
      </c>
      <c r="K235">
        <v>22</v>
      </c>
      <c r="L235">
        <v>7.0897669999999996E-2</v>
      </c>
      <c r="M235">
        <v>1.5165299999999999E-4</v>
      </c>
      <c r="N235">
        <v>2.0238E-4</v>
      </c>
      <c r="O235" s="5">
        <v>2.5668016833416563E-2</v>
      </c>
      <c r="P235" s="7">
        <v>902</v>
      </c>
      <c r="R235" s="9">
        <v>44</v>
      </c>
      <c r="S235">
        <v>113.256839</v>
      </c>
      <c r="T235">
        <v>39.189869000000002</v>
      </c>
      <c r="U235">
        <v>45671</v>
      </c>
      <c r="V235">
        <v>3</v>
      </c>
      <c r="W235">
        <v>87909</v>
      </c>
      <c r="X235">
        <v>5</v>
      </c>
    </row>
    <row r="236" spans="1:24">
      <c r="A236">
        <v>237</v>
      </c>
      <c r="B236" t="s">
        <v>82</v>
      </c>
      <c r="C236" s="9">
        <v>6.6150773840000001</v>
      </c>
      <c r="D236">
        <v>265</v>
      </c>
      <c r="E236">
        <v>38</v>
      </c>
      <c r="F236">
        <v>4</v>
      </c>
      <c r="G236">
        <v>40.06</v>
      </c>
      <c r="H236">
        <v>432.67</v>
      </c>
      <c r="I236" s="9">
        <v>2</v>
      </c>
      <c r="J236">
        <v>9</v>
      </c>
      <c r="K236">
        <v>18</v>
      </c>
      <c r="L236">
        <v>2.8894659999999999E-2</v>
      </c>
      <c r="M236">
        <v>1.4684299999999999E-4</v>
      </c>
      <c r="N236">
        <v>5.1422799999999998E-5</v>
      </c>
      <c r="O236" s="5">
        <v>2.6017213833162373E-2</v>
      </c>
      <c r="P236" s="7">
        <v>1277</v>
      </c>
      <c r="R236" s="9">
        <v>42</v>
      </c>
      <c r="S236">
        <v>120.67542299999999</v>
      </c>
      <c r="T236">
        <v>36.995437000000003</v>
      </c>
      <c r="U236">
        <v>21672</v>
      </c>
      <c r="V236">
        <v>2</v>
      </c>
      <c r="W236">
        <v>31486</v>
      </c>
      <c r="X236">
        <v>2</v>
      </c>
    </row>
    <row r="237" spans="1:24">
      <c r="A237">
        <v>238</v>
      </c>
      <c r="B237" t="s">
        <v>57</v>
      </c>
      <c r="C237" s="9">
        <v>0.54622698800000002</v>
      </c>
      <c r="D237">
        <v>189</v>
      </c>
      <c r="E237">
        <v>33</v>
      </c>
      <c r="F237">
        <v>11</v>
      </c>
      <c r="G237">
        <v>346.01</v>
      </c>
      <c r="H237">
        <v>2195</v>
      </c>
      <c r="I237" s="9">
        <v>4</v>
      </c>
      <c r="J237">
        <v>9</v>
      </c>
      <c r="K237">
        <v>19</v>
      </c>
      <c r="L237">
        <v>3.564399E-2</v>
      </c>
      <c r="M237">
        <v>1.4556000000000001E-4</v>
      </c>
      <c r="N237">
        <v>1.8926399999999999E-5</v>
      </c>
      <c r="O237" s="5">
        <v>0.83168442656326769</v>
      </c>
      <c r="P237" s="7">
        <v>958</v>
      </c>
      <c r="R237" s="9">
        <v>45</v>
      </c>
      <c r="S237">
        <v>122.486676</v>
      </c>
      <c r="T237">
        <v>37.165249000000003</v>
      </c>
      <c r="U237">
        <v>40029</v>
      </c>
      <c r="V237">
        <v>3</v>
      </c>
      <c r="W237">
        <v>52100</v>
      </c>
      <c r="X237">
        <v>3</v>
      </c>
    </row>
    <row r="238" spans="1:24">
      <c r="A238">
        <v>239</v>
      </c>
      <c r="B238" t="s">
        <v>36</v>
      </c>
      <c r="C238" s="9">
        <v>5.7981741920000003</v>
      </c>
      <c r="D238">
        <v>1410</v>
      </c>
      <c r="E238">
        <v>38</v>
      </c>
      <c r="F238">
        <v>12</v>
      </c>
      <c r="G238">
        <v>243.18</v>
      </c>
      <c r="H238">
        <v>684</v>
      </c>
      <c r="I238" s="9">
        <v>2</v>
      </c>
      <c r="J238">
        <v>7</v>
      </c>
      <c r="K238">
        <v>12</v>
      </c>
      <c r="L238">
        <v>5.2597319999999996E-3</v>
      </c>
      <c r="M238">
        <v>1.40371E-4</v>
      </c>
      <c r="N238">
        <v>5.45835E-6</v>
      </c>
      <c r="O238" s="5">
        <v>5.134159758220154E-2</v>
      </c>
      <c r="P238" s="7">
        <v>1308</v>
      </c>
      <c r="R238" s="9">
        <v>47</v>
      </c>
      <c r="S238">
        <v>116.896182</v>
      </c>
      <c r="T238">
        <v>38.298648</v>
      </c>
      <c r="U238">
        <v>30198</v>
      </c>
      <c r="V238">
        <v>2</v>
      </c>
      <c r="W238">
        <v>32878</v>
      </c>
      <c r="X238">
        <v>2</v>
      </c>
    </row>
    <row r="239" spans="1:24">
      <c r="A239">
        <v>240</v>
      </c>
      <c r="B239" t="s">
        <v>254</v>
      </c>
      <c r="C239" s="9">
        <v>2.266462481</v>
      </c>
      <c r="D239">
        <v>222</v>
      </c>
      <c r="E239">
        <v>37</v>
      </c>
      <c r="F239">
        <v>5</v>
      </c>
      <c r="G239">
        <v>97.95</v>
      </c>
      <c r="H239">
        <v>6084</v>
      </c>
      <c r="I239" s="9">
        <v>3</v>
      </c>
      <c r="J239">
        <v>9</v>
      </c>
      <c r="K239">
        <v>19</v>
      </c>
      <c r="L239">
        <v>9.7881370000000006E-3</v>
      </c>
      <c r="M239">
        <v>1.46778E-4</v>
      </c>
      <c r="N239">
        <v>7.6710400000000001E-4</v>
      </c>
      <c r="O239" s="5">
        <v>1.3196863435858508</v>
      </c>
      <c r="P239" s="7">
        <v>1786</v>
      </c>
      <c r="R239" s="9">
        <v>47</v>
      </c>
      <c r="S239">
        <v>106.88086</v>
      </c>
      <c r="T239">
        <v>39.020302000000001</v>
      </c>
      <c r="U239">
        <v>67311</v>
      </c>
      <c r="V239">
        <v>4</v>
      </c>
      <c r="W239">
        <v>93047</v>
      </c>
      <c r="X239">
        <v>5</v>
      </c>
    </row>
    <row r="240" spans="1:24">
      <c r="A240">
        <v>241</v>
      </c>
      <c r="B240" t="s">
        <v>314</v>
      </c>
      <c r="C240" s="9">
        <v>7.5505889460000004</v>
      </c>
      <c r="D240">
        <v>500</v>
      </c>
      <c r="E240">
        <v>42</v>
      </c>
      <c r="F240">
        <v>4</v>
      </c>
      <c r="G240">
        <v>66.22</v>
      </c>
      <c r="H240">
        <v>934.69200000000001</v>
      </c>
      <c r="I240" s="9">
        <v>2</v>
      </c>
      <c r="J240">
        <v>5</v>
      </c>
      <c r="K240">
        <v>9</v>
      </c>
      <c r="L240">
        <v>1.51664E-4</v>
      </c>
      <c r="M240">
        <v>1.2948300000000001E-4</v>
      </c>
      <c r="N240">
        <v>1.6200799999999999E-5</v>
      </c>
      <c r="O240" s="5">
        <v>4.6055829029007615E-2</v>
      </c>
      <c r="P240" s="7">
        <v>3538.36</v>
      </c>
      <c r="R240" s="9">
        <v>43</v>
      </c>
      <c r="S240">
        <v>100.45462000000001</v>
      </c>
      <c r="T240">
        <v>38.936824999999999</v>
      </c>
      <c r="U240">
        <v>77135</v>
      </c>
      <c r="V240">
        <v>4</v>
      </c>
      <c r="W240">
        <v>107423</v>
      </c>
      <c r="X240">
        <v>6</v>
      </c>
    </row>
    <row r="241" spans="1:24">
      <c r="A241">
        <v>242</v>
      </c>
      <c r="B241" t="s">
        <v>296</v>
      </c>
      <c r="C241" s="9">
        <v>2.1372965320000001</v>
      </c>
      <c r="D241">
        <v>302</v>
      </c>
      <c r="E241">
        <v>38</v>
      </c>
      <c r="F241">
        <v>6</v>
      </c>
      <c r="G241">
        <v>141.30000000000001</v>
      </c>
      <c r="H241">
        <v>4943.8</v>
      </c>
      <c r="I241" s="9">
        <v>3</v>
      </c>
      <c r="J241">
        <v>7</v>
      </c>
      <c r="K241">
        <v>14</v>
      </c>
      <c r="L241">
        <v>1.161747E-2</v>
      </c>
      <c r="M241">
        <v>1.3497100000000001E-4</v>
      </c>
      <c r="N241">
        <v>5.5090100000000003E-5</v>
      </c>
      <c r="O241" s="5">
        <v>3.8874160980172197</v>
      </c>
      <c r="P241" s="7">
        <v>2938.36</v>
      </c>
      <c r="R241" s="9">
        <v>45</v>
      </c>
      <c r="S241">
        <v>115.458676</v>
      </c>
      <c r="T241">
        <v>38.877557000000003</v>
      </c>
      <c r="U241">
        <v>29451</v>
      </c>
      <c r="V241">
        <v>2</v>
      </c>
      <c r="W241">
        <v>31749</v>
      </c>
      <c r="X241">
        <v>2</v>
      </c>
    </row>
    <row r="242" spans="1:24">
      <c r="A242">
        <v>243</v>
      </c>
      <c r="B242" t="s">
        <v>295</v>
      </c>
      <c r="C242" s="9">
        <v>6.439534214</v>
      </c>
      <c r="D242">
        <v>1565</v>
      </c>
      <c r="E242">
        <v>36</v>
      </c>
      <c r="F242">
        <v>10</v>
      </c>
      <c r="G242">
        <v>243.03</v>
      </c>
      <c r="H242">
        <v>2676</v>
      </c>
      <c r="I242" s="9">
        <v>3</v>
      </c>
      <c r="J242">
        <v>10</v>
      </c>
      <c r="K242">
        <v>22</v>
      </c>
      <c r="L242">
        <v>1.7150169999999999E-2</v>
      </c>
      <c r="M242">
        <v>1.4088499999999999E-4</v>
      </c>
      <c r="N242">
        <v>2.05179E-4</v>
      </c>
      <c r="O242" s="5">
        <v>2.5682698911742041</v>
      </c>
      <c r="P242" s="7">
        <v>2900.36</v>
      </c>
      <c r="R242" s="9">
        <v>45</v>
      </c>
      <c r="S242">
        <v>113.173905</v>
      </c>
      <c r="T242">
        <v>39.902360999999999</v>
      </c>
      <c r="U242">
        <v>51335</v>
      </c>
      <c r="V242">
        <v>3</v>
      </c>
      <c r="W242">
        <v>30291</v>
      </c>
      <c r="X242">
        <v>2</v>
      </c>
    </row>
    <row r="243" spans="1:24">
      <c r="A243">
        <v>244</v>
      </c>
      <c r="B243" t="s">
        <v>282</v>
      </c>
      <c r="C243" s="9">
        <v>1.541950113</v>
      </c>
      <c r="D243">
        <v>204</v>
      </c>
      <c r="E243">
        <v>39</v>
      </c>
      <c r="F243">
        <v>4</v>
      </c>
      <c r="G243">
        <v>132.30000000000001</v>
      </c>
      <c r="H243">
        <v>1486.37</v>
      </c>
      <c r="I243" s="9">
        <v>6</v>
      </c>
      <c r="J243">
        <v>17</v>
      </c>
      <c r="K243">
        <v>28</v>
      </c>
      <c r="L243">
        <v>8.6683689999999994E-2</v>
      </c>
      <c r="M243">
        <v>1.47319E-4</v>
      </c>
      <c r="N243">
        <v>6.1502599999999996E-4</v>
      </c>
      <c r="O243" s="5">
        <v>0.29137211680755409</v>
      </c>
      <c r="P243" s="7">
        <v>2705.36</v>
      </c>
      <c r="R243" s="9">
        <v>42</v>
      </c>
      <c r="S243">
        <v>106.82278599999999</v>
      </c>
      <c r="T243">
        <v>39.690534999999997</v>
      </c>
      <c r="U243">
        <v>89685</v>
      </c>
      <c r="V243">
        <v>5</v>
      </c>
      <c r="W243">
        <v>57819</v>
      </c>
      <c r="X243">
        <v>3</v>
      </c>
    </row>
    <row r="244" spans="1:24">
      <c r="A244">
        <v>245</v>
      </c>
      <c r="B244" t="s">
        <v>306</v>
      </c>
      <c r="C244" s="9">
        <v>10.98373767</v>
      </c>
      <c r="D244">
        <v>412</v>
      </c>
      <c r="E244">
        <v>36</v>
      </c>
      <c r="F244">
        <v>7</v>
      </c>
      <c r="G244">
        <v>37.51</v>
      </c>
      <c r="H244">
        <v>558</v>
      </c>
      <c r="I244" s="9">
        <v>2</v>
      </c>
      <c r="J244">
        <v>4</v>
      </c>
      <c r="K244">
        <v>9</v>
      </c>
      <c r="L244">
        <v>1.42564E-4</v>
      </c>
      <c r="M244">
        <v>1.29467E-4</v>
      </c>
      <c r="N244">
        <v>1.4632599999999999E-5</v>
      </c>
      <c r="O244" s="5">
        <v>1.0682732245651558</v>
      </c>
      <c r="P244" s="7">
        <v>3975.36</v>
      </c>
      <c r="R244" s="9">
        <v>45</v>
      </c>
      <c r="S244">
        <v>117.20098299999999</v>
      </c>
      <c r="T244">
        <v>39.084158000000002</v>
      </c>
      <c r="U244">
        <v>20614</v>
      </c>
      <c r="V244">
        <v>2</v>
      </c>
      <c r="W244">
        <v>23464</v>
      </c>
      <c r="X244">
        <v>2</v>
      </c>
    </row>
    <row r="245" spans="1:24">
      <c r="A245">
        <v>247</v>
      </c>
      <c r="B245" t="s">
        <v>288</v>
      </c>
      <c r="C245" s="9">
        <v>0.42960442399999998</v>
      </c>
      <c r="D245">
        <v>101</v>
      </c>
      <c r="E245">
        <v>37</v>
      </c>
      <c r="F245">
        <v>7</v>
      </c>
      <c r="G245">
        <v>235.1</v>
      </c>
      <c r="H245">
        <v>1246.9000000000001</v>
      </c>
      <c r="I245" s="9">
        <v>4</v>
      </c>
      <c r="J245">
        <v>11</v>
      </c>
      <c r="K245">
        <v>20</v>
      </c>
      <c r="L245">
        <v>2.00421E-2</v>
      </c>
      <c r="M245">
        <v>1.4090500000000001E-4</v>
      </c>
      <c r="N245">
        <v>1.8666399999999999E-4</v>
      </c>
      <c r="O245" s="5">
        <v>0.96616076835025966</v>
      </c>
      <c r="P245" s="7">
        <v>3304.36</v>
      </c>
      <c r="R245" s="9">
        <v>42</v>
      </c>
      <c r="S245">
        <v>111.23660599999999</v>
      </c>
      <c r="T245">
        <v>39.864930999999999</v>
      </c>
      <c r="U245">
        <v>62908</v>
      </c>
      <c r="V245">
        <v>4</v>
      </c>
      <c r="W245">
        <v>15659</v>
      </c>
      <c r="X245">
        <v>1</v>
      </c>
    </row>
    <row r="246" spans="1:24">
      <c r="A246">
        <v>249</v>
      </c>
      <c r="B246" t="s">
        <v>258</v>
      </c>
      <c r="C246" s="9">
        <v>0.86567164200000002</v>
      </c>
      <c r="D246">
        <v>174</v>
      </c>
      <c r="E246">
        <v>43</v>
      </c>
      <c r="F246">
        <v>2</v>
      </c>
      <c r="G246">
        <v>201</v>
      </c>
      <c r="H246">
        <v>186.256</v>
      </c>
      <c r="I246" s="9">
        <v>3</v>
      </c>
      <c r="J246">
        <v>10</v>
      </c>
      <c r="K246">
        <v>19</v>
      </c>
      <c r="L246">
        <v>9.2496290000000005E-3</v>
      </c>
      <c r="M246">
        <v>1.4084500000000001E-4</v>
      </c>
      <c r="N246">
        <v>1.7632800000000001E-4</v>
      </c>
      <c r="O246" s="5">
        <v>2.1384911672562949E-2</v>
      </c>
      <c r="P246" s="7">
        <v>3678.36</v>
      </c>
      <c r="R246" s="9">
        <v>42</v>
      </c>
      <c r="S246">
        <v>98.903435999999999</v>
      </c>
      <c r="T246">
        <v>39.990070000000003</v>
      </c>
      <c r="U246">
        <v>81666</v>
      </c>
      <c r="V246">
        <v>5</v>
      </c>
      <c r="W246">
        <v>58028</v>
      </c>
      <c r="X246">
        <v>3</v>
      </c>
    </row>
    <row r="247" spans="1:24">
      <c r="A247">
        <v>250</v>
      </c>
      <c r="B247" t="s">
        <v>284</v>
      </c>
      <c r="C247" s="9">
        <v>0.97014925399999996</v>
      </c>
      <c r="D247">
        <v>390</v>
      </c>
      <c r="E247">
        <v>38</v>
      </c>
      <c r="F247">
        <v>9</v>
      </c>
      <c r="G247">
        <v>402</v>
      </c>
      <c r="H247">
        <v>485.26799999999997</v>
      </c>
      <c r="I247" s="9">
        <v>3</v>
      </c>
      <c r="J247">
        <v>7</v>
      </c>
      <c r="K247">
        <v>13</v>
      </c>
      <c r="L247">
        <v>2.1331589999999999E-3</v>
      </c>
      <c r="M247">
        <v>1.3498899999999999E-4</v>
      </c>
      <c r="N247">
        <v>5.9485799999999999E-5</v>
      </c>
      <c r="O247" s="5">
        <v>1.1147608778326474</v>
      </c>
      <c r="P247" s="7">
        <v>3771.36</v>
      </c>
      <c r="R247" s="9">
        <v>37</v>
      </c>
      <c r="S247">
        <v>98.289152000000001</v>
      </c>
      <c r="T247">
        <v>39.773130000000002</v>
      </c>
      <c r="U247">
        <v>80323</v>
      </c>
      <c r="V247">
        <v>5</v>
      </c>
      <c r="W247">
        <v>64214</v>
      </c>
      <c r="X247">
        <v>4</v>
      </c>
    </row>
    <row r="248" spans="1:24">
      <c r="A248">
        <v>251</v>
      </c>
      <c r="B248" t="s">
        <v>204</v>
      </c>
      <c r="C248" s="9">
        <v>1.4583333329999999</v>
      </c>
      <c r="D248">
        <v>14</v>
      </c>
      <c r="E248">
        <v>44</v>
      </c>
      <c r="F248">
        <v>1</v>
      </c>
      <c r="G248">
        <v>9.6</v>
      </c>
      <c r="H248">
        <v>1.383</v>
      </c>
      <c r="I248" s="9">
        <v>2</v>
      </c>
      <c r="J248">
        <v>5</v>
      </c>
      <c r="K248">
        <v>10</v>
      </c>
      <c r="L248">
        <v>1.463469E-3</v>
      </c>
      <c r="M248">
        <v>1.3306700000000001E-4</v>
      </c>
      <c r="N248">
        <v>2.2484300000000001E-5</v>
      </c>
      <c r="O248" s="5">
        <v>0</v>
      </c>
      <c r="P248" s="7">
        <v>3480.81</v>
      </c>
      <c r="R248" s="9">
        <v>36</v>
      </c>
      <c r="S248">
        <v>116.699949</v>
      </c>
      <c r="T248">
        <v>39.535984999999997</v>
      </c>
      <c r="U248">
        <v>42126</v>
      </c>
      <c r="V248">
        <v>3</v>
      </c>
      <c r="W248">
        <v>70867</v>
      </c>
      <c r="X248">
        <v>4</v>
      </c>
    </row>
    <row r="249" spans="1:24">
      <c r="A249">
        <v>252</v>
      </c>
      <c r="B249" t="s">
        <v>119</v>
      </c>
      <c r="C249" s="9">
        <v>87.234042549999998</v>
      </c>
      <c r="D249">
        <v>2870</v>
      </c>
      <c r="E249">
        <v>33</v>
      </c>
      <c r="F249">
        <v>13</v>
      </c>
      <c r="G249">
        <v>32.9</v>
      </c>
      <c r="H249">
        <v>125.55</v>
      </c>
      <c r="I249" s="9">
        <v>2</v>
      </c>
      <c r="J249">
        <v>5</v>
      </c>
      <c r="K249">
        <v>9</v>
      </c>
      <c r="L249">
        <v>5.2154819999999996E-3</v>
      </c>
      <c r="M249">
        <v>1.3835099999999999E-4</v>
      </c>
      <c r="N249">
        <v>3.7279300000000001E-5</v>
      </c>
      <c r="O249" s="5">
        <v>8.5122420781977445E-2</v>
      </c>
      <c r="P249" s="7">
        <v>2249.81</v>
      </c>
      <c r="R249" s="9">
        <v>39</v>
      </c>
      <c r="S249">
        <v>121.61244600000001</v>
      </c>
      <c r="T249">
        <v>38.914676</v>
      </c>
      <c r="U249">
        <v>51011</v>
      </c>
      <c r="V249">
        <v>3</v>
      </c>
      <c r="W249">
        <v>51514</v>
      </c>
      <c r="X249">
        <v>3</v>
      </c>
    </row>
    <row r="250" spans="1:24">
      <c r="A250">
        <v>253</v>
      </c>
      <c r="B250" t="s">
        <v>316</v>
      </c>
      <c r="C250" s="9">
        <v>0.17812376299999999</v>
      </c>
      <c r="D250">
        <v>27</v>
      </c>
      <c r="E250">
        <v>41</v>
      </c>
      <c r="F250">
        <v>1</v>
      </c>
      <c r="G250">
        <v>151.58000000000001</v>
      </c>
      <c r="H250">
        <v>672</v>
      </c>
      <c r="I250" s="9">
        <v>1</v>
      </c>
      <c r="J250">
        <v>4</v>
      </c>
      <c r="K250">
        <v>8</v>
      </c>
      <c r="L250">
        <v>0</v>
      </c>
      <c r="M250">
        <v>1.16686E-4</v>
      </c>
      <c r="N250">
        <v>8.1701699999999996E-4</v>
      </c>
      <c r="O250" s="5">
        <v>0.780250026358417</v>
      </c>
      <c r="P250" s="7">
        <v>1442.58</v>
      </c>
      <c r="R250" s="9">
        <v>45</v>
      </c>
      <c r="S250">
        <v>81.005784000000006</v>
      </c>
      <c r="T250">
        <v>37.005454</v>
      </c>
      <c r="U250">
        <v>101974</v>
      </c>
      <c r="V250">
        <v>6</v>
      </c>
      <c r="W250">
        <v>75078</v>
      </c>
      <c r="X250">
        <v>4</v>
      </c>
    </row>
    <row r="251" spans="1:24">
      <c r="A251">
        <v>254</v>
      </c>
      <c r="B251" t="s">
        <v>319</v>
      </c>
      <c r="C251" s="9">
        <v>0.56715242200000004</v>
      </c>
      <c r="D251">
        <v>72</v>
      </c>
      <c r="E251">
        <v>39</v>
      </c>
      <c r="F251">
        <v>5</v>
      </c>
      <c r="G251">
        <v>126.95</v>
      </c>
      <c r="H251">
        <v>904</v>
      </c>
      <c r="I251" s="9">
        <v>1</v>
      </c>
      <c r="J251">
        <v>4</v>
      </c>
      <c r="K251">
        <v>11</v>
      </c>
      <c r="L251">
        <v>0</v>
      </c>
      <c r="M251">
        <v>1.20934E-4</v>
      </c>
      <c r="N251">
        <v>2.8803349999999999E-3</v>
      </c>
      <c r="O251" s="5">
        <v>1.4747359143181649E-2</v>
      </c>
      <c r="P251" s="7">
        <v>1264.58</v>
      </c>
      <c r="R251" s="9">
        <v>43</v>
      </c>
      <c r="S251">
        <v>113.30012600000001</v>
      </c>
      <c r="T251">
        <v>40.076816000000001</v>
      </c>
      <c r="U251">
        <v>53651</v>
      </c>
      <c r="V251">
        <v>3</v>
      </c>
      <c r="W251">
        <v>60879</v>
      </c>
      <c r="X251">
        <v>4</v>
      </c>
    </row>
    <row r="252" spans="1:24">
      <c r="A252">
        <v>255</v>
      </c>
      <c r="B252" t="s">
        <v>11</v>
      </c>
      <c r="C252" s="9">
        <v>3.3659539989999998</v>
      </c>
      <c r="D252">
        <v>540</v>
      </c>
      <c r="E252">
        <v>24</v>
      </c>
      <c r="F252">
        <v>19</v>
      </c>
      <c r="G252">
        <v>160.43</v>
      </c>
      <c r="H252">
        <v>29521</v>
      </c>
      <c r="I252" s="9">
        <v>3</v>
      </c>
      <c r="J252">
        <v>6</v>
      </c>
      <c r="K252">
        <v>9</v>
      </c>
      <c r="L252">
        <v>1.9109699999999999E-4</v>
      </c>
      <c r="M252">
        <v>9.2956699999999994E-6</v>
      </c>
      <c r="N252">
        <v>2.5710400000000001E-17</v>
      </c>
      <c r="O252" s="5">
        <v>2.9924486562306543</v>
      </c>
      <c r="P252" s="7">
        <v>544.29999999999995</v>
      </c>
      <c r="R252" s="9">
        <v>45</v>
      </c>
      <c r="S252">
        <v>118.23770500000001</v>
      </c>
      <c r="T252">
        <v>39.622996999999998</v>
      </c>
      <c r="U252">
        <v>35030</v>
      </c>
      <c r="V252">
        <v>2</v>
      </c>
      <c r="W252">
        <v>37436</v>
      </c>
      <c r="X252">
        <v>2</v>
      </c>
    </row>
    <row r="253" spans="1:24">
      <c r="A253">
        <v>259</v>
      </c>
      <c r="B253" t="s">
        <v>10</v>
      </c>
      <c r="C253" s="9">
        <v>2.1925977900000002</v>
      </c>
      <c r="D253">
        <v>125</v>
      </c>
      <c r="E253">
        <v>27</v>
      </c>
      <c r="F253">
        <v>18</v>
      </c>
      <c r="G253">
        <v>57.01</v>
      </c>
      <c r="H253">
        <v>3062.4</v>
      </c>
      <c r="I253" s="9">
        <v>3</v>
      </c>
      <c r="J253">
        <v>6</v>
      </c>
      <c r="K253">
        <v>9</v>
      </c>
      <c r="L253">
        <v>1.9109699999999999E-4</v>
      </c>
      <c r="M253">
        <v>9.2956699999999994E-6</v>
      </c>
      <c r="N253">
        <v>2.93847E-17</v>
      </c>
      <c r="O253" s="5">
        <v>0.84453863132994245</v>
      </c>
      <c r="P253" s="7">
        <v>802.6</v>
      </c>
      <c r="R253" s="9">
        <v>43</v>
      </c>
      <c r="S253">
        <v>116.334614</v>
      </c>
      <c r="T253">
        <v>39.922984</v>
      </c>
      <c r="U253">
        <v>8926</v>
      </c>
      <c r="V253">
        <v>1</v>
      </c>
      <c r="W253">
        <v>9207</v>
      </c>
      <c r="X253">
        <v>1</v>
      </c>
    </row>
    <row r="254" spans="1:24">
      <c r="A254">
        <v>260</v>
      </c>
      <c r="B254" t="s">
        <v>321</v>
      </c>
      <c r="C254" s="9">
        <v>11.57407407</v>
      </c>
      <c r="D254">
        <v>350</v>
      </c>
      <c r="E254">
        <v>37</v>
      </c>
      <c r="F254">
        <v>0</v>
      </c>
      <c r="G254">
        <v>30.24</v>
      </c>
      <c r="H254">
        <v>328</v>
      </c>
      <c r="I254" s="9">
        <v>2</v>
      </c>
      <c r="J254">
        <v>5</v>
      </c>
      <c r="K254">
        <v>8</v>
      </c>
      <c r="L254">
        <v>9.0998399999999999E-5</v>
      </c>
      <c r="M254">
        <v>9.2954099999999998E-6</v>
      </c>
      <c r="N254">
        <v>3.56517E-17</v>
      </c>
      <c r="O254" s="5">
        <v>1.182453711044726</v>
      </c>
      <c r="P254" s="7">
        <v>634</v>
      </c>
      <c r="R254" s="9">
        <v>39</v>
      </c>
      <c r="S254">
        <v>109.838178</v>
      </c>
      <c r="T254">
        <v>40.642235999999997</v>
      </c>
      <c r="U254">
        <v>71213</v>
      </c>
      <c r="V254">
        <v>4</v>
      </c>
      <c r="W254">
        <v>106204</v>
      </c>
      <c r="X254">
        <v>6</v>
      </c>
    </row>
    <row r="255" spans="1:24">
      <c r="A255">
        <v>265</v>
      </c>
      <c r="B255" t="s">
        <v>248</v>
      </c>
      <c r="C255" s="9">
        <v>1.207674081</v>
      </c>
      <c r="D255">
        <v>158</v>
      </c>
      <c r="E255">
        <v>37</v>
      </c>
      <c r="F255">
        <v>6</v>
      </c>
      <c r="G255">
        <v>130.83000000000001</v>
      </c>
      <c r="H255">
        <v>2347</v>
      </c>
      <c r="I255" s="9">
        <v>3</v>
      </c>
      <c r="J255">
        <v>9</v>
      </c>
      <c r="K255">
        <v>17</v>
      </c>
      <c r="L255">
        <v>5.8781190000000002E-3</v>
      </c>
      <c r="M255">
        <v>1.5026300000000001E-4</v>
      </c>
      <c r="N255">
        <v>1.3867809999999999E-3</v>
      </c>
      <c r="O255" s="5">
        <v>0.21497813753891062</v>
      </c>
      <c r="P255" s="7">
        <v>1565</v>
      </c>
      <c r="R255" s="9">
        <v>44</v>
      </c>
      <c r="S255">
        <v>108.776392</v>
      </c>
      <c r="T255">
        <v>40.662615000000002</v>
      </c>
      <c r="U255">
        <v>68365</v>
      </c>
      <c r="V255">
        <v>4</v>
      </c>
      <c r="W255">
        <v>85925</v>
      </c>
      <c r="X255">
        <v>5</v>
      </c>
    </row>
    <row r="256" spans="1:24">
      <c r="A256">
        <v>267</v>
      </c>
      <c r="B256" t="s">
        <v>302</v>
      </c>
      <c r="C256" s="9">
        <v>0.45400710599999999</v>
      </c>
      <c r="D256">
        <v>92</v>
      </c>
      <c r="E256">
        <v>38</v>
      </c>
      <c r="F256">
        <v>8</v>
      </c>
      <c r="G256">
        <v>202.64</v>
      </c>
      <c r="H256">
        <v>2005.01</v>
      </c>
      <c r="I256" s="9">
        <v>2</v>
      </c>
      <c r="J256">
        <v>7</v>
      </c>
      <c r="K256">
        <v>17</v>
      </c>
      <c r="L256">
        <v>4.2465900000000003E-5</v>
      </c>
      <c r="M256">
        <v>1.30378E-4</v>
      </c>
      <c r="N256">
        <v>2.0373559999999999E-2</v>
      </c>
      <c r="O256" s="5">
        <v>0.80032004593098727</v>
      </c>
      <c r="P256" s="7">
        <v>1134.06</v>
      </c>
      <c r="R256" s="9">
        <v>47</v>
      </c>
      <c r="S256">
        <v>119.60041200000001</v>
      </c>
      <c r="T256">
        <v>39.918981000000002</v>
      </c>
      <c r="U256">
        <v>61041</v>
      </c>
      <c r="V256">
        <v>4</v>
      </c>
      <c r="W256">
        <v>41128</v>
      </c>
      <c r="X256">
        <v>3</v>
      </c>
    </row>
    <row r="257" spans="1:24">
      <c r="A257">
        <v>268</v>
      </c>
      <c r="B257" t="s">
        <v>292</v>
      </c>
      <c r="C257" s="9">
        <v>0.54141414099999996</v>
      </c>
      <c r="D257">
        <v>67</v>
      </c>
      <c r="E257">
        <v>28</v>
      </c>
      <c r="F257">
        <v>18</v>
      </c>
      <c r="G257">
        <v>123.75</v>
      </c>
      <c r="H257">
        <v>1475</v>
      </c>
      <c r="I257" s="9">
        <v>2</v>
      </c>
      <c r="J257">
        <v>10</v>
      </c>
      <c r="K257">
        <v>19</v>
      </c>
      <c r="L257">
        <v>2.869117E-3</v>
      </c>
      <c r="M257">
        <v>1.3049700000000001E-4</v>
      </c>
      <c r="N257">
        <v>2.4627469999999999E-2</v>
      </c>
      <c r="O257" s="5">
        <v>0.14195746081449218</v>
      </c>
      <c r="P257" s="7">
        <v>817.11</v>
      </c>
      <c r="R257" s="9">
        <v>44</v>
      </c>
      <c r="S257">
        <v>111.72452800000001</v>
      </c>
      <c r="T257">
        <v>40.818201000000002</v>
      </c>
      <c r="U257">
        <v>64496</v>
      </c>
      <c r="V257">
        <v>4</v>
      </c>
      <c r="W257">
        <v>66797</v>
      </c>
      <c r="X257">
        <v>4</v>
      </c>
    </row>
    <row r="258" spans="1:24">
      <c r="A258">
        <v>269</v>
      </c>
      <c r="B258" t="s">
        <v>273</v>
      </c>
      <c r="C258" s="9">
        <v>0.43428571399999999</v>
      </c>
      <c r="D258">
        <v>57</v>
      </c>
      <c r="E258">
        <v>27</v>
      </c>
      <c r="F258">
        <v>15</v>
      </c>
      <c r="G258">
        <v>131.25</v>
      </c>
      <c r="H258">
        <v>3128</v>
      </c>
      <c r="I258" s="9">
        <v>2</v>
      </c>
      <c r="J258">
        <v>8</v>
      </c>
      <c r="K258">
        <v>18</v>
      </c>
      <c r="L258">
        <v>1.649366E-2</v>
      </c>
      <c r="M258">
        <v>1.3838899999999999E-4</v>
      </c>
      <c r="N258">
        <v>8.9066870000000006E-2</v>
      </c>
      <c r="O258" s="5">
        <v>0.52622965990865089</v>
      </c>
      <c r="P258" s="7">
        <v>625.20799999999997</v>
      </c>
      <c r="R258" s="9">
        <v>44</v>
      </c>
      <c r="S258">
        <v>115.089067</v>
      </c>
      <c r="T258">
        <v>40.597073999999999</v>
      </c>
      <c r="U258">
        <v>54524</v>
      </c>
      <c r="V258">
        <v>3</v>
      </c>
      <c r="W258">
        <v>20155</v>
      </c>
      <c r="X258">
        <v>2</v>
      </c>
    </row>
    <row r="259" spans="1:24">
      <c r="A259">
        <v>270</v>
      </c>
      <c r="B259" t="s">
        <v>237</v>
      </c>
      <c r="C259" s="9">
        <v>2.301575164</v>
      </c>
      <c r="D259">
        <v>301</v>
      </c>
      <c r="E259">
        <v>43</v>
      </c>
      <c r="F259">
        <v>2</v>
      </c>
      <c r="G259">
        <v>130.78</v>
      </c>
      <c r="H259">
        <v>2500</v>
      </c>
      <c r="I259" s="9">
        <v>2</v>
      </c>
      <c r="J259">
        <v>8</v>
      </c>
      <c r="K259">
        <v>19</v>
      </c>
      <c r="L259">
        <v>4.9703270000000001E-3</v>
      </c>
      <c r="M259">
        <v>1.6239E-4</v>
      </c>
      <c r="N259">
        <v>0.10149859999999999</v>
      </c>
      <c r="O259" s="5">
        <v>0.6540607678912157</v>
      </c>
      <c r="P259" s="7">
        <v>357.94900000000001</v>
      </c>
      <c r="R259" s="9">
        <v>48</v>
      </c>
      <c r="S259">
        <v>112.63557</v>
      </c>
      <c r="T259">
        <v>41.277517000000003</v>
      </c>
      <c r="U259">
        <v>62163</v>
      </c>
      <c r="V259">
        <v>4</v>
      </c>
      <c r="W259">
        <v>38698</v>
      </c>
      <c r="X259">
        <v>2</v>
      </c>
    </row>
    <row r="260" spans="1:24">
      <c r="A260">
        <v>271</v>
      </c>
      <c r="B260" t="s">
        <v>245</v>
      </c>
      <c r="C260" s="9">
        <v>0.91479042600000005</v>
      </c>
      <c r="D260">
        <v>232</v>
      </c>
      <c r="E260">
        <v>38</v>
      </c>
      <c r="F260">
        <v>7</v>
      </c>
      <c r="G260">
        <v>253.61</v>
      </c>
      <c r="H260">
        <v>14950</v>
      </c>
      <c r="I260" s="9">
        <v>1</v>
      </c>
      <c r="J260">
        <v>2</v>
      </c>
      <c r="K260">
        <v>4</v>
      </c>
      <c r="L260">
        <v>0</v>
      </c>
      <c r="M260">
        <v>1.3376100000000001E-4</v>
      </c>
      <c r="N260">
        <v>8.9786599999999999E-4</v>
      </c>
      <c r="O260" s="5">
        <v>9.3285677816401527E-2</v>
      </c>
      <c r="P260" s="7">
        <v>541</v>
      </c>
      <c r="R260" s="9">
        <v>45</v>
      </c>
      <c r="S260">
        <v>117.943202</v>
      </c>
      <c r="T260">
        <v>40.974665000000002</v>
      </c>
      <c r="U260">
        <v>48328</v>
      </c>
      <c r="V260">
        <v>3</v>
      </c>
      <c r="W260">
        <v>30417</v>
      </c>
      <c r="X260">
        <v>2</v>
      </c>
    </row>
    <row r="261" spans="1:24">
      <c r="A261">
        <v>272</v>
      </c>
      <c r="B261" t="s">
        <v>206</v>
      </c>
      <c r="C261" s="9">
        <v>0.89162787600000004</v>
      </c>
      <c r="D261">
        <v>136</v>
      </c>
      <c r="E261">
        <v>43</v>
      </c>
      <c r="F261">
        <v>1</v>
      </c>
      <c r="G261">
        <v>152.53</v>
      </c>
      <c r="H261">
        <v>2280</v>
      </c>
      <c r="I261" s="9">
        <v>4</v>
      </c>
      <c r="J261">
        <v>14</v>
      </c>
      <c r="K261">
        <v>30</v>
      </c>
      <c r="L261">
        <v>0.10613590000000001</v>
      </c>
      <c r="M261">
        <v>1.66973E-4</v>
      </c>
      <c r="N261">
        <v>2.197708E-2</v>
      </c>
      <c r="O261" s="5">
        <v>0.99405971572091678</v>
      </c>
      <c r="P261" s="7">
        <v>1162.01</v>
      </c>
      <c r="R261" s="9">
        <v>45</v>
      </c>
      <c r="S261">
        <v>124.621747</v>
      </c>
      <c r="T261">
        <v>40.678724000000003</v>
      </c>
      <c r="U261">
        <v>69057</v>
      </c>
      <c r="V261">
        <v>4</v>
      </c>
      <c r="W261">
        <v>99408</v>
      </c>
      <c r="X261">
        <v>5</v>
      </c>
    </row>
    <row r="262" spans="1:24">
      <c r="A262">
        <v>273</v>
      </c>
      <c r="B262" t="s">
        <v>176</v>
      </c>
      <c r="C262" s="9">
        <v>0.72948647300000002</v>
      </c>
      <c r="D262">
        <v>278</v>
      </c>
      <c r="E262">
        <v>39</v>
      </c>
      <c r="F262">
        <v>4</v>
      </c>
      <c r="G262">
        <v>381.09</v>
      </c>
      <c r="H262">
        <v>8119</v>
      </c>
      <c r="I262" s="9">
        <v>4</v>
      </c>
      <c r="J262">
        <v>11</v>
      </c>
      <c r="K262">
        <v>24</v>
      </c>
      <c r="L262">
        <v>3.0305189999999999E-2</v>
      </c>
      <c r="M262">
        <v>1.6792599999999999E-4</v>
      </c>
      <c r="N262">
        <v>7.6483439999999996E-3</v>
      </c>
      <c r="O262" s="5">
        <v>1.4085182522729094</v>
      </c>
      <c r="P262" s="7">
        <v>664.33799999999997</v>
      </c>
      <c r="R262" s="9">
        <v>42</v>
      </c>
      <c r="S262">
        <v>120.89378600000001</v>
      </c>
      <c r="T262">
        <v>40.735518999999996</v>
      </c>
      <c r="U262">
        <v>50482</v>
      </c>
      <c r="V262">
        <v>3</v>
      </c>
      <c r="W262">
        <v>17163</v>
      </c>
      <c r="X262">
        <v>1</v>
      </c>
    </row>
    <row r="263" spans="1:24">
      <c r="A263">
        <v>274</v>
      </c>
      <c r="B263" t="s">
        <v>179</v>
      </c>
      <c r="C263" s="9">
        <v>1.2815968149999999</v>
      </c>
      <c r="D263">
        <v>470</v>
      </c>
      <c r="E263">
        <v>36</v>
      </c>
      <c r="F263">
        <v>9</v>
      </c>
      <c r="G263">
        <v>366.73</v>
      </c>
      <c r="H263">
        <v>2712</v>
      </c>
      <c r="I263" s="9">
        <v>3</v>
      </c>
      <c r="J263">
        <v>8</v>
      </c>
      <c r="K263">
        <v>21</v>
      </c>
      <c r="L263">
        <v>1.312198E-2</v>
      </c>
      <c r="M263">
        <v>1.6558999999999999E-4</v>
      </c>
      <c r="N263">
        <v>5.8471139999999996E-3</v>
      </c>
      <c r="O263" s="5">
        <v>0.10212579671780696</v>
      </c>
      <c r="P263" s="7">
        <v>829.05499999999995</v>
      </c>
      <c r="R263" s="9">
        <v>37</v>
      </c>
      <c r="S263">
        <v>122.24439599999999</v>
      </c>
      <c r="T263">
        <v>40.670506000000003</v>
      </c>
      <c r="U263">
        <v>63871</v>
      </c>
      <c r="V263">
        <v>4</v>
      </c>
      <c r="W263">
        <v>31024</v>
      </c>
      <c r="X263">
        <v>2</v>
      </c>
    </row>
    <row r="264" spans="1:24">
      <c r="A264">
        <v>275</v>
      </c>
      <c r="B264" t="s">
        <v>155</v>
      </c>
      <c r="C264" s="9">
        <v>1.0995370369999999</v>
      </c>
      <c r="D264">
        <v>513</v>
      </c>
      <c r="E264">
        <v>26</v>
      </c>
      <c r="F264">
        <v>11</v>
      </c>
      <c r="G264">
        <v>466.56</v>
      </c>
      <c r="H264">
        <v>17910</v>
      </c>
      <c r="I264" s="9">
        <v>2</v>
      </c>
      <c r="J264">
        <v>6</v>
      </c>
      <c r="K264">
        <v>11</v>
      </c>
      <c r="L264">
        <v>2.0198709999999999E-3</v>
      </c>
      <c r="M264">
        <v>1.40292E-4</v>
      </c>
      <c r="N264">
        <v>1.7708599999999999E-4</v>
      </c>
      <c r="O264" s="5">
        <v>1.5377653483397962</v>
      </c>
      <c r="P264" s="7">
        <v>126.30500000000001</v>
      </c>
      <c r="R264" s="9">
        <v>44</v>
      </c>
      <c r="S264">
        <v>121.118329</v>
      </c>
      <c r="T264">
        <v>41.137515999999998</v>
      </c>
      <c r="U264">
        <v>57247</v>
      </c>
      <c r="V264">
        <v>3</v>
      </c>
      <c r="W264">
        <v>21342</v>
      </c>
      <c r="X264">
        <v>2</v>
      </c>
    </row>
    <row r="265" spans="1:24">
      <c r="A265">
        <v>276</v>
      </c>
      <c r="B265" t="s">
        <v>170</v>
      </c>
      <c r="C265" s="9">
        <v>0.796471021</v>
      </c>
      <c r="D265">
        <v>195</v>
      </c>
      <c r="E265">
        <v>41</v>
      </c>
      <c r="F265">
        <v>6</v>
      </c>
      <c r="G265">
        <v>244.83</v>
      </c>
      <c r="H265">
        <v>1230</v>
      </c>
      <c r="I265" s="9">
        <v>2</v>
      </c>
      <c r="J265">
        <v>12</v>
      </c>
      <c r="K265">
        <v>30</v>
      </c>
      <c r="L265">
        <v>4.8076559999999997E-2</v>
      </c>
      <c r="M265">
        <v>1.7059E-4</v>
      </c>
      <c r="N265">
        <v>5.416705E-3</v>
      </c>
      <c r="O265" s="5">
        <v>2.9279108977249696E-2</v>
      </c>
      <c r="P265" s="7">
        <v>844.25800000000004</v>
      </c>
      <c r="R265" s="9">
        <v>42</v>
      </c>
      <c r="S265">
        <v>122.10584</v>
      </c>
      <c r="T265">
        <v>41.138824</v>
      </c>
      <c r="U265">
        <v>69875</v>
      </c>
      <c r="V265">
        <v>4</v>
      </c>
      <c r="W265">
        <v>101736</v>
      </c>
      <c r="X265">
        <v>6</v>
      </c>
    </row>
    <row r="266" spans="1:24">
      <c r="A266">
        <v>277</v>
      </c>
      <c r="B266" t="s">
        <v>195</v>
      </c>
      <c r="C266" s="9">
        <v>1.8980243290000001</v>
      </c>
      <c r="D266">
        <v>440</v>
      </c>
      <c r="E266">
        <v>36</v>
      </c>
      <c r="F266">
        <v>9</v>
      </c>
      <c r="G266">
        <v>231.82</v>
      </c>
      <c r="H266">
        <v>3035</v>
      </c>
      <c r="I266" s="9">
        <v>2</v>
      </c>
      <c r="J266">
        <v>8</v>
      </c>
      <c r="K266">
        <v>22</v>
      </c>
      <c r="L266">
        <v>1.161357E-2</v>
      </c>
      <c r="M266">
        <v>1.6616800000000001E-4</v>
      </c>
      <c r="N266">
        <v>7.664662E-3</v>
      </c>
      <c r="O266" s="5">
        <v>1.0654368451900533</v>
      </c>
      <c r="P266" s="7">
        <v>1100.01</v>
      </c>
      <c r="R266" s="9">
        <v>44</v>
      </c>
      <c r="S266">
        <v>119.85006300000001</v>
      </c>
      <c r="T266">
        <v>41.250121</v>
      </c>
      <c r="U266">
        <v>58226</v>
      </c>
      <c r="V266">
        <v>3</v>
      </c>
      <c r="W266">
        <v>44177</v>
      </c>
      <c r="X266">
        <v>3</v>
      </c>
    </row>
    <row r="267" spans="1:24">
      <c r="A267">
        <v>278</v>
      </c>
      <c r="B267" t="s">
        <v>231</v>
      </c>
      <c r="C267" s="9">
        <v>0.56990484200000002</v>
      </c>
      <c r="D267">
        <v>109</v>
      </c>
      <c r="E267">
        <v>36</v>
      </c>
      <c r="F267">
        <v>8</v>
      </c>
      <c r="G267">
        <v>191.26</v>
      </c>
      <c r="H267">
        <v>3530</v>
      </c>
      <c r="I267" s="9">
        <v>2</v>
      </c>
      <c r="J267">
        <v>8</v>
      </c>
      <c r="K267">
        <v>18</v>
      </c>
      <c r="L267">
        <v>4.9654809999999999E-3</v>
      </c>
      <c r="M267">
        <v>1.5547299999999999E-4</v>
      </c>
      <c r="N267">
        <v>3.121253E-3</v>
      </c>
      <c r="O267" s="5">
        <v>1.1563886473321312</v>
      </c>
      <c r="P267" s="7">
        <v>1323</v>
      </c>
      <c r="R267" s="9">
        <v>43</v>
      </c>
      <c r="S267">
        <v>123.00990400000001</v>
      </c>
      <c r="T267">
        <v>41.092208999999997</v>
      </c>
      <c r="U267">
        <v>62747</v>
      </c>
      <c r="V267">
        <v>4</v>
      </c>
      <c r="W267">
        <v>49294</v>
      </c>
      <c r="X267">
        <v>3</v>
      </c>
    </row>
    <row r="268" spans="1:24">
      <c r="A268">
        <v>279</v>
      </c>
      <c r="B268" t="s">
        <v>242</v>
      </c>
      <c r="C268" s="9">
        <v>2.2590361450000001</v>
      </c>
      <c r="D268">
        <v>105</v>
      </c>
      <c r="E268">
        <v>33</v>
      </c>
      <c r="F268">
        <v>3</v>
      </c>
      <c r="G268">
        <v>46.48</v>
      </c>
      <c r="H268">
        <v>756</v>
      </c>
      <c r="I268" s="9">
        <v>2</v>
      </c>
      <c r="J268">
        <v>5</v>
      </c>
      <c r="K268">
        <v>13</v>
      </c>
      <c r="L268">
        <v>7.2798800000000005E-5</v>
      </c>
      <c r="M268">
        <v>1.49209E-4</v>
      </c>
      <c r="N268">
        <v>1.047486E-3</v>
      </c>
      <c r="O268" s="5">
        <v>0.77959539104725706</v>
      </c>
      <c r="P268" s="7">
        <v>1393</v>
      </c>
      <c r="R268" s="9">
        <v>39</v>
      </c>
      <c r="S268">
        <v>123.174325</v>
      </c>
      <c r="T268">
        <v>41.270347999999998</v>
      </c>
      <c r="U268">
        <v>64676</v>
      </c>
      <c r="V268">
        <v>4</v>
      </c>
      <c r="W268">
        <v>36065</v>
      </c>
      <c r="X268">
        <v>2</v>
      </c>
    </row>
    <row r="269" spans="1:24">
      <c r="A269">
        <v>280</v>
      </c>
      <c r="B269" t="s">
        <v>255</v>
      </c>
      <c r="C269" s="9">
        <v>3.0733944950000001</v>
      </c>
      <c r="D269">
        <v>67</v>
      </c>
      <c r="E269">
        <v>33</v>
      </c>
      <c r="F269">
        <v>4</v>
      </c>
      <c r="G269">
        <v>21.8</v>
      </c>
      <c r="H269">
        <v>2431.69</v>
      </c>
      <c r="I269" s="9">
        <v>2</v>
      </c>
      <c r="J269">
        <v>5</v>
      </c>
      <c r="K269">
        <v>11</v>
      </c>
      <c r="L269">
        <v>3.4398839999999998E-3</v>
      </c>
      <c r="M269">
        <v>1.40331E-4</v>
      </c>
      <c r="N269">
        <v>2.0056800000000001E-4</v>
      </c>
      <c r="O269" s="5">
        <v>1.3246609010055093</v>
      </c>
      <c r="P269" s="7">
        <v>1808</v>
      </c>
      <c r="R269" s="9">
        <v>37</v>
      </c>
      <c r="S269">
        <v>123.782419</v>
      </c>
      <c r="T269">
        <v>41.299926999999997</v>
      </c>
      <c r="U269">
        <v>72090</v>
      </c>
      <c r="V269">
        <v>4</v>
      </c>
      <c r="W269">
        <v>88721</v>
      </c>
      <c r="X269">
        <v>5</v>
      </c>
    </row>
    <row r="270" spans="1:24">
      <c r="A270">
        <v>281</v>
      </c>
      <c r="B270" t="s">
        <v>281</v>
      </c>
      <c r="C270" s="9">
        <v>1.6783216780000001</v>
      </c>
      <c r="D270">
        <v>96</v>
      </c>
      <c r="E270">
        <v>39</v>
      </c>
      <c r="F270">
        <v>6</v>
      </c>
      <c r="G270">
        <v>57.2</v>
      </c>
      <c r="H270">
        <v>471.036</v>
      </c>
      <c r="I270" s="9">
        <v>2</v>
      </c>
      <c r="J270">
        <v>5</v>
      </c>
      <c r="K270">
        <v>11</v>
      </c>
      <c r="L270">
        <v>2.24463E-4</v>
      </c>
      <c r="M270">
        <v>1.3489799999999999E-4</v>
      </c>
      <c r="N270">
        <v>9.6074899999999997E-5</v>
      </c>
      <c r="O270" s="5">
        <v>1.3767405551430956E-2</v>
      </c>
      <c r="P270" s="7">
        <v>2448</v>
      </c>
      <c r="R270" s="9">
        <v>43</v>
      </c>
      <c r="S270">
        <v>118.95943200000001</v>
      </c>
      <c r="T270">
        <v>42.265241000000003</v>
      </c>
      <c r="U270">
        <v>59060</v>
      </c>
      <c r="V270">
        <v>3</v>
      </c>
      <c r="W270">
        <v>66627</v>
      </c>
      <c r="X270">
        <v>4</v>
      </c>
    </row>
    <row r="271" spans="1:24">
      <c r="A271">
        <v>282</v>
      </c>
      <c r="B271" t="s">
        <v>290</v>
      </c>
      <c r="C271" s="9">
        <v>2.247191011</v>
      </c>
      <c r="D271">
        <v>140</v>
      </c>
      <c r="E271">
        <v>42</v>
      </c>
      <c r="F271">
        <v>1</v>
      </c>
      <c r="G271">
        <v>62.3</v>
      </c>
      <c r="H271">
        <v>1485.6</v>
      </c>
      <c r="I271" s="9">
        <v>3</v>
      </c>
      <c r="J271">
        <v>9</v>
      </c>
      <c r="K271">
        <v>20</v>
      </c>
      <c r="L271">
        <v>2.590279E-3</v>
      </c>
      <c r="M271">
        <v>1.4082499999999999E-4</v>
      </c>
      <c r="N271">
        <v>2.12907E-4</v>
      </c>
      <c r="O271" s="5">
        <v>0.38600418588438901</v>
      </c>
      <c r="P271" s="7">
        <v>2858</v>
      </c>
      <c r="R271" s="9">
        <v>45</v>
      </c>
      <c r="S271">
        <v>121.67032399999999</v>
      </c>
      <c r="T271">
        <v>42.021619000000001</v>
      </c>
      <c r="U271">
        <v>74874</v>
      </c>
      <c r="V271">
        <v>4</v>
      </c>
      <c r="W271">
        <v>105779</v>
      </c>
      <c r="X271">
        <v>6</v>
      </c>
    </row>
    <row r="272" spans="1:24">
      <c r="A272">
        <v>284</v>
      </c>
      <c r="B272" t="s">
        <v>312</v>
      </c>
      <c r="C272" s="9">
        <v>5.1309408339999996</v>
      </c>
      <c r="D272">
        <v>529</v>
      </c>
      <c r="E272">
        <v>39</v>
      </c>
      <c r="F272">
        <v>3</v>
      </c>
      <c r="G272">
        <v>103.1</v>
      </c>
      <c r="H272">
        <v>345.32</v>
      </c>
      <c r="I272" s="9">
        <v>2</v>
      </c>
      <c r="J272">
        <v>4</v>
      </c>
      <c r="K272">
        <v>7</v>
      </c>
      <c r="L272">
        <v>8.1898599999999995E-5</v>
      </c>
      <c r="M272">
        <v>1.2934900000000001E-4</v>
      </c>
      <c r="N272">
        <v>1.2521099999999999E-5</v>
      </c>
      <c r="O272" s="5">
        <v>0.41142300446282581</v>
      </c>
      <c r="P272" s="7">
        <v>3151.36</v>
      </c>
      <c r="R272" s="9">
        <v>37</v>
      </c>
      <c r="S272">
        <v>123.442926</v>
      </c>
      <c r="T272">
        <v>41.774310999999997</v>
      </c>
      <c r="U272">
        <v>37103</v>
      </c>
      <c r="V272">
        <v>2</v>
      </c>
      <c r="W272">
        <v>41559</v>
      </c>
      <c r="X272">
        <v>3</v>
      </c>
    </row>
    <row r="273" spans="1:24">
      <c r="A273">
        <v>285</v>
      </c>
      <c r="B273" t="s">
        <v>303</v>
      </c>
      <c r="C273" s="9">
        <v>4.93162039</v>
      </c>
      <c r="D273">
        <v>238</v>
      </c>
      <c r="E273">
        <v>43</v>
      </c>
      <c r="F273">
        <v>2</v>
      </c>
      <c r="G273">
        <v>48.26</v>
      </c>
      <c r="H273">
        <v>746.30399999999997</v>
      </c>
      <c r="I273" s="9">
        <v>2</v>
      </c>
      <c r="J273">
        <v>4</v>
      </c>
      <c r="K273">
        <v>10</v>
      </c>
      <c r="L273">
        <v>5.7359350000000002E-3</v>
      </c>
      <c r="M273">
        <v>1.3478900000000001E-4</v>
      </c>
      <c r="N273">
        <v>3.8176500000000003E-5</v>
      </c>
      <c r="O273" s="5">
        <v>0.64034848858075621</v>
      </c>
      <c r="P273" s="7">
        <v>3310.36</v>
      </c>
      <c r="R273" s="9">
        <v>45</v>
      </c>
      <c r="S273">
        <v>93.514527999999999</v>
      </c>
      <c r="T273">
        <v>42.826998000000003</v>
      </c>
      <c r="U273">
        <v>95673</v>
      </c>
      <c r="V273">
        <v>5</v>
      </c>
      <c r="W273">
        <v>66632</v>
      </c>
      <c r="X273">
        <v>4</v>
      </c>
    </row>
    <row r="274" spans="1:24">
      <c r="A274">
        <v>286</v>
      </c>
      <c r="B274" t="s">
        <v>300</v>
      </c>
      <c r="C274" s="9">
        <v>12.56493506</v>
      </c>
      <c r="D274">
        <v>387</v>
      </c>
      <c r="E274">
        <v>42</v>
      </c>
      <c r="F274">
        <v>2</v>
      </c>
      <c r="G274">
        <v>30.8</v>
      </c>
      <c r="H274">
        <v>638</v>
      </c>
      <c r="I274" s="9">
        <v>2</v>
      </c>
      <c r="J274">
        <v>6</v>
      </c>
      <c r="K274">
        <v>13</v>
      </c>
      <c r="L274">
        <v>5.7965999999999998E-3</v>
      </c>
      <c r="M274">
        <v>1.3491600000000001E-4</v>
      </c>
      <c r="N274">
        <v>4.6773200000000001E-5</v>
      </c>
      <c r="O274" s="5">
        <v>1.0370347787823151</v>
      </c>
      <c r="P274" s="7">
        <v>3847.36</v>
      </c>
      <c r="R274" s="9">
        <v>43</v>
      </c>
      <c r="S274">
        <v>86.144357999999997</v>
      </c>
      <c r="T274">
        <v>41.763421999999998</v>
      </c>
      <c r="U274">
        <v>91632</v>
      </c>
      <c r="V274">
        <v>5</v>
      </c>
      <c r="W274">
        <v>110457</v>
      </c>
      <c r="X274">
        <v>6</v>
      </c>
    </row>
    <row r="275" spans="1:24">
      <c r="A275">
        <v>287</v>
      </c>
      <c r="B275" t="s">
        <v>285</v>
      </c>
      <c r="C275" s="9">
        <v>7.8732864019999997</v>
      </c>
      <c r="D275">
        <v>425</v>
      </c>
      <c r="E275">
        <v>44</v>
      </c>
      <c r="F275">
        <v>3</v>
      </c>
      <c r="G275">
        <v>53.98</v>
      </c>
      <c r="H275">
        <v>391.9</v>
      </c>
      <c r="I275" s="9">
        <v>2</v>
      </c>
      <c r="J275">
        <v>7</v>
      </c>
      <c r="K275">
        <v>13</v>
      </c>
      <c r="L275">
        <v>1.8806300000000001E-4</v>
      </c>
      <c r="M275">
        <v>1.3497100000000001E-4</v>
      </c>
      <c r="N275">
        <v>5.7195199999999997E-5</v>
      </c>
      <c r="O275" s="5">
        <v>1.0953646096602319</v>
      </c>
      <c r="P275" s="7">
        <v>3725.36</v>
      </c>
      <c r="R275" s="9">
        <v>43</v>
      </c>
      <c r="S275">
        <v>123.94504000000001</v>
      </c>
      <c r="T275">
        <v>41.883375000000001</v>
      </c>
      <c r="U275">
        <v>69802</v>
      </c>
      <c r="V275">
        <v>4</v>
      </c>
      <c r="W275">
        <v>97846</v>
      </c>
      <c r="X275">
        <v>5</v>
      </c>
    </row>
    <row r="276" spans="1:24">
      <c r="A276">
        <v>288</v>
      </c>
      <c r="B276" t="s">
        <v>225</v>
      </c>
      <c r="C276" s="9">
        <v>0.88267485800000001</v>
      </c>
      <c r="D276">
        <v>25</v>
      </c>
      <c r="E276">
        <v>40</v>
      </c>
      <c r="F276">
        <v>4</v>
      </c>
      <c r="G276">
        <v>28.323</v>
      </c>
      <c r="H276">
        <v>495</v>
      </c>
      <c r="I276" s="9">
        <v>2</v>
      </c>
      <c r="J276">
        <v>8</v>
      </c>
      <c r="K276">
        <v>23</v>
      </c>
      <c r="L276">
        <v>0</v>
      </c>
      <c r="M276">
        <v>1.5128599999999999E-4</v>
      </c>
      <c r="N276">
        <v>1.36341E-3</v>
      </c>
      <c r="O276" s="5">
        <v>0.52583653520561313</v>
      </c>
      <c r="P276" s="7">
        <v>1362.51</v>
      </c>
      <c r="R276" s="9">
        <v>47</v>
      </c>
      <c r="S276">
        <v>77.464786000000004</v>
      </c>
      <c r="T276">
        <v>37.973109999999998</v>
      </c>
      <c r="U276">
        <v>100136</v>
      </c>
      <c r="V276">
        <v>6</v>
      </c>
      <c r="W276">
        <v>65249</v>
      </c>
      <c r="X276">
        <v>4</v>
      </c>
    </row>
    <row r="277" spans="1:24">
      <c r="A277">
        <v>289</v>
      </c>
      <c r="B277" t="s">
        <v>105</v>
      </c>
      <c r="C277" s="9">
        <v>6.0131950989999998</v>
      </c>
      <c r="D277">
        <v>638</v>
      </c>
      <c r="E277">
        <v>39</v>
      </c>
      <c r="F277">
        <v>6</v>
      </c>
      <c r="G277">
        <v>106.1</v>
      </c>
      <c r="H277">
        <v>344</v>
      </c>
      <c r="I277" s="9">
        <v>3</v>
      </c>
      <c r="J277">
        <v>9</v>
      </c>
      <c r="K277">
        <v>18</v>
      </c>
      <c r="L277">
        <v>4.1246449999999997E-2</v>
      </c>
      <c r="M277">
        <v>1.5406E-4</v>
      </c>
      <c r="N277">
        <v>1.5483900000000001E-4</v>
      </c>
      <c r="O277" s="5">
        <v>1.6058397521133045E-2</v>
      </c>
      <c r="P277" s="7">
        <v>360</v>
      </c>
      <c r="R277" s="9">
        <v>47</v>
      </c>
      <c r="S277">
        <v>76.091289000000003</v>
      </c>
      <c r="T277">
        <v>39.165005999999998</v>
      </c>
      <c r="U277">
        <v>100930</v>
      </c>
      <c r="V277">
        <v>6</v>
      </c>
      <c r="W277">
        <v>86688</v>
      </c>
      <c r="X277">
        <v>5</v>
      </c>
    </row>
    <row r="278" spans="1:24">
      <c r="A278">
        <v>290</v>
      </c>
      <c r="B278" t="s">
        <v>135</v>
      </c>
      <c r="C278" s="9">
        <v>1.034525739</v>
      </c>
      <c r="D278">
        <v>166</v>
      </c>
      <c r="E278">
        <v>32</v>
      </c>
      <c r="F278">
        <v>13</v>
      </c>
      <c r="G278">
        <v>160.46</v>
      </c>
      <c r="H278">
        <v>4782</v>
      </c>
      <c r="I278" s="9">
        <v>2</v>
      </c>
      <c r="J278">
        <v>8</v>
      </c>
      <c r="K278">
        <v>17</v>
      </c>
      <c r="L278">
        <v>2.240938E-2</v>
      </c>
      <c r="M278">
        <v>1.5686300000000001E-4</v>
      </c>
      <c r="N278">
        <v>3.4394800000000001E-4</v>
      </c>
      <c r="O278" s="5">
        <v>0.59643485651323469</v>
      </c>
      <c r="P278" s="7">
        <v>466</v>
      </c>
      <c r="R278" s="9">
        <v>40</v>
      </c>
      <c r="S278">
        <v>126.042485</v>
      </c>
      <c r="T278">
        <v>41.774025000000002</v>
      </c>
      <c r="U278">
        <v>58100</v>
      </c>
      <c r="V278">
        <v>3</v>
      </c>
      <c r="W278">
        <v>28846</v>
      </c>
      <c r="X278">
        <v>2</v>
      </c>
    </row>
    <row r="279" spans="1:24">
      <c r="A279">
        <v>291</v>
      </c>
      <c r="B279" t="s">
        <v>120</v>
      </c>
      <c r="C279" s="9">
        <v>6.5166340509999996</v>
      </c>
      <c r="D279">
        <v>999</v>
      </c>
      <c r="E279">
        <v>38</v>
      </c>
      <c r="F279">
        <v>6</v>
      </c>
      <c r="G279">
        <v>153.30000000000001</v>
      </c>
      <c r="H279">
        <v>2152</v>
      </c>
      <c r="I279" s="9">
        <v>2</v>
      </c>
      <c r="J279">
        <v>7</v>
      </c>
      <c r="K279">
        <v>15</v>
      </c>
      <c r="L279">
        <v>5.0888629999999999E-3</v>
      </c>
      <c r="M279">
        <v>1.58655E-4</v>
      </c>
      <c r="N279">
        <v>2.4073399999999999E-4</v>
      </c>
      <c r="O279" s="5">
        <v>0.41879625138617699</v>
      </c>
      <c r="P279" s="7">
        <v>425.322</v>
      </c>
      <c r="R279" s="9">
        <v>44</v>
      </c>
      <c r="S279">
        <v>123.842637</v>
      </c>
      <c r="T279">
        <v>42.290604999999999</v>
      </c>
      <c r="U279">
        <v>61425</v>
      </c>
      <c r="V279">
        <v>4</v>
      </c>
      <c r="W279">
        <v>65795</v>
      </c>
      <c r="X279">
        <v>4</v>
      </c>
    </row>
    <row r="280" spans="1:24">
      <c r="A280">
        <v>293</v>
      </c>
      <c r="B280" t="s">
        <v>123</v>
      </c>
      <c r="C280" s="9">
        <v>0.66741939500000003</v>
      </c>
      <c r="D280">
        <v>266</v>
      </c>
      <c r="E280">
        <v>24</v>
      </c>
      <c r="F280">
        <v>20</v>
      </c>
      <c r="G280">
        <v>398.55</v>
      </c>
      <c r="H280">
        <v>9018</v>
      </c>
      <c r="I280" s="9">
        <v>2</v>
      </c>
      <c r="J280">
        <v>8</v>
      </c>
      <c r="K280">
        <v>19</v>
      </c>
      <c r="L280">
        <v>4.7591539999999998E-3</v>
      </c>
      <c r="M280">
        <v>1.6396100000000001E-4</v>
      </c>
      <c r="N280">
        <v>6.5925700000000001E-4</v>
      </c>
      <c r="O280" s="5">
        <v>0.44312555039854973</v>
      </c>
      <c r="P280" s="7">
        <v>485.03699999999998</v>
      </c>
      <c r="R280" s="9">
        <v>44</v>
      </c>
      <c r="S280">
        <v>80.263386999999994</v>
      </c>
      <c r="T280">
        <v>41.167547999999996</v>
      </c>
      <c r="U280">
        <v>95595</v>
      </c>
      <c r="V280">
        <v>5</v>
      </c>
      <c r="W280">
        <v>54511</v>
      </c>
      <c r="X280">
        <v>3</v>
      </c>
    </row>
    <row r="281" spans="1:24">
      <c r="A281">
        <v>294</v>
      </c>
      <c r="B281" t="s">
        <v>114</v>
      </c>
      <c r="C281" s="9">
        <v>0.83108302999999994</v>
      </c>
      <c r="D281">
        <v>317</v>
      </c>
      <c r="E281">
        <v>37</v>
      </c>
      <c r="F281">
        <v>5</v>
      </c>
      <c r="G281">
        <v>381.43</v>
      </c>
      <c r="H281">
        <v>4816.04</v>
      </c>
      <c r="I281" s="9">
        <v>2</v>
      </c>
      <c r="J281">
        <v>8</v>
      </c>
      <c r="K281">
        <v>20</v>
      </c>
      <c r="L281">
        <v>8.4978600000000005E-4</v>
      </c>
      <c r="M281">
        <v>1.5867999999999999E-4</v>
      </c>
      <c r="N281">
        <v>7.6120699999999996E-4</v>
      </c>
      <c r="O281" s="5">
        <v>0.25143103297502123</v>
      </c>
      <c r="P281" s="7">
        <v>200</v>
      </c>
      <c r="R281" s="9">
        <v>40</v>
      </c>
      <c r="S281">
        <v>127.539326</v>
      </c>
      <c r="T281">
        <v>42.352035999999998</v>
      </c>
      <c r="U281">
        <v>66920</v>
      </c>
      <c r="V281">
        <v>4</v>
      </c>
      <c r="W281">
        <v>95357</v>
      </c>
      <c r="X281">
        <v>5</v>
      </c>
    </row>
    <row r="282" spans="1:24">
      <c r="A282">
        <v>295</v>
      </c>
      <c r="B282" t="s">
        <v>107</v>
      </c>
      <c r="C282" s="9">
        <v>0.22948137199999999</v>
      </c>
      <c r="D282">
        <v>115</v>
      </c>
      <c r="E282">
        <v>27</v>
      </c>
      <c r="F282">
        <v>17</v>
      </c>
      <c r="G282">
        <v>501.13</v>
      </c>
      <c r="H282">
        <v>5841</v>
      </c>
      <c r="I282" s="9">
        <v>4</v>
      </c>
      <c r="J282">
        <v>16</v>
      </c>
      <c r="K282">
        <v>29</v>
      </c>
      <c r="L282">
        <v>7.8492909999999999E-2</v>
      </c>
      <c r="M282">
        <v>1.6310599999999999E-4</v>
      </c>
      <c r="N282">
        <v>9.0322799999999995E-4</v>
      </c>
      <c r="O282" s="5">
        <v>0.75876349864612158</v>
      </c>
      <c r="P282" s="7">
        <v>110</v>
      </c>
      <c r="R282" s="9">
        <v>43</v>
      </c>
      <c r="S282">
        <v>88.656794000000005</v>
      </c>
      <c r="T282">
        <v>42.791125000000001</v>
      </c>
      <c r="U282">
        <v>92933</v>
      </c>
      <c r="V282">
        <v>5</v>
      </c>
      <c r="W282">
        <v>41731</v>
      </c>
      <c r="X282">
        <v>3</v>
      </c>
    </row>
    <row r="283" spans="1:24">
      <c r="A283">
        <v>296</v>
      </c>
      <c r="B283" t="s">
        <v>103</v>
      </c>
      <c r="C283" s="9">
        <v>0.664945126</v>
      </c>
      <c r="D283">
        <v>103</v>
      </c>
      <c r="E283">
        <v>37</v>
      </c>
      <c r="F283">
        <v>6</v>
      </c>
      <c r="G283">
        <v>154.9</v>
      </c>
      <c r="H283">
        <v>2249</v>
      </c>
      <c r="I283" s="9">
        <v>2</v>
      </c>
      <c r="J283">
        <v>8</v>
      </c>
      <c r="K283">
        <v>19</v>
      </c>
      <c r="L283">
        <v>2.083022E-2</v>
      </c>
      <c r="M283">
        <v>1.54943E-4</v>
      </c>
      <c r="N283">
        <v>1.40648E-4</v>
      </c>
      <c r="O283" s="5">
        <v>0.1945382629614677</v>
      </c>
      <c r="P283" s="7">
        <v>148</v>
      </c>
      <c r="R283" s="9">
        <v>43</v>
      </c>
      <c r="S283">
        <v>116.971885</v>
      </c>
      <c r="T283">
        <v>45.509892999999998</v>
      </c>
      <c r="U283">
        <v>87632</v>
      </c>
      <c r="V283">
        <v>5</v>
      </c>
      <c r="W283">
        <v>91773</v>
      </c>
      <c r="X283">
        <v>5</v>
      </c>
    </row>
    <row r="284" spans="1:24">
      <c r="A284">
        <v>297</v>
      </c>
      <c r="B284" t="s">
        <v>109</v>
      </c>
      <c r="C284" s="9">
        <v>3.7435897439999999</v>
      </c>
      <c r="D284">
        <v>73</v>
      </c>
      <c r="E284">
        <v>39</v>
      </c>
      <c r="F284">
        <v>3</v>
      </c>
      <c r="G284">
        <v>19.5</v>
      </c>
      <c r="H284">
        <v>0</v>
      </c>
      <c r="I284" s="9">
        <v>2</v>
      </c>
      <c r="J284">
        <v>7</v>
      </c>
      <c r="K284">
        <v>13</v>
      </c>
      <c r="L284">
        <v>4.2676340000000002E-3</v>
      </c>
      <c r="M284">
        <v>1.44802E-4</v>
      </c>
      <c r="N284">
        <v>7.9079900000000002E-5</v>
      </c>
      <c r="O284" s="5">
        <v>0</v>
      </c>
      <c r="P284" s="7">
        <v>1534</v>
      </c>
      <c r="R284" s="9">
        <v>46</v>
      </c>
      <c r="S284">
        <v>124.981131</v>
      </c>
      <c r="T284">
        <v>43.140720999999999</v>
      </c>
      <c r="U284">
        <v>80507</v>
      </c>
      <c r="V284">
        <v>5</v>
      </c>
      <c r="W284">
        <v>60009</v>
      </c>
      <c r="X284">
        <v>4</v>
      </c>
    </row>
    <row r="285" spans="1:24">
      <c r="A285">
        <v>298</v>
      </c>
      <c r="B285" t="s">
        <v>55</v>
      </c>
      <c r="C285" s="9">
        <v>7.8796959099999997</v>
      </c>
      <c r="D285">
        <v>1420</v>
      </c>
      <c r="E285">
        <v>25</v>
      </c>
      <c r="F285">
        <v>23</v>
      </c>
      <c r="G285">
        <v>180.21</v>
      </c>
      <c r="H285">
        <v>9566</v>
      </c>
      <c r="I285" s="9">
        <v>2</v>
      </c>
      <c r="J285">
        <v>5</v>
      </c>
      <c r="K285">
        <v>10</v>
      </c>
      <c r="L285">
        <v>2.1017319999999998E-3</v>
      </c>
      <c r="M285">
        <v>1.3215300000000001E-4</v>
      </c>
      <c r="N285">
        <v>1.4914199999999999E-6</v>
      </c>
      <c r="O285" s="5">
        <v>1.7667161307289225</v>
      </c>
      <c r="P285" s="7">
        <v>264</v>
      </c>
      <c r="R285" s="9">
        <v>48</v>
      </c>
      <c r="S285">
        <v>124.762637</v>
      </c>
      <c r="T285">
        <v>43.879770999999998</v>
      </c>
      <c r="U285">
        <v>64894</v>
      </c>
      <c r="V285">
        <v>4</v>
      </c>
      <c r="W285">
        <v>54098</v>
      </c>
      <c r="X285">
        <v>3</v>
      </c>
    </row>
    <row r="286" spans="1:24">
      <c r="A286">
        <v>299</v>
      </c>
      <c r="B286" t="s">
        <v>54</v>
      </c>
      <c r="C286" s="9">
        <v>0.600386262</v>
      </c>
      <c r="D286">
        <v>286</v>
      </c>
      <c r="E286">
        <v>35</v>
      </c>
      <c r="F286">
        <v>15</v>
      </c>
      <c r="G286">
        <v>476.36</v>
      </c>
      <c r="H286">
        <v>5197</v>
      </c>
      <c r="I286" s="9">
        <v>3</v>
      </c>
      <c r="J286">
        <v>8</v>
      </c>
      <c r="K286">
        <v>15</v>
      </c>
      <c r="L286">
        <v>1.3140779999999999E-2</v>
      </c>
      <c r="M286">
        <v>1.3770300000000001E-4</v>
      </c>
      <c r="N286">
        <v>5.6504899999999997E-6</v>
      </c>
      <c r="O286" s="5">
        <v>0.69964708369019324</v>
      </c>
      <c r="P286" s="7">
        <v>328</v>
      </c>
      <c r="R286" s="9">
        <v>46</v>
      </c>
      <c r="S286">
        <v>123.55042299999999</v>
      </c>
      <c r="T286">
        <v>43.376221000000001</v>
      </c>
      <c r="U286">
        <v>71845</v>
      </c>
      <c r="V286">
        <v>4</v>
      </c>
      <c r="W286">
        <v>92073</v>
      </c>
      <c r="X286">
        <v>5</v>
      </c>
    </row>
    <row r="287" spans="1:24">
      <c r="A287">
        <v>300</v>
      </c>
      <c r="B287" t="s">
        <v>84</v>
      </c>
      <c r="C287" s="9">
        <v>0.74964112900000002</v>
      </c>
      <c r="D287">
        <v>141</v>
      </c>
      <c r="E287">
        <v>37</v>
      </c>
      <c r="F287">
        <v>11</v>
      </c>
      <c r="G287">
        <v>188.09</v>
      </c>
      <c r="H287">
        <v>5783</v>
      </c>
      <c r="I287" s="9">
        <v>4</v>
      </c>
      <c r="J287">
        <v>10</v>
      </c>
      <c r="K287">
        <v>22</v>
      </c>
      <c r="L287">
        <v>1.224656E-2</v>
      </c>
      <c r="M287">
        <v>1.5092099999999999E-4</v>
      </c>
      <c r="N287">
        <v>5.3698900000000002E-5</v>
      </c>
      <c r="O287" s="5">
        <v>0.76607716428611172</v>
      </c>
      <c r="P287" s="7">
        <v>147</v>
      </c>
      <c r="R287" s="9">
        <v>46</v>
      </c>
      <c r="S287">
        <v>87.561554000000001</v>
      </c>
      <c r="T287">
        <v>43.863222</v>
      </c>
      <c r="U287">
        <v>89913</v>
      </c>
      <c r="V287">
        <v>5</v>
      </c>
      <c r="W287">
        <v>71464</v>
      </c>
      <c r="X287">
        <v>4</v>
      </c>
    </row>
    <row r="288" spans="1:24">
      <c r="A288">
        <v>301</v>
      </c>
      <c r="B288" t="s">
        <v>92</v>
      </c>
      <c r="C288" s="9">
        <v>0.35057519500000001</v>
      </c>
      <c r="D288">
        <v>167</v>
      </c>
      <c r="E288">
        <v>37</v>
      </c>
      <c r="F288">
        <v>10</v>
      </c>
      <c r="G288">
        <v>476.36</v>
      </c>
      <c r="H288">
        <v>8684</v>
      </c>
      <c r="I288" s="9">
        <v>2</v>
      </c>
      <c r="J288">
        <v>9</v>
      </c>
      <c r="K288">
        <v>21</v>
      </c>
      <c r="L288">
        <v>1.7083549999999999E-2</v>
      </c>
      <c r="M288">
        <v>1.57011E-4</v>
      </c>
      <c r="N288">
        <v>8.8827799999999997E-5</v>
      </c>
      <c r="O288" s="5">
        <v>0.85078269866318657</v>
      </c>
      <c r="P288" s="7">
        <v>98</v>
      </c>
      <c r="R288" s="9">
        <v>44</v>
      </c>
      <c r="S288">
        <v>86.828135000000003</v>
      </c>
      <c r="T288">
        <v>44.000833999999998</v>
      </c>
      <c r="U288">
        <v>86045</v>
      </c>
      <c r="V288">
        <v>5</v>
      </c>
      <c r="W288">
        <v>97274</v>
      </c>
      <c r="X288">
        <v>5</v>
      </c>
    </row>
    <row r="289" spans="1:24">
      <c r="A289">
        <v>302</v>
      </c>
      <c r="B289" t="s">
        <v>142</v>
      </c>
      <c r="C289" s="9">
        <v>1.1475409839999999</v>
      </c>
      <c r="D289">
        <v>392</v>
      </c>
      <c r="E289">
        <v>25</v>
      </c>
      <c r="F289">
        <v>24</v>
      </c>
      <c r="G289">
        <v>341.6</v>
      </c>
      <c r="H289">
        <v>11298</v>
      </c>
      <c r="I289" s="9">
        <v>2</v>
      </c>
      <c r="J289">
        <v>6</v>
      </c>
      <c r="K289">
        <v>14</v>
      </c>
      <c r="L289">
        <v>1.1788119999999999E-2</v>
      </c>
      <c r="M289">
        <v>1.4314300000000001E-4</v>
      </c>
      <c r="N289">
        <v>5.2897299999999999E-5</v>
      </c>
      <c r="O289" s="5">
        <v>0.38322799657570139</v>
      </c>
      <c r="P289" s="7">
        <v>132</v>
      </c>
      <c r="R289" s="9">
        <v>41</v>
      </c>
      <c r="S289">
        <v>129.427066</v>
      </c>
      <c r="T289">
        <v>42.766311000000002</v>
      </c>
      <c r="U289">
        <v>65332</v>
      </c>
      <c r="V289">
        <v>4</v>
      </c>
      <c r="W289">
        <v>75836</v>
      </c>
      <c r="X289">
        <v>4</v>
      </c>
    </row>
    <row r="290" spans="1:24">
      <c r="A290">
        <v>303</v>
      </c>
      <c r="B290" t="s">
        <v>79</v>
      </c>
      <c r="C290" s="9">
        <v>0.20372526199999999</v>
      </c>
      <c r="D290">
        <v>63</v>
      </c>
      <c r="E290">
        <v>41</v>
      </c>
      <c r="F290">
        <v>3</v>
      </c>
      <c r="G290">
        <v>309.24</v>
      </c>
      <c r="H290">
        <v>3100</v>
      </c>
      <c r="I290" s="9">
        <v>3</v>
      </c>
      <c r="J290">
        <v>11</v>
      </c>
      <c r="K290">
        <v>26</v>
      </c>
      <c r="L290">
        <v>1.028014E-2</v>
      </c>
      <c r="M290">
        <v>1.5860399999999999E-4</v>
      </c>
      <c r="N290">
        <v>3.4275100000000003E-4</v>
      </c>
      <c r="O290" s="5">
        <v>0.27537280296878708</v>
      </c>
      <c r="P290" s="7">
        <v>511</v>
      </c>
      <c r="R290" s="9">
        <v>38</v>
      </c>
      <c r="S290">
        <v>125.376473</v>
      </c>
      <c r="T290">
        <v>43.882373999999999</v>
      </c>
      <c r="U290">
        <v>54496</v>
      </c>
      <c r="V290">
        <v>3</v>
      </c>
      <c r="W290">
        <v>39110</v>
      </c>
      <c r="X290">
        <v>2</v>
      </c>
    </row>
    <row r="291" spans="1:24">
      <c r="A291">
        <v>304</v>
      </c>
      <c r="B291" t="s">
        <v>68</v>
      </c>
      <c r="C291" s="9">
        <v>0.49614112500000002</v>
      </c>
      <c r="D291">
        <v>225</v>
      </c>
      <c r="E291">
        <v>37</v>
      </c>
      <c r="F291">
        <v>7</v>
      </c>
      <c r="G291">
        <v>453.5</v>
      </c>
      <c r="H291">
        <v>11493</v>
      </c>
      <c r="I291" s="9">
        <v>3</v>
      </c>
      <c r="J291">
        <v>10</v>
      </c>
      <c r="K291">
        <v>24</v>
      </c>
      <c r="L291">
        <v>3.7505400000000001E-3</v>
      </c>
      <c r="M291">
        <v>1.54012E-4</v>
      </c>
      <c r="N291">
        <v>1.62468E-4</v>
      </c>
      <c r="O291" s="5">
        <v>0.59861159464680502</v>
      </c>
      <c r="P291" s="7">
        <v>681</v>
      </c>
      <c r="R291" s="9">
        <v>38</v>
      </c>
      <c r="S291">
        <v>126.553926</v>
      </c>
      <c r="T291">
        <v>43.826317000000003</v>
      </c>
      <c r="U291">
        <v>58067</v>
      </c>
      <c r="V291">
        <v>3</v>
      </c>
      <c r="W291">
        <v>31231</v>
      </c>
      <c r="X291">
        <v>2</v>
      </c>
    </row>
    <row r="292" spans="1:24">
      <c r="A292">
        <v>305</v>
      </c>
      <c r="B292" t="s">
        <v>61</v>
      </c>
      <c r="C292" s="9">
        <v>2.977232925</v>
      </c>
      <c r="D292">
        <v>833</v>
      </c>
      <c r="E292">
        <v>39</v>
      </c>
      <c r="F292">
        <v>5</v>
      </c>
      <c r="G292">
        <v>279.79000000000002</v>
      </c>
      <c r="H292">
        <v>7142</v>
      </c>
      <c r="I292" s="9">
        <v>2</v>
      </c>
      <c r="J292">
        <v>7</v>
      </c>
      <c r="K292">
        <v>15</v>
      </c>
      <c r="L292">
        <v>1.836011E-3</v>
      </c>
      <c r="M292">
        <v>1.5067100000000001E-4</v>
      </c>
      <c r="N292">
        <v>8.3143899999999995E-5</v>
      </c>
      <c r="O292" s="5">
        <v>0.75277698354423705</v>
      </c>
      <c r="P292" s="7">
        <v>966</v>
      </c>
      <c r="R292" s="9">
        <v>44</v>
      </c>
      <c r="S292">
        <v>84.901257000000001</v>
      </c>
      <c r="T292">
        <v>44.424937</v>
      </c>
      <c r="U292">
        <v>99115</v>
      </c>
      <c r="V292">
        <v>5</v>
      </c>
      <c r="W292">
        <v>41089</v>
      </c>
      <c r="X292">
        <v>3</v>
      </c>
    </row>
    <row r="293" spans="1:24">
      <c r="A293">
        <v>306</v>
      </c>
      <c r="B293" t="s">
        <v>49</v>
      </c>
      <c r="C293" s="9">
        <v>2.8074512230000002</v>
      </c>
      <c r="D293">
        <v>954</v>
      </c>
      <c r="E293">
        <v>39</v>
      </c>
      <c r="F293">
        <v>11</v>
      </c>
      <c r="G293">
        <v>339.81</v>
      </c>
      <c r="H293">
        <v>4080</v>
      </c>
      <c r="I293" s="9">
        <v>3</v>
      </c>
      <c r="J293">
        <v>9</v>
      </c>
      <c r="K293">
        <v>21</v>
      </c>
      <c r="L293">
        <v>1.01303E-2</v>
      </c>
      <c r="M293">
        <v>1.49054E-4</v>
      </c>
      <c r="N293">
        <v>5.5275899999999997E-5</v>
      </c>
      <c r="O293" s="5">
        <v>0.46750479962321184</v>
      </c>
      <c r="P293" s="7">
        <v>1108</v>
      </c>
      <c r="R293" s="9">
        <v>37</v>
      </c>
      <c r="S293">
        <v>124.817014</v>
      </c>
      <c r="T293">
        <v>45.171878</v>
      </c>
      <c r="U293">
        <v>65860</v>
      </c>
      <c r="V293">
        <v>4</v>
      </c>
      <c r="W293">
        <v>96209</v>
      </c>
      <c r="X293">
        <v>5</v>
      </c>
    </row>
    <row r="294" spans="1:24">
      <c r="A294">
        <v>307</v>
      </c>
      <c r="B294" t="s">
        <v>56</v>
      </c>
      <c r="C294" s="9">
        <v>0.83812260500000002</v>
      </c>
      <c r="D294">
        <v>525</v>
      </c>
      <c r="E294">
        <v>36</v>
      </c>
      <c r="F294">
        <v>16</v>
      </c>
      <c r="G294">
        <v>626.4</v>
      </c>
      <c r="H294">
        <v>4460</v>
      </c>
      <c r="I294" s="9">
        <v>3</v>
      </c>
      <c r="J294">
        <v>12</v>
      </c>
      <c r="K294">
        <v>23</v>
      </c>
      <c r="L294">
        <v>3.2006560000000003E-2</v>
      </c>
      <c r="M294">
        <v>1.52929E-4</v>
      </c>
      <c r="N294">
        <v>9.18332E-5</v>
      </c>
      <c r="O294" s="5">
        <v>0.92898565766060925</v>
      </c>
      <c r="P294" s="7">
        <v>1042</v>
      </c>
      <c r="R294" s="9">
        <v>46</v>
      </c>
      <c r="S294">
        <v>122.851049</v>
      </c>
      <c r="T294">
        <v>45.621671999999997</v>
      </c>
      <c r="U294">
        <v>82364</v>
      </c>
      <c r="V294">
        <v>5</v>
      </c>
      <c r="W294">
        <v>85901</v>
      </c>
      <c r="X294">
        <v>5</v>
      </c>
    </row>
    <row r="295" spans="1:24">
      <c r="A295">
        <v>308</v>
      </c>
      <c r="B295" t="s">
        <v>52</v>
      </c>
      <c r="C295" s="9">
        <v>0.36011080299999998</v>
      </c>
      <c r="D295">
        <v>91</v>
      </c>
      <c r="E295">
        <v>36</v>
      </c>
      <c r="F295">
        <v>1</v>
      </c>
      <c r="G295">
        <v>252.7</v>
      </c>
      <c r="H295">
        <v>1542</v>
      </c>
      <c r="I295" s="9">
        <v>2</v>
      </c>
      <c r="J295">
        <v>5</v>
      </c>
      <c r="K295">
        <v>9</v>
      </c>
      <c r="L295">
        <v>5.8421000000000002E-3</v>
      </c>
      <c r="M295">
        <v>1.3910100000000001E-4</v>
      </c>
      <c r="N295">
        <v>4.6487199999999998E-6</v>
      </c>
      <c r="O295" s="5">
        <v>0.94936586529942601</v>
      </c>
      <c r="P295" s="7">
        <v>1159</v>
      </c>
      <c r="R295" s="9">
        <v>45</v>
      </c>
      <c r="S295">
        <v>82.930042999999998</v>
      </c>
      <c r="T295">
        <v>44.597450000000002</v>
      </c>
      <c r="U295">
        <v>97381</v>
      </c>
      <c r="V295">
        <v>5</v>
      </c>
      <c r="W295">
        <v>58463</v>
      </c>
      <c r="X295">
        <v>3</v>
      </c>
    </row>
    <row r="296" spans="1:24">
      <c r="A296">
        <v>309</v>
      </c>
      <c r="B296" t="s">
        <v>45</v>
      </c>
      <c r="C296" s="9">
        <v>0.816292876</v>
      </c>
      <c r="D296">
        <v>99</v>
      </c>
      <c r="E296">
        <v>41</v>
      </c>
      <c r="F296">
        <v>9</v>
      </c>
      <c r="G296">
        <v>121.28</v>
      </c>
      <c r="H296">
        <v>1667</v>
      </c>
      <c r="I296" s="9">
        <v>1</v>
      </c>
      <c r="J296">
        <v>2</v>
      </c>
      <c r="K296">
        <v>5</v>
      </c>
      <c r="L296">
        <v>0</v>
      </c>
      <c r="M296">
        <v>1.33156E-4</v>
      </c>
      <c r="N296">
        <v>1.0801799999999999E-6</v>
      </c>
      <c r="O296" s="5">
        <v>0.4854797114291331</v>
      </c>
      <c r="P296" s="7">
        <v>1328</v>
      </c>
      <c r="R296" s="9">
        <v>38</v>
      </c>
      <c r="S296">
        <v>129.38470699999999</v>
      </c>
      <c r="T296">
        <v>44.581131999999997</v>
      </c>
      <c r="U296">
        <v>78232</v>
      </c>
      <c r="V296">
        <v>4</v>
      </c>
      <c r="W296">
        <v>100265</v>
      </c>
      <c r="X296">
        <v>6</v>
      </c>
    </row>
    <row r="297" spans="1:24">
      <c r="A297">
        <v>310</v>
      </c>
      <c r="B297" t="s">
        <v>28</v>
      </c>
      <c r="C297" s="9">
        <v>0.59420941699999996</v>
      </c>
      <c r="D297">
        <v>251</v>
      </c>
      <c r="E297">
        <v>29</v>
      </c>
      <c r="F297">
        <v>19</v>
      </c>
      <c r="G297">
        <v>422.41</v>
      </c>
      <c r="H297">
        <v>6386</v>
      </c>
      <c r="I297" s="9">
        <v>3</v>
      </c>
      <c r="J297">
        <v>10</v>
      </c>
      <c r="K297">
        <v>20</v>
      </c>
      <c r="L297">
        <v>1.338286E-2</v>
      </c>
      <c r="M297">
        <v>1.44404E-4</v>
      </c>
      <c r="N297">
        <v>2.06851E-5</v>
      </c>
      <c r="O297" s="5">
        <v>0.72539711103143778</v>
      </c>
      <c r="P297" s="7">
        <v>105</v>
      </c>
      <c r="R297" s="9">
        <v>44</v>
      </c>
      <c r="S297">
        <v>122.06914399999999</v>
      </c>
      <c r="T297">
        <v>46.083528000000001</v>
      </c>
      <c r="U297">
        <v>83798</v>
      </c>
      <c r="V297">
        <v>5</v>
      </c>
      <c r="W297">
        <v>80281</v>
      </c>
      <c r="X297">
        <v>5</v>
      </c>
    </row>
    <row r="298" spans="1:24">
      <c r="A298">
        <v>311</v>
      </c>
      <c r="B298" t="s">
        <v>53</v>
      </c>
      <c r="C298" s="9">
        <v>2.032911978</v>
      </c>
      <c r="D298">
        <v>1055</v>
      </c>
      <c r="E298">
        <v>28</v>
      </c>
      <c r="F298">
        <v>19</v>
      </c>
      <c r="G298">
        <v>518.96</v>
      </c>
      <c r="H298">
        <v>14560</v>
      </c>
      <c r="I298" s="9">
        <v>4</v>
      </c>
      <c r="J298">
        <v>15</v>
      </c>
      <c r="K298">
        <v>33</v>
      </c>
      <c r="L298">
        <v>6.5803219999999996E-2</v>
      </c>
      <c r="M298">
        <v>1.5501499999999999E-4</v>
      </c>
      <c r="N298">
        <v>1.03775E-4</v>
      </c>
      <c r="O298" s="5">
        <v>1.3888526546628992</v>
      </c>
      <c r="P298" s="7">
        <v>345.40300000000002</v>
      </c>
      <c r="R298" s="9">
        <v>43</v>
      </c>
      <c r="S298">
        <v>84.884159999999994</v>
      </c>
      <c r="T298">
        <v>45.588543999999999</v>
      </c>
      <c r="U298">
        <v>99304</v>
      </c>
      <c r="V298">
        <v>5</v>
      </c>
      <c r="W298">
        <v>77862</v>
      </c>
      <c r="X298">
        <v>4</v>
      </c>
    </row>
    <row r="299" spans="1:24">
      <c r="A299">
        <v>312</v>
      </c>
      <c r="B299" t="s">
        <v>72</v>
      </c>
      <c r="C299" s="9">
        <v>0.48650633399999998</v>
      </c>
      <c r="D299">
        <v>318</v>
      </c>
      <c r="E299">
        <v>40</v>
      </c>
      <c r="F299">
        <v>2</v>
      </c>
      <c r="G299">
        <v>653.64</v>
      </c>
      <c r="H299">
        <v>6106</v>
      </c>
      <c r="I299" s="9">
        <v>4</v>
      </c>
      <c r="J299">
        <v>11</v>
      </c>
      <c r="K299">
        <v>24</v>
      </c>
      <c r="L299">
        <v>2.9120239999999999E-2</v>
      </c>
      <c r="M299">
        <v>1.5673999999999999E-4</v>
      </c>
      <c r="N299">
        <v>3.0373100000000001E-4</v>
      </c>
      <c r="O299" s="5">
        <v>0.13934741230017386</v>
      </c>
      <c r="P299" s="7">
        <v>621</v>
      </c>
      <c r="R299" s="9">
        <v>38</v>
      </c>
      <c r="S299">
        <v>126.66878800000001</v>
      </c>
      <c r="T299">
        <v>45.759970000000003</v>
      </c>
      <c r="U299">
        <v>59014</v>
      </c>
      <c r="V299">
        <v>3</v>
      </c>
      <c r="W299">
        <v>61623</v>
      </c>
      <c r="X299">
        <v>4</v>
      </c>
    </row>
    <row r="300" spans="1:24">
      <c r="A300">
        <v>313</v>
      </c>
      <c r="B300" t="s">
        <v>91</v>
      </c>
      <c r="C300" s="9">
        <v>0.62709030099999996</v>
      </c>
      <c r="D300">
        <v>315</v>
      </c>
      <c r="E300">
        <v>41</v>
      </c>
      <c r="F300">
        <v>1</v>
      </c>
      <c r="G300">
        <v>502.32</v>
      </c>
      <c r="H300">
        <v>9410.93</v>
      </c>
      <c r="I300" s="9">
        <v>2</v>
      </c>
      <c r="J300">
        <v>6</v>
      </c>
      <c r="K300">
        <v>14</v>
      </c>
      <c r="L300">
        <v>7.0698400000000002E-4</v>
      </c>
      <c r="M300">
        <v>1.5087499999999999E-4</v>
      </c>
      <c r="N300">
        <v>1.2615200000000001E-4</v>
      </c>
      <c r="O300" s="5">
        <v>0.9672210742751679</v>
      </c>
      <c r="P300" s="7">
        <v>321</v>
      </c>
      <c r="R300" s="9">
        <v>40</v>
      </c>
      <c r="S300">
        <v>130.97321199999999</v>
      </c>
      <c r="T300">
        <v>45.293401000000003</v>
      </c>
      <c r="U300">
        <v>79889</v>
      </c>
      <c r="V300">
        <v>4</v>
      </c>
      <c r="W300">
        <v>51482</v>
      </c>
      <c r="X300">
        <v>3</v>
      </c>
    </row>
    <row r="301" spans="1:24">
      <c r="A301">
        <v>314</v>
      </c>
      <c r="B301" t="s">
        <v>99</v>
      </c>
      <c r="C301" s="9">
        <v>0.43710196699999998</v>
      </c>
      <c r="D301">
        <v>186</v>
      </c>
      <c r="E301">
        <v>19</v>
      </c>
      <c r="F301">
        <v>24</v>
      </c>
      <c r="G301">
        <v>425.53</v>
      </c>
      <c r="H301">
        <v>16995</v>
      </c>
      <c r="I301" s="9">
        <v>2</v>
      </c>
      <c r="J301">
        <v>6</v>
      </c>
      <c r="K301">
        <v>19</v>
      </c>
      <c r="L301">
        <v>2.9369890000000001E-3</v>
      </c>
      <c r="M301">
        <v>1.55618E-4</v>
      </c>
      <c r="N301">
        <v>2.39187E-4</v>
      </c>
      <c r="O301" s="5">
        <v>1.3071400665319419</v>
      </c>
      <c r="P301" s="7">
        <v>218</v>
      </c>
      <c r="R301" s="9">
        <v>39</v>
      </c>
      <c r="S301">
        <v>124.870597</v>
      </c>
      <c r="T301">
        <v>46.652358</v>
      </c>
      <c r="U301">
        <v>50277</v>
      </c>
      <c r="V301">
        <v>3</v>
      </c>
      <c r="W301">
        <v>37722</v>
      </c>
      <c r="X301">
        <v>2</v>
      </c>
    </row>
    <row r="302" spans="1:24">
      <c r="A302">
        <v>315</v>
      </c>
      <c r="B302" t="s">
        <v>323</v>
      </c>
      <c r="C302" s="9">
        <v>0.8670639</v>
      </c>
      <c r="D302">
        <v>211</v>
      </c>
      <c r="E302">
        <v>32</v>
      </c>
      <c r="F302">
        <v>13</v>
      </c>
      <c r="G302">
        <v>243.35</v>
      </c>
      <c r="H302">
        <v>2531</v>
      </c>
      <c r="I302" s="9">
        <v>1</v>
      </c>
      <c r="J302">
        <v>6</v>
      </c>
      <c r="K302">
        <v>16</v>
      </c>
      <c r="L302">
        <v>0</v>
      </c>
      <c r="M302">
        <v>1.4649899999999999E-4</v>
      </c>
      <c r="N302">
        <v>2.5306299999999999E-5</v>
      </c>
      <c r="O302" s="5">
        <v>8.1751959652095599E-2</v>
      </c>
      <c r="P302" s="7">
        <v>953</v>
      </c>
      <c r="R302" s="9">
        <v>49</v>
      </c>
      <c r="S302">
        <v>126.985686</v>
      </c>
      <c r="T302">
        <v>46.637262999999997</v>
      </c>
      <c r="U302">
        <v>76954</v>
      </c>
      <c r="V302">
        <v>4</v>
      </c>
      <c r="W302">
        <v>107090</v>
      </c>
      <c r="X302">
        <v>6</v>
      </c>
    </row>
    <row r="303" spans="1:24">
      <c r="A303">
        <v>316</v>
      </c>
      <c r="B303" t="s">
        <v>35</v>
      </c>
      <c r="C303" s="9">
        <v>2.3889354570000001</v>
      </c>
      <c r="D303">
        <v>969</v>
      </c>
      <c r="E303">
        <v>34</v>
      </c>
      <c r="F303">
        <v>14</v>
      </c>
      <c r="G303">
        <v>405.62</v>
      </c>
      <c r="H303">
        <v>6100</v>
      </c>
      <c r="I303" s="9">
        <v>4</v>
      </c>
      <c r="J303">
        <v>13</v>
      </c>
      <c r="K303">
        <v>23</v>
      </c>
      <c r="L303">
        <v>2.7489050000000001E-2</v>
      </c>
      <c r="M303">
        <v>1.49054E-4</v>
      </c>
      <c r="N303">
        <v>6.2911999999999997E-5</v>
      </c>
      <c r="O303" s="5">
        <v>0.28106110419855113</v>
      </c>
      <c r="P303" s="7">
        <v>993</v>
      </c>
      <c r="R303" s="9">
        <v>43</v>
      </c>
      <c r="S303">
        <v>131.358619</v>
      </c>
      <c r="T303">
        <v>45.963231999999998</v>
      </c>
      <c r="U303">
        <v>86646</v>
      </c>
      <c r="V303">
        <v>5</v>
      </c>
      <c r="W303">
        <v>99019</v>
      </c>
      <c r="X303">
        <v>5</v>
      </c>
    </row>
    <row r="304" spans="1:24">
      <c r="A304">
        <v>317</v>
      </c>
      <c r="B304" t="s">
        <v>27</v>
      </c>
      <c r="C304" s="9">
        <v>0.61332273299999995</v>
      </c>
      <c r="D304">
        <v>216</v>
      </c>
      <c r="E304">
        <v>36</v>
      </c>
      <c r="F304">
        <v>7</v>
      </c>
      <c r="G304">
        <v>352.18</v>
      </c>
      <c r="H304">
        <v>1216</v>
      </c>
      <c r="I304" s="9">
        <v>2</v>
      </c>
      <c r="J304">
        <v>7</v>
      </c>
      <c r="K304">
        <v>18</v>
      </c>
      <c r="L304">
        <v>1.369329E-2</v>
      </c>
      <c r="M304">
        <v>1.4473900000000001E-4</v>
      </c>
      <c r="N304">
        <v>1.8268399999999999E-5</v>
      </c>
      <c r="O304" s="5">
        <v>7.0626182631217768E-2</v>
      </c>
      <c r="P304" s="7">
        <v>1365</v>
      </c>
      <c r="R304" s="9">
        <v>42</v>
      </c>
      <c r="S304">
        <v>83.931437000000003</v>
      </c>
      <c r="T304">
        <v>46.624567999999996</v>
      </c>
      <c r="U304">
        <v>98822</v>
      </c>
      <c r="V304">
        <v>5</v>
      </c>
      <c r="W304">
        <v>50815</v>
      </c>
      <c r="X304">
        <v>3</v>
      </c>
    </row>
    <row r="305" spans="1:24">
      <c r="A305">
        <v>318</v>
      </c>
      <c r="B305" t="s">
        <v>26</v>
      </c>
      <c r="C305" s="9">
        <v>0.37729149099999998</v>
      </c>
      <c r="D305">
        <v>170</v>
      </c>
      <c r="E305">
        <v>29</v>
      </c>
      <c r="F305">
        <v>20</v>
      </c>
      <c r="G305">
        <v>450.58</v>
      </c>
      <c r="H305">
        <v>3853</v>
      </c>
      <c r="I305" s="9">
        <v>3</v>
      </c>
      <c r="J305">
        <v>8</v>
      </c>
      <c r="K305">
        <v>17</v>
      </c>
      <c r="L305">
        <v>1.335066E-2</v>
      </c>
      <c r="M305">
        <v>1.4475999999999999E-4</v>
      </c>
      <c r="N305">
        <v>1.5709099999999998E-5</v>
      </c>
      <c r="O305" s="5">
        <v>0.59689625709563954</v>
      </c>
      <c r="P305" s="7">
        <v>1118</v>
      </c>
      <c r="R305" s="9">
        <v>39</v>
      </c>
      <c r="S305">
        <v>123.957531</v>
      </c>
      <c r="T305">
        <v>47.317309000000002</v>
      </c>
      <c r="U305">
        <v>72917</v>
      </c>
      <c r="V305">
        <v>4</v>
      </c>
      <c r="W305">
        <v>104823</v>
      </c>
      <c r="X305">
        <v>6</v>
      </c>
    </row>
    <row r="306" spans="1:24">
      <c r="A306">
        <v>319</v>
      </c>
      <c r="B306" t="s">
        <v>65</v>
      </c>
      <c r="C306" s="9">
        <v>1.146689745</v>
      </c>
      <c r="D306">
        <v>371</v>
      </c>
      <c r="E306">
        <v>24</v>
      </c>
      <c r="F306">
        <v>26</v>
      </c>
      <c r="G306">
        <v>323.54000000000002</v>
      </c>
      <c r="H306">
        <v>9372.51</v>
      </c>
      <c r="I306" s="9">
        <v>2</v>
      </c>
      <c r="J306">
        <v>5</v>
      </c>
      <c r="K306">
        <v>10</v>
      </c>
      <c r="L306">
        <v>4.4975379999999997E-3</v>
      </c>
      <c r="M306">
        <v>1.34807E-4</v>
      </c>
      <c r="N306">
        <v>1.81424E-6</v>
      </c>
      <c r="O306" s="5">
        <v>1.0212794634432469</v>
      </c>
      <c r="P306" s="7">
        <v>108</v>
      </c>
      <c r="R306" s="9">
        <v>46</v>
      </c>
      <c r="S306">
        <v>87.462523000000004</v>
      </c>
      <c r="T306">
        <v>47.122872999999998</v>
      </c>
      <c r="U306">
        <v>97079</v>
      </c>
      <c r="V306">
        <v>5</v>
      </c>
      <c r="W306">
        <v>89432</v>
      </c>
      <c r="X306">
        <v>5</v>
      </c>
    </row>
    <row r="307" spans="1:24">
      <c r="A307">
        <v>320</v>
      </c>
      <c r="B307" t="s">
        <v>59</v>
      </c>
      <c r="C307" s="9">
        <v>0.85367811199999999</v>
      </c>
      <c r="D307">
        <v>585</v>
      </c>
      <c r="E307">
        <v>22</v>
      </c>
      <c r="F307">
        <v>28</v>
      </c>
      <c r="G307">
        <v>685.27</v>
      </c>
      <c r="H307">
        <v>13445.41</v>
      </c>
      <c r="I307" s="9">
        <v>2</v>
      </c>
      <c r="J307">
        <v>4</v>
      </c>
      <c r="K307">
        <v>8</v>
      </c>
      <c r="L307">
        <v>6.6508799999999999E-4</v>
      </c>
      <c r="M307">
        <v>1.3107900000000001E-4</v>
      </c>
      <c r="N307">
        <v>7.6810199999999995E-7</v>
      </c>
      <c r="O307" s="5">
        <v>1.5921125696527192</v>
      </c>
      <c r="P307" s="7">
        <v>196</v>
      </c>
      <c r="R307" s="9">
        <v>45</v>
      </c>
      <c r="S307">
        <v>130.78809999999999</v>
      </c>
      <c r="T307">
        <v>46.239533999999999</v>
      </c>
      <c r="U307">
        <v>81237</v>
      </c>
      <c r="V307">
        <v>5</v>
      </c>
      <c r="W307">
        <v>66067</v>
      </c>
      <c r="X307">
        <v>4</v>
      </c>
    </row>
    <row r="308" spans="1:24">
      <c r="A308">
        <v>321</v>
      </c>
      <c r="B308" t="s">
        <v>43</v>
      </c>
      <c r="C308" s="9">
        <v>0.86626547600000003</v>
      </c>
      <c r="D308">
        <v>226</v>
      </c>
      <c r="E308">
        <v>29</v>
      </c>
      <c r="F308">
        <v>18</v>
      </c>
      <c r="G308">
        <v>260.89</v>
      </c>
      <c r="H308">
        <v>2086</v>
      </c>
      <c r="I308" s="9">
        <v>2</v>
      </c>
      <c r="J308">
        <v>5</v>
      </c>
      <c r="K308">
        <v>10</v>
      </c>
      <c r="L308">
        <v>3.9757699999999998E-4</v>
      </c>
      <c r="M308">
        <v>1.3204800000000001E-4</v>
      </c>
      <c r="N308">
        <v>1.7838800000000001E-6</v>
      </c>
      <c r="O308" s="5">
        <v>0.21134128483881709</v>
      </c>
      <c r="P308" s="7">
        <v>498</v>
      </c>
      <c r="R308" s="9">
        <v>42</v>
      </c>
      <c r="S308">
        <v>131.15841599999999</v>
      </c>
      <c r="T308">
        <v>46.646349999999998</v>
      </c>
      <c r="U308">
        <v>80381</v>
      </c>
      <c r="V308">
        <v>5</v>
      </c>
      <c r="W308">
        <v>38696</v>
      </c>
      <c r="X308">
        <v>2</v>
      </c>
    </row>
    <row r="309" spans="1:24">
      <c r="A309">
        <v>322</v>
      </c>
      <c r="B309" t="s">
        <v>29</v>
      </c>
      <c r="C309" s="9">
        <v>0.495680909</v>
      </c>
      <c r="D309">
        <v>171</v>
      </c>
      <c r="E309">
        <v>38</v>
      </c>
      <c r="F309">
        <v>10</v>
      </c>
      <c r="G309">
        <v>344.98</v>
      </c>
      <c r="H309">
        <v>7250</v>
      </c>
      <c r="I309" s="9">
        <v>2</v>
      </c>
      <c r="J309">
        <v>6</v>
      </c>
      <c r="K309">
        <v>14</v>
      </c>
      <c r="L309">
        <v>1.53662E-3</v>
      </c>
      <c r="M309">
        <v>1.35501E-4</v>
      </c>
      <c r="N309">
        <v>3.4368799999999999E-6</v>
      </c>
      <c r="O309" s="5">
        <v>0.39131374040911032</v>
      </c>
      <c r="P309" s="7">
        <v>327</v>
      </c>
      <c r="R309" s="9">
        <v>45</v>
      </c>
      <c r="S309">
        <v>130.27468400000001</v>
      </c>
      <c r="T309">
        <v>47.318781000000001</v>
      </c>
      <c r="U309">
        <v>92720</v>
      </c>
      <c r="V309">
        <v>5</v>
      </c>
      <c r="W309">
        <v>66517</v>
      </c>
      <c r="X309">
        <v>4</v>
      </c>
    </row>
    <row r="310" spans="1:24">
      <c r="A310">
        <v>323</v>
      </c>
      <c r="B310" t="s">
        <v>322</v>
      </c>
      <c r="C310" s="9">
        <v>1.1670674780000001</v>
      </c>
      <c r="D310">
        <v>330</v>
      </c>
      <c r="E310">
        <v>38</v>
      </c>
      <c r="F310">
        <v>9</v>
      </c>
      <c r="G310">
        <v>282.76</v>
      </c>
      <c r="H310">
        <v>4907</v>
      </c>
      <c r="I310" s="9">
        <v>2</v>
      </c>
      <c r="J310">
        <v>7</v>
      </c>
      <c r="K310">
        <v>16</v>
      </c>
      <c r="L310">
        <v>0</v>
      </c>
      <c r="M310">
        <v>1.4293899999999999E-4</v>
      </c>
      <c r="N310">
        <v>1.82827E-5</v>
      </c>
      <c r="O310" s="5">
        <v>0.26653840731605927</v>
      </c>
      <c r="P310" s="7">
        <v>168</v>
      </c>
      <c r="R310" s="9">
        <v>38</v>
      </c>
      <c r="S310">
        <v>120.57956799999999</v>
      </c>
      <c r="T310">
        <v>49.242866999999997</v>
      </c>
      <c r="U310">
        <v>85813</v>
      </c>
      <c r="V310">
        <v>5</v>
      </c>
      <c r="W310">
        <v>98734</v>
      </c>
      <c r="X310">
        <v>5</v>
      </c>
    </row>
    <row r="311" spans="1:24">
      <c r="A311">
        <v>324</v>
      </c>
      <c r="B311" t="s">
        <v>19</v>
      </c>
      <c r="C311" s="9">
        <v>0.378007382</v>
      </c>
      <c r="D311">
        <v>255</v>
      </c>
      <c r="E311">
        <v>39</v>
      </c>
      <c r="F311">
        <v>8</v>
      </c>
      <c r="G311">
        <v>674.59</v>
      </c>
      <c r="H311">
        <v>5973</v>
      </c>
      <c r="I311" s="9">
        <v>2</v>
      </c>
      <c r="J311">
        <v>8</v>
      </c>
      <c r="K311">
        <v>18</v>
      </c>
      <c r="L311">
        <v>2.3272340000000001E-3</v>
      </c>
      <c r="M311">
        <v>1.4438400000000001E-4</v>
      </c>
      <c r="N311">
        <v>2.04612E-5</v>
      </c>
      <c r="O311" s="5">
        <v>1.1023437741737478</v>
      </c>
      <c r="P311" s="7">
        <v>447</v>
      </c>
      <c r="R311" s="9">
        <v>44</v>
      </c>
      <c r="S311">
        <v>129.57302999999999</v>
      </c>
      <c r="T311">
        <v>48.455609000000003</v>
      </c>
      <c r="U311">
        <v>88853</v>
      </c>
      <c r="V311">
        <v>5</v>
      </c>
      <c r="W311">
        <v>55458</v>
      </c>
      <c r="X311">
        <v>3</v>
      </c>
    </row>
    <row r="312" spans="1:24">
      <c r="A312">
        <v>325</v>
      </c>
      <c r="B312" t="s">
        <v>25</v>
      </c>
      <c r="C312" s="9">
        <v>0.29972700000000002</v>
      </c>
      <c r="D312">
        <v>157</v>
      </c>
      <c r="E312">
        <v>24</v>
      </c>
      <c r="F312">
        <v>24</v>
      </c>
      <c r="G312">
        <v>523.80999999999995</v>
      </c>
      <c r="H312">
        <v>6139</v>
      </c>
      <c r="I312" s="9">
        <v>2</v>
      </c>
      <c r="J312">
        <v>8</v>
      </c>
      <c r="K312">
        <v>21</v>
      </c>
      <c r="L312">
        <v>3.8352920000000001E-3</v>
      </c>
      <c r="M312">
        <v>1.47973E-4</v>
      </c>
      <c r="N312">
        <v>3.0060600000000002E-5</v>
      </c>
      <c r="O312" s="5">
        <v>1.1799537379366143</v>
      </c>
      <c r="P312" s="7">
        <v>540</v>
      </c>
      <c r="R312" s="9">
        <v>42</v>
      </c>
      <c r="S312">
        <v>127.488281</v>
      </c>
      <c r="T312">
        <v>50.252290000000002</v>
      </c>
      <c r="U312">
        <v>86847</v>
      </c>
      <c r="V312">
        <v>5</v>
      </c>
      <c r="W312">
        <v>88563</v>
      </c>
      <c r="X312">
        <v>5</v>
      </c>
    </row>
    <row r="313" spans="1:24">
      <c r="A313">
        <v>326</v>
      </c>
      <c r="B313" t="s">
        <v>23</v>
      </c>
      <c r="C313" s="9">
        <v>1.7665952890000001</v>
      </c>
      <c r="D313">
        <v>693</v>
      </c>
      <c r="E313">
        <v>21</v>
      </c>
      <c r="F313">
        <v>27</v>
      </c>
      <c r="G313">
        <v>392.28</v>
      </c>
      <c r="H313">
        <v>17926</v>
      </c>
      <c r="I313" s="9">
        <v>2</v>
      </c>
      <c r="J313">
        <v>6</v>
      </c>
      <c r="K313">
        <v>14</v>
      </c>
      <c r="L313">
        <v>1.6639059999999999E-3</v>
      </c>
      <c r="M313">
        <v>1.3638800000000001E-4</v>
      </c>
      <c r="N313">
        <v>4.1242799999999999E-6</v>
      </c>
      <c r="O313" s="5">
        <v>0.82609744047963019</v>
      </c>
      <c r="P313" s="7">
        <v>135</v>
      </c>
      <c r="R313" s="9">
        <v>37</v>
      </c>
      <c r="S313">
        <v>110.34922899999999</v>
      </c>
      <c r="T313">
        <v>20.017378000000001</v>
      </c>
      <c r="U313">
        <v>106042</v>
      </c>
      <c r="V313">
        <v>6</v>
      </c>
      <c r="W313">
        <v>69694</v>
      </c>
      <c r="X313">
        <v>4</v>
      </c>
    </row>
    <row r="314" spans="1:24">
      <c r="A314">
        <v>327</v>
      </c>
      <c r="B314" t="s">
        <v>17</v>
      </c>
      <c r="C314" s="9">
        <v>0.77437148600000005</v>
      </c>
      <c r="D314">
        <v>219</v>
      </c>
      <c r="E314">
        <v>29</v>
      </c>
      <c r="F314">
        <v>19</v>
      </c>
      <c r="G314">
        <v>282.81</v>
      </c>
      <c r="H314">
        <v>4108</v>
      </c>
      <c r="I314" s="9">
        <v>2</v>
      </c>
      <c r="J314">
        <v>5</v>
      </c>
      <c r="K314">
        <v>13</v>
      </c>
      <c r="L314">
        <v>2.388341E-3</v>
      </c>
      <c r="M314">
        <v>1.3860000000000001E-4</v>
      </c>
      <c r="N314">
        <v>5.0083500000000001E-6</v>
      </c>
      <c r="O314" s="5">
        <v>0.17263702395025721</v>
      </c>
      <c r="P314" s="7">
        <v>257</v>
      </c>
      <c r="R314" s="9">
        <v>47</v>
      </c>
      <c r="S314">
        <v>112.04385600000001</v>
      </c>
      <c r="T314">
        <v>22.928114999999998</v>
      </c>
      <c r="U314">
        <v>65110</v>
      </c>
      <c r="V314">
        <v>4</v>
      </c>
      <c r="W314">
        <v>60391</v>
      </c>
      <c r="X314">
        <v>4</v>
      </c>
    </row>
    <row r="315" spans="1:24">
      <c r="A315">
        <v>328</v>
      </c>
      <c r="B315" t="s">
        <v>167</v>
      </c>
      <c r="C315" s="9">
        <v>0.76884969800000003</v>
      </c>
      <c r="D315">
        <v>388</v>
      </c>
      <c r="E315">
        <v>29</v>
      </c>
      <c r="F315">
        <v>15</v>
      </c>
      <c r="G315">
        <v>504.65</v>
      </c>
      <c r="H315">
        <v>8680</v>
      </c>
      <c r="I315" s="9">
        <v>2</v>
      </c>
      <c r="J315">
        <v>5</v>
      </c>
      <c r="K315">
        <v>11</v>
      </c>
      <c r="L315">
        <v>3.2577769999999999E-3</v>
      </c>
      <c r="M315">
        <v>1.4411299999999999E-4</v>
      </c>
      <c r="N315">
        <v>6.5917199999999997E-4</v>
      </c>
      <c r="O315" s="5">
        <v>0.99664849665763022</v>
      </c>
      <c r="P315" s="7">
        <v>192.98400000000001</v>
      </c>
      <c r="R315" s="9">
        <v>45</v>
      </c>
      <c r="S315">
        <v>107.14317200000001</v>
      </c>
      <c r="T315">
        <v>23.086946000000001</v>
      </c>
      <c r="U315">
        <v>77660</v>
      </c>
      <c r="V315">
        <v>4</v>
      </c>
      <c r="W315">
        <v>77032</v>
      </c>
      <c r="X315">
        <v>4</v>
      </c>
    </row>
    <row r="316" spans="1:24">
      <c r="A316">
        <v>329</v>
      </c>
      <c r="B316" t="s">
        <v>165</v>
      </c>
      <c r="C316" s="9">
        <v>1.8883951910000001</v>
      </c>
      <c r="D316">
        <v>867</v>
      </c>
      <c r="E316">
        <v>32</v>
      </c>
      <c r="F316">
        <v>17</v>
      </c>
      <c r="G316">
        <v>459.12</v>
      </c>
      <c r="H316">
        <v>7101</v>
      </c>
      <c r="I316" s="9">
        <v>2</v>
      </c>
      <c r="J316">
        <v>6</v>
      </c>
      <c r="K316">
        <v>12</v>
      </c>
      <c r="L316">
        <v>4.7090229999999997E-3</v>
      </c>
      <c r="M316">
        <v>1.4575100000000001E-4</v>
      </c>
      <c r="N316">
        <v>2.7238700000000002E-4</v>
      </c>
      <c r="O316" s="5">
        <v>0.44194171009010252</v>
      </c>
      <c r="P316" s="7">
        <v>245.98400000000001</v>
      </c>
      <c r="R316" s="9">
        <v>49</v>
      </c>
      <c r="S316">
        <v>113.37128300000001</v>
      </c>
      <c r="T316">
        <v>31.716139999999999</v>
      </c>
      <c r="U316">
        <v>37480</v>
      </c>
      <c r="V316">
        <v>2</v>
      </c>
      <c r="W316">
        <v>30407</v>
      </c>
      <c r="X316">
        <v>2</v>
      </c>
    </row>
    <row r="317" spans="1:24">
      <c r="A317">
        <v>330</v>
      </c>
      <c r="B317" t="s">
        <v>132</v>
      </c>
      <c r="C317" s="9">
        <v>3.7381549610000002</v>
      </c>
      <c r="D317">
        <v>2146</v>
      </c>
      <c r="E317">
        <v>24</v>
      </c>
      <c r="F317">
        <v>24</v>
      </c>
      <c r="G317">
        <v>574.08000000000004</v>
      </c>
      <c r="H317">
        <v>32340</v>
      </c>
      <c r="I317" s="9">
        <v>2</v>
      </c>
      <c r="J317">
        <v>4</v>
      </c>
      <c r="K317">
        <v>8</v>
      </c>
      <c r="L317">
        <v>5.8421000000000002E-3</v>
      </c>
      <c r="M317">
        <v>1.3395900000000001E-4</v>
      </c>
      <c r="N317">
        <v>2.6093600000000001E-6</v>
      </c>
      <c r="O317" s="5">
        <v>1.308472338282469</v>
      </c>
      <c r="P317" s="7">
        <v>434</v>
      </c>
      <c r="R317" s="9">
        <v>38</v>
      </c>
      <c r="S317">
        <v>103.371595</v>
      </c>
      <c r="T317">
        <v>29.914065999999998</v>
      </c>
      <c r="U317">
        <v>52771</v>
      </c>
      <c r="V317">
        <v>3</v>
      </c>
      <c r="W317">
        <v>63927</v>
      </c>
      <c r="X317">
        <v>4</v>
      </c>
    </row>
    <row r="318" spans="1:24">
      <c r="A318">
        <v>331</v>
      </c>
      <c r="B318" t="s">
        <v>137</v>
      </c>
      <c r="C318" s="9">
        <v>4.5158623540000002</v>
      </c>
      <c r="D318">
        <v>437</v>
      </c>
      <c r="E318">
        <v>32</v>
      </c>
      <c r="F318">
        <v>19</v>
      </c>
      <c r="G318">
        <v>96.77</v>
      </c>
      <c r="H318">
        <v>12945</v>
      </c>
      <c r="I318" s="9">
        <v>1</v>
      </c>
      <c r="J318">
        <v>2</v>
      </c>
      <c r="K318">
        <v>4</v>
      </c>
      <c r="L318">
        <v>0</v>
      </c>
      <c r="M318">
        <v>1.28436E-4</v>
      </c>
      <c r="N318">
        <v>6.0630999999999998E-7</v>
      </c>
      <c r="O318" s="5">
        <v>0.95643563214099825</v>
      </c>
      <c r="P318" s="7">
        <v>486</v>
      </c>
      <c r="R318" s="9">
        <v>39</v>
      </c>
      <c r="S318">
        <v>109.234713</v>
      </c>
      <c r="T318">
        <v>23.727316999999999</v>
      </c>
      <c r="U318">
        <v>62566</v>
      </c>
      <c r="V318">
        <v>4</v>
      </c>
      <c r="W318">
        <v>42109</v>
      </c>
      <c r="X318">
        <v>3</v>
      </c>
    </row>
    <row r="319" spans="1:24">
      <c r="A319">
        <v>332</v>
      </c>
      <c r="B319" t="s">
        <v>101</v>
      </c>
      <c r="C319" s="9">
        <v>2.7305988829999999</v>
      </c>
      <c r="D319">
        <v>709</v>
      </c>
      <c r="E319">
        <v>29</v>
      </c>
      <c r="F319">
        <v>14</v>
      </c>
      <c r="G319">
        <v>259.64999999999998</v>
      </c>
      <c r="H319">
        <v>5697</v>
      </c>
      <c r="I319" s="9">
        <v>2</v>
      </c>
      <c r="J319">
        <v>4</v>
      </c>
      <c r="K319">
        <v>6</v>
      </c>
      <c r="L319">
        <v>5.8421000000000002E-3</v>
      </c>
      <c r="M319">
        <v>1.2647E-4</v>
      </c>
      <c r="N319">
        <v>2.80544E-7</v>
      </c>
      <c r="O319" s="5">
        <v>0.82499246082910993</v>
      </c>
      <c r="P319" s="7">
        <v>124</v>
      </c>
      <c r="R319" s="9">
        <v>43</v>
      </c>
      <c r="S319">
        <v>106.444389</v>
      </c>
      <c r="T319">
        <v>30.535764</v>
      </c>
      <c r="U319">
        <v>42428</v>
      </c>
      <c r="V319">
        <v>3</v>
      </c>
      <c r="W319">
        <v>58321</v>
      </c>
      <c r="X319">
        <v>3</v>
      </c>
    </row>
    <row r="320" spans="1:24">
      <c r="A320">
        <v>333</v>
      </c>
      <c r="B320" t="s">
        <v>110</v>
      </c>
      <c r="C320" s="9">
        <v>1.4829101039999999</v>
      </c>
      <c r="D320">
        <v>692</v>
      </c>
      <c r="E320">
        <v>25</v>
      </c>
      <c r="F320">
        <v>23</v>
      </c>
      <c r="G320">
        <v>466.65</v>
      </c>
      <c r="H320">
        <v>28671</v>
      </c>
      <c r="I320" s="9">
        <v>1</v>
      </c>
      <c r="J320">
        <v>2</v>
      </c>
      <c r="K320">
        <v>4</v>
      </c>
      <c r="L320">
        <v>0</v>
      </c>
      <c r="M320">
        <v>1.21536E-4</v>
      </c>
      <c r="N320">
        <v>6.5187199999999998E-8</v>
      </c>
      <c r="O320" s="5">
        <v>0.56370577534826116</v>
      </c>
      <c r="P320" s="7">
        <v>254</v>
      </c>
      <c r="R320" s="9">
        <v>36</v>
      </c>
      <c r="S320">
        <v>116.119823</v>
      </c>
      <c r="T320">
        <v>33.020195999999999</v>
      </c>
      <c r="U320">
        <v>33830</v>
      </c>
      <c r="V320">
        <v>2</v>
      </c>
      <c r="W320">
        <v>44611</v>
      </c>
      <c r="X320">
        <v>3</v>
      </c>
    </row>
  </sheetData>
  <sortState ref="A2:P320">
    <sortCondition ref="A1"/>
  </sortState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21"/>
  <sheetViews>
    <sheetView workbookViewId="0">
      <selection activeCell="I4" sqref="I4"/>
    </sheetView>
  </sheetViews>
  <sheetFormatPr defaultRowHeight="13.5"/>
  <sheetData>
    <row r="1" spans="2:9">
      <c r="B1" t="s">
        <v>1</v>
      </c>
      <c r="C1" t="s">
        <v>0</v>
      </c>
    </row>
    <row r="2" spans="2:9">
      <c r="B2" t="s">
        <v>10</v>
      </c>
      <c r="C2">
        <v>259</v>
      </c>
      <c r="D2">
        <f>VLOOKUP(B2,统计年鉴数据中间处理!C:D,2,0)</f>
        <v>55.14</v>
      </c>
    </row>
    <row r="3" spans="2:9">
      <c r="B3" t="s">
        <v>11</v>
      </c>
      <c r="C3">
        <v>255</v>
      </c>
      <c r="D3">
        <f>VLOOKUP(B3,统计年鉴数据中间处理!C:D,2,0)</f>
        <v>157.03</v>
      </c>
      <c r="I3">
        <v>9.1747495630000007</v>
      </c>
    </row>
    <row r="4" spans="2:9">
      <c r="B4" t="s">
        <v>32</v>
      </c>
      <c r="C4">
        <v>50</v>
      </c>
      <c r="D4">
        <f>VLOOKUP(B4,统计年鉴数据中间处理!C:D,2,0)</f>
        <v>789.39</v>
      </c>
      <c r="I4">
        <v>1.257507508</v>
      </c>
    </row>
    <row r="5" spans="2:9">
      <c r="B5" t="s">
        <v>70</v>
      </c>
      <c r="C5">
        <v>35</v>
      </c>
      <c r="D5">
        <f>VLOOKUP(B5,统计年鉴数据中间处理!C:D,2,0)</f>
        <v>636.92999999999995</v>
      </c>
      <c r="I5">
        <v>0.29772432500000001</v>
      </c>
    </row>
    <row r="6" spans="2:9">
      <c r="B6" t="s">
        <v>89</v>
      </c>
      <c r="C6">
        <v>67</v>
      </c>
      <c r="D6">
        <f>VLOOKUP(B6,统计年鉴数据中间处理!C:D,2,0)</f>
        <v>648.37</v>
      </c>
      <c r="I6">
        <v>0.181931594</v>
      </c>
    </row>
    <row r="7" spans="2:9">
      <c r="B7" t="s">
        <v>97</v>
      </c>
      <c r="C7">
        <v>33</v>
      </c>
      <c r="D7">
        <f>VLOOKUP(B7,统计年鉴数据中间处理!C:D,2,0)</f>
        <v>775.55</v>
      </c>
      <c r="I7">
        <v>0.83657587499999997</v>
      </c>
    </row>
    <row r="8" spans="2:9">
      <c r="B8" t="s">
        <v>116</v>
      </c>
      <c r="C8">
        <v>97</v>
      </c>
      <c r="D8">
        <f>VLOOKUP(B8,统计年鉴数据中间处理!C:D,2,0)</f>
        <v>1132.29</v>
      </c>
      <c r="I8">
        <v>0.35374149700000002</v>
      </c>
    </row>
    <row r="9" spans="2:9">
      <c r="B9" t="s">
        <v>151</v>
      </c>
      <c r="C9">
        <v>151</v>
      </c>
      <c r="D9">
        <f>VLOOKUP(B9,统计年鉴数据中间处理!C:D,2,0)</f>
        <v>1395.87</v>
      </c>
      <c r="I9">
        <v>0.63475546299999996</v>
      </c>
    </row>
    <row r="10" spans="2:9">
      <c r="B10" t="s">
        <v>224</v>
      </c>
      <c r="C10">
        <v>18</v>
      </c>
      <c r="D10">
        <f>VLOOKUP(B10,统计年鉴数据中间处理!C:D,2,0)</f>
        <v>603.63</v>
      </c>
      <c r="I10">
        <v>0.61756876699999996</v>
      </c>
    </row>
    <row r="11" spans="2:9">
      <c r="B11" t="s">
        <v>261</v>
      </c>
      <c r="C11">
        <v>1</v>
      </c>
      <c r="D11">
        <f>VLOOKUP(B11,统计年鉴数据中间处理!C:D,2,0)</f>
        <v>1235.6500000000001</v>
      </c>
      <c r="I11">
        <v>0.55780768599999997</v>
      </c>
    </row>
    <row r="12" spans="2:9">
      <c r="B12" t="s">
        <v>321</v>
      </c>
      <c r="C12">
        <v>260</v>
      </c>
      <c r="D12" t="e">
        <f>VLOOKUP(B12,统计年鉴数据中间处理!C:D,2,0)</f>
        <v>#N/A</v>
      </c>
      <c r="I12">
        <v>0.154022612</v>
      </c>
    </row>
    <row r="13" spans="2:9">
      <c r="B13" t="s">
        <v>219</v>
      </c>
      <c r="C13">
        <v>19</v>
      </c>
      <c r="D13">
        <f>VLOOKUP(B13,统计年鉴数据中间处理!C:D,2,0)</f>
        <v>555.28</v>
      </c>
      <c r="I13">
        <v>0.26427837300000001</v>
      </c>
    </row>
    <row r="14" spans="2:9">
      <c r="B14" t="s">
        <v>30</v>
      </c>
      <c r="C14">
        <v>51</v>
      </c>
      <c r="D14">
        <f>VLOOKUP(B14,统计年鉴数据中间处理!C:D,2,0)</f>
        <v>365.98</v>
      </c>
      <c r="I14">
        <v>0.60614845399999995</v>
      </c>
    </row>
    <row r="15" spans="2:9">
      <c r="B15" t="s">
        <v>256</v>
      </c>
      <c r="C15">
        <v>15</v>
      </c>
      <c r="D15">
        <f>VLOOKUP(B15,统计年鉴数据中间处理!C:D,2,0)</f>
        <v>411.23</v>
      </c>
      <c r="I15">
        <v>1.064494667</v>
      </c>
    </row>
    <row r="16" spans="2:9">
      <c r="B16" t="s">
        <v>85</v>
      </c>
      <c r="C16">
        <v>82</v>
      </c>
      <c r="D16">
        <f>VLOOKUP(B16,统计年鉴数据中间处理!C:D,2,0)</f>
        <v>294.63</v>
      </c>
      <c r="I16">
        <v>1.0610752910000001</v>
      </c>
    </row>
    <row r="17" spans="2:9">
      <c r="B17" t="s">
        <v>222</v>
      </c>
      <c r="C17">
        <v>36</v>
      </c>
      <c r="D17">
        <f>VLOOKUP(B17,统计年鉴数据中间处理!C:D,2,0)</f>
        <v>587.9</v>
      </c>
      <c r="I17">
        <v>0.689704549</v>
      </c>
    </row>
    <row r="18" spans="2:9">
      <c r="B18" t="s">
        <v>31</v>
      </c>
      <c r="C18">
        <v>84</v>
      </c>
      <c r="D18">
        <f>VLOOKUP(B18,统计年鉴数据中间处理!C:D,2,0)</f>
        <v>176.8</v>
      </c>
      <c r="I18">
        <v>0.67862469000000003</v>
      </c>
    </row>
    <row r="19" spans="2:9">
      <c r="B19" t="s">
        <v>149</v>
      </c>
      <c r="C19">
        <v>150</v>
      </c>
      <c r="D19">
        <f>VLOOKUP(B19,统计年鉴数据中间处理!C:D,2,0)</f>
        <v>631.52</v>
      </c>
      <c r="I19">
        <v>0.27885930799999997</v>
      </c>
    </row>
    <row r="20" spans="2:9">
      <c r="B20" t="s">
        <v>236</v>
      </c>
      <c r="C20">
        <v>152</v>
      </c>
      <c r="D20">
        <f>VLOOKUP(B20,统计年鉴数据中间处理!C:D,2,0)</f>
        <v>376.59</v>
      </c>
      <c r="I20">
        <v>0.85915772700000004</v>
      </c>
    </row>
    <row r="21" spans="2:9">
      <c r="B21" t="s">
        <v>126</v>
      </c>
      <c r="C21">
        <v>96</v>
      </c>
      <c r="D21">
        <f>VLOOKUP(B21,统计年鉴数据中间处理!C:D,2,0)</f>
        <v>387.91</v>
      </c>
      <c r="I21">
        <v>0.62476436700000004</v>
      </c>
    </row>
    <row r="22" spans="2:9">
      <c r="B22" t="s">
        <v>37</v>
      </c>
      <c r="C22">
        <v>70</v>
      </c>
      <c r="D22">
        <f>VLOOKUP(B22,统计年鉴数据中间处理!C:D,2,0)</f>
        <v>407.31</v>
      </c>
      <c r="I22">
        <v>0.32501808999999998</v>
      </c>
    </row>
    <row r="23" spans="2:9">
      <c r="B23" t="s">
        <v>86</v>
      </c>
      <c r="C23">
        <v>68</v>
      </c>
      <c r="D23">
        <f>VLOOKUP(B23,统计年鉴数据中间处理!C:D,2,0)</f>
        <v>381.98</v>
      </c>
      <c r="I23">
        <v>0.50468192700000003</v>
      </c>
    </row>
    <row r="24" spans="2:9">
      <c r="B24" t="s">
        <v>234</v>
      </c>
      <c r="C24">
        <v>17</v>
      </c>
      <c r="D24">
        <f>VLOOKUP(B24,统计年鉴数据中间处理!C:D,2,0)</f>
        <v>566.6</v>
      </c>
      <c r="I24">
        <v>0.16197610900000001</v>
      </c>
    </row>
    <row r="25" spans="2:9">
      <c r="B25" t="s">
        <v>22</v>
      </c>
      <c r="C25">
        <v>52</v>
      </c>
      <c r="D25">
        <f>VLOOKUP(B25,统计年鉴数据中间处理!C:D,2,0)</f>
        <v>147.15</v>
      </c>
      <c r="I25">
        <v>0.35336664600000001</v>
      </c>
    </row>
    <row r="26" spans="2:9">
      <c r="B26" t="s">
        <v>325</v>
      </c>
      <c r="C26">
        <v>226</v>
      </c>
      <c r="D26">
        <f>VLOOKUP(B26,统计年鉴数据中间处理!C:D,2,0)</f>
        <v>347.33</v>
      </c>
      <c r="I26">
        <v>0.36157941399999999</v>
      </c>
    </row>
    <row r="27" spans="2:9">
      <c r="B27" t="s">
        <v>92</v>
      </c>
      <c r="C27">
        <v>301</v>
      </c>
      <c r="D27">
        <f>VLOOKUP(B27,统计年鉴数据中间处理!C:D,2,0)</f>
        <v>469.11</v>
      </c>
      <c r="I27">
        <v>2.0113215900000001</v>
      </c>
    </row>
    <row r="28" spans="2:9">
      <c r="B28" t="s">
        <v>227</v>
      </c>
      <c r="C28">
        <v>153</v>
      </c>
      <c r="D28">
        <f>VLOOKUP(B28,统计年鉴数据中间处理!C:D,2,0)</f>
        <v>421.01</v>
      </c>
      <c r="I28">
        <v>1.6401315059999999</v>
      </c>
    </row>
    <row r="29" spans="2:9">
      <c r="B29" t="s">
        <v>208</v>
      </c>
      <c r="C29">
        <v>20</v>
      </c>
      <c r="D29">
        <f>VLOOKUP(B29,统计年鉴数据中间处理!C:D,2,0)</f>
        <v>827.03</v>
      </c>
      <c r="I29">
        <v>0.83980044300000001</v>
      </c>
    </row>
    <row r="30" spans="2:9">
      <c r="B30" t="s">
        <v>252</v>
      </c>
      <c r="C30">
        <v>14</v>
      </c>
      <c r="D30">
        <f>VLOOKUP(B30,统计年鉴数据中间处理!C:D,2,0)</f>
        <v>974.36</v>
      </c>
      <c r="I30">
        <v>2.0155396570000002</v>
      </c>
    </row>
    <row r="31" spans="2:9">
      <c r="B31" t="s">
        <v>28</v>
      </c>
      <c r="C31">
        <v>310</v>
      </c>
      <c r="D31">
        <f>VLOOKUP(B31,统计年鉴数据中间处理!C:D,2,0)</f>
        <v>411.99</v>
      </c>
      <c r="I31">
        <v>3.0372068730000001</v>
      </c>
    </row>
    <row r="32" spans="2:9">
      <c r="B32" t="s">
        <v>65</v>
      </c>
      <c r="C32">
        <v>319</v>
      </c>
      <c r="D32">
        <f>VLOOKUP(B32,统计年鉴数据中间处理!C:D,2,0)</f>
        <v>318.13</v>
      </c>
      <c r="I32">
        <v>0.88172974000000004</v>
      </c>
    </row>
    <row r="33" spans="2:9">
      <c r="B33" t="s">
        <v>102</v>
      </c>
      <c r="C33">
        <v>66</v>
      </c>
      <c r="D33">
        <f>VLOOKUP(B33,统计年鉴数据中间处理!C:D,2,0)</f>
        <v>555.11</v>
      </c>
      <c r="I33">
        <v>3.0798779019999998</v>
      </c>
    </row>
    <row r="34" spans="2:9">
      <c r="B34" t="s">
        <v>107</v>
      </c>
      <c r="C34">
        <v>295</v>
      </c>
      <c r="D34">
        <f>VLOOKUP(B34,统计年鉴数据中间处理!C:D,2,0)</f>
        <v>496.25</v>
      </c>
      <c r="I34">
        <v>5.476614133</v>
      </c>
    </row>
    <row r="35" spans="2:9">
      <c r="B35" t="s">
        <v>101</v>
      </c>
      <c r="C35">
        <v>332</v>
      </c>
      <c r="D35">
        <f>VLOOKUP(B35,统计年鉴数据中间处理!C:D,2,0)</f>
        <v>256.41000000000003</v>
      </c>
      <c r="I35">
        <v>1.1904411109999999</v>
      </c>
    </row>
    <row r="36" spans="2:9">
      <c r="B36" t="s">
        <v>155</v>
      </c>
      <c r="C36">
        <v>275</v>
      </c>
      <c r="D36">
        <f>VLOOKUP(B36,统计年鉴数据中间处理!C:D,2,0)</f>
        <v>464.93</v>
      </c>
      <c r="I36">
        <v>3.175414151</v>
      </c>
    </row>
    <row r="37" spans="2:9">
      <c r="B37" t="s">
        <v>80</v>
      </c>
      <c r="C37">
        <v>34</v>
      </c>
      <c r="D37">
        <f>VLOOKUP(B37,统计年鉴数据中间处理!C:D,2,0)</f>
        <v>335.49</v>
      </c>
      <c r="I37">
        <v>0.29287232400000002</v>
      </c>
    </row>
    <row r="38" spans="2:9">
      <c r="B38" t="s">
        <v>142</v>
      </c>
      <c r="C38">
        <v>302</v>
      </c>
      <c r="D38">
        <f>VLOOKUP(B38,统计年鉴数据中间处理!C:D,2,0)</f>
        <v>338.83</v>
      </c>
      <c r="I38">
        <v>0.22736754300000001</v>
      </c>
    </row>
    <row r="39" spans="2:9">
      <c r="B39" t="s">
        <v>133</v>
      </c>
      <c r="C39">
        <v>95</v>
      </c>
      <c r="D39">
        <f>VLOOKUP(B39,统计年鉴数据中间处理!C:D,2,0)</f>
        <v>542.67999999999995</v>
      </c>
      <c r="I39">
        <v>0.15359309800000001</v>
      </c>
    </row>
    <row r="40" spans="2:9">
      <c r="B40" t="s">
        <v>23</v>
      </c>
      <c r="C40">
        <v>326</v>
      </c>
      <c r="D40">
        <f>VLOOKUP(B40,统计年鉴数据中间处理!C:D,2,0)</f>
        <v>390.73</v>
      </c>
      <c r="I40">
        <v>0.18143684700000001</v>
      </c>
    </row>
    <row r="41" spans="2:9">
      <c r="B41" t="s">
        <v>162</v>
      </c>
      <c r="C41">
        <v>149</v>
      </c>
      <c r="D41">
        <f>VLOOKUP(B41,统计年鉴数据中间处理!C:D,2,0)</f>
        <v>763.19</v>
      </c>
      <c r="I41">
        <v>0.160104364</v>
      </c>
    </row>
    <row r="42" spans="2:9">
      <c r="B42" t="s">
        <v>18</v>
      </c>
      <c r="C42">
        <v>53</v>
      </c>
      <c r="D42">
        <f>VLOOKUP(B42,统计年鉴数据中间处理!C:D,2,0)</f>
        <v>101.07</v>
      </c>
      <c r="I42">
        <v>0.16458102799999999</v>
      </c>
    </row>
    <row r="43" spans="2:9">
      <c r="B43" t="s">
        <v>268</v>
      </c>
      <c r="C43">
        <v>2</v>
      </c>
      <c r="D43">
        <f>VLOOKUP(B43,统计年鉴数据中间处理!C:D,2,0)</f>
        <v>342.44</v>
      </c>
      <c r="I43">
        <v>0.402845911</v>
      </c>
    </row>
    <row r="44" spans="2:9">
      <c r="B44" t="s">
        <v>108</v>
      </c>
      <c r="C44">
        <v>32</v>
      </c>
      <c r="D44">
        <f>VLOOKUP(B44,统计年鉴数据中间处理!C:D,2,0)</f>
        <v>576.26</v>
      </c>
      <c r="I44">
        <v>0.18276395300000001</v>
      </c>
    </row>
    <row r="45" spans="2:9">
      <c r="B45" t="s">
        <v>83</v>
      </c>
      <c r="C45">
        <v>189</v>
      </c>
      <c r="D45">
        <f>VLOOKUP(B45,统计年鉴数据中间处理!C:D,2,0)</f>
        <v>419.47</v>
      </c>
      <c r="I45">
        <v>1.744151319</v>
      </c>
    </row>
    <row r="46" spans="2:9">
      <c r="B46" t="s">
        <v>84</v>
      </c>
      <c r="C46">
        <v>300</v>
      </c>
      <c r="D46">
        <f>VLOOKUP(B46,统计年鉴数据中间处理!C:D,2,0)</f>
        <v>186.35</v>
      </c>
      <c r="I46">
        <v>0.36563726600000002</v>
      </c>
    </row>
    <row r="47" spans="2:9">
      <c r="B47" t="s">
        <v>246</v>
      </c>
      <c r="C47">
        <v>16</v>
      </c>
      <c r="D47">
        <f>VLOOKUP(B47,统计年鉴数据中间处理!C:D,2,0)</f>
        <v>700.36</v>
      </c>
      <c r="I47">
        <v>0.246444732</v>
      </c>
    </row>
    <row r="48" spans="2:9">
      <c r="B48" t="s">
        <v>103</v>
      </c>
      <c r="C48">
        <v>296</v>
      </c>
      <c r="D48">
        <f>VLOOKUP(B48,统计年鉴数据中间处理!C:D,2,0)</f>
        <v>154.85</v>
      </c>
      <c r="I48">
        <v>0.47835815100000001</v>
      </c>
    </row>
    <row r="49" spans="2:9">
      <c r="B49" t="s">
        <v>33</v>
      </c>
      <c r="C49">
        <v>167</v>
      </c>
      <c r="D49">
        <f>VLOOKUP(B49,统计年鉴数据中间处理!C:D,2,0)</f>
        <v>321.60000000000002</v>
      </c>
      <c r="I49">
        <v>0.49666564400000002</v>
      </c>
    </row>
    <row r="50" spans="2:9">
      <c r="B50" t="s">
        <v>260</v>
      </c>
      <c r="C50">
        <v>6</v>
      </c>
      <c r="D50">
        <f>VLOOKUP(B50,统计年鉴数据中间处理!C:D,2,0)</f>
        <v>745.02</v>
      </c>
      <c r="I50">
        <v>1.1703748860000001</v>
      </c>
    </row>
    <row r="51" spans="2:9">
      <c r="B51" t="s">
        <v>141</v>
      </c>
      <c r="C51">
        <v>29</v>
      </c>
      <c r="D51">
        <f>VLOOKUP(B51,统计年鉴数据中间处理!C:D,2,0)</f>
        <v>258.83</v>
      </c>
      <c r="I51">
        <v>3.7586523430000001</v>
      </c>
    </row>
    <row r="52" spans="2:9">
      <c r="B52" t="s">
        <v>226</v>
      </c>
      <c r="C52">
        <v>55</v>
      </c>
      <c r="D52">
        <f>VLOOKUP(B52,统计年鉴数据中间处理!C:D,2,0)</f>
        <v>696.11</v>
      </c>
      <c r="I52">
        <v>1.304969128</v>
      </c>
    </row>
    <row r="53" spans="2:9">
      <c r="B53" t="s">
        <v>249</v>
      </c>
      <c r="C53">
        <v>71</v>
      </c>
      <c r="D53">
        <f>VLOOKUP(B53,统计年鉴数据中间处理!C:D,2,0)</f>
        <v>1097.01</v>
      </c>
      <c r="I53">
        <v>2.9762702779999999</v>
      </c>
    </row>
    <row r="54" spans="2:9">
      <c r="B54" t="s">
        <v>322</v>
      </c>
      <c r="C54">
        <v>323</v>
      </c>
      <c r="D54">
        <f>VLOOKUP(B54,统计年鉴数据中间处理!C:D,2,0)</f>
        <v>274.24</v>
      </c>
      <c r="I54">
        <v>2.7114760360000001</v>
      </c>
    </row>
    <row r="55" spans="2:9">
      <c r="B55" t="s">
        <v>51</v>
      </c>
      <c r="C55">
        <v>49</v>
      </c>
      <c r="D55">
        <f>VLOOKUP(B55,统计年鉴数据中间处理!C:D,2,0)</f>
        <v>325.54000000000002</v>
      </c>
      <c r="I55">
        <v>0.579282144</v>
      </c>
    </row>
    <row r="56" spans="2:9">
      <c r="B56" t="s">
        <v>24</v>
      </c>
      <c r="C56">
        <v>85</v>
      </c>
      <c r="D56">
        <f>VLOOKUP(B56,统计年鉴数据中间处理!C:D,2,0)</f>
        <v>884.03</v>
      </c>
      <c r="I56">
        <v>0.29643593800000001</v>
      </c>
    </row>
    <row r="57" spans="2:9">
      <c r="B57" t="s">
        <v>156</v>
      </c>
      <c r="C57">
        <v>27</v>
      </c>
      <c r="D57">
        <f>VLOOKUP(B57,统计年鉴数据中间处理!C:D,2,0)</f>
        <v>359.28</v>
      </c>
      <c r="I57">
        <v>0.33212247</v>
      </c>
    </row>
    <row r="58" spans="2:9">
      <c r="B58" t="s">
        <v>71</v>
      </c>
      <c r="C58">
        <v>83</v>
      </c>
      <c r="D58">
        <f>VLOOKUP(B58,统计年鉴数据中间处理!C:D,2,0)</f>
        <v>735.5</v>
      </c>
      <c r="I58">
        <v>0.51240758399999997</v>
      </c>
    </row>
    <row r="59" spans="2:9">
      <c r="B59" t="s">
        <v>220</v>
      </c>
      <c r="C59">
        <v>154</v>
      </c>
      <c r="D59">
        <f>VLOOKUP(B59,统计年鉴数据中间处理!C:D,2,0)</f>
        <v>126.17</v>
      </c>
      <c r="I59">
        <v>0.38713297200000002</v>
      </c>
    </row>
    <row r="60" spans="2:9">
      <c r="B60" t="s">
        <v>266</v>
      </c>
      <c r="C60">
        <v>101</v>
      </c>
      <c r="D60">
        <f>VLOOKUP(B60,统计年鉴数据中间处理!C:D,2,0)</f>
        <v>422.38</v>
      </c>
      <c r="I60">
        <v>0.11843018700000001</v>
      </c>
    </row>
    <row r="61" spans="2:9">
      <c r="B61" t="s">
        <v>75</v>
      </c>
      <c r="C61">
        <v>163</v>
      </c>
      <c r="D61">
        <f>VLOOKUP(B61,统计年鉴数据中间处理!C:D,2,0)</f>
        <v>309.12</v>
      </c>
      <c r="I61">
        <v>0.17696674400000001</v>
      </c>
    </row>
    <row r="62" spans="2:9">
      <c r="B62" t="s">
        <v>98</v>
      </c>
      <c r="C62">
        <v>227</v>
      </c>
      <c r="D62">
        <f>VLOOKUP(B62,统计年鉴数据中间处理!C:D,2,0)</f>
        <v>353.38</v>
      </c>
      <c r="I62">
        <v>0.90381325700000004</v>
      </c>
    </row>
    <row r="63" spans="2:9">
      <c r="B63" t="s">
        <v>94</v>
      </c>
      <c r="C63">
        <v>188</v>
      </c>
      <c r="D63">
        <f>VLOOKUP(B63,统计年鉴数据中间处理!C:D,2,0)</f>
        <v>615.42999999999995</v>
      </c>
      <c r="I63">
        <v>0.58202765499999998</v>
      </c>
    </row>
    <row r="64" spans="2:9">
      <c r="B64" t="s">
        <v>202</v>
      </c>
      <c r="C64">
        <v>37</v>
      </c>
      <c r="D64">
        <f>VLOOKUP(B64,统计年鉴数据中间处理!C:D,2,0)</f>
        <v>821.81</v>
      </c>
      <c r="I64">
        <v>1.2170385399999999</v>
      </c>
    </row>
    <row r="65" spans="2:9">
      <c r="B65" t="s">
        <v>167</v>
      </c>
      <c r="C65">
        <v>328</v>
      </c>
      <c r="D65">
        <f>VLOOKUP(B65,统计年鉴数据中间处理!C:D,2,0)</f>
        <v>502.44</v>
      </c>
      <c r="I65">
        <v>0.69577919600000004</v>
      </c>
    </row>
    <row r="66" spans="2:9">
      <c r="B66" t="s">
        <v>221</v>
      </c>
      <c r="C66">
        <v>56</v>
      </c>
      <c r="D66">
        <f>VLOOKUP(B66,统计年鉴数据中间处理!C:D,2,0)</f>
        <v>884.72</v>
      </c>
      <c r="I66">
        <v>0.14091284000000001</v>
      </c>
    </row>
    <row r="67" spans="2:9">
      <c r="B67" t="s">
        <v>59</v>
      </c>
      <c r="C67">
        <v>320</v>
      </c>
      <c r="D67">
        <f>VLOOKUP(B67,统计年鉴数据中间处理!C:D,2,0)</f>
        <v>887.15</v>
      </c>
      <c r="I67">
        <v>0.459672572</v>
      </c>
    </row>
    <row r="68" spans="2:9">
      <c r="B68" t="s">
        <v>230</v>
      </c>
      <c r="C68">
        <v>168</v>
      </c>
      <c r="D68">
        <f>VLOOKUP(B68,统计年鉴数据中间处理!C:D,2,0)</f>
        <v>865.17</v>
      </c>
      <c r="I68">
        <v>10.40465972</v>
      </c>
    </row>
    <row r="69" spans="2:9">
      <c r="B69" t="s">
        <v>114</v>
      </c>
      <c r="C69">
        <v>294</v>
      </c>
      <c r="D69">
        <f>VLOOKUP(B69,统计年鉴数据中间处理!C:D,2,0)</f>
        <v>384.75</v>
      </c>
      <c r="I69">
        <v>1.4272170550000001</v>
      </c>
    </row>
    <row r="70" spans="2:9">
      <c r="B70" t="s">
        <v>74</v>
      </c>
      <c r="C70">
        <v>190</v>
      </c>
      <c r="D70">
        <f>VLOOKUP(B70,统计年鉴数据中间处理!C:D,2,0)</f>
        <v>759.12</v>
      </c>
      <c r="I70">
        <v>2.3522616369999998</v>
      </c>
    </row>
    <row r="71" spans="2:9">
      <c r="B71" t="s">
        <v>87</v>
      </c>
      <c r="C71">
        <v>45</v>
      </c>
      <c r="D71">
        <f>VLOOKUP(B71,统计年鉴数据中间处理!C:D,2,0)</f>
        <v>545.73</v>
      </c>
      <c r="I71">
        <v>0.39664304500000003</v>
      </c>
    </row>
    <row r="72" spans="2:9">
      <c r="B72" t="s">
        <v>99</v>
      </c>
      <c r="C72">
        <v>314</v>
      </c>
      <c r="D72">
        <f>VLOOKUP(B72,统计年鉴数据中间处理!C:D,2,0)</f>
        <v>425.33</v>
      </c>
      <c r="I72">
        <v>0.30921353000000001</v>
      </c>
    </row>
    <row r="73" spans="2:9">
      <c r="B73" t="s">
        <v>136</v>
      </c>
      <c r="C73">
        <v>30</v>
      </c>
      <c r="D73">
        <f>VLOOKUP(B73,统计年鉴数据中间处理!C:D,2,0)</f>
        <v>680.51</v>
      </c>
      <c r="I73">
        <v>0.85324922199999997</v>
      </c>
    </row>
    <row r="74" spans="2:9">
      <c r="B74" t="s">
        <v>44</v>
      </c>
      <c r="C74">
        <v>192</v>
      </c>
      <c r="D74">
        <f>VLOOKUP(B74,统计年鉴数据中间处理!C:D,2,0)</f>
        <v>221.95</v>
      </c>
      <c r="I74">
        <v>0.26659786699999999</v>
      </c>
    </row>
    <row r="75" spans="2:9">
      <c r="B75" t="s">
        <v>111</v>
      </c>
      <c r="C75">
        <v>65</v>
      </c>
      <c r="D75">
        <f>VLOOKUP(B75,统计年鉴数据中间处理!C:D,2,0)</f>
        <v>289.42</v>
      </c>
      <c r="I75">
        <v>0.51835853099999996</v>
      </c>
    </row>
    <row r="76" spans="2:9">
      <c r="B76" t="s">
        <v>238</v>
      </c>
      <c r="C76">
        <v>54</v>
      </c>
      <c r="D76">
        <f>VLOOKUP(B76,统计年鉴数据中间处理!C:D,2,0)</f>
        <v>429.24</v>
      </c>
      <c r="I76">
        <v>0.15897724599999999</v>
      </c>
    </row>
    <row r="77" spans="2:9">
      <c r="B77" t="s">
        <v>39</v>
      </c>
      <c r="C77">
        <v>48</v>
      </c>
      <c r="D77">
        <f>VLOOKUP(B77,统计年鉴数据中间处理!C:D,2,0)</f>
        <v>347.81</v>
      </c>
      <c r="I77">
        <v>1.4735202489999999</v>
      </c>
    </row>
    <row r="78" spans="2:9">
      <c r="B78" t="s">
        <v>189</v>
      </c>
      <c r="C78">
        <v>21</v>
      </c>
      <c r="D78">
        <f>VLOOKUP(B78,统计年鉴数据中间处理!C:D,2,0)</f>
        <v>952.24</v>
      </c>
      <c r="I78">
        <v>0.51466383500000001</v>
      </c>
    </row>
    <row r="79" spans="2:9">
      <c r="B79" t="s">
        <v>165</v>
      </c>
      <c r="C79">
        <v>329</v>
      </c>
      <c r="D79">
        <f>VLOOKUP(B79,统计年鉴数据中间处理!C:D,2,0)</f>
        <v>459.29</v>
      </c>
      <c r="I79">
        <v>0.30164829199999998</v>
      </c>
    </row>
    <row r="80" spans="2:9">
      <c r="B80" t="s">
        <v>161</v>
      </c>
      <c r="C80">
        <v>26</v>
      </c>
      <c r="D80">
        <f>VLOOKUP(B80,统计年鉴数据中间处理!C:D,2,0)</f>
        <v>269.33</v>
      </c>
      <c r="I80">
        <v>0.287777903</v>
      </c>
    </row>
    <row r="81" spans="2:9">
      <c r="B81" t="s">
        <v>188</v>
      </c>
      <c r="C81">
        <v>38</v>
      </c>
      <c r="D81">
        <f>VLOOKUP(B81,统计年鉴数据中间处理!C:D,2,0)</f>
        <v>905.99</v>
      </c>
      <c r="I81">
        <v>0.67465394899999998</v>
      </c>
    </row>
    <row r="82" spans="2:9">
      <c r="B82" t="s">
        <v>209</v>
      </c>
      <c r="C82">
        <v>57</v>
      </c>
      <c r="D82">
        <f>VLOOKUP(B82,统计年鉴数据中间处理!C:D,2,0)</f>
        <v>400.23</v>
      </c>
      <c r="I82">
        <v>7.5322474E-2</v>
      </c>
    </row>
    <row r="83" spans="2:9">
      <c r="B83" t="s">
        <v>110</v>
      </c>
      <c r="C83">
        <v>333</v>
      </c>
      <c r="D83">
        <f>VLOOKUP(B83,统计年鉴数据中间处理!C:D,2,0)</f>
        <v>462.54</v>
      </c>
      <c r="I83">
        <v>1.8824832170000001</v>
      </c>
    </row>
    <row r="84" spans="2:9">
      <c r="B84" t="s">
        <v>193</v>
      </c>
      <c r="C84">
        <v>58</v>
      </c>
      <c r="D84">
        <f>VLOOKUP(B84,统计年鉴数据中间处理!C:D,2,0)</f>
        <v>522.80999999999995</v>
      </c>
      <c r="I84">
        <v>0.69225133299999997</v>
      </c>
    </row>
    <row r="85" spans="2:9">
      <c r="B85" t="s">
        <v>17</v>
      </c>
      <c r="C85">
        <v>327</v>
      </c>
      <c r="D85">
        <f>VLOOKUP(B85,统计年鉴数据中间处理!C:D,2,0)</f>
        <v>274.48</v>
      </c>
      <c r="I85">
        <v>3.5814490839999999</v>
      </c>
    </row>
    <row r="86" spans="2:9">
      <c r="B86" t="s">
        <v>215</v>
      </c>
      <c r="C86">
        <v>73</v>
      </c>
      <c r="D86">
        <f>VLOOKUP(B86,统计年鉴数据中间处理!C:D,2,0)</f>
        <v>570.26</v>
      </c>
      <c r="I86">
        <v>8.6350867739999995</v>
      </c>
    </row>
    <row r="87" spans="2:9">
      <c r="B87" t="s">
        <v>55</v>
      </c>
      <c r="C87">
        <v>298</v>
      </c>
      <c r="D87">
        <f>VLOOKUP(B87,统计年鉴数据中间处理!C:D,2,0)</f>
        <v>175.33</v>
      </c>
      <c r="I87">
        <v>0.33165338999999999</v>
      </c>
    </row>
    <row r="88" spans="2:9">
      <c r="B88" t="s">
        <v>259</v>
      </c>
      <c r="C88">
        <v>102</v>
      </c>
      <c r="D88">
        <f>VLOOKUP(B88,统计年鉴数据中间处理!C:D,2,0)</f>
        <v>313.8</v>
      </c>
      <c r="I88">
        <v>2.4350205200000001</v>
      </c>
    </row>
    <row r="89" spans="2:9">
      <c r="B89" t="s">
        <v>175</v>
      </c>
      <c r="C89">
        <v>22</v>
      </c>
      <c r="D89">
        <f>VLOOKUP(B89,统计年鉴数据中间处理!C:D,2,0)</f>
        <v>630.63</v>
      </c>
      <c r="I89">
        <v>0.58574277200000002</v>
      </c>
    </row>
    <row r="90" spans="2:9">
      <c r="B90" t="s">
        <v>223</v>
      </c>
      <c r="C90">
        <v>145</v>
      </c>
      <c r="D90">
        <f>VLOOKUP(B90,统计年鉴数据中间处理!C:D,2,0)</f>
        <v>762.24</v>
      </c>
      <c r="I90">
        <v>0.46190432599999998</v>
      </c>
    </row>
    <row r="91" spans="2:9">
      <c r="B91" t="s">
        <v>69</v>
      </c>
      <c r="C91">
        <v>164</v>
      </c>
      <c r="D91">
        <f>VLOOKUP(B91,统计年鉴数据中间处理!C:D,2,0)</f>
        <v>270.06</v>
      </c>
      <c r="I91">
        <v>8.7357052000000004E-2</v>
      </c>
    </row>
    <row r="92" spans="2:9">
      <c r="B92" t="s">
        <v>157</v>
      </c>
      <c r="C92">
        <v>25</v>
      </c>
      <c r="D92">
        <f>VLOOKUP(B92,统计年鉴数据中间处理!C:D,2,0)</f>
        <v>627.12</v>
      </c>
      <c r="I92">
        <v>0.65707245700000005</v>
      </c>
    </row>
    <row r="93" spans="2:9">
      <c r="B93" t="s">
        <v>241</v>
      </c>
      <c r="C93">
        <v>72</v>
      </c>
      <c r="D93">
        <f>VLOOKUP(B93,统计年鉴数据中间处理!C:D,2,0)</f>
        <v>986.36</v>
      </c>
      <c r="I93">
        <v>21.284478679999999</v>
      </c>
    </row>
    <row r="94" spans="2:9">
      <c r="B94" t="s">
        <v>264</v>
      </c>
      <c r="C94">
        <v>7</v>
      </c>
      <c r="D94">
        <f>VLOOKUP(B94,统计年鉴数据中间处理!C:D,2,0)</f>
        <v>296.77</v>
      </c>
      <c r="I94">
        <v>1.6407621939999999</v>
      </c>
    </row>
    <row r="95" spans="2:9">
      <c r="B95" t="s">
        <v>60</v>
      </c>
      <c r="C95">
        <v>69</v>
      </c>
      <c r="D95">
        <f>VLOOKUP(B95,统计年鉴数据中间处理!C:D,2,0)</f>
        <v>472.43</v>
      </c>
      <c r="I95">
        <v>0.48891890999999998</v>
      </c>
    </row>
    <row r="96" spans="2:9">
      <c r="B96" t="s">
        <v>130</v>
      </c>
      <c r="C96">
        <v>31</v>
      </c>
      <c r="D96">
        <f>VLOOKUP(B96,统计年鉴数据中间处理!C:D,2,0)</f>
        <v>437.4</v>
      </c>
      <c r="I96">
        <v>0.76955727399999996</v>
      </c>
    </row>
    <row r="97" spans="2:9">
      <c r="B97" t="s">
        <v>184</v>
      </c>
      <c r="C97">
        <v>156</v>
      </c>
      <c r="D97">
        <f>VLOOKUP(B97,统计年鉴数据中间处理!C:D,2,0)</f>
        <v>537.59</v>
      </c>
      <c r="I97">
        <v>1.0253115770000001</v>
      </c>
    </row>
    <row r="98" spans="2:9">
      <c r="B98" t="s">
        <v>205</v>
      </c>
      <c r="C98">
        <v>155</v>
      </c>
      <c r="D98">
        <f>VLOOKUP(B98,统计年鉴数据中间处理!C:D,2,0)</f>
        <v>1038</v>
      </c>
      <c r="I98">
        <v>1.1478848109999999</v>
      </c>
    </row>
    <row r="99" spans="2:9">
      <c r="B99" t="s">
        <v>122</v>
      </c>
      <c r="C99">
        <v>222</v>
      </c>
      <c r="D99">
        <f>VLOOKUP(B99,统计年鉴数据中间处理!C:D,2,0)</f>
        <v>751.5</v>
      </c>
      <c r="I99" t="e">
        <v>#N/A</v>
      </c>
    </row>
    <row r="100" spans="2:9">
      <c r="B100" t="s">
        <v>328</v>
      </c>
      <c r="C100">
        <v>39</v>
      </c>
      <c r="D100">
        <f>VLOOKUP(B100,统计年鉴数据中间处理!C:D,2,0)</f>
        <v>592.85</v>
      </c>
      <c r="I100">
        <v>2.5318728680000002</v>
      </c>
    </row>
    <row r="101" spans="2:9">
      <c r="B101" t="s">
        <v>169</v>
      </c>
      <c r="C101">
        <v>23</v>
      </c>
      <c r="D101">
        <f>VLOOKUP(B101,统计年鉴数据中间处理!C:D,2,0)</f>
        <v>359.48</v>
      </c>
      <c r="I101" t="e">
        <v>#N/A</v>
      </c>
    </row>
    <row r="102" spans="2:9">
      <c r="B102" t="s">
        <v>140</v>
      </c>
      <c r="C102">
        <v>160</v>
      </c>
      <c r="D102">
        <f>VLOOKUP(B102,统计年鉴数据中间处理!C:D,2,0)</f>
        <v>277.27</v>
      </c>
      <c r="I102">
        <v>0.36483035400000002</v>
      </c>
    </row>
    <row r="103" spans="2:9">
      <c r="B103" t="s">
        <v>95</v>
      </c>
      <c r="C103">
        <v>44</v>
      </c>
      <c r="D103">
        <f>VLOOKUP(B103,统计年鉴数据中间处理!C:D,2,0)</f>
        <v>496.03</v>
      </c>
      <c r="I103">
        <v>1.1149255140000001</v>
      </c>
    </row>
    <row r="104" spans="2:9">
      <c r="B104" t="s">
        <v>34</v>
      </c>
      <c r="C104">
        <v>193</v>
      </c>
      <c r="D104">
        <f>VLOOKUP(B104,统计年鉴数据中间处理!C:D,2,0)</f>
        <v>310.64999999999998</v>
      </c>
      <c r="I104">
        <v>0.66008675400000005</v>
      </c>
    </row>
    <row r="105" spans="2:9">
      <c r="B105" t="s">
        <v>125</v>
      </c>
      <c r="C105">
        <v>62</v>
      </c>
      <c r="D105">
        <f>VLOOKUP(B105,统计年鉴数据中间处理!C:D,2,0)</f>
        <v>834.39</v>
      </c>
      <c r="I105">
        <v>0.601150026</v>
      </c>
    </row>
    <row r="106" spans="2:9">
      <c r="B106" t="s">
        <v>181</v>
      </c>
      <c r="C106">
        <v>148</v>
      </c>
      <c r="D106">
        <f>VLOOKUP(B106,统计年鉴数据中间处理!C:D,2,0)</f>
        <v>812.04</v>
      </c>
      <c r="I106">
        <v>0.46594041200000003</v>
      </c>
    </row>
    <row r="107" spans="2:9">
      <c r="B107" t="s">
        <v>211</v>
      </c>
      <c r="C107">
        <v>74</v>
      </c>
      <c r="D107">
        <f>VLOOKUP(B107,统计年鉴数据中间处理!C:D,2,0)</f>
        <v>158.77000000000001</v>
      </c>
      <c r="I107">
        <v>1.055867415</v>
      </c>
    </row>
    <row r="108" spans="2:9">
      <c r="B108" t="s">
        <v>91</v>
      </c>
      <c r="C108">
        <v>313</v>
      </c>
      <c r="D108">
        <f>VLOOKUP(B108,统计年鉴数据中间处理!C:D,2,0)</f>
        <v>495.27</v>
      </c>
      <c r="I108">
        <v>6.4294710329999996</v>
      </c>
    </row>
    <row r="109" spans="2:9">
      <c r="B109" t="s">
        <v>190</v>
      </c>
      <c r="C109">
        <v>76</v>
      </c>
      <c r="D109">
        <f>VLOOKUP(B109,统计年鉴数据中间处理!C:D,2,0)</f>
        <v>725.54</v>
      </c>
      <c r="I109">
        <v>1.0769786770000001</v>
      </c>
    </row>
    <row r="110" spans="2:9">
      <c r="B110" t="s">
        <v>199</v>
      </c>
      <c r="C110">
        <v>169</v>
      </c>
      <c r="D110">
        <f>VLOOKUP(B110,统计年鉴数据中间处理!C:D,2,0)</f>
        <v>385.02</v>
      </c>
      <c r="I110">
        <v>2.7662287270000001</v>
      </c>
    </row>
    <row r="111" spans="2:9">
      <c r="B111" t="s">
        <v>29</v>
      </c>
      <c r="C111">
        <v>322</v>
      </c>
      <c r="D111">
        <f>VLOOKUP(B111,统计年鉴数据中间处理!C:D,2,0)</f>
        <v>338.3</v>
      </c>
      <c r="I111">
        <v>3.5915188229999999</v>
      </c>
    </row>
    <row r="112" spans="2:9">
      <c r="B112" t="s">
        <v>54</v>
      </c>
      <c r="C112">
        <v>299</v>
      </c>
      <c r="D112">
        <f>VLOOKUP(B112,统计年鉴数据中间处理!C:D,2,0)</f>
        <v>470.51</v>
      </c>
      <c r="I112">
        <v>5.8767600849999999</v>
      </c>
    </row>
    <row r="113" spans="2:9">
      <c r="B113" t="s">
        <v>146</v>
      </c>
      <c r="C113">
        <v>94</v>
      </c>
      <c r="D113">
        <f>VLOOKUP(B113,统计年鉴数据中间处理!C:D,2,0)</f>
        <v>311.55</v>
      </c>
      <c r="I113" t="e">
        <v>#N/A</v>
      </c>
    </row>
    <row r="114" spans="2:9">
      <c r="B114" t="s">
        <v>152</v>
      </c>
      <c r="C114">
        <v>158</v>
      </c>
      <c r="D114">
        <f>VLOOKUP(B114,统计年鉴数据中间处理!C:D,2,0)</f>
        <v>128.36000000000001</v>
      </c>
      <c r="I114" t="e">
        <v>#N/A</v>
      </c>
    </row>
    <row r="115" spans="2:9">
      <c r="B115" t="s">
        <v>81</v>
      </c>
      <c r="C115">
        <v>98</v>
      </c>
      <c r="D115" t="e">
        <f>VLOOKUP(B115,统计年鉴数据中间处理!C:D,2,0)</f>
        <v>#N/A</v>
      </c>
      <c r="I115">
        <v>18.533094810000001</v>
      </c>
    </row>
    <row r="116" spans="2:9">
      <c r="B116" t="s">
        <v>64</v>
      </c>
      <c r="C116">
        <v>191</v>
      </c>
      <c r="D116">
        <f>VLOOKUP(B116,统计年鉴数据中间处理!C:D,2,0)</f>
        <v>586.66</v>
      </c>
      <c r="I116">
        <v>0.84663089700000005</v>
      </c>
    </row>
    <row r="117" spans="2:9">
      <c r="B117" t="s">
        <v>267</v>
      </c>
      <c r="C117">
        <v>115</v>
      </c>
      <c r="D117">
        <f>VLOOKUP(B117,统计年鉴数据中间处理!C:D,2,0)</f>
        <v>289.63</v>
      </c>
      <c r="I117">
        <v>0.42311191999999997</v>
      </c>
    </row>
    <row r="118" spans="2:9">
      <c r="B118" t="s">
        <v>53</v>
      </c>
      <c r="C118">
        <v>311</v>
      </c>
      <c r="D118">
        <f>VLOOKUP(B118,统计年鉴数据中间处理!C:D,2,0)</f>
        <v>509.98</v>
      </c>
      <c r="I118">
        <v>0.15026296</v>
      </c>
    </row>
    <row r="119" spans="2:9">
      <c r="B119" t="s">
        <v>76</v>
      </c>
      <c r="C119">
        <v>46</v>
      </c>
      <c r="D119">
        <f>VLOOKUP(B119,统计年鉴数据中间处理!C:D,2,0)</f>
        <v>487.18</v>
      </c>
      <c r="I119">
        <v>2.3773584909999999</v>
      </c>
    </row>
    <row r="120" spans="2:9">
      <c r="B120" t="s">
        <v>139</v>
      </c>
      <c r="C120">
        <v>225</v>
      </c>
      <c r="D120" t="e">
        <f>VLOOKUP(B120,统计年鉴数据中间处理!C:D,2,0)</f>
        <v>#N/A</v>
      </c>
      <c r="I120">
        <v>1.79796391</v>
      </c>
    </row>
    <row r="121" spans="2:9">
      <c r="B121" t="s">
        <v>213</v>
      </c>
      <c r="C121">
        <v>146</v>
      </c>
      <c r="D121">
        <f>VLOOKUP(B121,统计年鉴数据中间处理!C:D,2,0)</f>
        <v>285.14999999999998</v>
      </c>
      <c r="I121">
        <v>1.044869783</v>
      </c>
    </row>
    <row r="122" spans="2:9">
      <c r="B122" t="s">
        <v>214</v>
      </c>
      <c r="C122">
        <v>179</v>
      </c>
      <c r="D122">
        <f>VLOOKUP(B122,统计年鉴数据中间处理!C:D,2,0)</f>
        <v>328.52</v>
      </c>
      <c r="I122" t="e">
        <v>#N/A</v>
      </c>
    </row>
    <row r="123" spans="2:9">
      <c r="B123" t="s">
        <v>250</v>
      </c>
      <c r="C123">
        <v>103</v>
      </c>
      <c r="D123">
        <f>VLOOKUP(B123,统计年鉴数据中间处理!C:D,2,0)</f>
        <v>156.27000000000001</v>
      </c>
      <c r="I123">
        <v>0.33444227399999998</v>
      </c>
    </row>
    <row r="124" spans="2:9">
      <c r="B124" t="s">
        <v>159</v>
      </c>
      <c r="C124">
        <v>24</v>
      </c>
      <c r="D124">
        <f>VLOOKUP(B124,统计年鉴数据中间处理!C:D,2,0)</f>
        <v>448.83</v>
      </c>
      <c r="I124">
        <v>0.43625509400000001</v>
      </c>
    </row>
    <row r="125" spans="2:9">
      <c r="B125" t="s">
        <v>143</v>
      </c>
      <c r="C125">
        <v>159</v>
      </c>
      <c r="D125">
        <f>VLOOKUP(B125,统计年鉴数据中间处理!C:D,2,0)</f>
        <v>230.45</v>
      </c>
      <c r="I125">
        <v>0.36859565100000002</v>
      </c>
    </row>
    <row r="126" spans="2:9">
      <c r="B126" t="s">
        <v>244</v>
      </c>
      <c r="C126">
        <v>144</v>
      </c>
      <c r="D126">
        <f>VLOOKUP(B126,统计年鉴数据中间处理!C:D,2,0)</f>
        <v>651.85</v>
      </c>
      <c r="I126">
        <v>0.58098656699999995</v>
      </c>
    </row>
    <row r="127" spans="2:9">
      <c r="B127" t="s">
        <v>237</v>
      </c>
      <c r="C127">
        <v>270</v>
      </c>
      <c r="D127">
        <f>VLOOKUP(B127,统计年鉴数据中间处理!C:D,2,0)</f>
        <v>129.81</v>
      </c>
      <c r="I127" t="e">
        <v>#N/A</v>
      </c>
    </row>
    <row r="128" spans="2:9">
      <c r="B128" t="s">
        <v>163</v>
      </c>
      <c r="C128">
        <v>170</v>
      </c>
      <c r="D128">
        <f>VLOOKUP(B128,统计年鉴数据中间处理!C:D,2,0)</f>
        <v>241.7</v>
      </c>
      <c r="I128">
        <v>0.38073038100000001</v>
      </c>
    </row>
    <row r="129" spans="2:9">
      <c r="B129" t="s">
        <v>105</v>
      </c>
      <c r="C129">
        <v>289</v>
      </c>
      <c r="D129" t="e">
        <f>VLOOKUP(B129,统计年鉴数据中间处理!C:D,2,0)</f>
        <v>#N/A</v>
      </c>
      <c r="I129">
        <v>0.38917389000000002</v>
      </c>
    </row>
    <row r="130" spans="2:9">
      <c r="B130" t="s">
        <v>100</v>
      </c>
      <c r="C130">
        <v>213</v>
      </c>
      <c r="D130">
        <f>VLOOKUP(B130,统计年鉴数据中间处理!C:D,2,0)</f>
        <v>3266.33</v>
      </c>
      <c r="I130">
        <v>0.30401034900000001</v>
      </c>
    </row>
    <row r="131" spans="2:9">
      <c r="B131" t="s">
        <v>131</v>
      </c>
      <c r="C131">
        <v>81</v>
      </c>
      <c r="D131">
        <f>VLOOKUP(B131,统计年鉴数据中间处理!C:D,2,0)</f>
        <v>526.89</v>
      </c>
      <c r="I131">
        <v>0.50961219800000002</v>
      </c>
    </row>
    <row r="132" spans="2:9">
      <c r="B132" t="s">
        <v>183</v>
      </c>
      <c r="C132">
        <v>157</v>
      </c>
      <c r="D132">
        <f>VLOOKUP(B132,统计年鉴数据中间处理!C:D,2,0)</f>
        <v>535.54</v>
      </c>
      <c r="I132">
        <v>0.68378691800000002</v>
      </c>
    </row>
    <row r="133" spans="2:9">
      <c r="B133" t="s">
        <v>200</v>
      </c>
      <c r="C133">
        <v>75</v>
      </c>
      <c r="D133">
        <f>VLOOKUP(B133,统计年鉴数据中间处理!C:D,2,0)</f>
        <v>593.41</v>
      </c>
      <c r="I133">
        <v>0.48579285100000003</v>
      </c>
    </row>
    <row r="134" spans="2:9">
      <c r="B134" t="s">
        <v>185</v>
      </c>
      <c r="C134">
        <v>182</v>
      </c>
      <c r="D134">
        <f>VLOOKUP(B134,统计年鉴数据中间处理!C:D,2,0)</f>
        <v>690.69</v>
      </c>
      <c r="I134">
        <v>0.31129324600000002</v>
      </c>
    </row>
    <row r="135" spans="2:9">
      <c r="B135" t="s">
        <v>77</v>
      </c>
      <c r="C135">
        <v>201</v>
      </c>
      <c r="D135">
        <f>VLOOKUP(B135,统计年鉴数据中间处理!C:D,2,0)</f>
        <v>506.75</v>
      </c>
      <c r="I135">
        <v>0.21537798799999999</v>
      </c>
    </row>
    <row r="136" spans="2:9">
      <c r="B136" t="s">
        <v>115</v>
      </c>
      <c r="C136">
        <v>187</v>
      </c>
      <c r="D136">
        <f>VLOOKUP(B136,统计年鉴数据中间处理!C:D,2,0)</f>
        <v>655.09</v>
      </c>
      <c r="I136">
        <v>0.121564482</v>
      </c>
    </row>
    <row r="137" spans="2:9">
      <c r="B137" t="s">
        <v>327</v>
      </c>
      <c r="C137">
        <v>212</v>
      </c>
      <c r="D137">
        <f>VLOOKUP(B137,统计年鉴数据中间处理!C:D,2,0)</f>
        <v>468.01</v>
      </c>
      <c r="I137">
        <v>0.12623462599999999</v>
      </c>
    </row>
    <row r="138" spans="2:9">
      <c r="B138" t="s">
        <v>124</v>
      </c>
      <c r="C138">
        <v>63</v>
      </c>
      <c r="D138">
        <f>VLOOKUP(B138,统计年鉴数据中间处理!C:D,2,0)</f>
        <v>103.4</v>
      </c>
      <c r="I138">
        <v>0.38015805400000002</v>
      </c>
    </row>
    <row r="139" spans="2:9">
      <c r="B139" t="s">
        <v>121</v>
      </c>
      <c r="C139">
        <v>64</v>
      </c>
      <c r="D139">
        <f>VLOOKUP(B139,统计年鉴数据中间处理!C:D,2,0)</f>
        <v>257.94</v>
      </c>
      <c r="I139">
        <v>0.42551265199999999</v>
      </c>
    </row>
    <row r="140" spans="2:9">
      <c r="B140" t="s">
        <v>173</v>
      </c>
      <c r="C140">
        <v>59</v>
      </c>
      <c r="D140">
        <f>VLOOKUP(B140,统计年鉴数据中间处理!C:D,2,0)</f>
        <v>1197.42</v>
      </c>
      <c r="I140">
        <v>0.97643464999999996</v>
      </c>
    </row>
    <row r="141" spans="2:9">
      <c r="B141" t="s">
        <v>232</v>
      </c>
      <c r="C141">
        <v>88</v>
      </c>
      <c r="D141">
        <f>VLOOKUP(B141,统计年鉴数据中间处理!C:D,2,0)</f>
        <v>319</v>
      </c>
      <c r="I141">
        <v>0.40080729999999998</v>
      </c>
    </row>
    <row r="142" spans="2:9">
      <c r="B142" t="s">
        <v>63</v>
      </c>
      <c r="C142">
        <v>47</v>
      </c>
      <c r="D142">
        <f>VLOOKUP(B142,统计年鉴数据中间处理!C:D,2,0)</f>
        <v>892.97</v>
      </c>
      <c r="I142">
        <v>0.28446482400000001</v>
      </c>
    </row>
    <row r="143" spans="2:9">
      <c r="B143" t="s">
        <v>178</v>
      </c>
      <c r="C143">
        <v>77</v>
      </c>
      <c r="D143">
        <f>VLOOKUP(B143,统计年鉴数据中间处理!C:D,2,0)</f>
        <v>482.08</v>
      </c>
      <c r="I143">
        <v>0.41815582600000001</v>
      </c>
    </row>
    <row r="144" spans="2:9">
      <c r="B144" t="s">
        <v>14</v>
      </c>
      <c r="C144">
        <v>194</v>
      </c>
      <c r="D144">
        <f>VLOOKUP(B144,统计年鉴数据中间处理!C:D,2,0)</f>
        <v>730.49</v>
      </c>
      <c r="I144">
        <v>0.29305292199999999</v>
      </c>
    </row>
    <row r="145" spans="2:9">
      <c r="B145" t="s">
        <v>40</v>
      </c>
      <c r="C145">
        <v>176</v>
      </c>
      <c r="D145">
        <f>VLOOKUP(B145,统计年鉴数据中间处理!C:D,2,0)</f>
        <v>644.61</v>
      </c>
      <c r="I145">
        <v>0.60969991099999998</v>
      </c>
    </row>
    <row r="146" spans="2:9">
      <c r="B146" t="s">
        <v>90</v>
      </c>
      <c r="C146">
        <v>175</v>
      </c>
      <c r="D146">
        <f>VLOOKUP(B146,统计年鉴数据中间处理!C:D,2,0)</f>
        <v>389.16</v>
      </c>
      <c r="I146">
        <v>1.119637526</v>
      </c>
    </row>
    <row r="147" spans="2:9">
      <c r="B147" t="s">
        <v>265</v>
      </c>
      <c r="C147">
        <v>104</v>
      </c>
      <c r="D147">
        <f>VLOOKUP(B147,统计年鉴数据中间处理!C:D,2,0)</f>
        <v>225.83</v>
      </c>
      <c r="I147">
        <v>0.51055848800000003</v>
      </c>
    </row>
    <row r="148" spans="2:9">
      <c r="B148" t="s">
        <v>274</v>
      </c>
      <c r="C148">
        <v>3</v>
      </c>
      <c r="D148">
        <f>VLOOKUP(B148,统计年鉴数据中间处理!C:D,2,0)</f>
        <v>341.7</v>
      </c>
      <c r="I148">
        <v>0.45004319599999998</v>
      </c>
    </row>
    <row r="149" spans="2:9">
      <c r="B149" t="s">
        <v>194</v>
      </c>
      <c r="C149">
        <v>181</v>
      </c>
      <c r="D149" t="e">
        <f>VLOOKUP(B149,统计年鉴数据中间处理!C:D,2,0)</f>
        <v>#N/A</v>
      </c>
      <c r="I149">
        <v>0.310003431</v>
      </c>
    </row>
    <row r="150" spans="2:9">
      <c r="B150" t="s">
        <v>198</v>
      </c>
      <c r="C150">
        <v>147</v>
      </c>
      <c r="D150">
        <f>VLOOKUP(B150,统计年鉴数据中间处理!C:D,2,0)</f>
        <v>489.44</v>
      </c>
      <c r="I150">
        <v>0.92670266899999998</v>
      </c>
    </row>
    <row r="151" spans="2:9">
      <c r="B151" t="s">
        <v>235</v>
      </c>
      <c r="C151">
        <v>87</v>
      </c>
      <c r="D151">
        <f>VLOOKUP(B151,统计年鉴数据中间处理!C:D,2,0)</f>
        <v>362.67</v>
      </c>
      <c r="I151">
        <v>1.3674999219999999</v>
      </c>
    </row>
    <row r="152" spans="2:9">
      <c r="B152" t="s">
        <v>120</v>
      </c>
      <c r="C152">
        <v>291</v>
      </c>
      <c r="D152" t="e">
        <f>VLOOKUP(B152,统计年鉴数据中间处理!C:D,2,0)</f>
        <v>#N/A</v>
      </c>
      <c r="I152">
        <v>2.6785714289999998</v>
      </c>
    </row>
    <row r="153" spans="2:9">
      <c r="B153" t="s">
        <v>270</v>
      </c>
      <c r="C153">
        <v>8</v>
      </c>
      <c r="D153">
        <f>VLOOKUP(B153,统计年鉴数据中间处理!C:D,2,0)</f>
        <v>281.33999999999997</v>
      </c>
      <c r="I153">
        <v>0.77265029600000001</v>
      </c>
    </row>
    <row r="154" spans="2:9">
      <c r="B154" t="s">
        <v>172</v>
      </c>
      <c r="C154">
        <v>183</v>
      </c>
      <c r="D154">
        <f>VLOOKUP(B154,统计年鉴数据中间处理!C:D,2,0)</f>
        <v>528.15</v>
      </c>
      <c r="I154">
        <v>0.27227957200000003</v>
      </c>
    </row>
    <row r="155" spans="2:9">
      <c r="B155" t="s">
        <v>166</v>
      </c>
      <c r="C155">
        <v>40</v>
      </c>
      <c r="D155">
        <f>VLOOKUP(B155,统计年鉴数据中间处理!C:D,2,0)</f>
        <v>994.14</v>
      </c>
      <c r="I155">
        <v>0.75775515000000004</v>
      </c>
    </row>
    <row r="156" spans="2:9">
      <c r="B156" t="s">
        <v>278</v>
      </c>
      <c r="C156">
        <v>119</v>
      </c>
      <c r="D156">
        <f>VLOOKUP(B156,统计年鉴数据中间处理!C:D,2,0)</f>
        <v>457.84</v>
      </c>
      <c r="I156">
        <v>0.25916154699999999</v>
      </c>
    </row>
    <row r="157" spans="2:9">
      <c r="B157" t="s">
        <v>132</v>
      </c>
      <c r="C157">
        <v>330</v>
      </c>
      <c r="D157">
        <f>VLOOKUP(B157,统计年鉴数据中间处理!C:D,2,0)</f>
        <v>569.54999999999995</v>
      </c>
      <c r="I157">
        <v>0.42652119799999999</v>
      </c>
    </row>
    <row r="158" spans="2:9">
      <c r="B158" t="s">
        <v>203</v>
      </c>
      <c r="C158">
        <v>180</v>
      </c>
      <c r="D158">
        <f>VLOOKUP(B158,统计年鉴数据中间处理!C:D,2,0)</f>
        <v>215.88</v>
      </c>
      <c r="I158">
        <v>0.70720570199999999</v>
      </c>
    </row>
    <row r="159" spans="2:9">
      <c r="B159" t="s">
        <v>243</v>
      </c>
      <c r="C159">
        <v>86</v>
      </c>
      <c r="D159">
        <f>VLOOKUP(B159,统计年鉴数据中间处理!C:D,2,0)</f>
        <v>305.08999999999997</v>
      </c>
      <c r="I159">
        <v>2.625871418</v>
      </c>
    </row>
    <row r="160" spans="2:9">
      <c r="B160" t="s">
        <v>117</v>
      </c>
      <c r="C160">
        <v>161</v>
      </c>
      <c r="D160">
        <f>VLOOKUP(B160,统计年鉴数据中间处理!C:D,2,0)</f>
        <v>148.47999999999999</v>
      </c>
      <c r="I160">
        <v>1.2069716779999999</v>
      </c>
    </row>
    <row r="161" spans="2:9">
      <c r="B161" t="s">
        <v>19</v>
      </c>
      <c r="C161">
        <v>324</v>
      </c>
      <c r="D161">
        <f>VLOOKUP(B161,统计年鉴数据中间处理!C:D,2,0)</f>
        <v>647.57000000000005</v>
      </c>
      <c r="I161">
        <v>0.53168558700000002</v>
      </c>
    </row>
    <row r="162" spans="2:9">
      <c r="B162" t="s">
        <v>171</v>
      </c>
      <c r="C162">
        <v>78</v>
      </c>
      <c r="D162">
        <f>VLOOKUP(B162,统计年鉴数据中间处理!C:D,2,0)</f>
        <v>274.47000000000003</v>
      </c>
      <c r="I162">
        <v>1.24282337</v>
      </c>
    </row>
    <row r="163" spans="2:9">
      <c r="B163" t="s">
        <v>58</v>
      </c>
      <c r="C163">
        <v>165</v>
      </c>
      <c r="D163">
        <f>VLOOKUP(B163,统计年鉴数据中间处理!C:D,2,0)</f>
        <v>292.35000000000002</v>
      </c>
      <c r="I163">
        <v>0.99108422200000001</v>
      </c>
    </row>
    <row r="164" spans="2:9">
      <c r="B164" t="s">
        <v>324</v>
      </c>
      <c r="C164">
        <v>80</v>
      </c>
      <c r="D164">
        <f>VLOOKUP(B164,统计年鉴数据中间处理!C:D,2,0)</f>
        <v>256.94</v>
      </c>
      <c r="I164">
        <v>1.178719337</v>
      </c>
    </row>
    <row r="165" spans="2:9">
      <c r="B165" t="s">
        <v>127</v>
      </c>
      <c r="C165">
        <v>211</v>
      </c>
      <c r="D165">
        <f>VLOOKUP(B165,统计年鉴数据中间处理!C:D,2,0)</f>
        <v>656.77</v>
      </c>
      <c r="I165">
        <v>0.78099218999999998</v>
      </c>
    </row>
    <row r="166" spans="2:9">
      <c r="B166" t="s">
        <v>38</v>
      </c>
      <c r="C166">
        <v>177</v>
      </c>
      <c r="D166">
        <f>VLOOKUP(B166,统计年鉴数据中间处理!C:D,2,0)</f>
        <v>508.65</v>
      </c>
      <c r="I166">
        <v>0.96383242700000005</v>
      </c>
    </row>
    <row r="167" spans="2:9">
      <c r="B167" t="s">
        <v>150</v>
      </c>
      <c r="C167">
        <v>171</v>
      </c>
      <c r="D167">
        <f>VLOOKUP(B167,统计年鉴数据中间处理!C:D,2,0)</f>
        <v>489.08</v>
      </c>
      <c r="I167">
        <v>0.36522583800000002</v>
      </c>
    </row>
    <row r="168" spans="2:9">
      <c r="B168" t="s">
        <v>129</v>
      </c>
      <c r="C168">
        <v>186</v>
      </c>
      <c r="D168">
        <f>VLOOKUP(B168,统计年鉴数据中间处理!C:D,2,0)</f>
        <v>300.58</v>
      </c>
      <c r="I168">
        <v>0.71453984800000003</v>
      </c>
    </row>
    <row r="169" spans="2:9">
      <c r="B169" t="s">
        <v>93</v>
      </c>
      <c r="C169">
        <v>174</v>
      </c>
      <c r="D169">
        <f>VLOOKUP(B169,统计年鉴数据中间处理!C:D,2,0)</f>
        <v>117.03</v>
      </c>
      <c r="I169">
        <v>3.8911396000000001E-2</v>
      </c>
    </row>
    <row r="170" spans="2:9">
      <c r="B170" t="s">
        <v>47</v>
      </c>
      <c r="C170">
        <v>166</v>
      </c>
      <c r="D170">
        <f>VLOOKUP(B170,统计年鉴数据中间处理!C:D,2,0)</f>
        <v>506.32</v>
      </c>
      <c r="I170">
        <v>0.35035674999999999</v>
      </c>
    </row>
    <row r="171" spans="2:9">
      <c r="B171" t="s">
        <v>135</v>
      </c>
      <c r="C171">
        <v>290</v>
      </c>
      <c r="D171">
        <f>VLOOKUP(B171,统计年鉴数据中间处理!C:D,2,0)</f>
        <v>159.4</v>
      </c>
      <c r="I171">
        <v>0.594286651</v>
      </c>
    </row>
    <row r="172" spans="2:9">
      <c r="B172" t="s">
        <v>148</v>
      </c>
      <c r="C172">
        <v>60</v>
      </c>
      <c r="D172">
        <f>VLOOKUP(B172,统计年鉴数据中间处理!C:D,2,0)</f>
        <v>853.1</v>
      </c>
      <c r="I172">
        <v>1.6850186890000001</v>
      </c>
    </row>
    <row r="173" spans="2:9">
      <c r="B173" t="s">
        <v>272</v>
      </c>
      <c r="C173">
        <v>9</v>
      </c>
      <c r="D173">
        <f>VLOOKUP(B173,统计年鉴数据中间处理!C:D,2,0)</f>
        <v>310.19</v>
      </c>
      <c r="I173">
        <v>0.85805344400000005</v>
      </c>
    </row>
    <row r="174" spans="2:9">
      <c r="B174" t="s">
        <v>113</v>
      </c>
      <c r="C174">
        <v>43</v>
      </c>
      <c r="D174">
        <f>VLOOKUP(B174,统计年鉴数据中间处理!C:D,2,0)</f>
        <v>487.85</v>
      </c>
      <c r="I174">
        <v>0.27690354299999997</v>
      </c>
    </row>
    <row r="175" spans="2:9">
      <c r="B175" t="s">
        <v>123</v>
      </c>
      <c r="C175">
        <v>293</v>
      </c>
      <c r="D175">
        <f>VLOOKUP(B175,统计年鉴数据中间处理!C:D,2,0)</f>
        <v>401.1</v>
      </c>
      <c r="I175">
        <v>4.1584645670000002</v>
      </c>
    </row>
    <row r="176" spans="2:9">
      <c r="B176" t="s">
        <v>104</v>
      </c>
      <c r="C176">
        <v>162</v>
      </c>
      <c r="D176">
        <f>VLOOKUP(B176,统计年鉴数据中间处理!C:D,2,0)</f>
        <v>249.36</v>
      </c>
      <c r="I176">
        <v>0.43073571599999999</v>
      </c>
    </row>
    <row r="177" spans="2:9">
      <c r="B177" t="s">
        <v>137</v>
      </c>
      <c r="C177">
        <v>331</v>
      </c>
      <c r="D177">
        <f>VLOOKUP(B177,统计年鉴数据中间处理!C:D,2,0)</f>
        <v>96.77</v>
      </c>
      <c r="I177">
        <v>0.34905332500000003</v>
      </c>
    </row>
    <row r="178" spans="2:9">
      <c r="B178" t="s">
        <v>43</v>
      </c>
      <c r="C178">
        <v>321</v>
      </c>
      <c r="D178">
        <f>VLOOKUP(B178,统计年鉴数据中间处理!C:D,2,0)</f>
        <v>257.01</v>
      </c>
      <c r="I178">
        <v>0.38350727899999998</v>
      </c>
    </row>
    <row r="179" spans="2:9">
      <c r="B179" t="s">
        <v>12</v>
      </c>
      <c r="C179">
        <v>195</v>
      </c>
      <c r="D179">
        <f>VLOOKUP(B179,统计年鉴数据中间处理!C:D,2,0)</f>
        <v>694.85</v>
      </c>
      <c r="I179" t="e">
        <v>#N/A</v>
      </c>
    </row>
    <row r="180" spans="2:9">
      <c r="B180" t="s">
        <v>88</v>
      </c>
      <c r="C180">
        <v>200</v>
      </c>
      <c r="D180" t="e">
        <f>VLOOKUP(B180,统计年鉴数据中间处理!C:D,2,0)</f>
        <v>#N/A</v>
      </c>
      <c r="I180">
        <v>0.217168366</v>
      </c>
    </row>
    <row r="181" spans="2:9">
      <c r="B181" t="s">
        <v>158</v>
      </c>
      <c r="C181">
        <v>93</v>
      </c>
      <c r="D181">
        <f>VLOOKUP(B181,统计年鉴数据中间处理!C:D,2,0)</f>
        <v>380.85</v>
      </c>
      <c r="I181">
        <v>0.70757989200000004</v>
      </c>
    </row>
    <row r="182" spans="2:9">
      <c r="B182" t="s">
        <v>42</v>
      </c>
      <c r="C182">
        <v>202</v>
      </c>
      <c r="D182">
        <f>VLOOKUP(B182,统计年鉴数据中间处理!C:D,2,0)</f>
        <v>366.23</v>
      </c>
      <c r="I182" t="e">
        <v>#N/A</v>
      </c>
    </row>
    <row r="183" spans="2:9">
      <c r="B183" t="s">
        <v>79</v>
      </c>
      <c r="C183">
        <v>303</v>
      </c>
      <c r="D183" t="e">
        <f>VLOOKUP(B183,统计年鉴数据中间处理!C:D,2,0)</f>
        <v>#N/A</v>
      </c>
      <c r="I183">
        <v>0.55149671700000003</v>
      </c>
    </row>
    <row r="184" spans="2:9">
      <c r="B184" t="s">
        <v>164</v>
      </c>
      <c r="C184">
        <v>79</v>
      </c>
      <c r="D184">
        <f>VLOOKUP(B184,统计年鉴数据中间处理!C:D,2,0)</f>
        <v>869.16</v>
      </c>
      <c r="I184">
        <v>1.0989825609999999</v>
      </c>
    </row>
    <row r="185" spans="2:9">
      <c r="B185" t="s">
        <v>147</v>
      </c>
      <c r="C185">
        <v>41</v>
      </c>
      <c r="D185">
        <f>VLOOKUP(B185,统计年鉴数据中间处理!C:D,2,0)</f>
        <v>703.77</v>
      </c>
      <c r="I185">
        <v>0.18370425300000001</v>
      </c>
    </row>
    <row r="186" spans="2:9">
      <c r="B186" t="s">
        <v>186</v>
      </c>
      <c r="C186">
        <v>197</v>
      </c>
      <c r="D186">
        <f>VLOOKUP(B186,统计年鉴数据中间处理!C:D,2,0)</f>
        <v>228.63</v>
      </c>
      <c r="I186">
        <v>0.90344629200000004</v>
      </c>
    </row>
    <row r="187" spans="2:9">
      <c r="B187" t="s">
        <v>96</v>
      </c>
      <c r="C187">
        <v>173</v>
      </c>
      <c r="D187">
        <f>VLOOKUP(B187,统计年鉴数据中间处理!C:D,2,0)</f>
        <v>722.31</v>
      </c>
      <c r="I187">
        <v>1.0652463379999999</v>
      </c>
    </row>
    <row r="188" spans="2:9">
      <c r="B188" t="s">
        <v>128</v>
      </c>
      <c r="C188">
        <v>42</v>
      </c>
      <c r="D188">
        <f>VLOOKUP(B188,统计年鉴数据中间处理!C:D,2,0)</f>
        <v>614.89</v>
      </c>
      <c r="I188">
        <v>1.5786195059999999</v>
      </c>
    </row>
    <row r="189" spans="2:9">
      <c r="B189" t="s">
        <v>160</v>
      </c>
      <c r="C189">
        <v>184</v>
      </c>
      <c r="D189">
        <f>VLOOKUP(B189,统计年鉴数据中间处理!C:D,2,0)</f>
        <v>1157.56</v>
      </c>
      <c r="I189">
        <v>1.577570573</v>
      </c>
    </row>
    <row r="190" spans="2:9">
      <c r="B190" t="s">
        <v>25</v>
      </c>
      <c r="C190">
        <v>325</v>
      </c>
      <c r="D190">
        <f>VLOOKUP(B190,统计年鉴数据中间处理!C:D,2,0)</f>
        <v>505.78</v>
      </c>
      <c r="I190">
        <v>1.1570706019999999</v>
      </c>
    </row>
    <row r="191" spans="2:9">
      <c r="B191" t="s">
        <v>245</v>
      </c>
      <c r="C191">
        <v>271</v>
      </c>
      <c r="D191">
        <f>VLOOKUP(B191,统计年鉴数据中间处理!C:D,2,0)</f>
        <v>252.6</v>
      </c>
      <c r="I191">
        <v>0.48616446499999999</v>
      </c>
    </row>
    <row r="192" spans="2:9">
      <c r="B192" t="s">
        <v>279</v>
      </c>
      <c r="C192">
        <v>4</v>
      </c>
      <c r="D192">
        <f>VLOOKUP(B192,统计年鉴数据中间处理!C:D,2,0)</f>
        <v>192.37</v>
      </c>
      <c r="I192">
        <v>1.843936789</v>
      </c>
    </row>
    <row r="193" spans="2:9">
      <c r="B193" t="s">
        <v>210</v>
      </c>
      <c r="C193">
        <v>89</v>
      </c>
      <c r="D193">
        <f>VLOOKUP(B193,统计年鉴数据中间处理!C:D,2,0)</f>
        <v>434.48</v>
      </c>
      <c r="I193">
        <v>1.7825770240000001</v>
      </c>
    </row>
    <row r="194" spans="2:9">
      <c r="B194" t="s">
        <v>67</v>
      </c>
      <c r="C194">
        <v>99</v>
      </c>
      <c r="D194">
        <f>VLOOKUP(B194,统计年鉴数据中间处理!C:D,2,0)</f>
        <v>111.38</v>
      </c>
      <c r="I194">
        <v>2.500766166</v>
      </c>
    </row>
    <row r="195" spans="2:9">
      <c r="B195" t="s">
        <v>326</v>
      </c>
      <c r="C195">
        <v>203</v>
      </c>
      <c r="D195">
        <f>VLOOKUP(B195,统计年鉴数据中间处理!C:D,2,0)</f>
        <v>253.86</v>
      </c>
      <c r="I195">
        <v>0.46308069099999999</v>
      </c>
    </row>
    <row r="196" spans="2:9">
      <c r="B196" t="s">
        <v>153</v>
      </c>
      <c r="C196">
        <v>210</v>
      </c>
      <c r="D196">
        <f>VLOOKUP(B196,统计年鉴数据中间处理!C:D,2,0)</f>
        <v>302.72000000000003</v>
      </c>
      <c r="I196">
        <v>0.35614641899999999</v>
      </c>
    </row>
    <row r="197" spans="2:9">
      <c r="B197" t="s">
        <v>192</v>
      </c>
      <c r="C197">
        <v>90</v>
      </c>
      <c r="D197">
        <f>VLOOKUP(B197,统计年鉴数据中间处理!C:D,2,0)</f>
        <v>501.51</v>
      </c>
      <c r="I197">
        <v>0.44590471700000001</v>
      </c>
    </row>
    <row r="198" spans="2:9">
      <c r="B198" t="s">
        <v>144</v>
      </c>
      <c r="C198">
        <v>185</v>
      </c>
      <c r="D198">
        <f>VLOOKUP(B198,统计年鉴数据中间处理!C:D,2,0)</f>
        <v>586.63</v>
      </c>
      <c r="I198">
        <v>0.186712983</v>
      </c>
    </row>
    <row r="199" spans="2:9">
      <c r="B199" t="s">
        <v>253</v>
      </c>
      <c r="C199">
        <v>105</v>
      </c>
      <c r="D199">
        <f>VLOOKUP(B199,统计年鉴数据中间处理!C:D,2,0)</f>
        <v>148.09</v>
      </c>
      <c r="I199">
        <v>1.452476004</v>
      </c>
    </row>
    <row r="200" spans="2:9">
      <c r="B200" t="s">
        <v>262</v>
      </c>
      <c r="C200">
        <v>116</v>
      </c>
      <c r="D200">
        <f>VLOOKUP(B200,统计年鉴数据中间处理!C:D,2,0)</f>
        <v>218.68</v>
      </c>
      <c r="I200" t="e">
        <v>#N/A</v>
      </c>
    </row>
    <row r="201" spans="2:9">
      <c r="B201" t="s">
        <v>229</v>
      </c>
      <c r="C201">
        <v>196</v>
      </c>
      <c r="D201">
        <f>VLOOKUP(B201,统计年鉴数据中间处理!C:D,2,0)</f>
        <v>361.79</v>
      </c>
      <c r="I201" t="e">
        <v>#N/A</v>
      </c>
    </row>
    <row r="202" spans="2:9">
      <c r="B202" t="s">
        <v>112</v>
      </c>
      <c r="C202">
        <v>199</v>
      </c>
      <c r="D202" t="e">
        <f>VLOOKUP(B202,统计年鉴数据中间处理!C:D,2,0)</f>
        <v>#N/A</v>
      </c>
      <c r="I202">
        <v>0.72588872299999996</v>
      </c>
    </row>
    <row r="203" spans="2:9">
      <c r="B203" t="s">
        <v>73</v>
      </c>
      <c r="C203">
        <v>228</v>
      </c>
      <c r="D203">
        <f>VLOOKUP(B203,统计年鉴数据中间处理!C:D,2,0)</f>
        <v>555.28</v>
      </c>
      <c r="I203">
        <v>2.044594703</v>
      </c>
    </row>
    <row r="204" spans="2:9">
      <c r="B204" t="s">
        <v>72</v>
      </c>
      <c r="C204">
        <v>312</v>
      </c>
      <c r="D204" t="e">
        <f>VLOOKUP(B204,统计年鉴数据中间处理!C:D,2,0)</f>
        <v>#N/A</v>
      </c>
      <c r="I204">
        <v>0.49596309100000002</v>
      </c>
    </row>
    <row r="205" spans="2:9">
      <c r="B205" t="s">
        <v>106</v>
      </c>
      <c r="C205">
        <v>172</v>
      </c>
      <c r="D205">
        <f>VLOOKUP(B205,统计年鉴数据中间处理!C:D,2,0)</f>
        <v>159.22999999999999</v>
      </c>
      <c r="I205">
        <v>0.78421256299999997</v>
      </c>
    </row>
    <row r="206" spans="2:9">
      <c r="B206" t="s">
        <v>273</v>
      </c>
      <c r="C206">
        <v>269</v>
      </c>
      <c r="D206">
        <f>VLOOKUP(B206,统计年鉴数据中间处理!C:D,2,0)</f>
        <v>129.59</v>
      </c>
      <c r="I206">
        <v>1.3306161590000001</v>
      </c>
    </row>
    <row r="207" spans="2:9">
      <c r="B207" t="s">
        <v>280</v>
      </c>
      <c r="C207">
        <v>5</v>
      </c>
      <c r="D207">
        <f>VLOOKUP(B207,统计年鉴数据中间处理!C:D,2,0)</f>
        <v>715.03</v>
      </c>
      <c r="I207">
        <v>0.58984910800000001</v>
      </c>
    </row>
    <row r="208" spans="2:9">
      <c r="B208" t="s">
        <v>176</v>
      </c>
      <c r="C208">
        <v>273</v>
      </c>
      <c r="D208">
        <f>VLOOKUP(B208,统计年鉴数据中间处理!C:D,2,0)</f>
        <v>378.37</v>
      </c>
      <c r="I208">
        <v>0.63417600600000001</v>
      </c>
    </row>
    <row r="209" spans="2:9">
      <c r="B209" t="s">
        <v>294</v>
      </c>
      <c r="C209">
        <v>120</v>
      </c>
      <c r="D209">
        <f>VLOOKUP(B209,统计年鉴数据中间处理!C:D,2,0)</f>
        <v>308.67</v>
      </c>
      <c r="I209">
        <v>1.6853932579999999</v>
      </c>
    </row>
    <row r="210" spans="2:9">
      <c r="B210" t="s">
        <v>13</v>
      </c>
      <c r="C210">
        <v>205</v>
      </c>
      <c r="D210">
        <f>VLOOKUP(B210,统计年鉴数据中间处理!C:D,2,0)</f>
        <v>158.94999999999999</v>
      </c>
      <c r="I210">
        <v>1.328616201</v>
      </c>
    </row>
    <row r="211" spans="2:9">
      <c r="B211" t="s">
        <v>68</v>
      </c>
      <c r="C211">
        <v>304</v>
      </c>
      <c r="D211" t="e">
        <f>VLOOKUP(B211,统计年鉴数据中间处理!C:D,2,0)</f>
        <v>#N/A</v>
      </c>
      <c r="I211">
        <v>0.38442582600000003</v>
      </c>
    </row>
    <row r="212" spans="2:9">
      <c r="B212" t="s">
        <v>168</v>
      </c>
      <c r="C212">
        <v>221</v>
      </c>
      <c r="D212">
        <f>VLOOKUP(B212,统计年鉴数据中间处理!C:D,2,0)</f>
        <v>278.31</v>
      </c>
      <c r="I212">
        <v>0.23486848799999999</v>
      </c>
    </row>
    <row r="213" spans="2:9">
      <c r="B213" t="s">
        <v>271</v>
      </c>
      <c r="C213">
        <v>141</v>
      </c>
      <c r="D213">
        <f>VLOOKUP(B213,统计年鉴数据中间处理!C:D,2,0)</f>
        <v>234.42</v>
      </c>
      <c r="I213">
        <v>0.27672901999999999</v>
      </c>
    </row>
    <row r="214" spans="2:9">
      <c r="B214" t="s">
        <v>291</v>
      </c>
      <c r="C214">
        <v>178</v>
      </c>
      <c r="D214" t="e">
        <f>VLOOKUP(B214,统计年鉴数据中间处理!C:D,2,0)</f>
        <v>#N/A</v>
      </c>
      <c r="I214">
        <v>0.98049009399999998</v>
      </c>
    </row>
    <row r="215" spans="2:9">
      <c r="B215" t="s">
        <v>78</v>
      </c>
      <c r="C215">
        <v>214</v>
      </c>
      <c r="D215">
        <f>VLOOKUP(B215,统计年鉴数据中间处理!C:D,2,0)</f>
        <v>747.44</v>
      </c>
      <c r="I215">
        <v>0.14920424400000001</v>
      </c>
    </row>
    <row r="216" spans="2:9">
      <c r="B216" t="s">
        <v>154</v>
      </c>
      <c r="C216">
        <v>198</v>
      </c>
      <c r="D216">
        <f>VLOOKUP(B216,统计年鉴数据中间处理!C:D,2,0)</f>
        <v>352.12</v>
      </c>
      <c r="I216">
        <v>6.2225649540000001</v>
      </c>
    </row>
    <row r="217" spans="2:9">
      <c r="B217" t="s">
        <v>46</v>
      </c>
      <c r="C217">
        <v>217</v>
      </c>
      <c r="D217">
        <f>VLOOKUP(B217,统计年鉴数据中间处理!C:D,2,0)</f>
        <v>407.06</v>
      </c>
      <c r="I217" t="e">
        <v>#N/A</v>
      </c>
    </row>
    <row r="218" spans="2:9">
      <c r="B218" t="s">
        <v>283</v>
      </c>
      <c r="C218">
        <v>138</v>
      </c>
      <c r="D218">
        <f>VLOOKUP(B218,统计年鉴数据中间处理!C:D,2,0)</f>
        <v>222.9</v>
      </c>
      <c r="I218">
        <v>1.523084246</v>
      </c>
    </row>
    <row r="219" spans="2:9">
      <c r="B219" t="s">
        <v>20</v>
      </c>
      <c r="C219">
        <v>218</v>
      </c>
      <c r="D219">
        <f>VLOOKUP(B219,统计年鉴数据中间处理!C:D,2,0)</f>
        <v>694.8</v>
      </c>
      <c r="I219">
        <v>8.7380013289999994</v>
      </c>
    </row>
    <row r="220" spans="2:9">
      <c r="B220" t="s">
        <v>276</v>
      </c>
      <c r="C220">
        <v>139</v>
      </c>
      <c r="D220">
        <f>VLOOKUP(B220,统计年鉴数据中间处理!C:D,2,0)</f>
        <v>183.44</v>
      </c>
      <c r="I220">
        <v>1.643645343</v>
      </c>
    </row>
    <row r="221" spans="2:9">
      <c r="B221" t="s">
        <v>277</v>
      </c>
      <c r="C221">
        <v>129</v>
      </c>
      <c r="D221">
        <f>VLOOKUP(B221,统计年鉴数据中间处理!C:D,2,0)</f>
        <v>155.56</v>
      </c>
      <c r="I221">
        <v>1.068646381</v>
      </c>
    </row>
    <row r="222" spans="2:9">
      <c r="B222" t="s">
        <v>287</v>
      </c>
      <c r="C222">
        <v>10</v>
      </c>
      <c r="D222">
        <f>VLOOKUP(B222,统计年鉴数据中间处理!C:D,2,0)</f>
        <v>306</v>
      </c>
      <c r="I222">
        <v>0.241323018</v>
      </c>
    </row>
    <row r="223" spans="2:9">
      <c r="B223" t="s">
        <v>15</v>
      </c>
      <c r="C223">
        <v>204</v>
      </c>
      <c r="D223">
        <f>VLOOKUP(B223,统计年鉴数据中间处理!C:D,2,0)</f>
        <v>367.85</v>
      </c>
      <c r="I223">
        <v>1.841111052</v>
      </c>
    </row>
    <row r="224" spans="2:9">
      <c r="B224" t="s">
        <v>293</v>
      </c>
      <c r="C224">
        <v>11</v>
      </c>
      <c r="D224">
        <f>VLOOKUP(B224,统计年鉴数据中间处理!C:D,2,0)</f>
        <v>338.34</v>
      </c>
      <c r="I224" t="e">
        <v>#N/A</v>
      </c>
    </row>
    <row r="225" spans="2:9">
      <c r="B225" t="s">
        <v>50</v>
      </c>
      <c r="C225">
        <v>100</v>
      </c>
      <c r="D225" t="e">
        <f>VLOOKUP(B225,统计年鉴数据中间处理!C:D,2,0)</f>
        <v>#N/A</v>
      </c>
      <c r="I225" t="e">
        <v>#N/A</v>
      </c>
    </row>
    <row r="226" spans="2:9">
      <c r="B226" t="s">
        <v>275</v>
      </c>
      <c r="C226">
        <v>140</v>
      </c>
      <c r="D226">
        <f>VLOOKUP(B226,统计年鉴数据中间处理!C:D,2,0)</f>
        <v>351.72</v>
      </c>
      <c r="I226" t="e">
        <v>#N/A</v>
      </c>
    </row>
    <row r="227" spans="2:9">
      <c r="B227" t="s">
        <v>182</v>
      </c>
      <c r="C227">
        <v>91</v>
      </c>
      <c r="D227">
        <f>VLOOKUP(B227,统计年鉴数据中间处理!C:D,2,0)</f>
        <v>554.37</v>
      </c>
      <c r="I227">
        <v>0.42970092799999998</v>
      </c>
    </row>
    <row r="228" spans="2:9">
      <c r="B228" t="s">
        <v>218</v>
      </c>
      <c r="C228">
        <v>207</v>
      </c>
      <c r="D228">
        <f>VLOOKUP(B228,统计年鉴数据中间处理!C:D,2,0)</f>
        <v>225.41</v>
      </c>
      <c r="I228">
        <v>0.33111645699999998</v>
      </c>
    </row>
    <row r="229" spans="2:9">
      <c r="B229" t="s">
        <v>187</v>
      </c>
      <c r="C229">
        <v>224</v>
      </c>
      <c r="D229" t="e">
        <f>VLOOKUP(B229,统计年鉴数据中间处理!C:D,2,0)</f>
        <v>#N/A</v>
      </c>
      <c r="I229">
        <v>0.18981610500000001</v>
      </c>
    </row>
    <row r="230" spans="2:9">
      <c r="B230" t="s">
        <v>174</v>
      </c>
      <c r="C230">
        <v>92</v>
      </c>
      <c r="D230">
        <f>VLOOKUP(B230,统计年鉴数据中间处理!C:D,2,0)</f>
        <v>776.99</v>
      </c>
      <c r="I230">
        <v>1.6318772580000001</v>
      </c>
    </row>
    <row r="231" spans="2:9">
      <c r="B231" t="s">
        <v>239</v>
      </c>
      <c r="C231">
        <v>206</v>
      </c>
      <c r="D231">
        <f>VLOOKUP(B231,统计年鉴数据中间处理!C:D,2,0)</f>
        <v>354.62</v>
      </c>
      <c r="I231">
        <v>0.73287077199999995</v>
      </c>
    </row>
    <row r="232" spans="2:9">
      <c r="B232" t="s">
        <v>62</v>
      </c>
      <c r="C232">
        <v>216</v>
      </c>
      <c r="D232" t="e">
        <f>VLOOKUP(B232,统计年鉴数据中间处理!C:D,2,0)</f>
        <v>#N/A</v>
      </c>
      <c r="I232">
        <v>0.98978790299999997</v>
      </c>
    </row>
    <row r="233" spans="2:9">
      <c r="B233" t="s">
        <v>177</v>
      </c>
      <c r="C233">
        <v>209</v>
      </c>
      <c r="D233">
        <f>VLOOKUP(B233,统计年鉴数据中间处理!C:D,2,0)</f>
        <v>513.41</v>
      </c>
      <c r="I233" t="e">
        <v>#N/A</v>
      </c>
    </row>
    <row r="234" spans="2:9">
      <c r="B234" t="s">
        <v>286</v>
      </c>
      <c r="C234">
        <v>128</v>
      </c>
      <c r="D234">
        <f>VLOOKUP(B234,统计年鉴数据中间处理!C:D,2,0)</f>
        <v>226.99</v>
      </c>
      <c r="I234" t="e">
        <v>#N/A</v>
      </c>
    </row>
    <row r="235" spans="2:9">
      <c r="B235" t="s">
        <v>292</v>
      </c>
      <c r="C235">
        <v>268</v>
      </c>
      <c r="D235">
        <f>VLOOKUP(B235,统计年鉴数据中间处理!C:D,2,0)</f>
        <v>123.56</v>
      </c>
      <c r="I235" t="e">
        <v>#N/A</v>
      </c>
    </row>
    <row r="236" spans="2:9">
      <c r="B236" t="s">
        <v>179</v>
      </c>
      <c r="C236">
        <v>274</v>
      </c>
      <c r="D236">
        <f>VLOOKUP(B236,统计年鉴数据中间处理!C:D,2,0)</f>
        <v>358.45</v>
      </c>
      <c r="I236" t="e">
        <v>#N/A</v>
      </c>
    </row>
    <row r="237" spans="2:9">
      <c r="B237" t="s">
        <v>298</v>
      </c>
      <c r="C237">
        <v>12</v>
      </c>
      <c r="D237">
        <f>VLOOKUP(B237,统计年鉴数据中间处理!C:D,2,0)</f>
        <v>754.51</v>
      </c>
      <c r="I237" t="e">
        <v>#N/A</v>
      </c>
    </row>
    <row r="238" spans="2:9">
      <c r="B238" t="s">
        <v>170</v>
      </c>
      <c r="C238">
        <v>276</v>
      </c>
      <c r="D238">
        <f>VLOOKUP(B238,统计年鉴数据中间处理!C:D,2,0)</f>
        <v>242.77</v>
      </c>
      <c r="I238" t="e">
        <v>#N/A</v>
      </c>
    </row>
    <row r="239" spans="2:9">
      <c r="B239" t="s">
        <v>257</v>
      </c>
      <c r="C239">
        <v>131</v>
      </c>
      <c r="D239">
        <f>VLOOKUP(B239,统计年鉴数据中间处理!C:D,2,0)</f>
        <v>584.09</v>
      </c>
      <c r="I239">
        <v>5.7981741920000003</v>
      </c>
    </row>
    <row r="240" spans="2:9">
      <c r="B240" t="s">
        <v>66</v>
      </c>
      <c r="C240">
        <v>215</v>
      </c>
      <c r="D240">
        <f>VLOOKUP(B240,统计年鉴数据中间处理!C:D,2,0)</f>
        <v>365.5</v>
      </c>
      <c r="I240">
        <v>2.266462481</v>
      </c>
    </row>
    <row r="241" spans="2:9">
      <c r="B241" t="s">
        <v>263</v>
      </c>
      <c r="C241">
        <v>117</v>
      </c>
      <c r="D241">
        <f>VLOOKUP(B241,统计年鉴数据中间处理!C:D,2,0)</f>
        <v>173.52</v>
      </c>
      <c r="I241" t="e">
        <v>#N/A</v>
      </c>
    </row>
    <row r="242" spans="2:9">
      <c r="B242" t="s">
        <v>289</v>
      </c>
      <c r="C242">
        <v>127</v>
      </c>
      <c r="D242">
        <f>VLOOKUP(B242,统计年鉴数据中间处理!C:D,2,0)</f>
        <v>129.71</v>
      </c>
      <c r="I242" t="e">
        <v>#N/A</v>
      </c>
    </row>
    <row r="243" spans="2:9">
      <c r="B243" t="s">
        <v>197</v>
      </c>
      <c r="C243">
        <v>223</v>
      </c>
      <c r="D243" t="e">
        <f>VLOOKUP(B243,统计年鉴数据中间处理!C:D,2,0)</f>
        <v>#N/A</v>
      </c>
      <c r="I243">
        <v>6.439534214</v>
      </c>
    </row>
    <row r="244" spans="2:9">
      <c r="B244" t="s">
        <v>191</v>
      </c>
      <c r="C244">
        <v>208</v>
      </c>
      <c r="D244">
        <f>VLOOKUP(B244,统计年鉴数据中间处理!C:D,2,0)</f>
        <v>85.19</v>
      </c>
      <c r="I244" t="e">
        <v>#N/A</v>
      </c>
    </row>
    <row r="245" spans="2:9">
      <c r="B245" t="s">
        <v>134</v>
      </c>
      <c r="C245">
        <v>236</v>
      </c>
      <c r="D245" t="e">
        <f>VLOOKUP(B245,统计年鉴数据中间处理!C:D,2,0)</f>
        <v>#N/A</v>
      </c>
      <c r="I245">
        <v>10.98373767</v>
      </c>
    </row>
    <row r="246" spans="2:9">
      <c r="B246" t="s">
        <v>48</v>
      </c>
      <c r="C246">
        <v>229</v>
      </c>
      <c r="D246">
        <f>VLOOKUP(B246,统计年鉴数据中间处理!C:D,2,0)</f>
        <v>531.26</v>
      </c>
      <c r="I246" t="e">
        <v>#N/A</v>
      </c>
    </row>
    <row r="247" spans="2:9">
      <c r="B247" t="s">
        <v>269</v>
      </c>
      <c r="C247">
        <v>130</v>
      </c>
      <c r="D247">
        <f>VLOOKUP(B247,统计年鉴数据中间处理!C:D,2,0)</f>
        <v>242.67</v>
      </c>
      <c r="I247" t="e">
        <v>#N/A</v>
      </c>
    </row>
    <row r="248" spans="2:9">
      <c r="B248" t="s">
        <v>301</v>
      </c>
      <c r="C248">
        <v>143</v>
      </c>
      <c r="D248">
        <f>VLOOKUP(B248,统计年鉴数据中间处理!C:D,2,0)</f>
        <v>286.72000000000003</v>
      </c>
      <c r="I248" t="e">
        <v>#N/A</v>
      </c>
    </row>
    <row r="249" spans="2:9">
      <c r="B249" t="s">
        <v>307</v>
      </c>
      <c r="C249">
        <v>13</v>
      </c>
      <c r="D249">
        <f>VLOOKUP(B249,统计年鉴数据中间处理!C:D,2,0)</f>
        <v>990.7</v>
      </c>
      <c r="I249" t="e">
        <v>#N/A</v>
      </c>
    </row>
    <row r="250" spans="2:9">
      <c r="B250" t="s">
        <v>323</v>
      </c>
      <c r="C250">
        <v>315</v>
      </c>
      <c r="D250">
        <f>VLOOKUP(B250,统计年鉴数据中间处理!C:D,2,0)</f>
        <v>240.98</v>
      </c>
      <c r="I250" t="e">
        <v>#N/A</v>
      </c>
    </row>
    <row r="251" spans="2:9">
      <c r="B251" t="s">
        <v>233</v>
      </c>
      <c r="C251">
        <v>108</v>
      </c>
      <c r="D251">
        <f>VLOOKUP(B251,统计年鉴数据中间处理!C:D,2,0)</f>
        <v>136.44999999999999</v>
      </c>
      <c r="I251">
        <v>0.17812376299999999</v>
      </c>
    </row>
    <row r="252" spans="2:9">
      <c r="B252" t="s">
        <v>57</v>
      </c>
      <c r="C252">
        <v>238</v>
      </c>
      <c r="D252" t="e">
        <f>VLOOKUP(B252,统计年鉴数据中间处理!C:D,2,0)</f>
        <v>#N/A</v>
      </c>
      <c r="I252">
        <v>0.56715242200000004</v>
      </c>
    </row>
    <row r="253" spans="2:9">
      <c r="B253" t="s">
        <v>299</v>
      </c>
      <c r="C253">
        <v>137</v>
      </c>
      <c r="D253">
        <f>VLOOKUP(B253,统计年鉴数据中间处理!C:D,2,0)</f>
        <v>433.88</v>
      </c>
      <c r="I253">
        <v>3.3659539989999998</v>
      </c>
    </row>
    <row r="254" spans="2:9">
      <c r="B254" t="s">
        <v>61</v>
      </c>
      <c r="C254">
        <v>305</v>
      </c>
      <c r="D254">
        <f>VLOOKUP(B254,统计年鉴数据中间处理!C:D,2,0)</f>
        <v>271.89999999999998</v>
      </c>
      <c r="I254">
        <v>2.1925977900000002</v>
      </c>
    </row>
    <row r="255" spans="2:9">
      <c r="B255" t="s">
        <v>35</v>
      </c>
      <c r="C255">
        <v>316</v>
      </c>
      <c r="D255">
        <f>VLOOKUP(B255,统计年鉴数据中间处理!C:D,2,0)</f>
        <v>395.47</v>
      </c>
      <c r="I255" t="e">
        <v>#N/A</v>
      </c>
    </row>
    <row r="256" spans="2:9">
      <c r="B256" t="s">
        <v>247</v>
      </c>
      <c r="C256">
        <v>106</v>
      </c>
      <c r="D256">
        <f>VLOOKUP(B256,统计年鉴数据中间处理!C:D,2,0)</f>
        <v>74.28</v>
      </c>
      <c r="I256">
        <v>1.207674081</v>
      </c>
    </row>
    <row r="257" spans="2:9">
      <c r="B257" t="s">
        <v>309</v>
      </c>
      <c r="C257">
        <v>142</v>
      </c>
      <c r="D257">
        <f>VLOOKUP(B257,统计年鉴数据中间处理!C:D,2,0)</f>
        <v>276.72000000000003</v>
      </c>
      <c r="I257">
        <v>0.45400710599999999</v>
      </c>
    </row>
    <row r="258" spans="2:9">
      <c r="B258" t="s">
        <v>240</v>
      </c>
      <c r="C258">
        <v>107</v>
      </c>
      <c r="D258">
        <f>VLOOKUP(B258,统计年鉴数据中间处理!C:D,2,0)</f>
        <v>153.91</v>
      </c>
      <c r="I258">
        <v>0.54141414099999996</v>
      </c>
    </row>
    <row r="259" spans="2:9">
      <c r="B259" t="s">
        <v>251</v>
      </c>
      <c r="C259">
        <v>118</v>
      </c>
      <c r="D259">
        <f>VLOOKUP(B259,统计年鉴数据中间处理!C:D,2,0)</f>
        <v>47.1</v>
      </c>
      <c r="I259">
        <v>0.43428571399999999</v>
      </c>
    </row>
    <row r="260" spans="2:9">
      <c r="B260" t="s">
        <v>310</v>
      </c>
      <c r="C260">
        <v>136</v>
      </c>
      <c r="D260">
        <f>VLOOKUP(B260,统计年鉴数据中间处理!C:D,2,0)</f>
        <v>578.67999999999995</v>
      </c>
      <c r="I260">
        <v>2.301575164</v>
      </c>
    </row>
    <row r="261" spans="2:9">
      <c r="B261" t="s">
        <v>41</v>
      </c>
      <c r="C261">
        <v>230</v>
      </c>
      <c r="D261">
        <f>VLOOKUP(B261,统计年鉴数据中间处理!C:D,2,0)</f>
        <v>213.67</v>
      </c>
      <c r="I261">
        <v>0.91479042600000005</v>
      </c>
    </row>
    <row r="262" spans="2:9">
      <c r="B262" t="s">
        <v>196</v>
      </c>
      <c r="C262">
        <v>220</v>
      </c>
      <c r="D262">
        <f>VLOOKUP(B262,统计年鉴数据中间处理!C:D,2,0)</f>
        <v>298.62</v>
      </c>
      <c r="I262">
        <v>0.89162787600000004</v>
      </c>
    </row>
    <row r="263" spans="2:9">
      <c r="B263" t="s">
        <v>56</v>
      </c>
      <c r="C263">
        <v>307</v>
      </c>
      <c r="D263">
        <f>VLOOKUP(B263,统计年鉴数据中间处理!C:D,2,0)</f>
        <v>612.16</v>
      </c>
      <c r="I263">
        <v>0.72948647300000002</v>
      </c>
    </row>
    <row r="264" spans="2:9">
      <c r="B264" t="s">
        <v>207</v>
      </c>
      <c r="C264">
        <v>110</v>
      </c>
      <c r="D264">
        <f>VLOOKUP(B264,统计年鉴数据中间处理!C:D,2,0)</f>
        <v>322.93</v>
      </c>
      <c r="I264">
        <v>1.2815968149999999</v>
      </c>
    </row>
    <row r="265" spans="2:9">
      <c r="B265" t="s">
        <v>305</v>
      </c>
      <c r="C265">
        <v>121</v>
      </c>
      <c r="D265" t="e">
        <f>VLOOKUP(B265,统计年鉴数据中间处理!C:D,2,0)</f>
        <v>#N/A</v>
      </c>
      <c r="I265">
        <v>1.0995370369999999</v>
      </c>
    </row>
    <row r="266" spans="2:9">
      <c r="B266" t="s">
        <v>201</v>
      </c>
      <c r="C266">
        <v>219</v>
      </c>
      <c r="D266">
        <f>VLOOKUP(B266,统计年鉴数据中间处理!C:D,2,0)</f>
        <v>259.02</v>
      </c>
      <c r="I266">
        <v>0.796471021</v>
      </c>
    </row>
    <row r="267" spans="2:9">
      <c r="B267" t="s">
        <v>195</v>
      </c>
      <c r="C267">
        <v>277</v>
      </c>
      <c r="D267">
        <f>VLOOKUP(B267,统计年鉴数据中间处理!C:D,2,0)</f>
        <v>229</v>
      </c>
      <c r="I267">
        <v>1.8980243290000001</v>
      </c>
    </row>
    <row r="268" spans="2:9">
      <c r="B268" t="s">
        <v>49</v>
      </c>
      <c r="C268">
        <v>306</v>
      </c>
      <c r="D268" t="e">
        <f>VLOOKUP(B268,统计年鉴数据中间处理!C:D,2,0)</f>
        <v>#N/A</v>
      </c>
      <c r="I268">
        <v>0.56990484200000002</v>
      </c>
    </row>
    <row r="269" spans="2:9">
      <c r="B269" t="s">
        <v>26</v>
      </c>
      <c r="C269">
        <v>318</v>
      </c>
      <c r="D269" t="e">
        <f>VLOOKUP(B269,统计年鉴数据中间处理!C:D,2,0)</f>
        <v>#N/A</v>
      </c>
      <c r="I269">
        <v>2.2590361450000001</v>
      </c>
    </row>
    <row r="270" spans="2:9">
      <c r="B270" t="s">
        <v>302</v>
      </c>
      <c r="C270">
        <v>267</v>
      </c>
      <c r="D270">
        <f>VLOOKUP(B270,统计年鉴数据中间处理!C:D,2,0)</f>
        <v>203.05</v>
      </c>
      <c r="I270">
        <v>3.0733944950000001</v>
      </c>
    </row>
    <row r="271" spans="2:9">
      <c r="B271" t="s">
        <v>313</v>
      </c>
      <c r="C271">
        <v>122</v>
      </c>
      <c r="D271">
        <f>VLOOKUP(B271,统计年鉴数据中间处理!C:D,2,0)</f>
        <v>570.4</v>
      </c>
      <c r="I271" t="e">
        <v>#N/A</v>
      </c>
    </row>
    <row r="272" spans="2:9">
      <c r="B272" t="s">
        <v>297</v>
      </c>
      <c r="C272">
        <v>126</v>
      </c>
      <c r="D272" t="e">
        <f>VLOOKUP(B272,统计年鉴数据中间处理!C:D,2,0)</f>
        <v>#N/A</v>
      </c>
      <c r="I272" t="e">
        <v>#N/A</v>
      </c>
    </row>
    <row r="273" spans="2:9">
      <c r="B273" t="s">
        <v>216</v>
      </c>
      <c r="C273">
        <v>109</v>
      </c>
      <c r="D273">
        <f>VLOOKUP(B273,统计年鉴数据中间处理!C:D,2,0)</f>
        <v>178.81</v>
      </c>
      <c r="I273" t="e">
        <v>#N/A</v>
      </c>
    </row>
    <row r="274" spans="2:9">
      <c r="B274" t="s">
        <v>52</v>
      </c>
      <c r="C274">
        <v>308</v>
      </c>
      <c r="D274">
        <f>VLOOKUP(B274,统计年鉴数据中间处理!C:D,2,0)</f>
        <v>249.22</v>
      </c>
      <c r="I274" t="e">
        <v>#N/A</v>
      </c>
    </row>
    <row r="275" spans="2:9">
      <c r="B275" t="s">
        <v>206</v>
      </c>
      <c r="C275">
        <v>272</v>
      </c>
      <c r="D275">
        <f>VLOOKUP(B275,统计年鉴数据中间处理!C:D,2,0)</f>
        <v>149.25</v>
      </c>
      <c r="I275" t="e">
        <v>#N/A</v>
      </c>
    </row>
    <row r="276" spans="2:9">
      <c r="B276" t="s">
        <v>319</v>
      </c>
      <c r="C276">
        <v>254</v>
      </c>
      <c r="D276">
        <f>VLOOKUP(B276,统计年鉴数据中间处理!C:D,2,0)</f>
        <v>127.47</v>
      </c>
      <c r="I276" t="e">
        <v>#N/A</v>
      </c>
    </row>
    <row r="277" spans="2:9">
      <c r="B277" t="s">
        <v>21</v>
      </c>
      <c r="C277">
        <v>231</v>
      </c>
      <c r="D277">
        <f>VLOOKUP(B277,统计年鉴数据中间处理!C:D,2,0)</f>
        <v>258.39999999999998</v>
      </c>
      <c r="I277" t="e">
        <v>#N/A</v>
      </c>
    </row>
    <row r="278" spans="2:9">
      <c r="B278" t="s">
        <v>217</v>
      </c>
      <c r="C278">
        <v>111</v>
      </c>
      <c r="D278">
        <f>VLOOKUP(B278,统计年鉴数据中间处理!C:D,2,0)</f>
        <v>219.14</v>
      </c>
      <c r="I278" t="e">
        <v>#N/A</v>
      </c>
    </row>
    <row r="279" spans="2:9">
      <c r="B279" t="s">
        <v>82</v>
      </c>
      <c r="C279">
        <v>237</v>
      </c>
      <c r="D279" t="e">
        <f>VLOOKUP(B279,统计年鉴数据中间处理!C:D,2,0)</f>
        <v>#N/A</v>
      </c>
      <c r="I279">
        <v>1.034525739</v>
      </c>
    </row>
    <row r="280" spans="2:9">
      <c r="B280" t="s">
        <v>304</v>
      </c>
      <c r="C280">
        <v>125</v>
      </c>
      <c r="D280">
        <f>VLOOKUP(B280,统计年鉴数据中间处理!C:D,2,0)</f>
        <v>270.23</v>
      </c>
      <c r="I280" t="e">
        <v>#N/A</v>
      </c>
    </row>
    <row r="281" spans="2:9">
      <c r="B281" t="s">
        <v>36</v>
      </c>
      <c r="C281">
        <v>239</v>
      </c>
      <c r="D281">
        <f>VLOOKUP(B281,统计年鉴数据中间处理!C:D,2,0)</f>
        <v>238.9</v>
      </c>
      <c r="I281">
        <v>0.66741939500000003</v>
      </c>
    </row>
    <row r="282" spans="2:9">
      <c r="B282" t="s">
        <v>231</v>
      </c>
      <c r="C282">
        <v>278</v>
      </c>
      <c r="D282">
        <f>VLOOKUP(B282,统计年鉴数据中间处理!C:D,2,0)</f>
        <v>198.43</v>
      </c>
      <c r="I282">
        <v>0.83108302999999994</v>
      </c>
    </row>
    <row r="283" spans="2:9">
      <c r="B283" t="s">
        <v>45</v>
      </c>
      <c r="C283">
        <v>309</v>
      </c>
      <c r="D283" t="e">
        <f>VLOOKUP(B283,统计年鉴数据中间处理!C:D,2,0)</f>
        <v>#N/A</v>
      </c>
      <c r="I283">
        <v>0.22948137199999999</v>
      </c>
    </row>
    <row r="284" spans="2:9">
      <c r="B284" t="s">
        <v>315</v>
      </c>
      <c r="C284">
        <v>133</v>
      </c>
      <c r="D284">
        <f>VLOOKUP(B284,统计年鉴数据中间处理!C:D,2,0)</f>
        <v>251.95</v>
      </c>
      <c r="I284">
        <v>0.664945126</v>
      </c>
    </row>
    <row r="285" spans="2:9">
      <c r="B285" t="s">
        <v>225</v>
      </c>
      <c r="C285">
        <v>288</v>
      </c>
      <c r="D285" t="e">
        <f>VLOOKUP(B285,统计年鉴数据中间处理!C:D,2,0)</f>
        <v>#N/A</v>
      </c>
      <c r="I285" t="e">
        <v>#N/A</v>
      </c>
    </row>
    <row r="286" spans="2:9">
      <c r="B286" t="s">
        <v>27</v>
      </c>
      <c r="C286">
        <v>317</v>
      </c>
      <c r="D286" t="e">
        <f>VLOOKUP(B286,统计年鉴数据中间处理!C:D,2,0)</f>
        <v>#N/A</v>
      </c>
      <c r="I286">
        <v>7.8796959099999997</v>
      </c>
    </row>
    <row r="287" spans="2:9">
      <c r="B287" t="s">
        <v>320</v>
      </c>
      <c r="C287">
        <v>123</v>
      </c>
      <c r="D287">
        <f>VLOOKUP(B287,统计年鉴数据中间处理!C:D,2,0)</f>
        <v>173.94</v>
      </c>
      <c r="I287">
        <v>0.600386262</v>
      </c>
    </row>
    <row r="288" spans="2:9">
      <c r="B288" t="s">
        <v>242</v>
      </c>
      <c r="C288">
        <v>279</v>
      </c>
      <c r="D288">
        <f>VLOOKUP(B288,统计年鉴数据中间处理!C:D,2,0)</f>
        <v>47.43</v>
      </c>
      <c r="I288">
        <v>0.74964112900000002</v>
      </c>
    </row>
    <row r="289" spans="2:9">
      <c r="B289" t="s">
        <v>16</v>
      </c>
      <c r="C289">
        <v>232</v>
      </c>
      <c r="D289" t="e">
        <f>VLOOKUP(B289,统计年鉴数据中间处理!C:D,2,0)</f>
        <v>#N/A</v>
      </c>
      <c r="I289">
        <v>0.35057519500000001</v>
      </c>
    </row>
    <row r="290" spans="2:9">
      <c r="B290" t="s">
        <v>317</v>
      </c>
      <c r="C290">
        <v>132</v>
      </c>
      <c r="D290">
        <f>VLOOKUP(B290,统计年鉴数据中间处理!C:D,2,0)</f>
        <v>109.41</v>
      </c>
      <c r="I290">
        <v>1.1475409839999999</v>
      </c>
    </row>
    <row r="291" spans="2:9">
      <c r="B291" t="s">
        <v>212</v>
      </c>
      <c r="C291">
        <v>233</v>
      </c>
      <c r="D291" t="e">
        <f>VLOOKUP(B291,统计年鉴数据中间处理!C:D,2,0)</f>
        <v>#N/A</v>
      </c>
      <c r="I291" t="e">
        <v>#N/A</v>
      </c>
    </row>
    <row r="292" spans="2:9">
      <c r="B292" t="s">
        <v>316</v>
      </c>
      <c r="C292">
        <v>253</v>
      </c>
      <c r="D292">
        <f>VLOOKUP(B292,统计年鉴数据中间处理!C:D,2,0)</f>
        <v>150.63</v>
      </c>
      <c r="I292" t="e">
        <v>#N/A</v>
      </c>
    </row>
    <row r="293" spans="2:9">
      <c r="B293" t="s">
        <v>308</v>
      </c>
      <c r="C293">
        <v>135</v>
      </c>
      <c r="D293">
        <f>VLOOKUP(B293,统计年鉴数据中间处理!C:D,2,0)</f>
        <v>190.71</v>
      </c>
      <c r="I293">
        <v>2.977232925</v>
      </c>
    </row>
    <row r="294" spans="2:9">
      <c r="B294" t="s">
        <v>311</v>
      </c>
      <c r="C294">
        <v>134</v>
      </c>
      <c r="D294">
        <f>VLOOKUP(B294,统计年鉴数据中间处理!C:D,2,0)</f>
        <v>91.49</v>
      </c>
      <c r="I294" t="e">
        <v>#N/A</v>
      </c>
    </row>
    <row r="295" spans="2:9">
      <c r="B295" t="s">
        <v>109</v>
      </c>
      <c r="C295">
        <v>297</v>
      </c>
      <c r="D295" t="e">
        <f>VLOOKUP(B295,统计年鉴数据中间处理!C:D,2,0)</f>
        <v>#N/A</v>
      </c>
      <c r="I295">
        <v>0.83812260500000002</v>
      </c>
    </row>
    <row r="296" spans="2:9">
      <c r="B296" t="s">
        <v>248</v>
      </c>
      <c r="C296">
        <v>265</v>
      </c>
      <c r="D296">
        <f>VLOOKUP(B296,统计年鉴数据中间处理!C:D,2,0)</f>
        <v>129.97</v>
      </c>
      <c r="I296">
        <v>0.36011080299999998</v>
      </c>
    </row>
    <row r="297" spans="2:9">
      <c r="B297" t="s">
        <v>318</v>
      </c>
      <c r="C297">
        <v>124</v>
      </c>
      <c r="D297">
        <f>VLOOKUP(B297,统计年鉴数据中间处理!C:D,2,0)</f>
        <v>272.12</v>
      </c>
      <c r="I297" t="e">
        <v>#N/A</v>
      </c>
    </row>
    <row r="298" spans="2:9">
      <c r="B298" t="s">
        <v>145</v>
      </c>
      <c r="C298">
        <v>113</v>
      </c>
      <c r="D298" t="e">
        <f>VLOOKUP(B298,统计年鉴数据中间处理!C:D,2,0)</f>
        <v>#N/A</v>
      </c>
      <c r="I298">
        <v>0.59420941699999996</v>
      </c>
    </row>
    <row r="299" spans="2:9">
      <c r="B299" t="s">
        <v>228</v>
      </c>
      <c r="C299">
        <v>112</v>
      </c>
      <c r="D299" t="e">
        <f>VLOOKUP(B299,统计年鉴数据中间处理!C:D,2,0)</f>
        <v>#N/A</v>
      </c>
      <c r="I299">
        <v>2.032911978</v>
      </c>
    </row>
    <row r="300" spans="2:9">
      <c r="B300" t="s">
        <v>180</v>
      </c>
      <c r="C300">
        <v>234</v>
      </c>
      <c r="D300" t="e">
        <f>VLOOKUP(B300,统计年鉴数据中间处理!C:D,2,0)</f>
        <v>#N/A</v>
      </c>
      <c r="I300" t="e">
        <v>#N/A</v>
      </c>
    </row>
    <row r="301" spans="2:9">
      <c r="B301" t="s">
        <v>254</v>
      </c>
      <c r="C301">
        <v>240</v>
      </c>
      <c r="D301">
        <f>VLOOKUP(B301,统计年鉴数据中间处理!C:D,2,0)</f>
        <v>64.72</v>
      </c>
      <c r="I301">
        <v>0.62709030099999996</v>
      </c>
    </row>
    <row r="302" spans="2:9">
      <c r="B302" t="s">
        <v>255</v>
      </c>
      <c r="C302">
        <v>280</v>
      </c>
      <c r="D302">
        <f>VLOOKUP(B302,统计年鉴数据中间处理!C:D,2,0)</f>
        <v>19.899999999999999</v>
      </c>
      <c r="I302">
        <v>0.43710196699999998</v>
      </c>
    </row>
    <row r="303" spans="2:9">
      <c r="B303" t="s">
        <v>118</v>
      </c>
      <c r="C303">
        <v>114</v>
      </c>
      <c r="D303">
        <f>VLOOKUP(B303,统计年鉴数据中间处理!C:D,2,0)</f>
        <v>51.53</v>
      </c>
      <c r="I303">
        <v>0.8670639</v>
      </c>
    </row>
    <row r="304" spans="2:9">
      <c r="B304" t="s">
        <v>119</v>
      </c>
      <c r="C304">
        <v>252</v>
      </c>
      <c r="D304" t="e">
        <f>VLOOKUP(B304,统计年鉴数据中间处理!C:D,2,0)</f>
        <v>#N/A</v>
      </c>
      <c r="I304">
        <v>2.3889354570000001</v>
      </c>
    </row>
    <row r="305" spans="2:9">
      <c r="B305" t="s">
        <v>281</v>
      </c>
      <c r="C305">
        <v>281</v>
      </c>
      <c r="D305" t="e">
        <f>VLOOKUP(B305,统计年鉴数据中间处理!C:D,2,0)</f>
        <v>#N/A</v>
      </c>
      <c r="I305" t="e">
        <v>#N/A</v>
      </c>
    </row>
    <row r="306" spans="2:9">
      <c r="B306" t="s">
        <v>282</v>
      </c>
      <c r="C306">
        <v>244</v>
      </c>
      <c r="D306" t="e">
        <f>VLOOKUP(B306,统计年鉴数据中间处理!C:D,2,0)</f>
        <v>#N/A</v>
      </c>
      <c r="I306" t="e">
        <v>#N/A</v>
      </c>
    </row>
    <row r="307" spans="2:9">
      <c r="B307" t="s">
        <v>290</v>
      </c>
      <c r="C307">
        <v>282</v>
      </c>
      <c r="D307" t="e">
        <f>VLOOKUP(B307,统计年鉴数据中间处理!C:D,2,0)</f>
        <v>#N/A</v>
      </c>
      <c r="I307">
        <v>1.146689745</v>
      </c>
    </row>
    <row r="308" spans="2:9">
      <c r="B308" t="s">
        <v>295</v>
      </c>
      <c r="C308">
        <v>243</v>
      </c>
      <c r="D308">
        <f>VLOOKUP(B308,统计年鉴数据中间处理!C:D,2,0)</f>
        <v>238.62</v>
      </c>
      <c r="I308">
        <v>0.85367811199999999</v>
      </c>
    </row>
    <row r="309" spans="2:9">
      <c r="B309" t="s">
        <v>296</v>
      </c>
      <c r="C309">
        <v>242</v>
      </c>
      <c r="D309" t="e">
        <f>VLOOKUP(B309,统计年鉴数据中间处理!C:D,2,0)</f>
        <v>#N/A</v>
      </c>
      <c r="I309">
        <v>0.86626547600000003</v>
      </c>
    </row>
    <row r="310" spans="2:9">
      <c r="B310" t="s">
        <v>312</v>
      </c>
      <c r="C310">
        <v>284</v>
      </c>
      <c r="D310" t="e">
        <f>VLOOKUP(B310,统计年鉴数据中间处理!C:D,2,0)</f>
        <v>#N/A</v>
      </c>
      <c r="I310">
        <v>0.495680909</v>
      </c>
    </row>
    <row r="311" spans="2:9">
      <c r="B311" t="s">
        <v>288</v>
      </c>
      <c r="C311">
        <v>247</v>
      </c>
      <c r="D311" t="e">
        <f>VLOOKUP(B311,统计年鉴数据中间处理!C:D,2,0)</f>
        <v>#N/A</v>
      </c>
      <c r="I311">
        <v>1.1670674780000001</v>
      </c>
    </row>
    <row r="312" spans="2:9">
      <c r="B312" t="s">
        <v>303</v>
      </c>
      <c r="C312">
        <v>285</v>
      </c>
      <c r="D312" t="e">
        <f>VLOOKUP(B312,统计年鉴数据中间处理!C:D,2,0)</f>
        <v>#N/A</v>
      </c>
      <c r="I312">
        <v>0.378007382</v>
      </c>
    </row>
    <row r="313" spans="2:9">
      <c r="B313" t="s">
        <v>204</v>
      </c>
      <c r="C313">
        <v>251</v>
      </c>
      <c r="D313" t="e">
        <f>VLOOKUP(B313,统计年鉴数据中间处理!C:D,2,0)</f>
        <v>#N/A</v>
      </c>
      <c r="I313">
        <v>0.29972700000000002</v>
      </c>
    </row>
    <row r="314" spans="2:9">
      <c r="B314" t="s">
        <v>314</v>
      </c>
      <c r="C314">
        <v>241</v>
      </c>
      <c r="D314" t="e">
        <f>VLOOKUP(B314,统计年鉴数据中间处理!C:D,2,0)</f>
        <v>#N/A</v>
      </c>
      <c r="I314">
        <v>1.7665952890000001</v>
      </c>
    </row>
    <row r="315" spans="2:9">
      <c r="B315" t="s">
        <v>258</v>
      </c>
      <c r="C315">
        <v>249</v>
      </c>
      <c r="D315" t="e">
        <f>VLOOKUP(B315,统计年鉴数据中间处理!C:D,2,0)</f>
        <v>#N/A</v>
      </c>
      <c r="I315">
        <v>0.77437148600000005</v>
      </c>
    </row>
    <row r="316" spans="2:9">
      <c r="B316" t="s">
        <v>285</v>
      </c>
      <c r="C316">
        <v>287</v>
      </c>
      <c r="D316" t="e">
        <f>VLOOKUP(B316,统计年鉴数据中间处理!C:D,2,0)</f>
        <v>#N/A</v>
      </c>
      <c r="I316">
        <v>0.76884969800000003</v>
      </c>
    </row>
    <row r="317" spans="2:9">
      <c r="B317" t="s">
        <v>284</v>
      </c>
      <c r="C317">
        <v>250</v>
      </c>
      <c r="D317" t="e">
        <f>VLOOKUP(B317,统计年鉴数据中间处理!C:D,2,0)</f>
        <v>#N/A</v>
      </c>
      <c r="I317">
        <v>1.8883951910000001</v>
      </c>
    </row>
    <row r="318" spans="2:9">
      <c r="B318" t="s">
        <v>300</v>
      </c>
      <c r="C318">
        <v>286</v>
      </c>
      <c r="D318" t="e">
        <f>VLOOKUP(B318,统计年鉴数据中间处理!C:D,2,0)</f>
        <v>#N/A</v>
      </c>
      <c r="I318">
        <v>3.7381549610000002</v>
      </c>
    </row>
    <row r="319" spans="2:9">
      <c r="B319" t="s">
        <v>306</v>
      </c>
      <c r="C319">
        <v>245</v>
      </c>
      <c r="D319">
        <f>VLOOKUP(B319,统计年鉴数据中间处理!C:D,2,0)</f>
        <v>38.99</v>
      </c>
      <c r="I319">
        <v>4.5158623540000002</v>
      </c>
    </row>
    <row r="320" spans="2:9">
      <c r="B320" t="s">
        <v>138</v>
      </c>
      <c r="C320">
        <v>61</v>
      </c>
      <c r="D320">
        <f>VLOOKUP(B320,统计年鉴数据中间处理!C:D,2,0)</f>
        <v>737.38</v>
      </c>
      <c r="I320">
        <v>2.7305988829999999</v>
      </c>
    </row>
    <row r="321" spans="9:9">
      <c r="I321">
        <v>1.4829101039999999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8"/>
  <sheetViews>
    <sheetView workbookViewId="0">
      <selection sqref="A1:A1048576"/>
    </sheetView>
  </sheetViews>
  <sheetFormatPr defaultRowHeight="13.5"/>
  <cols>
    <col min="2" max="2" width="10" customWidth="1"/>
    <col min="7" max="7" width="13" style="1" customWidth="1"/>
    <col min="8" max="8" width="15" style="1" customWidth="1"/>
    <col min="15" max="17" width="13" style="1" customWidth="1"/>
  </cols>
  <sheetData>
    <row r="1" spans="1:19">
      <c r="B1" t="s">
        <v>797</v>
      </c>
      <c r="C1" s="29" t="s">
        <v>1123</v>
      </c>
      <c r="D1" t="s">
        <v>799</v>
      </c>
      <c r="E1" t="s">
        <v>800</v>
      </c>
      <c r="F1" t="s">
        <v>1125</v>
      </c>
      <c r="G1" s="16" t="s">
        <v>802</v>
      </c>
      <c r="H1" s="16" t="s">
        <v>804</v>
      </c>
      <c r="I1" s="17" t="s">
        <v>805</v>
      </c>
      <c r="J1" s="17" t="s">
        <v>806</v>
      </c>
      <c r="K1" s="17" t="s">
        <v>808</v>
      </c>
      <c r="L1" s="19" t="s">
        <v>810</v>
      </c>
      <c r="M1" s="19" t="s">
        <v>812</v>
      </c>
      <c r="N1" s="19" t="s">
        <v>814</v>
      </c>
      <c r="O1" s="14" t="s">
        <v>815</v>
      </c>
      <c r="P1" s="14" t="s">
        <v>816</v>
      </c>
      <c r="Q1" s="14" t="s">
        <v>817</v>
      </c>
      <c r="R1" t="s">
        <v>819</v>
      </c>
      <c r="S1" t="s">
        <v>821</v>
      </c>
    </row>
    <row r="2" spans="1:19">
      <c r="A2" t="s">
        <v>507</v>
      </c>
      <c r="B2" s="15">
        <v>1235.6500000000001</v>
      </c>
      <c r="C2" s="25">
        <v>16411</v>
      </c>
      <c r="D2" s="15">
        <v>1164.51</v>
      </c>
      <c r="E2">
        <v>0.94242706267956133</v>
      </c>
      <c r="F2">
        <f>B2/C2*10000</f>
        <v>752.94010115166657</v>
      </c>
      <c r="G2" s="18">
        <v>70452</v>
      </c>
      <c r="H2" s="18">
        <v>58139.89</v>
      </c>
      <c r="I2" s="25">
        <v>638</v>
      </c>
      <c r="J2" s="25">
        <v>84896</v>
      </c>
      <c r="K2" s="25">
        <v>62348</v>
      </c>
      <c r="L2" s="25">
        <v>88</v>
      </c>
      <c r="M2" s="25">
        <v>647</v>
      </c>
      <c r="N2" s="25">
        <v>1160</v>
      </c>
      <c r="O2" s="18">
        <v>577154</v>
      </c>
      <c r="P2" s="18">
        <v>52.24</v>
      </c>
      <c r="Q2" s="18">
        <v>64.709999999999994</v>
      </c>
      <c r="R2" s="15">
        <v>8160.5</v>
      </c>
      <c r="S2" s="15">
        <v>43392900</v>
      </c>
    </row>
    <row r="3" spans="1:19">
      <c r="A3" t="s">
        <v>508</v>
      </c>
      <c r="B3" s="15">
        <v>974.36</v>
      </c>
      <c r="C3" s="25">
        <v>11760</v>
      </c>
      <c r="D3" s="15">
        <v>798.38</v>
      </c>
      <c r="E3">
        <v>0.81938913748511844</v>
      </c>
      <c r="F3">
        <f t="shared" ref="F3:F66" si="0">B3/C3*10000</f>
        <v>828.5374149659865</v>
      </c>
      <c r="G3" s="18">
        <v>62574</v>
      </c>
      <c r="H3" s="18">
        <v>45075.48</v>
      </c>
      <c r="I3" s="25">
        <v>437</v>
      </c>
      <c r="J3" s="25">
        <v>41921</v>
      </c>
      <c r="K3" s="25">
        <v>27261</v>
      </c>
      <c r="L3" s="26">
        <v>55</v>
      </c>
      <c r="M3" s="25">
        <v>571</v>
      </c>
      <c r="N3" s="25">
        <v>983</v>
      </c>
      <c r="O3" s="18">
        <v>405968</v>
      </c>
      <c r="P3" s="18">
        <v>47.46</v>
      </c>
      <c r="Q3" s="18">
        <v>50.74</v>
      </c>
      <c r="R3" s="15">
        <v>2384</v>
      </c>
      <c r="S3" s="15">
        <v>3340000</v>
      </c>
    </row>
    <row r="4" spans="1:19">
      <c r="A4" t="s">
        <v>509</v>
      </c>
      <c r="B4" s="15">
        <v>986.36</v>
      </c>
      <c r="C4" s="25">
        <v>15848</v>
      </c>
      <c r="D4" s="15">
        <v>245.34</v>
      </c>
      <c r="E4">
        <v>0.24873271422198792</v>
      </c>
      <c r="F4">
        <f t="shared" si="0"/>
        <v>622.38768298838977</v>
      </c>
      <c r="G4" s="18">
        <v>30428</v>
      </c>
      <c r="H4" s="18">
        <v>27369.84</v>
      </c>
      <c r="I4" s="25">
        <v>397</v>
      </c>
      <c r="J4" s="25">
        <v>33883</v>
      </c>
      <c r="K4" s="25">
        <v>20119</v>
      </c>
      <c r="L4" s="25">
        <v>40</v>
      </c>
      <c r="M4" s="25">
        <v>487</v>
      </c>
      <c r="N4" s="25">
        <v>1825</v>
      </c>
      <c r="O4" s="18">
        <v>366531</v>
      </c>
      <c r="P4" s="18">
        <v>57.53</v>
      </c>
      <c r="Q4" s="18">
        <v>64.790000000000006</v>
      </c>
      <c r="R4" s="15">
        <v>1100</v>
      </c>
      <c r="S4" s="15">
        <v>1320241</v>
      </c>
    </row>
    <row r="5" spans="1:19">
      <c r="A5" t="s">
        <v>510</v>
      </c>
      <c r="B5" s="15">
        <v>745.02</v>
      </c>
      <c r="C5" s="25">
        <v>13472</v>
      </c>
      <c r="D5" s="15">
        <v>311.33</v>
      </c>
      <c r="E5">
        <v>0.41788139915706962</v>
      </c>
      <c r="F5">
        <f t="shared" si="0"/>
        <v>553.01365795724462</v>
      </c>
      <c r="G5" s="18">
        <v>51179</v>
      </c>
      <c r="H5" s="18">
        <v>33330.85</v>
      </c>
      <c r="I5" s="25">
        <v>293</v>
      </c>
      <c r="J5" s="25">
        <v>27782</v>
      </c>
      <c r="K5" s="25">
        <v>13964</v>
      </c>
      <c r="L5" s="25">
        <v>8</v>
      </c>
      <c r="M5" s="25">
        <v>380</v>
      </c>
      <c r="N5" s="25">
        <v>1281</v>
      </c>
      <c r="O5" s="18">
        <v>91138</v>
      </c>
      <c r="P5" s="18">
        <v>35.32</v>
      </c>
      <c r="Q5" s="18">
        <v>43.12</v>
      </c>
      <c r="R5" s="15">
        <v>635.20000000000005</v>
      </c>
    </row>
    <row r="6" spans="1:19">
      <c r="A6" t="s">
        <v>511</v>
      </c>
      <c r="B6" s="15">
        <v>296.77</v>
      </c>
      <c r="C6" s="25">
        <v>7523</v>
      </c>
      <c r="D6" s="15">
        <v>94.56</v>
      </c>
      <c r="E6">
        <v>0.31863058934528427</v>
      </c>
      <c r="F6">
        <f t="shared" si="0"/>
        <v>394.48358367672472</v>
      </c>
      <c r="G6" s="21">
        <v>27110</v>
      </c>
      <c r="H6" s="18">
        <v>32228.41</v>
      </c>
      <c r="I6" s="25">
        <v>146</v>
      </c>
      <c r="J6" s="25">
        <v>10001</v>
      </c>
      <c r="K6" s="25">
        <v>5754</v>
      </c>
      <c r="L6" s="25">
        <v>6</v>
      </c>
      <c r="M6" s="25">
        <v>186</v>
      </c>
      <c r="N6" s="25">
        <v>531</v>
      </c>
      <c r="O6" s="18">
        <v>88235</v>
      </c>
      <c r="P6" s="21">
        <v>14.02</v>
      </c>
      <c r="Q6" s="18">
        <v>16.61</v>
      </c>
      <c r="R6" s="15">
        <v>706</v>
      </c>
      <c r="S6" s="15">
        <v>32054</v>
      </c>
    </row>
    <row r="7" spans="1:19">
      <c r="A7" t="s">
        <v>512</v>
      </c>
      <c r="B7" s="15">
        <v>884.72</v>
      </c>
      <c r="C7" s="25">
        <v>12062</v>
      </c>
      <c r="D7" s="15">
        <v>136.59</v>
      </c>
      <c r="E7">
        <v>0.15438782891762365</v>
      </c>
      <c r="F7">
        <f t="shared" si="0"/>
        <v>733.47703531752609</v>
      </c>
      <c r="G7" s="18">
        <v>22779</v>
      </c>
      <c r="H7" s="18">
        <v>27617.86</v>
      </c>
      <c r="I7" s="25">
        <v>359</v>
      </c>
      <c r="J7" s="25">
        <v>26232</v>
      </c>
      <c r="K7" s="25">
        <v>12062</v>
      </c>
      <c r="L7" s="25">
        <v>4</v>
      </c>
      <c r="M7" s="25">
        <v>453</v>
      </c>
      <c r="N7" s="25">
        <v>2134</v>
      </c>
      <c r="O7" s="18">
        <v>59246</v>
      </c>
      <c r="P7" s="18">
        <v>49.06</v>
      </c>
      <c r="Q7" s="18">
        <v>79.19</v>
      </c>
      <c r="R7" s="15">
        <v>701</v>
      </c>
      <c r="S7" s="15">
        <v>82107</v>
      </c>
    </row>
    <row r="8" spans="1:19">
      <c r="A8" t="s">
        <v>513</v>
      </c>
      <c r="B8" s="15">
        <v>696.11</v>
      </c>
      <c r="C8" s="25">
        <v>12486</v>
      </c>
      <c r="D8" s="15">
        <v>60.6</v>
      </c>
      <c r="E8">
        <v>8.7055206792029993E-2</v>
      </c>
      <c r="F8">
        <f t="shared" si="0"/>
        <v>557.512413903572</v>
      </c>
      <c r="G8" s="18">
        <v>15174</v>
      </c>
      <c r="H8" s="18">
        <v>25904.94</v>
      </c>
      <c r="I8" s="25">
        <v>299</v>
      </c>
      <c r="J8" s="25">
        <v>19700</v>
      </c>
      <c r="K8" s="25">
        <v>9654</v>
      </c>
      <c r="L8" s="25">
        <v>4</v>
      </c>
      <c r="M8" s="25">
        <v>382</v>
      </c>
      <c r="N8" s="25">
        <v>1644</v>
      </c>
      <c r="O8" s="18">
        <v>45824</v>
      </c>
      <c r="P8" s="18">
        <v>38.72</v>
      </c>
      <c r="Q8" s="18">
        <v>55.03</v>
      </c>
      <c r="R8" s="15">
        <v>346.98</v>
      </c>
    </row>
    <row r="9" spans="1:19">
      <c r="A9" t="s">
        <v>514</v>
      </c>
      <c r="B9" s="15">
        <v>1097.01</v>
      </c>
      <c r="C9" s="25">
        <v>20584</v>
      </c>
      <c r="D9" s="15">
        <v>104.81</v>
      </c>
      <c r="E9">
        <v>9.5541517397289E-2</v>
      </c>
      <c r="F9">
        <f t="shared" si="0"/>
        <v>532.94306257287212</v>
      </c>
      <c r="G9" s="18">
        <v>15770</v>
      </c>
      <c r="H9" s="18">
        <v>24967.69</v>
      </c>
      <c r="I9" s="25">
        <v>430</v>
      </c>
      <c r="J9" s="25">
        <v>28397</v>
      </c>
      <c r="K9" s="25">
        <v>14712</v>
      </c>
      <c r="L9" s="25">
        <v>12</v>
      </c>
      <c r="M9" s="25">
        <v>508</v>
      </c>
      <c r="N9" s="25">
        <v>2289</v>
      </c>
      <c r="O9" s="18">
        <v>161624</v>
      </c>
      <c r="P9" s="18">
        <v>53.34</v>
      </c>
      <c r="Q9" s="18">
        <v>76.739999999999995</v>
      </c>
      <c r="R9" s="15">
        <v>824</v>
      </c>
    </row>
    <row r="10" spans="1:19">
      <c r="A10" t="s">
        <v>515</v>
      </c>
      <c r="B10" s="15">
        <v>422.38</v>
      </c>
      <c r="C10" s="25">
        <v>36873</v>
      </c>
      <c r="D10" s="15">
        <v>92.19</v>
      </c>
      <c r="E10">
        <v>0.21826317533974146</v>
      </c>
      <c r="F10">
        <f t="shared" si="0"/>
        <v>114.54994169175278</v>
      </c>
      <c r="G10" s="18">
        <v>18948</v>
      </c>
      <c r="H10" s="18">
        <v>26680.9</v>
      </c>
      <c r="I10" s="25">
        <v>275</v>
      </c>
      <c r="J10" s="25">
        <v>13343</v>
      </c>
      <c r="K10" s="25">
        <v>6420</v>
      </c>
      <c r="L10" s="25">
        <v>4</v>
      </c>
      <c r="M10" s="25">
        <v>200</v>
      </c>
      <c r="N10" s="25">
        <v>695</v>
      </c>
      <c r="O10" s="18">
        <v>44832</v>
      </c>
      <c r="P10" s="18">
        <v>23.52</v>
      </c>
      <c r="Q10" s="21">
        <v>29.06</v>
      </c>
      <c r="R10" s="15">
        <v>400.1</v>
      </c>
    </row>
    <row r="11" spans="1:19">
      <c r="A11" t="s">
        <v>516</v>
      </c>
      <c r="B11" s="15">
        <v>342.44</v>
      </c>
      <c r="C11" s="25">
        <v>39548</v>
      </c>
      <c r="D11" s="15">
        <v>52.6</v>
      </c>
      <c r="E11">
        <v>0.15360355098703424</v>
      </c>
      <c r="F11">
        <f t="shared" si="0"/>
        <v>86.58844947911399</v>
      </c>
      <c r="G11" s="18">
        <v>22198</v>
      </c>
      <c r="H11" s="18">
        <v>26725.119999999999</v>
      </c>
      <c r="I11" s="25">
        <v>247</v>
      </c>
      <c r="J11" s="25">
        <v>11947</v>
      </c>
      <c r="K11" s="25">
        <v>7056</v>
      </c>
      <c r="L11" s="25">
        <v>4</v>
      </c>
      <c r="M11" s="25">
        <v>166</v>
      </c>
      <c r="N11" s="25">
        <v>677</v>
      </c>
      <c r="O11" s="18">
        <v>35532</v>
      </c>
      <c r="P11" s="18">
        <v>18.79</v>
      </c>
      <c r="Q11" s="18">
        <v>22.73</v>
      </c>
      <c r="R11" s="15">
        <v>493.4</v>
      </c>
    </row>
    <row r="12" spans="1:19">
      <c r="A12" t="s">
        <v>517</v>
      </c>
      <c r="B12" s="15">
        <v>700.36</v>
      </c>
      <c r="C12" s="25">
        <v>14053</v>
      </c>
      <c r="D12" s="15">
        <v>50.16</v>
      </c>
      <c r="E12">
        <v>7.1620309555085956E-2</v>
      </c>
      <c r="F12">
        <f t="shared" si="0"/>
        <v>498.37045470717993</v>
      </c>
      <c r="G12" s="18">
        <v>25719</v>
      </c>
      <c r="H12" s="18">
        <v>37133.040000000001</v>
      </c>
      <c r="I12" s="25">
        <v>255</v>
      </c>
      <c r="J12" s="25">
        <v>18908</v>
      </c>
      <c r="K12" s="25">
        <v>10687</v>
      </c>
      <c r="L12" s="25">
        <v>7</v>
      </c>
      <c r="M12" s="25">
        <v>375</v>
      </c>
      <c r="N12" s="25">
        <v>1491</v>
      </c>
      <c r="O12" s="18">
        <v>42976</v>
      </c>
      <c r="P12" s="18">
        <v>33.229999999999997</v>
      </c>
      <c r="Q12" s="18">
        <v>45.67</v>
      </c>
      <c r="R12" s="15">
        <v>3597</v>
      </c>
    </row>
    <row r="13" spans="1:19">
      <c r="A13" t="s">
        <v>518</v>
      </c>
      <c r="B13" s="15">
        <v>411.23</v>
      </c>
      <c r="C13" s="25">
        <v>6429</v>
      </c>
      <c r="D13" s="15">
        <v>81.5</v>
      </c>
      <c r="E13">
        <v>0.19818593001483353</v>
      </c>
      <c r="F13">
        <f t="shared" si="0"/>
        <v>639.64846787991917</v>
      </c>
      <c r="G13" s="18">
        <v>27904</v>
      </c>
      <c r="H13" s="24">
        <v>31474.799999999999</v>
      </c>
      <c r="I13" s="25">
        <v>180</v>
      </c>
      <c r="J13" s="25">
        <v>12064</v>
      </c>
      <c r="K13" s="25">
        <v>7387</v>
      </c>
      <c r="L13" s="25">
        <v>11</v>
      </c>
      <c r="M13" s="25">
        <v>192</v>
      </c>
      <c r="N13" s="25">
        <v>856</v>
      </c>
      <c r="O13" s="18">
        <v>105760</v>
      </c>
      <c r="P13" s="18">
        <v>23.89</v>
      </c>
      <c r="Q13" s="18">
        <v>27.42</v>
      </c>
      <c r="R13" s="15">
        <v>130</v>
      </c>
    </row>
    <row r="14" spans="1:19">
      <c r="A14" t="s">
        <v>519</v>
      </c>
      <c r="B14" s="15">
        <v>429.24</v>
      </c>
      <c r="C14" s="25">
        <v>8815</v>
      </c>
      <c r="D14" s="15">
        <v>31.39</v>
      </c>
      <c r="E14">
        <v>7.312925170068027E-2</v>
      </c>
      <c r="F14">
        <f t="shared" si="0"/>
        <v>486.94271128757799</v>
      </c>
      <c r="G14" s="18">
        <v>15192</v>
      </c>
      <c r="H14" s="21">
        <v>22760.3</v>
      </c>
      <c r="I14" s="25">
        <v>204</v>
      </c>
      <c r="J14" s="26">
        <v>11271</v>
      </c>
      <c r="K14" s="25">
        <v>6563</v>
      </c>
      <c r="L14" s="25">
        <v>2</v>
      </c>
      <c r="M14" s="25">
        <v>219</v>
      </c>
      <c r="N14" s="25">
        <v>1024</v>
      </c>
      <c r="O14" s="18">
        <v>16850</v>
      </c>
      <c r="P14" s="18">
        <v>25.31</v>
      </c>
      <c r="Q14" s="18">
        <v>28.29</v>
      </c>
      <c r="R14" s="15">
        <v>353.28</v>
      </c>
    </row>
    <row r="15" spans="1:19">
      <c r="A15" t="s">
        <v>520</v>
      </c>
      <c r="B15" s="15">
        <v>362.67</v>
      </c>
      <c r="C15" s="25">
        <v>6963</v>
      </c>
      <c r="D15" s="15">
        <v>283</v>
      </c>
      <c r="E15">
        <v>0.78032371026001601</v>
      </c>
      <c r="F15">
        <f t="shared" si="0"/>
        <v>520.85308056872043</v>
      </c>
      <c r="G15" s="18">
        <v>44319</v>
      </c>
      <c r="H15" s="18">
        <v>33140.33</v>
      </c>
      <c r="I15" s="25">
        <v>258</v>
      </c>
      <c r="J15" s="25">
        <v>24740</v>
      </c>
      <c r="K15" s="25">
        <v>15319</v>
      </c>
      <c r="L15" s="25">
        <v>36</v>
      </c>
      <c r="M15" s="25">
        <v>234</v>
      </c>
      <c r="N15" s="25">
        <v>640</v>
      </c>
      <c r="O15" s="18">
        <v>323321</v>
      </c>
      <c r="P15" s="18">
        <v>24.16</v>
      </c>
      <c r="Q15" s="18">
        <v>28.02</v>
      </c>
      <c r="R15" s="15">
        <v>1884</v>
      </c>
      <c r="S15" s="15">
        <v>4632179</v>
      </c>
    </row>
    <row r="16" spans="1:19">
      <c r="A16" t="s">
        <v>521</v>
      </c>
      <c r="B16" s="15">
        <v>313.8</v>
      </c>
      <c r="C16" s="25">
        <v>14127</v>
      </c>
      <c r="D16" s="15">
        <v>153.91</v>
      </c>
      <c r="E16">
        <v>0.49047163798597831</v>
      </c>
      <c r="F16">
        <f t="shared" si="0"/>
        <v>222.12784030579743</v>
      </c>
      <c r="G16" s="18">
        <v>18710</v>
      </c>
      <c r="H16" s="18">
        <v>28172.02</v>
      </c>
      <c r="I16" s="25">
        <v>287</v>
      </c>
      <c r="J16" s="25">
        <v>12687</v>
      </c>
      <c r="K16" s="25">
        <v>8699</v>
      </c>
      <c r="L16" s="25">
        <v>1</v>
      </c>
      <c r="M16" s="25">
        <v>263</v>
      </c>
      <c r="N16" s="25">
        <v>1221</v>
      </c>
      <c r="O16" s="18">
        <v>37449</v>
      </c>
      <c r="P16" s="18">
        <v>22.6</v>
      </c>
      <c r="Q16" s="18">
        <v>28.99</v>
      </c>
      <c r="R16" s="15">
        <v>878</v>
      </c>
      <c r="S16" s="15">
        <v>113527</v>
      </c>
    </row>
    <row r="17" spans="1:19">
      <c r="A17" t="s">
        <v>522</v>
      </c>
      <c r="B17" s="15">
        <v>129.81</v>
      </c>
      <c r="C17" s="25">
        <v>4570</v>
      </c>
      <c r="D17" s="15">
        <v>68.39</v>
      </c>
      <c r="E17">
        <v>0.52684693012864958</v>
      </c>
      <c r="F17">
        <f t="shared" si="0"/>
        <v>284.04814004376368</v>
      </c>
      <c r="G17" s="18">
        <v>26383</v>
      </c>
      <c r="H17" s="18">
        <v>34730.870000000003</v>
      </c>
      <c r="I17" s="25">
        <v>494</v>
      </c>
      <c r="J17" s="25">
        <v>6241</v>
      </c>
      <c r="K17" s="25">
        <v>4151</v>
      </c>
      <c r="L17" s="25">
        <v>1</v>
      </c>
      <c r="M17" s="25">
        <v>89</v>
      </c>
      <c r="N17" s="25">
        <v>402</v>
      </c>
      <c r="O17" s="18">
        <v>7140</v>
      </c>
      <c r="P17" s="18">
        <v>9.02</v>
      </c>
      <c r="Q17" s="18">
        <v>9.4</v>
      </c>
      <c r="R17" s="15">
        <v>165.3</v>
      </c>
    </row>
    <row r="18" spans="1:19">
      <c r="A18" t="s">
        <v>523</v>
      </c>
      <c r="B18" s="15">
        <v>328.52</v>
      </c>
      <c r="C18" s="25">
        <v>13896</v>
      </c>
      <c r="D18" s="15">
        <v>69.650000000000006</v>
      </c>
      <c r="E18">
        <v>0.21201144526969443</v>
      </c>
      <c r="F18">
        <f t="shared" si="0"/>
        <v>236.4133563615429</v>
      </c>
      <c r="G18" s="18">
        <v>23558</v>
      </c>
      <c r="H18" s="18">
        <v>28775.33</v>
      </c>
      <c r="I18" s="25">
        <v>247</v>
      </c>
      <c r="J18" s="25">
        <v>13702</v>
      </c>
      <c r="K18" s="25">
        <v>10586</v>
      </c>
      <c r="L18" s="25">
        <v>6</v>
      </c>
      <c r="M18" s="25">
        <v>245</v>
      </c>
      <c r="N18" s="25">
        <v>1625</v>
      </c>
      <c r="O18" s="18">
        <v>30357</v>
      </c>
      <c r="P18" s="18">
        <v>23.44</v>
      </c>
      <c r="Q18" s="18">
        <v>25.63</v>
      </c>
      <c r="R18" s="15">
        <v>155.27000000000001</v>
      </c>
      <c r="S18" s="15">
        <v>340000</v>
      </c>
    </row>
    <row r="19" spans="1:19">
      <c r="A19" t="s">
        <v>524</v>
      </c>
      <c r="B19" s="15">
        <v>215.88</v>
      </c>
      <c r="C19" s="25">
        <v>9425</v>
      </c>
      <c r="D19" s="15">
        <v>33.94</v>
      </c>
      <c r="E19">
        <v>0.15721697239206966</v>
      </c>
      <c r="F19">
        <f t="shared" si="0"/>
        <v>229.0503978779841</v>
      </c>
      <c r="G19" s="18">
        <v>27108</v>
      </c>
      <c r="H19" s="21">
        <v>34197.11</v>
      </c>
      <c r="I19" s="25">
        <v>229</v>
      </c>
      <c r="J19" s="25">
        <v>7287</v>
      </c>
      <c r="K19" s="25">
        <v>3972</v>
      </c>
      <c r="L19" s="25">
        <v>2</v>
      </c>
      <c r="M19" s="25">
        <v>165</v>
      </c>
      <c r="N19" s="25">
        <v>939</v>
      </c>
      <c r="O19" s="18">
        <v>8125</v>
      </c>
      <c r="P19" s="18">
        <v>17.190000000000001</v>
      </c>
      <c r="Q19" s="18">
        <v>18.7</v>
      </c>
      <c r="R19" s="15">
        <v>328.13</v>
      </c>
    </row>
    <row r="20" spans="1:19">
      <c r="A20" t="s">
        <v>525</v>
      </c>
      <c r="B20" s="15">
        <v>156.27000000000001</v>
      </c>
      <c r="C20" s="25">
        <v>11066</v>
      </c>
      <c r="D20" s="15">
        <v>63.65</v>
      </c>
      <c r="E20">
        <v>0.40730786459333201</v>
      </c>
      <c r="F20">
        <f t="shared" si="0"/>
        <v>141.21633833363455</v>
      </c>
      <c r="G20" s="18">
        <v>36452</v>
      </c>
      <c r="H20" s="18">
        <v>27931.919999999998</v>
      </c>
      <c r="I20" s="25">
        <v>128</v>
      </c>
      <c r="J20" s="25">
        <v>5443</v>
      </c>
      <c r="K20" s="25">
        <v>3625</v>
      </c>
      <c r="L20" s="20"/>
      <c r="M20" s="25">
        <v>112</v>
      </c>
      <c r="N20" s="25">
        <v>627</v>
      </c>
      <c r="O20" s="13"/>
      <c r="P20" s="18">
        <v>14.88</v>
      </c>
      <c r="Q20" s="18">
        <v>19.71</v>
      </c>
      <c r="R20" s="15">
        <v>375</v>
      </c>
    </row>
    <row r="21" spans="1:19">
      <c r="A21" t="s">
        <v>526</v>
      </c>
      <c r="B21" s="15">
        <v>319</v>
      </c>
      <c r="C21" s="25">
        <v>16404</v>
      </c>
      <c r="D21" s="15">
        <v>58.59</v>
      </c>
      <c r="E21">
        <v>0.18366771159874609</v>
      </c>
      <c r="F21">
        <f t="shared" si="0"/>
        <v>194.46476469153865</v>
      </c>
      <c r="G21" s="18">
        <v>20335</v>
      </c>
      <c r="H21" s="18">
        <v>23706.62</v>
      </c>
      <c r="I21" s="25">
        <v>252</v>
      </c>
      <c r="J21" s="25">
        <v>11139</v>
      </c>
      <c r="K21" s="25">
        <v>7605</v>
      </c>
      <c r="L21" s="25">
        <v>7</v>
      </c>
      <c r="M21" s="25">
        <v>250</v>
      </c>
      <c r="N21" s="25">
        <v>1000</v>
      </c>
      <c r="O21" s="18">
        <v>54130</v>
      </c>
      <c r="P21" s="18">
        <v>20</v>
      </c>
      <c r="Q21" s="18">
        <v>25</v>
      </c>
      <c r="R21" s="15">
        <v>545</v>
      </c>
    </row>
    <row r="22" spans="1:19">
      <c r="A22" t="s">
        <v>527</v>
      </c>
      <c r="B22" s="15">
        <v>501.51</v>
      </c>
      <c r="C22" s="25">
        <v>14181</v>
      </c>
      <c r="D22" s="15">
        <v>65.819999999999993</v>
      </c>
      <c r="E22">
        <v>0.13124364419453249</v>
      </c>
      <c r="F22">
        <f t="shared" si="0"/>
        <v>353.64924899513437</v>
      </c>
      <c r="G22" s="18">
        <v>14306</v>
      </c>
      <c r="H22" s="18">
        <v>20131.580000000002</v>
      </c>
      <c r="I22" s="25">
        <v>423</v>
      </c>
      <c r="J22" s="25">
        <v>22254</v>
      </c>
      <c r="K22" s="25">
        <v>17713</v>
      </c>
      <c r="L22" s="25">
        <v>3</v>
      </c>
      <c r="M22" s="25">
        <v>437</v>
      </c>
      <c r="N22" s="25">
        <v>1624</v>
      </c>
      <c r="O22" s="18">
        <v>18376</v>
      </c>
      <c r="P22" s="21">
        <v>39.9</v>
      </c>
      <c r="Q22" s="21">
        <v>42.41</v>
      </c>
      <c r="R22" s="15">
        <v>308</v>
      </c>
      <c r="S22" s="15">
        <v>501300</v>
      </c>
    </row>
    <row r="23" spans="1:19">
      <c r="A23" t="s">
        <v>528</v>
      </c>
      <c r="B23" s="15">
        <v>305.08999999999997</v>
      </c>
      <c r="C23" s="25">
        <v>25117</v>
      </c>
      <c r="D23" s="15">
        <v>52.95</v>
      </c>
      <c r="E23">
        <v>0.17355534432462555</v>
      </c>
      <c r="F23">
        <f t="shared" si="0"/>
        <v>121.46753195047178</v>
      </c>
      <c r="G23" s="18">
        <v>11292</v>
      </c>
      <c r="H23" s="21">
        <v>20102.07</v>
      </c>
      <c r="I23" s="25">
        <v>704</v>
      </c>
      <c r="J23" s="25">
        <v>10321</v>
      </c>
      <c r="K23" s="25">
        <v>6222</v>
      </c>
      <c r="L23" s="25">
        <v>2</v>
      </c>
      <c r="M23" s="25">
        <v>365</v>
      </c>
      <c r="N23" s="25">
        <v>2698</v>
      </c>
      <c r="O23" s="18">
        <v>9500</v>
      </c>
      <c r="P23" s="21">
        <v>21.77</v>
      </c>
      <c r="Q23" s="18">
        <v>31.06</v>
      </c>
      <c r="R23" s="15">
        <v>549.15</v>
      </c>
    </row>
    <row r="24" spans="1:19">
      <c r="A24" t="s">
        <v>529</v>
      </c>
      <c r="B24" s="15">
        <v>434.48</v>
      </c>
      <c r="C24" s="25">
        <v>20275</v>
      </c>
      <c r="D24" s="15">
        <v>82.77</v>
      </c>
      <c r="E24">
        <v>0.19050359049898727</v>
      </c>
      <c r="F24">
        <f t="shared" si="0"/>
        <v>214.29346485819977</v>
      </c>
      <c r="G24" s="18">
        <v>18215</v>
      </c>
      <c r="H24" s="18">
        <v>24216.83</v>
      </c>
      <c r="I24" s="25">
        <v>316</v>
      </c>
      <c r="J24" s="25">
        <v>14185</v>
      </c>
      <c r="K24" s="25">
        <v>6155</v>
      </c>
      <c r="L24" s="25">
        <v>4</v>
      </c>
      <c r="M24" s="25">
        <v>345</v>
      </c>
      <c r="N24" s="25">
        <v>1843</v>
      </c>
      <c r="O24" s="18">
        <v>36324</v>
      </c>
      <c r="P24" s="18">
        <v>29.98</v>
      </c>
      <c r="Q24" s="18">
        <v>37.22</v>
      </c>
      <c r="R24" s="15">
        <v>508.66</v>
      </c>
    </row>
    <row r="25" spans="1:19">
      <c r="A25" t="s">
        <v>530</v>
      </c>
      <c r="B25" s="15">
        <v>361.79</v>
      </c>
      <c r="C25" s="25">
        <v>21240</v>
      </c>
      <c r="D25" s="15">
        <v>25.21</v>
      </c>
      <c r="E25">
        <v>6.9681306835457035E-2</v>
      </c>
      <c r="F25">
        <f t="shared" si="0"/>
        <v>170.334274952919</v>
      </c>
      <c r="G25" s="18">
        <v>16903</v>
      </c>
      <c r="H25" s="18">
        <v>26203.22</v>
      </c>
      <c r="I25" s="25">
        <v>645</v>
      </c>
      <c r="J25" s="25">
        <v>9580</v>
      </c>
      <c r="K25" s="25">
        <v>12203</v>
      </c>
      <c r="L25" s="25">
        <v>2</v>
      </c>
      <c r="M25" s="25">
        <v>360</v>
      </c>
      <c r="N25" s="25">
        <v>2109</v>
      </c>
      <c r="O25" s="18">
        <v>14271</v>
      </c>
      <c r="P25" s="18">
        <v>30</v>
      </c>
      <c r="Q25" s="18">
        <v>39</v>
      </c>
      <c r="R25" s="15">
        <v>70.3</v>
      </c>
    </row>
    <row r="26" spans="1:19">
      <c r="A26" t="s">
        <v>531</v>
      </c>
      <c r="B26" s="15">
        <v>225.83</v>
      </c>
      <c r="C26" s="25">
        <v>17224</v>
      </c>
      <c r="D26" s="15">
        <v>117.75</v>
      </c>
      <c r="E26">
        <v>0.52140991010937432</v>
      </c>
      <c r="F26">
        <f t="shared" si="0"/>
        <v>131.11356247097075</v>
      </c>
      <c r="G26" s="18">
        <v>61108</v>
      </c>
      <c r="H26" s="18">
        <v>33992.83</v>
      </c>
      <c r="I26" s="25">
        <v>144</v>
      </c>
      <c r="J26" s="25">
        <v>13495</v>
      </c>
      <c r="K26" s="25">
        <v>6211</v>
      </c>
      <c r="L26" s="25">
        <v>21</v>
      </c>
      <c r="M26" s="25">
        <v>120</v>
      </c>
      <c r="N26" s="25">
        <v>429</v>
      </c>
      <c r="O26" s="18">
        <v>203891</v>
      </c>
      <c r="P26" s="18">
        <v>15.3</v>
      </c>
      <c r="Q26" s="18">
        <v>18.3</v>
      </c>
      <c r="R26" s="15">
        <v>617</v>
      </c>
      <c r="S26" s="15">
        <v>1451003</v>
      </c>
    </row>
    <row r="27" spans="1:19">
      <c r="A27" t="s">
        <v>532</v>
      </c>
      <c r="B27" s="15">
        <v>218.68</v>
      </c>
      <c r="C27" s="25">
        <v>27768</v>
      </c>
      <c r="D27" s="15">
        <v>140.97</v>
      </c>
      <c r="E27">
        <v>0.64464057069690872</v>
      </c>
      <c r="F27">
        <f t="shared" si="0"/>
        <v>78.752520887352361</v>
      </c>
      <c r="G27" s="18">
        <v>84979</v>
      </c>
      <c r="H27" s="18">
        <v>36725.760000000002</v>
      </c>
      <c r="I27" s="25">
        <v>118</v>
      </c>
      <c r="J27" s="25">
        <v>10909</v>
      </c>
      <c r="K27" s="25">
        <v>6800</v>
      </c>
      <c r="L27" s="25">
        <v>9</v>
      </c>
      <c r="M27" s="25">
        <v>101</v>
      </c>
      <c r="N27" s="25">
        <v>198</v>
      </c>
      <c r="O27" s="18">
        <v>83349</v>
      </c>
      <c r="P27" s="18">
        <v>14</v>
      </c>
      <c r="Q27" s="18">
        <v>15.16</v>
      </c>
      <c r="R27" s="15">
        <v>621</v>
      </c>
      <c r="S27" s="15">
        <v>533000</v>
      </c>
    </row>
    <row r="28" spans="1:19">
      <c r="A28" t="s">
        <v>533</v>
      </c>
      <c r="B28" s="15">
        <v>47.1</v>
      </c>
      <c r="C28" s="25">
        <v>1754</v>
      </c>
      <c r="D28" s="15">
        <v>47.1</v>
      </c>
      <c r="E28">
        <v>1</v>
      </c>
      <c r="F28">
        <f t="shared" si="0"/>
        <v>268.52907639680728</v>
      </c>
      <c r="G28" s="18">
        <v>64147</v>
      </c>
      <c r="H28" s="18">
        <v>35590.36</v>
      </c>
      <c r="I28" s="25">
        <v>284</v>
      </c>
      <c r="J28" s="25">
        <v>2726</v>
      </c>
      <c r="K28" s="25">
        <v>1261</v>
      </c>
      <c r="L28" s="26">
        <v>1</v>
      </c>
      <c r="M28" s="25">
        <v>23</v>
      </c>
      <c r="N28" s="26">
        <v>31</v>
      </c>
      <c r="O28" s="18">
        <v>3682</v>
      </c>
      <c r="P28" s="18">
        <v>1.87</v>
      </c>
      <c r="Q28" s="18">
        <v>3.31</v>
      </c>
      <c r="R28" s="15">
        <v>279.10000000000002</v>
      </c>
      <c r="S28" s="15">
        <v>115500</v>
      </c>
    </row>
    <row r="29" spans="1:19">
      <c r="A29" t="s">
        <v>534</v>
      </c>
      <c r="B29" s="15">
        <v>457.84</v>
      </c>
      <c r="C29" s="25">
        <v>90021</v>
      </c>
      <c r="D29" s="15">
        <v>120.87</v>
      </c>
      <c r="E29">
        <v>0.26400052420059411</v>
      </c>
      <c r="F29">
        <f t="shared" si="0"/>
        <v>50.859243954188464</v>
      </c>
      <c r="G29" s="18">
        <v>21037</v>
      </c>
      <c r="H29" s="18">
        <v>27411.67</v>
      </c>
      <c r="I29" s="25">
        <v>304</v>
      </c>
      <c r="J29" s="25">
        <v>15432</v>
      </c>
      <c r="K29" s="25">
        <v>8072</v>
      </c>
      <c r="L29" s="25">
        <v>2</v>
      </c>
      <c r="M29" s="25">
        <v>196</v>
      </c>
      <c r="N29" s="25">
        <v>735</v>
      </c>
      <c r="O29" s="18">
        <v>13893</v>
      </c>
      <c r="P29" s="18">
        <v>28.5</v>
      </c>
      <c r="Q29" s="18">
        <v>28.8</v>
      </c>
      <c r="R29" s="15">
        <v>383</v>
      </c>
      <c r="S29" s="15">
        <v>165202</v>
      </c>
    </row>
    <row r="30" spans="1:19">
      <c r="A30" t="s">
        <v>535</v>
      </c>
      <c r="B30" s="15">
        <v>308.67</v>
      </c>
      <c r="C30" s="25">
        <v>59535</v>
      </c>
      <c r="D30" s="15">
        <v>76.12</v>
      </c>
      <c r="E30">
        <v>0.24660640813814105</v>
      </c>
      <c r="F30">
        <f t="shared" si="0"/>
        <v>51.846812799193749</v>
      </c>
      <c r="G30" s="18">
        <v>31147</v>
      </c>
      <c r="H30" s="18">
        <v>21878.27</v>
      </c>
      <c r="I30" s="25">
        <v>197</v>
      </c>
      <c r="J30" s="25">
        <v>7073</v>
      </c>
      <c r="K30" s="25">
        <v>7446</v>
      </c>
      <c r="L30" s="25">
        <v>3</v>
      </c>
      <c r="M30" s="25">
        <v>176</v>
      </c>
      <c r="N30" s="25">
        <v>639</v>
      </c>
      <c r="O30" s="18">
        <v>26814</v>
      </c>
      <c r="P30" s="18">
        <v>17.36</v>
      </c>
      <c r="Q30" s="18">
        <v>21.39</v>
      </c>
      <c r="R30" s="15">
        <v>696.5</v>
      </c>
      <c r="S30" s="15">
        <v>49500</v>
      </c>
    </row>
    <row r="31" spans="1:19">
      <c r="A31" t="s">
        <v>536</v>
      </c>
      <c r="B31" s="15">
        <v>148.09</v>
      </c>
      <c r="C31" s="25">
        <v>86752</v>
      </c>
      <c r="D31" s="15">
        <v>25.07</v>
      </c>
      <c r="E31">
        <v>0.16928894591127017</v>
      </c>
      <c r="F31">
        <f t="shared" si="0"/>
        <v>17.070499815566212</v>
      </c>
      <c r="G31" s="18">
        <v>134400</v>
      </c>
      <c r="H31" s="18">
        <v>44815.83</v>
      </c>
      <c r="I31" s="25">
        <v>156</v>
      </c>
      <c r="J31" s="25">
        <v>9260</v>
      </c>
      <c r="K31" s="25">
        <v>4635</v>
      </c>
      <c r="L31" s="25">
        <v>2</v>
      </c>
      <c r="M31" s="25">
        <v>68</v>
      </c>
      <c r="N31" s="25">
        <v>130</v>
      </c>
      <c r="O31" s="18">
        <v>2113</v>
      </c>
      <c r="P31" s="21">
        <v>9.11</v>
      </c>
      <c r="Q31" s="18">
        <v>10.63</v>
      </c>
      <c r="R31" s="15">
        <v>89.51</v>
      </c>
      <c r="S31" s="15">
        <v>473000</v>
      </c>
    </row>
    <row r="32" spans="1:19">
      <c r="A32" t="s">
        <v>537</v>
      </c>
      <c r="B32" s="15">
        <v>272.12</v>
      </c>
      <c r="C32" s="25">
        <v>253356</v>
      </c>
      <c r="D32" s="15">
        <v>26.74</v>
      </c>
      <c r="E32">
        <v>9.8265471115684247E-2</v>
      </c>
      <c r="F32">
        <f t="shared" si="0"/>
        <v>10.740617944710209</v>
      </c>
      <c r="G32" s="18">
        <v>28882</v>
      </c>
      <c r="H32" s="18">
        <v>28247.65</v>
      </c>
      <c r="I32" s="25">
        <v>237</v>
      </c>
      <c r="J32" s="25">
        <v>10463</v>
      </c>
      <c r="K32" s="25">
        <v>7103</v>
      </c>
      <c r="L32" s="25">
        <v>2</v>
      </c>
      <c r="M32" s="25">
        <v>204</v>
      </c>
      <c r="N32" s="25">
        <v>277</v>
      </c>
      <c r="O32" s="18">
        <v>14062</v>
      </c>
      <c r="P32" s="18">
        <v>12.66</v>
      </c>
      <c r="Q32" s="18">
        <v>12.42</v>
      </c>
      <c r="R32" s="15">
        <v>789.8</v>
      </c>
      <c r="S32" s="15">
        <v>679000</v>
      </c>
    </row>
    <row r="33" spans="1:19">
      <c r="A33" t="s">
        <v>538</v>
      </c>
      <c r="B33" s="15">
        <v>173.52</v>
      </c>
      <c r="C33" s="25">
        <v>64413</v>
      </c>
      <c r="D33" s="15">
        <v>53.5</v>
      </c>
      <c r="E33">
        <v>0.30832180728446285</v>
      </c>
      <c r="F33">
        <f t="shared" si="0"/>
        <v>26.93866145032835</v>
      </c>
      <c r="G33" s="18">
        <v>29384</v>
      </c>
      <c r="H33" s="18">
        <v>25883.93</v>
      </c>
      <c r="I33" s="25">
        <v>139</v>
      </c>
      <c r="J33" s="25">
        <v>5432</v>
      </c>
      <c r="K33" s="25">
        <v>3936</v>
      </c>
      <c r="L33" s="25">
        <v>1</v>
      </c>
      <c r="M33" s="25">
        <v>67</v>
      </c>
      <c r="N33" s="25">
        <v>143</v>
      </c>
      <c r="O33" s="18">
        <v>7176</v>
      </c>
      <c r="P33" s="18">
        <v>9.32</v>
      </c>
      <c r="Q33" s="18">
        <v>10.27</v>
      </c>
    </row>
    <row r="34" spans="1:19">
      <c r="A34" t="s">
        <v>539</v>
      </c>
      <c r="B34" s="15">
        <v>289.63</v>
      </c>
      <c r="C34" s="27">
        <v>54492</v>
      </c>
      <c r="D34" s="15">
        <v>30.29</v>
      </c>
      <c r="E34">
        <v>0.10458170769602597</v>
      </c>
      <c r="F34">
        <f t="shared" si="0"/>
        <v>53.150921236144761</v>
      </c>
      <c r="G34" s="22">
        <v>23489</v>
      </c>
      <c r="H34" s="18">
        <v>28948.78</v>
      </c>
      <c r="I34" s="27">
        <v>212</v>
      </c>
      <c r="J34" s="27">
        <v>4592</v>
      </c>
      <c r="K34" s="27">
        <v>7745</v>
      </c>
      <c r="L34" s="27">
        <v>2</v>
      </c>
      <c r="M34" s="27">
        <v>79</v>
      </c>
      <c r="N34" s="27">
        <v>242</v>
      </c>
      <c r="O34" s="22">
        <v>19200</v>
      </c>
      <c r="P34" s="22">
        <v>7.7</v>
      </c>
      <c r="Q34" s="22">
        <v>13.15</v>
      </c>
      <c r="R34" s="15">
        <v>203.1</v>
      </c>
    </row>
    <row r="35" spans="1:19">
      <c r="A35" t="s">
        <v>540</v>
      </c>
      <c r="B35" s="15">
        <v>715.03</v>
      </c>
      <c r="C35" s="25">
        <v>12980</v>
      </c>
      <c r="D35" s="15">
        <v>510.63</v>
      </c>
      <c r="E35">
        <v>0.71413786834118853</v>
      </c>
      <c r="F35">
        <f t="shared" si="0"/>
        <v>550.87057010785827</v>
      </c>
      <c r="G35" s="18">
        <v>54654</v>
      </c>
      <c r="H35" s="18">
        <v>38576.86</v>
      </c>
      <c r="I35" s="25">
        <v>301</v>
      </c>
      <c r="J35" s="25">
        <v>36433</v>
      </c>
      <c r="K35" s="25">
        <v>20303</v>
      </c>
      <c r="L35" s="25">
        <v>40</v>
      </c>
      <c r="M35" s="25">
        <v>334</v>
      </c>
      <c r="N35" s="25">
        <v>482</v>
      </c>
      <c r="O35" s="18">
        <v>341863</v>
      </c>
      <c r="P35" s="18">
        <v>31.63</v>
      </c>
      <c r="Q35" s="18">
        <v>34.270000000000003</v>
      </c>
      <c r="R35" s="15">
        <v>3982</v>
      </c>
      <c r="S35" s="15">
        <v>3698000</v>
      </c>
    </row>
    <row r="36" spans="1:19">
      <c r="A36" t="s">
        <v>541</v>
      </c>
      <c r="B36" s="15">
        <v>584.09</v>
      </c>
      <c r="C36" s="25">
        <v>12574</v>
      </c>
      <c r="D36" s="15">
        <v>300.16000000000003</v>
      </c>
      <c r="E36">
        <v>0.51389340683798734</v>
      </c>
      <c r="F36">
        <f t="shared" si="0"/>
        <v>464.52202958485771</v>
      </c>
      <c r="G36" s="21">
        <v>70781</v>
      </c>
      <c r="H36" s="22">
        <v>38765.370000000003</v>
      </c>
      <c r="I36" s="25">
        <v>225</v>
      </c>
      <c r="J36" s="25">
        <v>29839</v>
      </c>
      <c r="K36" s="25">
        <v>15894</v>
      </c>
      <c r="L36" s="25">
        <v>31</v>
      </c>
      <c r="M36" s="25">
        <v>279</v>
      </c>
      <c r="N36" s="25">
        <v>794</v>
      </c>
      <c r="O36" s="18">
        <v>236784</v>
      </c>
      <c r="P36" s="18">
        <v>28.87</v>
      </c>
      <c r="Q36" s="18">
        <v>30.32</v>
      </c>
      <c r="R36" s="15">
        <v>2063.0500000000002</v>
      </c>
      <c r="S36" s="15">
        <v>4833690</v>
      </c>
    </row>
    <row r="37" spans="1:19">
      <c r="A37" t="s">
        <v>542</v>
      </c>
      <c r="B37" s="15">
        <v>351.72</v>
      </c>
      <c r="C37" s="25">
        <v>9252</v>
      </c>
      <c r="D37" s="15">
        <v>147.29</v>
      </c>
      <c r="E37">
        <v>0.41877061298760371</v>
      </c>
      <c r="F37">
        <f t="shared" si="0"/>
        <v>380.15564202334627</v>
      </c>
      <c r="G37" s="18">
        <v>49301</v>
      </c>
      <c r="H37" s="23">
        <v>30432.65</v>
      </c>
      <c r="I37" s="25">
        <v>147</v>
      </c>
      <c r="J37" s="25">
        <v>15442</v>
      </c>
      <c r="K37" s="25">
        <v>6678</v>
      </c>
      <c r="L37" s="25">
        <v>3</v>
      </c>
      <c r="M37" s="25">
        <v>166</v>
      </c>
      <c r="N37" s="25">
        <v>683</v>
      </c>
      <c r="O37" s="18">
        <v>35869</v>
      </c>
      <c r="P37" s="18">
        <v>16.8</v>
      </c>
      <c r="Q37" s="21">
        <v>19.11</v>
      </c>
      <c r="R37" s="15">
        <v>735.7</v>
      </c>
    </row>
    <row r="38" spans="1:19">
      <c r="A38" t="s">
        <v>543</v>
      </c>
      <c r="B38" s="15">
        <v>222.9</v>
      </c>
      <c r="C38" s="25">
        <v>11272</v>
      </c>
      <c r="D38" s="15">
        <v>139.32</v>
      </c>
      <c r="E38">
        <v>0.62503364737550471</v>
      </c>
      <c r="F38">
        <f t="shared" si="0"/>
        <v>197.74662881476223</v>
      </c>
      <c r="G38" s="18">
        <v>31343</v>
      </c>
      <c r="H38" s="18">
        <v>30826.880000000001</v>
      </c>
      <c r="I38" s="25">
        <v>99</v>
      </c>
      <c r="J38" s="25">
        <v>8518</v>
      </c>
      <c r="K38" s="25">
        <v>4577</v>
      </c>
      <c r="L38" s="25">
        <v>5</v>
      </c>
      <c r="M38" s="25">
        <v>130</v>
      </c>
      <c r="N38" s="25">
        <v>215</v>
      </c>
      <c r="O38" s="18">
        <v>37508</v>
      </c>
      <c r="P38" s="18">
        <v>9.5399999999999991</v>
      </c>
      <c r="Q38" s="18">
        <v>8.83</v>
      </c>
      <c r="R38" s="15">
        <v>179.41</v>
      </c>
    </row>
    <row r="39" spans="1:19">
      <c r="A39" t="s">
        <v>544</v>
      </c>
      <c r="B39" s="15">
        <v>155.56</v>
      </c>
      <c r="C39" s="26">
        <v>8411</v>
      </c>
      <c r="D39" s="15">
        <v>95.64</v>
      </c>
      <c r="E39">
        <v>0.61481100539984568</v>
      </c>
      <c r="F39">
        <f t="shared" si="0"/>
        <v>184.9482820116514</v>
      </c>
      <c r="G39" s="21">
        <v>44251</v>
      </c>
      <c r="H39" s="18">
        <v>28385.72</v>
      </c>
      <c r="I39" s="25">
        <v>118</v>
      </c>
      <c r="J39" s="25">
        <v>9065</v>
      </c>
      <c r="K39" s="25">
        <v>3788</v>
      </c>
      <c r="L39" s="25">
        <v>1</v>
      </c>
      <c r="M39" s="25">
        <v>72</v>
      </c>
      <c r="N39" s="25">
        <v>69</v>
      </c>
      <c r="O39" s="18">
        <v>15161</v>
      </c>
      <c r="P39" s="18">
        <v>7.31</v>
      </c>
      <c r="Q39" s="18">
        <v>6.71</v>
      </c>
      <c r="R39" s="15">
        <v>2495.21</v>
      </c>
    </row>
    <row r="40" spans="1:19">
      <c r="A40" t="s">
        <v>545</v>
      </c>
      <c r="B40" s="15">
        <v>242.67</v>
      </c>
      <c r="C40" s="25">
        <v>15222</v>
      </c>
      <c r="D40" s="15">
        <v>77.900000000000006</v>
      </c>
      <c r="E40">
        <v>0.32101207400997245</v>
      </c>
      <c r="F40">
        <f t="shared" si="0"/>
        <v>159.42057548285374</v>
      </c>
      <c r="G40" s="18">
        <v>25034</v>
      </c>
      <c r="H40" s="18">
        <v>23342.560000000001</v>
      </c>
      <c r="I40" s="25">
        <v>115</v>
      </c>
      <c r="J40" s="25">
        <v>11432</v>
      </c>
      <c r="K40" s="25">
        <v>4522</v>
      </c>
      <c r="L40" s="25">
        <v>3</v>
      </c>
      <c r="M40" s="25">
        <v>128</v>
      </c>
      <c r="N40" s="25">
        <v>474</v>
      </c>
      <c r="O40" s="18">
        <v>27607</v>
      </c>
      <c r="P40" s="18">
        <v>8.08</v>
      </c>
      <c r="Q40" s="18">
        <v>13.16</v>
      </c>
      <c r="R40" s="15">
        <v>496.44</v>
      </c>
      <c r="S40" s="15">
        <v>90000</v>
      </c>
    </row>
    <row r="41" spans="1:19">
      <c r="A41" t="s">
        <v>546</v>
      </c>
      <c r="B41" s="15">
        <v>310.19</v>
      </c>
      <c r="C41" s="25">
        <v>9891</v>
      </c>
      <c r="D41" s="15">
        <v>93.12</v>
      </c>
      <c r="E41">
        <v>0.30020310132499439</v>
      </c>
      <c r="F41">
        <f t="shared" si="0"/>
        <v>313.60833080578305</v>
      </c>
      <c r="G41" s="18">
        <v>23447</v>
      </c>
      <c r="H41" s="18">
        <v>25895.45</v>
      </c>
      <c r="I41" s="25">
        <v>114</v>
      </c>
      <c r="J41" s="25">
        <v>10500</v>
      </c>
      <c r="K41" s="25">
        <v>5309</v>
      </c>
      <c r="L41" s="25">
        <v>7</v>
      </c>
      <c r="M41" s="25">
        <v>159</v>
      </c>
      <c r="N41" s="25">
        <v>468</v>
      </c>
      <c r="O41" s="18">
        <v>79886</v>
      </c>
      <c r="P41" s="18">
        <v>14.9</v>
      </c>
      <c r="Q41" s="18">
        <v>16.41</v>
      </c>
      <c r="R41" s="15">
        <v>817.67</v>
      </c>
      <c r="S41" s="15">
        <v>57767</v>
      </c>
    </row>
    <row r="42" spans="1:19">
      <c r="A42" t="s">
        <v>547</v>
      </c>
      <c r="B42" s="15">
        <v>234.42</v>
      </c>
      <c r="C42" s="25">
        <v>5402</v>
      </c>
      <c r="D42" s="15">
        <v>88.8</v>
      </c>
      <c r="E42">
        <v>0.37880726900435119</v>
      </c>
      <c r="F42">
        <f t="shared" si="0"/>
        <v>433.95038874490928</v>
      </c>
      <c r="G42" s="18">
        <v>34104</v>
      </c>
      <c r="H42" s="18">
        <v>27423.51</v>
      </c>
      <c r="I42" s="26">
        <v>111</v>
      </c>
      <c r="J42" s="25">
        <v>8702</v>
      </c>
      <c r="K42" s="25">
        <v>4859</v>
      </c>
      <c r="L42" s="25">
        <v>2</v>
      </c>
      <c r="M42" s="25">
        <v>97</v>
      </c>
      <c r="N42" s="25">
        <v>271</v>
      </c>
      <c r="O42" s="18">
        <v>12967</v>
      </c>
      <c r="P42" s="18">
        <v>11.52</v>
      </c>
      <c r="Q42" s="18">
        <v>13.57</v>
      </c>
      <c r="R42" s="15">
        <v>425.84</v>
      </c>
    </row>
    <row r="43" spans="1:19">
      <c r="A43" t="s">
        <v>548</v>
      </c>
      <c r="B43" s="15">
        <v>192.37</v>
      </c>
      <c r="C43" s="25">
        <v>10355</v>
      </c>
      <c r="D43" s="15">
        <v>77.739999999999995</v>
      </c>
      <c r="E43">
        <v>0.40411706607059311</v>
      </c>
      <c r="F43">
        <f t="shared" si="0"/>
        <v>185.77498792853694</v>
      </c>
      <c r="G43" s="18">
        <v>14967</v>
      </c>
      <c r="H43" s="18">
        <v>23007.31</v>
      </c>
      <c r="I43" s="25">
        <v>103</v>
      </c>
      <c r="J43" s="25">
        <v>6796</v>
      </c>
      <c r="K43" s="25">
        <v>3390</v>
      </c>
      <c r="L43" s="25">
        <v>2</v>
      </c>
      <c r="M43" s="25">
        <v>117</v>
      </c>
      <c r="N43" s="25">
        <v>257</v>
      </c>
      <c r="O43" s="21">
        <v>36211</v>
      </c>
      <c r="P43" s="18">
        <v>9.89</v>
      </c>
      <c r="Q43" s="18">
        <v>10.050000000000001</v>
      </c>
      <c r="R43" s="15">
        <v>201.52</v>
      </c>
    </row>
    <row r="44" spans="1:19">
      <c r="A44" t="s">
        <v>549</v>
      </c>
      <c r="B44" s="15">
        <v>183.44</v>
      </c>
      <c r="C44" s="25">
        <v>4736</v>
      </c>
      <c r="D44" s="15">
        <v>72.66</v>
      </c>
      <c r="E44">
        <v>0.3960968163977322</v>
      </c>
      <c r="F44">
        <f t="shared" si="0"/>
        <v>387.33108108108109</v>
      </c>
      <c r="G44" s="21">
        <v>33151</v>
      </c>
      <c r="H44" s="18">
        <v>27785.68</v>
      </c>
      <c r="I44" s="26">
        <v>611</v>
      </c>
      <c r="J44" s="25">
        <v>9684</v>
      </c>
      <c r="K44" s="25">
        <v>3495</v>
      </c>
      <c r="L44" s="25">
        <v>4</v>
      </c>
      <c r="M44" s="25">
        <v>89</v>
      </c>
      <c r="N44" s="25">
        <v>307</v>
      </c>
      <c r="O44" s="18">
        <v>18918</v>
      </c>
      <c r="P44" s="18">
        <v>8.75</v>
      </c>
      <c r="Q44" s="18">
        <v>10.35</v>
      </c>
      <c r="R44" s="15">
        <v>381.17</v>
      </c>
    </row>
    <row r="45" spans="1:19">
      <c r="A45" t="s">
        <v>550</v>
      </c>
      <c r="B45" s="15">
        <v>129.59</v>
      </c>
      <c r="C45" s="25">
        <v>4071</v>
      </c>
      <c r="D45" s="15">
        <v>60.35</v>
      </c>
      <c r="E45">
        <v>0.46569951385137742</v>
      </c>
      <c r="F45">
        <f t="shared" si="0"/>
        <v>318.3247359371162</v>
      </c>
      <c r="G45" s="18">
        <v>50930</v>
      </c>
      <c r="H45" s="18">
        <v>24361.72</v>
      </c>
      <c r="I45" s="25">
        <v>602</v>
      </c>
      <c r="J45" s="25">
        <v>6428</v>
      </c>
      <c r="K45" s="25">
        <v>3512</v>
      </c>
      <c r="L45" s="25">
        <v>2</v>
      </c>
      <c r="M45" s="25">
        <v>74</v>
      </c>
      <c r="N45" s="25">
        <v>62</v>
      </c>
      <c r="O45" s="18">
        <v>6232</v>
      </c>
      <c r="P45" s="18">
        <v>4.96</v>
      </c>
      <c r="Q45" s="18">
        <v>7.56</v>
      </c>
      <c r="R45" s="15">
        <v>117.5</v>
      </c>
    </row>
    <row r="46" spans="1:19">
      <c r="A46" t="s">
        <v>551</v>
      </c>
      <c r="B46" s="15">
        <v>306</v>
      </c>
      <c r="C46" s="25">
        <v>12980</v>
      </c>
      <c r="D46" s="15">
        <v>44.64</v>
      </c>
      <c r="E46">
        <v>0.14588235294117646</v>
      </c>
      <c r="F46">
        <f t="shared" si="0"/>
        <v>235.74730354391372</v>
      </c>
      <c r="G46" s="18">
        <v>19795</v>
      </c>
      <c r="H46" s="13"/>
      <c r="I46" s="25">
        <v>116</v>
      </c>
      <c r="J46" s="25">
        <v>7341</v>
      </c>
      <c r="K46" s="25">
        <v>3485</v>
      </c>
      <c r="L46" s="25">
        <v>2</v>
      </c>
      <c r="M46" s="25">
        <v>128</v>
      </c>
      <c r="N46" s="25">
        <v>519</v>
      </c>
      <c r="O46" s="18">
        <v>8776</v>
      </c>
      <c r="P46" s="18">
        <v>14.06</v>
      </c>
      <c r="Q46" s="18">
        <v>16.02</v>
      </c>
      <c r="R46" s="15">
        <v>671.03</v>
      </c>
    </row>
    <row r="47" spans="1:19">
      <c r="A47" t="s">
        <v>552</v>
      </c>
      <c r="B47" s="15">
        <v>341.7</v>
      </c>
      <c r="C47" s="25">
        <v>19698</v>
      </c>
      <c r="D47" s="15">
        <v>59.5</v>
      </c>
      <c r="E47">
        <v>0.17412935323383086</v>
      </c>
      <c r="F47">
        <f t="shared" si="0"/>
        <v>173.46938775510205</v>
      </c>
      <c r="G47" s="18">
        <v>15724</v>
      </c>
      <c r="H47" s="18">
        <v>26558.42</v>
      </c>
      <c r="I47" s="25">
        <v>162</v>
      </c>
      <c r="J47" s="25">
        <v>9298</v>
      </c>
      <c r="K47" s="25">
        <v>3602</v>
      </c>
      <c r="L47" s="26">
        <v>1</v>
      </c>
      <c r="M47" s="25">
        <v>190</v>
      </c>
      <c r="N47" s="25">
        <v>748</v>
      </c>
      <c r="O47" s="18">
        <v>4201</v>
      </c>
      <c r="P47" s="18">
        <v>20.22</v>
      </c>
      <c r="Q47" s="18">
        <v>21.7</v>
      </c>
      <c r="R47" s="15">
        <v>248.01</v>
      </c>
      <c r="S47" s="15">
        <v>21879</v>
      </c>
    </row>
    <row r="48" spans="1:19">
      <c r="A48" t="s">
        <v>553</v>
      </c>
      <c r="B48" s="15">
        <v>281.33999999999997</v>
      </c>
      <c r="C48" s="25">
        <v>10415</v>
      </c>
      <c r="D48" s="15">
        <v>98.75</v>
      </c>
      <c r="E48">
        <v>0.35099879149783186</v>
      </c>
      <c r="F48">
        <f t="shared" si="0"/>
        <v>270.12962073931828</v>
      </c>
      <c r="G48" s="18">
        <v>15856</v>
      </c>
      <c r="H48" s="18">
        <v>24237.33</v>
      </c>
      <c r="I48" s="25">
        <v>157</v>
      </c>
      <c r="J48" s="25">
        <v>8532</v>
      </c>
      <c r="K48" s="25">
        <v>4636</v>
      </c>
      <c r="L48" s="25">
        <v>1</v>
      </c>
      <c r="M48" s="25">
        <v>142</v>
      </c>
      <c r="N48" s="25">
        <v>688</v>
      </c>
      <c r="O48" s="18">
        <v>7138</v>
      </c>
      <c r="P48" s="18">
        <v>14.14</v>
      </c>
      <c r="Q48" s="18">
        <v>17.54</v>
      </c>
      <c r="R48" s="15">
        <v>481.44</v>
      </c>
    </row>
    <row r="49" spans="1:19">
      <c r="A49" t="s">
        <v>554</v>
      </c>
      <c r="B49" s="15">
        <v>754.51</v>
      </c>
      <c r="C49" s="25">
        <v>20604</v>
      </c>
      <c r="D49" s="15">
        <v>361.6</v>
      </c>
      <c r="E49">
        <v>0.47925143470596815</v>
      </c>
      <c r="F49">
        <f t="shared" si="0"/>
        <v>366.19588429431178</v>
      </c>
      <c r="G49" s="18">
        <v>37753</v>
      </c>
      <c r="H49" s="18">
        <v>30448.41</v>
      </c>
      <c r="I49" s="25">
        <v>309</v>
      </c>
      <c r="J49" s="25">
        <v>33249</v>
      </c>
      <c r="K49" s="25">
        <v>16598</v>
      </c>
      <c r="L49" s="25">
        <v>26</v>
      </c>
      <c r="M49" s="25">
        <v>342</v>
      </c>
      <c r="N49" s="25">
        <v>1540</v>
      </c>
      <c r="O49" s="18">
        <v>359423</v>
      </c>
      <c r="P49" s="18">
        <v>39.67</v>
      </c>
      <c r="Q49" s="18">
        <v>43.15</v>
      </c>
      <c r="R49" s="15">
        <v>2268.77</v>
      </c>
      <c r="S49" s="15">
        <v>1975441</v>
      </c>
    </row>
    <row r="50" spans="1:19">
      <c r="A50" t="s">
        <v>555</v>
      </c>
      <c r="B50" s="15">
        <v>433.88</v>
      </c>
      <c r="C50" s="25">
        <v>27126</v>
      </c>
      <c r="D50" s="15">
        <v>183.29</v>
      </c>
      <c r="E50">
        <v>0.42244399373098551</v>
      </c>
      <c r="F50">
        <f t="shared" si="0"/>
        <v>159.94986359949866</v>
      </c>
      <c r="G50" s="18">
        <v>34583</v>
      </c>
      <c r="H50" s="18">
        <v>29299.24</v>
      </c>
      <c r="I50" s="25">
        <v>248</v>
      </c>
      <c r="J50" s="25">
        <v>16951</v>
      </c>
      <c r="K50" s="25">
        <v>10706</v>
      </c>
      <c r="L50" s="25">
        <v>8</v>
      </c>
      <c r="M50" s="25">
        <v>191</v>
      </c>
      <c r="N50" s="25">
        <v>787</v>
      </c>
      <c r="O50" s="18">
        <v>88065</v>
      </c>
      <c r="P50" s="21">
        <v>21.11</v>
      </c>
      <c r="Q50" s="18">
        <v>22.6</v>
      </c>
      <c r="R50" s="15">
        <v>868.46</v>
      </c>
    </row>
    <row r="51" spans="1:19">
      <c r="A51" t="s">
        <v>556</v>
      </c>
      <c r="B51" s="15">
        <v>338.34</v>
      </c>
      <c r="C51" s="25">
        <v>14080</v>
      </c>
      <c r="D51" s="15">
        <v>60.92</v>
      </c>
      <c r="E51">
        <v>0.18005556540757819</v>
      </c>
      <c r="F51">
        <f t="shared" si="0"/>
        <v>240.29829545454544</v>
      </c>
      <c r="G51" s="18">
        <v>19468</v>
      </c>
      <c r="H51" s="18">
        <v>19966.98</v>
      </c>
      <c r="I51" s="25">
        <v>147</v>
      </c>
      <c r="J51" s="25">
        <v>10698</v>
      </c>
      <c r="K51" s="25">
        <v>6399</v>
      </c>
      <c r="L51" s="25">
        <v>3</v>
      </c>
      <c r="M51" s="25">
        <v>189</v>
      </c>
      <c r="N51" s="25">
        <v>1002</v>
      </c>
      <c r="O51" s="18">
        <v>31093</v>
      </c>
      <c r="P51" s="18">
        <v>15.42</v>
      </c>
      <c r="Q51" s="18">
        <v>17.77</v>
      </c>
      <c r="R51" s="15">
        <v>737.65</v>
      </c>
    </row>
    <row r="52" spans="1:19">
      <c r="A52" t="s">
        <v>557</v>
      </c>
      <c r="B52" s="15">
        <v>123.56</v>
      </c>
      <c r="C52" s="25">
        <v>5139</v>
      </c>
      <c r="D52" s="15">
        <v>47.76</v>
      </c>
      <c r="E52">
        <v>0.3865328585302687</v>
      </c>
      <c r="F52">
        <f t="shared" si="0"/>
        <v>240.43588246740612</v>
      </c>
      <c r="G52" s="18">
        <v>27160</v>
      </c>
      <c r="H52" s="18">
        <v>22012.94</v>
      </c>
      <c r="I52" s="25">
        <v>185</v>
      </c>
      <c r="J52" s="25">
        <v>4589</v>
      </c>
      <c r="K52" s="25">
        <v>2397</v>
      </c>
      <c r="L52" s="25">
        <v>2</v>
      </c>
      <c r="M52" s="25">
        <v>70</v>
      </c>
      <c r="N52" s="25">
        <v>411</v>
      </c>
      <c r="O52" s="18">
        <v>7874</v>
      </c>
      <c r="P52" s="18">
        <v>5.7</v>
      </c>
      <c r="Q52" s="18">
        <v>5.75</v>
      </c>
      <c r="R52" s="15">
        <v>79.47</v>
      </c>
    </row>
    <row r="53" spans="1:19">
      <c r="A53" t="s">
        <v>558</v>
      </c>
      <c r="B53" s="15">
        <v>226.99</v>
      </c>
      <c r="C53" s="25">
        <v>15195</v>
      </c>
      <c r="D53" s="15">
        <v>45.1</v>
      </c>
      <c r="E53">
        <v>0.19868716683554341</v>
      </c>
      <c r="F53">
        <f t="shared" si="0"/>
        <v>149.38466600855546</v>
      </c>
      <c r="G53" s="18">
        <v>22820</v>
      </c>
      <c r="H53" s="18">
        <v>21588.5</v>
      </c>
      <c r="I53" s="25">
        <v>133</v>
      </c>
      <c r="J53" s="25">
        <v>9053</v>
      </c>
      <c r="K53" s="25">
        <v>3749</v>
      </c>
      <c r="L53" s="25">
        <v>1</v>
      </c>
      <c r="M53" s="25">
        <v>147</v>
      </c>
      <c r="N53" s="25">
        <v>490</v>
      </c>
      <c r="O53" s="18">
        <v>10637</v>
      </c>
      <c r="P53" s="18">
        <v>11.79</v>
      </c>
      <c r="Q53" s="18">
        <v>13.18</v>
      </c>
      <c r="R53" s="15">
        <v>386.72</v>
      </c>
    </row>
    <row r="54" spans="1:19">
      <c r="A54" t="s">
        <v>559</v>
      </c>
      <c r="B54" s="15">
        <v>129.71</v>
      </c>
      <c r="C54" s="25">
        <v>17485</v>
      </c>
      <c r="D54" s="15">
        <v>59.32</v>
      </c>
      <c r="E54">
        <v>0.45732788528255336</v>
      </c>
      <c r="F54">
        <f t="shared" si="0"/>
        <v>74.183585930797832</v>
      </c>
      <c r="G54" s="18">
        <v>27495</v>
      </c>
      <c r="H54" s="18">
        <v>21953.78</v>
      </c>
      <c r="I54" s="25">
        <v>105</v>
      </c>
      <c r="J54" s="25">
        <v>7000</v>
      </c>
      <c r="K54" s="25">
        <v>4470</v>
      </c>
      <c r="L54" s="25">
        <v>1</v>
      </c>
      <c r="M54" s="25">
        <v>114</v>
      </c>
      <c r="N54" s="25">
        <v>253</v>
      </c>
      <c r="O54" s="18">
        <v>3574</v>
      </c>
      <c r="P54" s="18">
        <v>6.69</v>
      </c>
      <c r="Q54" s="18">
        <v>6.26</v>
      </c>
      <c r="R54" s="15">
        <v>194.44</v>
      </c>
    </row>
    <row r="55" spans="1:19">
      <c r="A55" t="s">
        <v>560</v>
      </c>
      <c r="B55" s="15">
        <v>286.72000000000003</v>
      </c>
      <c r="C55" s="25">
        <v>21090</v>
      </c>
      <c r="D55" s="15">
        <v>54.76</v>
      </c>
      <c r="E55">
        <v>0.1909877232142857</v>
      </c>
      <c r="F55">
        <f t="shared" si="0"/>
        <v>135.95068752963491</v>
      </c>
      <c r="G55" s="18">
        <v>31421</v>
      </c>
      <c r="H55" s="18">
        <v>28817.56</v>
      </c>
      <c r="I55" s="25">
        <v>109</v>
      </c>
      <c r="J55" s="25">
        <v>4576</v>
      </c>
      <c r="K55" s="25">
        <v>4285</v>
      </c>
      <c r="L55" s="25">
        <v>1</v>
      </c>
      <c r="M55" s="25">
        <v>143</v>
      </c>
      <c r="N55" s="25">
        <v>736</v>
      </c>
      <c r="O55" s="18">
        <v>3033</v>
      </c>
      <c r="P55" s="18">
        <v>9.3800000000000008</v>
      </c>
      <c r="Q55" s="18">
        <v>17.02</v>
      </c>
      <c r="R55" s="15">
        <v>324.36</v>
      </c>
    </row>
    <row r="56" spans="1:19">
      <c r="A56" t="s">
        <v>561</v>
      </c>
      <c r="B56" s="15">
        <v>203.05</v>
      </c>
      <c r="C56" s="25">
        <v>25745</v>
      </c>
      <c r="D56" s="15">
        <v>50.88</v>
      </c>
      <c r="E56">
        <v>0.25057867520315191</v>
      </c>
      <c r="F56">
        <f t="shared" si="0"/>
        <v>78.869683433676443</v>
      </c>
      <c r="G56" s="18">
        <v>17404</v>
      </c>
      <c r="H56" s="18">
        <v>17943.2</v>
      </c>
      <c r="I56" s="25">
        <v>122</v>
      </c>
      <c r="J56" s="25">
        <v>5943</v>
      </c>
      <c r="K56" s="25">
        <v>3229</v>
      </c>
      <c r="L56" s="25">
        <v>2</v>
      </c>
      <c r="M56" s="25">
        <v>131</v>
      </c>
      <c r="N56" s="25">
        <v>737</v>
      </c>
      <c r="O56" s="18">
        <v>6561</v>
      </c>
      <c r="P56" s="18">
        <v>9.39</v>
      </c>
      <c r="Q56" s="21">
        <v>11.3</v>
      </c>
      <c r="R56" s="15">
        <v>410.71</v>
      </c>
    </row>
    <row r="57" spans="1:19">
      <c r="A57" t="s">
        <v>562</v>
      </c>
      <c r="B57" s="15">
        <v>990.7</v>
      </c>
      <c r="C57" s="25">
        <v>53068</v>
      </c>
      <c r="D57" s="15">
        <v>474.9</v>
      </c>
      <c r="E57">
        <v>0.47935802967598662</v>
      </c>
      <c r="F57">
        <f t="shared" si="0"/>
        <v>186.68500791437404</v>
      </c>
      <c r="G57" s="18">
        <v>32053</v>
      </c>
      <c r="H57" s="18">
        <v>29250.71</v>
      </c>
      <c r="I57" s="25">
        <v>457</v>
      </c>
      <c r="J57" s="25">
        <v>43765</v>
      </c>
      <c r="K57" s="25">
        <v>19008</v>
      </c>
      <c r="L57" s="25">
        <v>48</v>
      </c>
      <c r="M57" s="25">
        <v>577</v>
      </c>
      <c r="N57" s="25">
        <v>1768</v>
      </c>
      <c r="O57" s="18">
        <v>468903</v>
      </c>
      <c r="P57" s="18">
        <v>44.84</v>
      </c>
      <c r="Q57" s="18">
        <v>46.38</v>
      </c>
      <c r="R57" s="15">
        <v>3562</v>
      </c>
      <c r="S57" s="15">
        <v>3295200</v>
      </c>
    </row>
    <row r="58" spans="1:19">
      <c r="A58" t="s">
        <v>563</v>
      </c>
      <c r="B58" s="15">
        <v>570.4</v>
      </c>
      <c r="C58" s="25">
        <v>42469</v>
      </c>
      <c r="D58" s="15">
        <v>141.88</v>
      </c>
      <c r="E58">
        <v>0.24873772791023843</v>
      </c>
      <c r="F58">
        <f t="shared" si="0"/>
        <v>134.30973180437496</v>
      </c>
      <c r="G58" s="18">
        <v>12714</v>
      </c>
      <c r="H58" s="18">
        <v>21371.89</v>
      </c>
      <c r="I58" s="25">
        <v>791</v>
      </c>
      <c r="J58" s="25">
        <v>17013</v>
      </c>
      <c r="K58" s="25">
        <v>21971</v>
      </c>
      <c r="L58" s="25">
        <v>5</v>
      </c>
      <c r="M58" s="25">
        <v>319</v>
      </c>
      <c r="N58" s="25">
        <v>1315</v>
      </c>
      <c r="O58" s="18">
        <v>50304</v>
      </c>
      <c r="P58" s="18">
        <v>23.72</v>
      </c>
      <c r="Q58" s="18">
        <v>25.47</v>
      </c>
      <c r="R58" s="15">
        <v>1629</v>
      </c>
      <c r="S58" s="15">
        <v>120000</v>
      </c>
    </row>
    <row r="59" spans="1:19">
      <c r="A59" t="s">
        <v>564</v>
      </c>
      <c r="B59" s="15">
        <v>190.71</v>
      </c>
      <c r="C59" s="25">
        <v>22531</v>
      </c>
      <c r="D59" s="15">
        <v>88.11</v>
      </c>
      <c r="E59">
        <v>0.462010382255781</v>
      </c>
      <c r="F59">
        <f t="shared" si="0"/>
        <v>84.643380231680808</v>
      </c>
      <c r="G59" s="18">
        <v>18547</v>
      </c>
      <c r="H59" s="18">
        <v>23437.59</v>
      </c>
      <c r="I59" s="25">
        <v>124</v>
      </c>
      <c r="J59" s="25">
        <v>8060</v>
      </c>
      <c r="K59" s="25">
        <v>4050</v>
      </c>
      <c r="L59" s="25">
        <v>1</v>
      </c>
      <c r="M59" s="25">
        <v>129</v>
      </c>
      <c r="N59" s="25">
        <v>118</v>
      </c>
      <c r="O59" s="18">
        <v>10335</v>
      </c>
      <c r="P59" s="18">
        <v>11.08</v>
      </c>
      <c r="Q59" s="18">
        <v>8.51</v>
      </c>
      <c r="R59" s="15">
        <v>466</v>
      </c>
      <c r="S59" s="15">
        <v>15600</v>
      </c>
    </row>
    <row r="60" spans="1:19">
      <c r="A60" t="s">
        <v>565</v>
      </c>
      <c r="B60" s="15">
        <v>109.41</v>
      </c>
      <c r="C60" s="25">
        <v>14648</v>
      </c>
      <c r="D60" s="15">
        <v>67.91</v>
      </c>
      <c r="E60">
        <v>0.62069280687322914</v>
      </c>
      <c r="F60">
        <f t="shared" si="0"/>
        <v>74.692790824685957</v>
      </c>
      <c r="G60" s="18">
        <v>18509</v>
      </c>
      <c r="H60" s="18">
        <v>25247.5</v>
      </c>
      <c r="I60" s="25">
        <v>73</v>
      </c>
      <c r="J60" s="25">
        <v>5812</v>
      </c>
      <c r="K60" s="25">
        <v>2946</v>
      </c>
      <c r="L60" s="25">
        <v>1</v>
      </c>
      <c r="M60" s="25">
        <v>64</v>
      </c>
      <c r="N60" s="25">
        <v>109</v>
      </c>
      <c r="O60" s="18">
        <v>2977</v>
      </c>
      <c r="P60" s="18">
        <v>6.73</v>
      </c>
      <c r="Q60" s="18">
        <v>5.29</v>
      </c>
      <c r="R60" s="15">
        <v>109.03</v>
      </c>
    </row>
    <row r="61" spans="1:19">
      <c r="A61" t="s">
        <v>566</v>
      </c>
      <c r="B61" s="15">
        <v>150.63</v>
      </c>
      <c r="C61" s="25">
        <v>23209</v>
      </c>
      <c r="D61" s="15">
        <v>50.13</v>
      </c>
      <c r="E61">
        <v>0.33280223063134834</v>
      </c>
      <c r="F61">
        <f t="shared" si="0"/>
        <v>64.901546813736047</v>
      </c>
      <c r="G61" s="18">
        <v>19817</v>
      </c>
      <c r="H61" s="18">
        <v>16077.45</v>
      </c>
      <c r="I61" s="25">
        <v>112</v>
      </c>
      <c r="J61" s="25">
        <v>8207</v>
      </c>
      <c r="K61" s="25">
        <v>4811</v>
      </c>
      <c r="L61" s="26">
        <v>1</v>
      </c>
      <c r="M61" s="25">
        <v>133</v>
      </c>
      <c r="N61" s="25">
        <v>184</v>
      </c>
      <c r="O61" s="18">
        <v>2164</v>
      </c>
      <c r="P61" s="18">
        <v>9.93</v>
      </c>
      <c r="Q61" s="18">
        <v>9.3800000000000008</v>
      </c>
      <c r="R61" s="15">
        <v>117</v>
      </c>
    </row>
    <row r="62" spans="1:19">
      <c r="A62" t="s">
        <v>567</v>
      </c>
      <c r="B62" s="15">
        <v>276.72000000000003</v>
      </c>
      <c r="C62" s="25">
        <v>21219</v>
      </c>
      <c r="D62" s="15">
        <v>130.57</v>
      </c>
      <c r="E62">
        <v>0.47184880023128062</v>
      </c>
      <c r="F62">
        <f t="shared" si="0"/>
        <v>130.41142372402095</v>
      </c>
      <c r="G62" s="18">
        <v>76068</v>
      </c>
      <c r="H62" s="18">
        <v>41372.769999999997</v>
      </c>
      <c r="I62" s="25">
        <v>145</v>
      </c>
      <c r="J62" s="25">
        <v>10623</v>
      </c>
      <c r="K62" s="25">
        <v>7107</v>
      </c>
      <c r="L62" s="25">
        <v>6</v>
      </c>
      <c r="M62" s="25">
        <v>159</v>
      </c>
      <c r="N62" s="25">
        <v>606</v>
      </c>
      <c r="O62" s="18">
        <v>64851</v>
      </c>
      <c r="P62" s="18">
        <v>18.61</v>
      </c>
      <c r="Q62" s="18">
        <v>14.26</v>
      </c>
      <c r="R62" s="15">
        <v>1027</v>
      </c>
      <c r="S62" s="15">
        <v>101553</v>
      </c>
    </row>
    <row r="63" spans="1:19">
      <c r="A63" t="s">
        <v>568</v>
      </c>
      <c r="B63" s="15">
        <v>127.47</v>
      </c>
      <c r="C63" s="25">
        <v>32759</v>
      </c>
      <c r="D63" s="15">
        <v>81.06</v>
      </c>
      <c r="E63">
        <v>0.63591433278418452</v>
      </c>
      <c r="F63">
        <f t="shared" si="0"/>
        <v>38.911444183277879</v>
      </c>
      <c r="G63" s="18">
        <v>13530</v>
      </c>
      <c r="H63" s="13"/>
      <c r="I63" s="26">
        <v>51</v>
      </c>
      <c r="J63" s="25">
        <v>4882</v>
      </c>
      <c r="K63" s="25">
        <v>3142</v>
      </c>
      <c r="L63" s="25">
        <v>1</v>
      </c>
      <c r="M63" s="25">
        <v>69</v>
      </c>
      <c r="N63" s="25">
        <v>130</v>
      </c>
      <c r="O63" s="18">
        <v>2482</v>
      </c>
      <c r="P63" s="18">
        <v>5.78</v>
      </c>
      <c r="Q63" s="21">
        <v>5.31</v>
      </c>
      <c r="R63" s="15">
        <v>374</v>
      </c>
      <c r="S63" s="15">
        <v>10252</v>
      </c>
    </row>
    <row r="64" spans="1:19">
      <c r="A64" t="s">
        <v>569</v>
      </c>
      <c r="B64" s="15">
        <v>251.95</v>
      </c>
      <c r="C64" s="25">
        <v>32704</v>
      </c>
      <c r="D64" s="15">
        <v>81.95</v>
      </c>
      <c r="E64">
        <v>0.32526294899781705</v>
      </c>
      <c r="F64">
        <f t="shared" si="0"/>
        <v>77.039505870841481</v>
      </c>
      <c r="G64" s="18">
        <v>17172</v>
      </c>
      <c r="H64" s="18">
        <v>23220.39</v>
      </c>
      <c r="I64" s="25">
        <v>251</v>
      </c>
      <c r="J64" s="25">
        <v>9550</v>
      </c>
      <c r="K64" s="25">
        <v>4991</v>
      </c>
      <c r="L64" s="25">
        <v>2</v>
      </c>
      <c r="M64" s="25">
        <v>151</v>
      </c>
      <c r="N64" s="25">
        <v>425</v>
      </c>
      <c r="O64" s="18">
        <v>32472</v>
      </c>
      <c r="P64" s="18">
        <v>10.8</v>
      </c>
      <c r="Q64" s="18">
        <v>18.72</v>
      </c>
      <c r="R64" s="15">
        <v>471</v>
      </c>
      <c r="S64" s="15">
        <v>166000</v>
      </c>
    </row>
    <row r="65" spans="1:19">
      <c r="A65" t="s">
        <v>570</v>
      </c>
      <c r="B65" s="15">
        <v>91.49</v>
      </c>
      <c r="C65" s="25">
        <v>6221</v>
      </c>
      <c r="D65" s="15">
        <v>54.39</v>
      </c>
      <c r="E65">
        <v>0.59449120122417753</v>
      </c>
      <c r="F65">
        <f t="shared" si="0"/>
        <v>147.06638804050795</v>
      </c>
      <c r="G65" s="18">
        <v>25534</v>
      </c>
      <c r="H65" s="13"/>
      <c r="I65" s="25">
        <v>43</v>
      </c>
      <c r="J65" s="25">
        <v>3088</v>
      </c>
      <c r="K65" s="25">
        <v>1404</v>
      </c>
      <c r="L65" s="25">
        <v>1</v>
      </c>
      <c r="M65" s="25">
        <v>57</v>
      </c>
      <c r="N65" s="25">
        <v>94</v>
      </c>
      <c r="O65" s="18">
        <v>2424</v>
      </c>
      <c r="P65" s="18">
        <v>3.31</v>
      </c>
      <c r="Q65" s="18">
        <v>4.18</v>
      </c>
      <c r="R65" s="15">
        <v>74.099999999999994</v>
      </c>
    </row>
    <row r="66" spans="1:19">
      <c r="A66" t="s">
        <v>571</v>
      </c>
      <c r="B66" s="15">
        <v>270.23</v>
      </c>
      <c r="C66" s="25">
        <v>40583</v>
      </c>
      <c r="D66" s="15">
        <v>79.650000000000006</v>
      </c>
      <c r="E66">
        <v>0.29474891758872074</v>
      </c>
      <c r="F66">
        <f t="shared" si="0"/>
        <v>66.586994554370065</v>
      </c>
      <c r="G66" s="18">
        <v>22645</v>
      </c>
      <c r="H66" s="18">
        <v>23639.49</v>
      </c>
      <c r="I66" s="25">
        <v>120</v>
      </c>
      <c r="J66" s="25">
        <v>10473</v>
      </c>
      <c r="K66" s="25">
        <v>4081</v>
      </c>
      <c r="L66" s="25">
        <v>7</v>
      </c>
      <c r="M66" s="25">
        <v>149</v>
      </c>
      <c r="N66" s="25">
        <v>385</v>
      </c>
      <c r="O66" s="18">
        <v>53492</v>
      </c>
      <c r="P66" s="18">
        <v>12.89</v>
      </c>
      <c r="Q66" s="18">
        <v>13.81</v>
      </c>
      <c r="R66" s="15">
        <v>872.29</v>
      </c>
      <c r="S66" s="15">
        <v>260063</v>
      </c>
    </row>
    <row r="67" spans="1:19">
      <c r="A67" t="s">
        <v>572</v>
      </c>
      <c r="B67" s="15">
        <v>173.94</v>
      </c>
      <c r="C67" s="25">
        <v>82164</v>
      </c>
      <c r="D67" s="15">
        <v>19.149999999999999</v>
      </c>
      <c r="E67">
        <v>0.11009543520754282</v>
      </c>
      <c r="F67">
        <f t="shared" ref="F67:F130" si="1">B67/C67*10000</f>
        <v>21.169855411128964</v>
      </c>
      <c r="G67" s="18">
        <v>12882</v>
      </c>
      <c r="H67" s="18">
        <v>18347.47</v>
      </c>
      <c r="I67" s="25">
        <v>134</v>
      </c>
      <c r="J67" s="25">
        <v>6875</v>
      </c>
      <c r="K67" s="25">
        <v>5680</v>
      </c>
      <c r="L67" s="25">
        <v>1</v>
      </c>
      <c r="M67" s="25">
        <v>131</v>
      </c>
      <c r="N67" s="25">
        <v>268</v>
      </c>
      <c r="O67" s="18">
        <v>8657</v>
      </c>
      <c r="P67" s="18">
        <v>11.34</v>
      </c>
      <c r="Q67" s="18">
        <v>12.09</v>
      </c>
      <c r="R67" s="15">
        <v>143.31</v>
      </c>
      <c r="S67" s="15">
        <v>84987</v>
      </c>
    </row>
    <row r="68" spans="1:19">
      <c r="A68" t="s">
        <v>573</v>
      </c>
      <c r="B68" s="15">
        <v>578.67999999999995</v>
      </c>
      <c r="C68" s="25">
        <v>34854</v>
      </c>
      <c r="D68" s="15">
        <v>89.81</v>
      </c>
      <c r="E68">
        <v>0.15519803691159192</v>
      </c>
      <c r="F68">
        <f t="shared" si="1"/>
        <v>166.02972399150741</v>
      </c>
      <c r="G68" s="18">
        <v>10471</v>
      </c>
      <c r="H68" s="18">
        <v>17782.68</v>
      </c>
      <c r="I68" s="25">
        <v>286</v>
      </c>
      <c r="J68" s="25">
        <v>11434</v>
      </c>
      <c r="K68" s="25">
        <v>9576</v>
      </c>
      <c r="L68" s="25">
        <v>1</v>
      </c>
      <c r="M68" s="25">
        <v>320</v>
      </c>
      <c r="N68" s="25">
        <v>1775</v>
      </c>
      <c r="O68" s="18">
        <v>9401</v>
      </c>
      <c r="P68" s="18">
        <v>30.77</v>
      </c>
      <c r="Q68" s="18">
        <v>27.55</v>
      </c>
      <c r="R68" s="15">
        <v>473.43</v>
      </c>
    </row>
    <row r="69" spans="1:19">
      <c r="A69" t="s">
        <v>574</v>
      </c>
      <c r="B69" s="15">
        <v>1395.87</v>
      </c>
      <c r="C69" s="25">
        <v>6340</v>
      </c>
      <c r="D69" s="15">
        <v>1326.69</v>
      </c>
      <c r="E69">
        <v>0.9504395108427004</v>
      </c>
      <c r="F69">
        <f t="shared" si="1"/>
        <v>2201.6876971608831</v>
      </c>
      <c r="G69" s="18">
        <v>78989</v>
      </c>
      <c r="H69" s="18">
        <v>63548.87</v>
      </c>
      <c r="I69" s="25">
        <v>936</v>
      </c>
      <c r="J69" s="25">
        <v>97980</v>
      </c>
      <c r="K69" s="25">
        <v>42384</v>
      </c>
      <c r="L69" s="25">
        <v>66</v>
      </c>
      <c r="M69" s="25">
        <v>760</v>
      </c>
      <c r="N69" s="25">
        <v>751</v>
      </c>
      <c r="O69" s="18">
        <v>512809</v>
      </c>
      <c r="P69" s="18">
        <v>60.37</v>
      </c>
      <c r="Q69" s="18">
        <v>67.12</v>
      </c>
      <c r="R69" s="15">
        <v>5161.07</v>
      </c>
      <c r="S69" s="15">
        <v>61505300</v>
      </c>
    </row>
    <row r="70" spans="1:19">
      <c r="A70" t="s">
        <v>575</v>
      </c>
      <c r="B70" s="15">
        <v>627.12</v>
      </c>
      <c r="C70" s="25">
        <v>6582</v>
      </c>
      <c r="D70" s="15">
        <v>543.61</v>
      </c>
      <c r="E70">
        <v>0.86683569332823063</v>
      </c>
      <c r="F70">
        <f t="shared" si="1"/>
        <v>952.78030993618961</v>
      </c>
      <c r="G70" s="18">
        <v>67455</v>
      </c>
      <c r="H70" s="18">
        <v>43623.21</v>
      </c>
      <c r="I70" s="25">
        <v>208</v>
      </c>
      <c r="J70" s="25">
        <v>26026</v>
      </c>
      <c r="K70" s="25">
        <v>16593</v>
      </c>
      <c r="L70" s="25">
        <v>42</v>
      </c>
      <c r="M70" s="25">
        <v>218</v>
      </c>
      <c r="N70" s="25">
        <v>347</v>
      </c>
      <c r="O70" s="18">
        <v>773394</v>
      </c>
      <c r="P70" s="21">
        <v>26.11</v>
      </c>
      <c r="Q70" s="18">
        <v>28.32</v>
      </c>
      <c r="R70" s="15">
        <v>2092</v>
      </c>
      <c r="S70" s="15">
        <v>10837200</v>
      </c>
    </row>
    <row r="71" spans="1:19">
      <c r="A71" t="s">
        <v>576</v>
      </c>
      <c r="B71" s="15">
        <v>464.93</v>
      </c>
      <c r="C71" s="25">
        <v>4788</v>
      </c>
      <c r="D71" s="15">
        <v>237.77</v>
      </c>
      <c r="E71">
        <v>0.51141031983309315</v>
      </c>
      <c r="F71">
        <f t="shared" si="1"/>
        <v>971.03174603174602</v>
      </c>
      <c r="G71" s="18">
        <v>107365</v>
      </c>
      <c r="H71" s="18">
        <v>43346.97</v>
      </c>
      <c r="I71" s="25">
        <v>141</v>
      </c>
      <c r="J71" s="25">
        <v>20064</v>
      </c>
      <c r="K71" s="25">
        <v>11286</v>
      </c>
      <c r="L71" s="26">
        <v>11</v>
      </c>
      <c r="M71" s="25">
        <v>184</v>
      </c>
      <c r="N71" s="25">
        <v>223</v>
      </c>
      <c r="O71" s="18">
        <v>112715</v>
      </c>
      <c r="P71" s="21">
        <v>23.77</v>
      </c>
      <c r="Q71" s="18">
        <v>30.32</v>
      </c>
      <c r="R71" s="15">
        <v>1119.32</v>
      </c>
      <c r="S71" s="15">
        <v>1106485</v>
      </c>
    </row>
    <row r="72" spans="1:19">
      <c r="A72" t="s">
        <v>577</v>
      </c>
      <c r="B72" s="15">
        <v>952.24</v>
      </c>
      <c r="C72" s="27">
        <v>11258</v>
      </c>
      <c r="D72" s="15">
        <v>185.31</v>
      </c>
      <c r="E72">
        <v>0.19460430143661261</v>
      </c>
      <c r="F72">
        <f t="shared" si="1"/>
        <v>845.83407354769952</v>
      </c>
      <c r="G72" s="22">
        <v>25100</v>
      </c>
      <c r="H72" s="18">
        <v>31175.86</v>
      </c>
      <c r="I72" s="27">
        <v>268</v>
      </c>
      <c r="J72" s="27">
        <v>25081</v>
      </c>
      <c r="K72" s="27">
        <v>11613</v>
      </c>
      <c r="L72" s="27">
        <v>7</v>
      </c>
      <c r="M72" s="27">
        <v>350</v>
      </c>
      <c r="N72" s="27">
        <v>879</v>
      </c>
      <c r="O72" s="22">
        <v>125676</v>
      </c>
      <c r="P72" s="22">
        <v>59.39</v>
      </c>
      <c r="Q72" s="22">
        <v>51.79</v>
      </c>
      <c r="R72" s="15">
        <v>1262.53</v>
      </c>
      <c r="S72" s="15">
        <v>511469</v>
      </c>
    </row>
    <row r="73" spans="1:19">
      <c r="A73" t="s">
        <v>578</v>
      </c>
      <c r="B73" s="15">
        <v>359.28</v>
      </c>
      <c r="C73" s="28">
        <v>4385</v>
      </c>
      <c r="D73" s="15">
        <v>226.27</v>
      </c>
      <c r="E73">
        <v>0.62978735248274331</v>
      </c>
      <c r="F73">
        <f t="shared" si="1"/>
        <v>819.33865450399082</v>
      </c>
      <c r="G73" s="23">
        <v>70138</v>
      </c>
      <c r="H73" s="22">
        <v>39221.83</v>
      </c>
      <c r="I73" s="28">
        <v>99</v>
      </c>
      <c r="J73" s="28">
        <v>14728</v>
      </c>
      <c r="K73" s="28">
        <v>7597</v>
      </c>
      <c r="L73" s="28">
        <v>9</v>
      </c>
      <c r="M73" s="28">
        <v>166</v>
      </c>
      <c r="N73" s="28">
        <v>206</v>
      </c>
      <c r="O73" s="23">
        <v>125468</v>
      </c>
      <c r="P73" s="23">
        <v>20.100000000000001</v>
      </c>
      <c r="Q73" s="23">
        <v>21.68</v>
      </c>
      <c r="R73" s="15">
        <v>840.15</v>
      </c>
      <c r="S73" s="15">
        <v>225664</v>
      </c>
    </row>
    <row r="74" spans="1:19">
      <c r="A74" t="s">
        <v>579</v>
      </c>
      <c r="B74" s="15">
        <v>631.52</v>
      </c>
      <c r="C74" s="25">
        <v>8488</v>
      </c>
      <c r="D74" s="15">
        <v>239.21</v>
      </c>
      <c r="E74">
        <v>0.37878451988852296</v>
      </c>
      <c r="F74">
        <f t="shared" si="1"/>
        <v>744.01508011310079</v>
      </c>
      <c r="G74" s="18">
        <v>122565</v>
      </c>
      <c r="H74" s="23">
        <v>40262.160000000003</v>
      </c>
      <c r="I74" s="25">
        <v>234</v>
      </c>
      <c r="J74" s="25">
        <v>35408</v>
      </c>
      <c r="K74" s="25">
        <v>15982</v>
      </c>
      <c r="L74" s="25">
        <v>19</v>
      </c>
      <c r="M74" s="25">
        <v>257</v>
      </c>
      <c r="N74" s="25">
        <v>334</v>
      </c>
      <c r="O74" s="18">
        <v>187678</v>
      </c>
      <c r="P74" s="18">
        <v>28.6</v>
      </c>
      <c r="Q74" s="18">
        <v>37.020000000000003</v>
      </c>
      <c r="R74" s="15">
        <v>1939.87</v>
      </c>
    </row>
    <row r="75" spans="1:19">
      <c r="A75" t="s">
        <v>580</v>
      </c>
      <c r="B75" s="15">
        <v>763.19</v>
      </c>
      <c r="C75" s="25">
        <v>8001</v>
      </c>
      <c r="D75" s="15">
        <v>211.65</v>
      </c>
      <c r="E75">
        <v>0.2773228160746341</v>
      </c>
      <c r="F75">
        <f t="shared" si="1"/>
        <v>953.86826646669169</v>
      </c>
      <c r="G75" s="18">
        <v>37642</v>
      </c>
      <c r="H75" s="18">
        <v>35221.699999999997</v>
      </c>
      <c r="I75" s="25">
        <v>333</v>
      </c>
      <c r="J75" s="25">
        <v>24278</v>
      </c>
      <c r="K75" s="25">
        <v>12747</v>
      </c>
      <c r="L75" s="25">
        <v>6</v>
      </c>
      <c r="M75" s="25">
        <v>271</v>
      </c>
      <c r="N75" s="25">
        <v>382</v>
      </c>
      <c r="O75" s="18">
        <v>89390</v>
      </c>
      <c r="P75" s="18">
        <v>36.700000000000003</v>
      </c>
      <c r="Q75" s="18">
        <v>32.81</v>
      </c>
      <c r="R75" s="15">
        <v>253</v>
      </c>
      <c r="S75" s="15">
        <v>220260</v>
      </c>
    </row>
    <row r="76" spans="1:19">
      <c r="A76" t="s">
        <v>581</v>
      </c>
      <c r="B76" s="15">
        <v>489.44</v>
      </c>
      <c r="C76" s="25">
        <v>7500</v>
      </c>
      <c r="D76" s="15">
        <v>84.78</v>
      </c>
      <c r="E76">
        <v>0.17321837201699902</v>
      </c>
      <c r="F76">
        <f t="shared" si="1"/>
        <v>652.5866666666667</v>
      </c>
      <c r="G76" s="18">
        <v>19229</v>
      </c>
      <c r="H76" s="18">
        <v>29551.08</v>
      </c>
      <c r="I76" s="25">
        <v>161</v>
      </c>
      <c r="J76" s="25">
        <v>10795</v>
      </c>
      <c r="K76" s="25">
        <v>5745</v>
      </c>
      <c r="L76" s="25">
        <v>3</v>
      </c>
      <c r="M76" s="25">
        <v>205</v>
      </c>
      <c r="N76" s="25">
        <v>503</v>
      </c>
      <c r="O76" s="18">
        <v>29192</v>
      </c>
      <c r="P76" s="18">
        <v>33.25</v>
      </c>
      <c r="Q76" s="18">
        <v>32.64</v>
      </c>
      <c r="R76" s="15">
        <v>228</v>
      </c>
      <c r="S76" s="15">
        <v>291059</v>
      </c>
    </row>
    <row r="77" spans="1:19">
      <c r="A77" t="s">
        <v>582</v>
      </c>
      <c r="B77" s="15">
        <v>535.54</v>
      </c>
      <c r="C77" s="25">
        <v>10072</v>
      </c>
      <c r="D77" s="15">
        <v>276.23</v>
      </c>
      <c r="E77">
        <v>0.51579713933599736</v>
      </c>
      <c r="F77">
        <f t="shared" si="1"/>
        <v>531.71167593328039</v>
      </c>
      <c r="G77" s="18">
        <v>20946</v>
      </c>
      <c r="H77" s="18">
        <v>28178.95</v>
      </c>
      <c r="I77" s="25">
        <v>184</v>
      </c>
      <c r="J77" s="25">
        <v>11812</v>
      </c>
      <c r="K77" s="25">
        <v>5620</v>
      </c>
      <c r="L77" s="25">
        <v>6</v>
      </c>
      <c r="M77" s="25">
        <v>204</v>
      </c>
      <c r="N77" s="25">
        <v>455</v>
      </c>
      <c r="O77" s="18">
        <v>79465</v>
      </c>
      <c r="P77" s="18">
        <v>32.119999999999997</v>
      </c>
      <c r="Q77" s="18">
        <v>30.63</v>
      </c>
      <c r="R77" s="15">
        <v>105</v>
      </c>
    </row>
    <row r="78" spans="1:19">
      <c r="A78" t="s">
        <v>583</v>
      </c>
      <c r="B78" s="15">
        <v>812.04</v>
      </c>
      <c r="C78" s="25">
        <v>16972</v>
      </c>
      <c r="D78" s="15">
        <v>162.21</v>
      </c>
      <c r="E78">
        <v>0.19975616964681545</v>
      </c>
      <c r="F78">
        <f t="shared" si="1"/>
        <v>478.45863775630448</v>
      </c>
      <c r="G78" s="18">
        <v>23607</v>
      </c>
      <c r="H78" s="18">
        <v>26675.34</v>
      </c>
      <c r="I78" s="25">
        <v>260</v>
      </c>
      <c r="J78" s="25">
        <v>17858</v>
      </c>
      <c r="K78" s="25">
        <v>9197</v>
      </c>
      <c r="L78" s="25">
        <v>5</v>
      </c>
      <c r="M78" s="25">
        <v>301</v>
      </c>
      <c r="N78" s="25">
        <v>573</v>
      </c>
      <c r="O78" s="18">
        <v>55668</v>
      </c>
      <c r="P78" s="18">
        <v>36.42</v>
      </c>
      <c r="Q78" s="18">
        <v>35.869999999999997</v>
      </c>
      <c r="R78" s="15">
        <v>183</v>
      </c>
      <c r="S78" s="15">
        <v>161700</v>
      </c>
    </row>
    <row r="79" spans="1:19">
      <c r="A79" t="s">
        <v>584</v>
      </c>
      <c r="B79" s="15">
        <v>459.29</v>
      </c>
      <c r="C79" s="25">
        <v>6634</v>
      </c>
      <c r="D79" s="15">
        <v>121.88</v>
      </c>
      <c r="E79">
        <v>0.26536610855886256</v>
      </c>
      <c r="F79">
        <f t="shared" si="1"/>
        <v>692.32740428097679</v>
      </c>
      <c r="G79" s="18">
        <v>40418</v>
      </c>
      <c r="H79" s="18">
        <v>30607.89</v>
      </c>
      <c r="I79" s="25">
        <v>193</v>
      </c>
      <c r="J79" s="25">
        <v>14464</v>
      </c>
      <c r="K79" s="25">
        <v>7841</v>
      </c>
      <c r="L79" s="25">
        <v>5</v>
      </c>
      <c r="M79" s="25">
        <v>186</v>
      </c>
      <c r="N79" s="25">
        <v>271</v>
      </c>
      <c r="O79" s="18">
        <v>76028</v>
      </c>
      <c r="P79" s="18">
        <v>23.61</v>
      </c>
      <c r="Q79" s="18">
        <v>22.93</v>
      </c>
      <c r="R79" s="15">
        <v>144.43</v>
      </c>
    </row>
    <row r="80" spans="1:19">
      <c r="A80" t="s">
        <v>585</v>
      </c>
      <c r="B80" s="15">
        <v>269.33</v>
      </c>
      <c r="C80" s="25">
        <v>3847</v>
      </c>
      <c r="D80" s="15">
        <v>103.13</v>
      </c>
      <c r="E80">
        <v>0.38291315486577804</v>
      </c>
      <c r="F80">
        <f t="shared" si="1"/>
        <v>700.10397712503243</v>
      </c>
      <c r="G80" s="18">
        <v>62084</v>
      </c>
      <c r="H80" s="18">
        <v>34205.480000000003</v>
      </c>
      <c r="I80" s="25">
        <v>101</v>
      </c>
      <c r="J80" s="25">
        <v>8381</v>
      </c>
      <c r="K80" s="25">
        <v>5079</v>
      </c>
      <c r="L80" s="25">
        <v>5</v>
      </c>
      <c r="M80" s="25">
        <v>114</v>
      </c>
      <c r="N80" s="25">
        <v>138</v>
      </c>
      <c r="O80" s="18">
        <v>86637</v>
      </c>
      <c r="P80" s="18">
        <v>13.44</v>
      </c>
      <c r="Q80" s="18">
        <v>12.9</v>
      </c>
      <c r="R80" s="15">
        <v>562.25</v>
      </c>
    </row>
    <row r="81" spans="1:19">
      <c r="A81" t="s">
        <v>586</v>
      </c>
      <c r="B81" s="15">
        <v>502.44</v>
      </c>
      <c r="C81" s="25">
        <v>5797</v>
      </c>
      <c r="D81" s="15">
        <v>91.36</v>
      </c>
      <c r="E81">
        <v>0.18183265663561818</v>
      </c>
      <c r="F81">
        <f t="shared" si="1"/>
        <v>866.7241676729343</v>
      </c>
      <c r="G81" s="18">
        <v>33166</v>
      </c>
      <c r="H81" s="18">
        <v>29799.35</v>
      </c>
      <c r="I81" s="25">
        <v>173</v>
      </c>
      <c r="J81" s="25">
        <v>13883</v>
      </c>
      <c r="K81" s="25">
        <v>7949</v>
      </c>
      <c r="L81" s="25">
        <v>3</v>
      </c>
      <c r="M81" s="25">
        <v>217</v>
      </c>
      <c r="N81" s="25">
        <v>166</v>
      </c>
      <c r="O81" s="18">
        <v>43819</v>
      </c>
      <c r="P81" s="18">
        <v>25.83</v>
      </c>
      <c r="Q81" s="18">
        <v>22.66</v>
      </c>
      <c r="R81" s="15">
        <v>263.16000000000003</v>
      </c>
    </row>
    <row r="82" spans="1:19">
      <c r="A82" t="s">
        <v>587</v>
      </c>
      <c r="B82" s="15">
        <v>537.59</v>
      </c>
      <c r="C82" s="25">
        <v>8555</v>
      </c>
      <c r="D82" s="15">
        <v>158.76</v>
      </c>
      <c r="E82">
        <v>0.29531799326624375</v>
      </c>
      <c r="F82">
        <f t="shared" si="1"/>
        <v>628.39275277615434</v>
      </c>
      <c r="G82" s="18">
        <v>15381</v>
      </c>
      <c r="H82" s="18">
        <v>23811.919999999998</v>
      </c>
      <c r="I82" s="25">
        <v>199</v>
      </c>
      <c r="J82" s="25">
        <v>11874</v>
      </c>
      <c r="K82" s="25">
        <v>5084</v>
      </c>
      <c r="L82" s="26">
        <v>1</v>
      </c>
      <c r="M82" s="25">
        <v>218</v>
      </c>
      <c r="N82" s="25">
        <v>536</v>
      </c>
      <c r="O82" s="18">
        <v>20153</v>
      </c>
      <c r="P82" s="18">
        <v>39.119999999999997</v>
      </c>
      <c r="Q82" s="18">
        <v>36.44</v>
      </c>
      <c r="R82" s="15">
        <v>21.6</v>
      </c>
    </row>
    <row r="83" spans="1:19">
      <c r="A83" t="s">
        <v>588</v>
      </c>
      <c r="B83" s="15">
        <v>680.51</v>
      </c>
      <c r="C83" s="25">
        <v>16596</v>
      </c>
      <c r="D83" s="15">
        <v>426.87</v>
      </c>
      <c r="E83">
        <v>0.62727954034474143</v>
      </c>
      <c r="F83">
        <f t="shared" si="1"/>
        <v>410.04458905760424</v>
      </c>
      <c r="G83" s="18">
        <v>63333</v>
      </c>
      <c r="H83" s="18">
        <v>43946.59</v>
      </c>
      <c r="I83" s="25">
        <v>324</v>
      </c>
      <c r="J83" s="25">
        <v>34832</v>
      </c>
      <c r="K83" s="25">
        <v>22753</v>
      </c>
      <c r="L83" s="25">
        <v>36</v>
      </c>
      <c r="M83" s="25">
        <v>327</v>
      </c>
      <c r="N83" s="25">
        <v>417</v>
      </c>
      <c r="O83" s="18">
        <v>394087</v>
      </c>
      <c r="P83" s="18">
        <v>36</v>
      </c>
      <c r="Q83" s="18">
        <v>44.51</v>
      </c>
      <c r="R83" s="15">
        <v>2494.38</v>
      </c>
      <c r="S83" s="15">
        <v>7955888</v>
      </c>
    </row>
    <row r="84" spans="1:19">
      <c r="A84" t="s">
        <v>589</v>
      </c>
      <c r="B84" s="15">
        <v>569.54999999999995</v>
      </c>
      <c r="C84" s="25">
        <v>9817</v>
      </c>
      <c r="D84" s="15">
        <v>220.98</v>
      </c>
      <c r="E84">
        <v>0.38799051883065577</v>
      </c>
      <c r="F84">
        <f t="shared" si="1"/>
        <v>580.16705714576744</v>
      </c>
      <c r="G84" s="18">
        <v>60720</v>
      </c>
      <c r="H84" s="18">
        <v>39137.620000000003</v>
      </c>
      <c r="I84" s="25">
        <v>250</v>
      </c>
      <c r="J84" s="25">
        <v>22843</v>
      </c>
      <c r="K84" s="25">
        <v>16160</v>
      </c>
      <c r="L84" s="25">
        <v>15</v>
      </c>
      <c r="M84" s="25">
        <v>306</v>
      </c>
      <c r="N84" s="25">
        <v>536</v>
      </c>
      <c r="O84" s="18">
        <v>135098</v>
      </c>
      <c r="P84" s="18">
        <v>33.29</v>
      </c>
      <c r="Q84" s="18">
        <v>45.03</v>
      </c>
      <c r="R84" s="15">
        <v>1700</v>
      </c>
      <c r="S84" s="15">
        <v>4031500</v>
      </c>
    </row>
    <row r="85" spans="1:19">
      <c r="A85" t="s">
        <v>590</v>
      </c>
      <c r="B85" s="15">
        <v>775.55</v>
      </c>
      <c r="C85" s="25">
        <v>11788</v>
      </c>
      <c r="D85" s="15">
        <v>144.30000000000001</v>
      </c>
      <c r="E85">
        <v>0.18606150473857266</v>
      </c>
      <c r="F85">
        <f t="shared" si="1"/>
        <v>657.91482863929411</v>
      </c>
      <c r="G85" s="18">
        <v>32588</v>
      </c>
      <c r="H85" s="18">
        <v>33891.879999999997</v>
      </c>
      <c r="I85" s="25">
        <v>427</v>
      </c>
      <c r="J85" s="25">
        <v>20380</v>
      </c>
      <c r="K85" s="25">
        <v>16156</v>
      </c>
      <c r="L85" s="25">
        <v>6</v>
      </c>
      <c r="M85" s="25">
        <v>487</v>
      </c>
      <c r="N85" s="25">
        <v>749</v>
      </c>
      <c r="O85" s="18">
        <v>74239</v>
      </c>
      <c r="P85" s="18">
        <v>44.56</v>
      </c>
      <c r="Q85" s="18">
        <v>56.57</v>
      </c>
      <c r="R85" s="15">
        <v>450.13</v>
      </c>
      <c r="S85" s="15">
        <v>2548701</v>
      </c>
    </row>
    <row r="86" spans="1:19">
      <c r="A86" t="s">
        <v>591</v>
      </c>
      <c r="B86" s="15">
        <v>338.83</v>
      </c>
      <c r="C86" s="25">
        <v>3915</v>
      </c>
      <c r="D86" s="15">
        <v>82.84</v>
      </c>
      <c r="E86">
        <v>0.2444883865065077</v>
      </c>
      <c r="F86">
        <f t="shared" si="1"/>
        <v>865.46615581098331</v>
      </c>
      <c r="G86" s="18">
        <v>44898</v>
      </c>
      <c r="H86" s="18">
        <v>31963.21</v>
      </c>
      <c r="I86" s="25">
        <v>119</v>
      </c>
      <c r="J86" s="25">
        <v>12842</v>
      </c>
      <c r="K86" s="25">
        <v>7525</v>
      </c>
      <c r="L86" s="25">
        <v>5</v>
      </c>
      <c r="M86" s="25">
        <v>160</v>
      </c>
      <c r="N86" s="25">
        <v>225</v>
      </c>
      <c r="O86" s="18">
        <v>38932</v>
      </c>
      <c r="P86" s="18">
        <v>21.57</v>
      </c>
      <c r="Q86" s="18">
        <v>22.48</v>
      </c>
      <c r="R86" s="15">
        <v>575.19000000000005</v>
      </c>
    </row>
    <row r="87" spans="1:19">
      <c r="A87" t="s">
        <v>592</v>
      </c>
      <c r="B87" s="15">
        <v>258.83</v>
      </c>
      <c r="C87" s="25">
        <v>5818</v>
      </c>
      <c r="D87" s="15">
        <v>108.54</v>
      </c>
      <c r="E87">
        <v>0.41934860719391109</v>
      </c>
      <c r="F87">
        <f t="shared" si="1"/>
        <v>444.87796493640423</v>
      </c>
      <c r="G87" s="18">
        <v>38865</v>
      </c>
      <c r="H87" s="18">
        <v>33841.71</v>
      </c>
      <c r="I87" s="25">
        <v>129</v>
      </c>
      <c r="J87" s="25">
        <v>9304</v>
      </c>
      <c r="K87" s="25">
        <v>5690</v>
      </c>
      <c r="L87" s="25">
        <v>3</v>
      </c>
      <c r="M87" s="25">
        <v>130</v>
      </c>
      <c r="N87" s="25">
        <v>150</v>
      </c>
      <c r="O87" s="18">
        <v>24409</v>
      </c>
      <c r="P87" s="18">
        <v>14.93</v>
      </c>
      <c r="Q87" s="18">
        <v>16.309999999999999</v>
      </c>
    </row>
    <row r="88" spans="1:19">
      <c r="A88" t="s">
        <v>593</v>
      </c>
      <c r="B88" s="15">
        <v>437.4</v>
      </c>
      <c r="C88" s="25">
        <v>8256</v>
      </c>
      <c r="D88" s="15">
        <v>64.900000000000006</v>
      </c>
      <c r="E88">
        <v>0.14837677183356199</v>
      </c>
      <c r="F88">
        <f t="shared" si="1"/>
        <v>529.79651162790697</v>
      </c>
      <c r="G88" s="18">
        <v>54316</v>
      </c>
      <c r="H88" s="18">
        <v>32503.64</v>
      </c>
      <c r="I88" s="25">
        <v>244</v>
      </c>
      <c r="J88" s="25">
        <v>14552</v>
      </c>
      <c r="K88" s="25">
        <v>9298</v>
      </c>
      <c r="L88" s="25">
        <v>7</v>
      </c>
      <c r="M88" s="25">
        <v>188</v>
      </c>
      <c r="N88" s="25">
        <v>471</v>
      </c>
      <c r="O88" s="18">
        <v>52898</v>
      </c>
      <c r="P88" s="18">
        <v>27.76</v>
      </c>
      <c r="Q88" s="18">
        <v>30.02</v>
      </c>
      <c r="R88" s="15">
        <v>473.07</v>
      </c>
    </row>
    <row r="89" spans="1:19">
      <c r="A89" t="s">
        <v>594</v>
      </c>
      <c r="B89" s="15">
        <v>462.54</v>
      </c>
      <c r="C89" s="25">
        <v>10941</v>
      </c>
      <c r="D89" s="15">
        <v>92.54</v>
      </c>
      <c r="E89">
        <v>0.2000691832057768</v>
      </c>
      <c r="F89">
        <f t="shared" si="1"/>
        <v>422.75843158760631</v>
      </c>
      <c r="G89" s="18">
        <v>34294</v>
      </c>
      <c r="H89" s="18">
        <v>34768.699999999997</v>
      </c>
      <c r="I89" s="25">
        <v>254</v>
      </c>
      <c r="J89" s="25">
        <v>14148</v>
      </c>
      <c r="K89" s="25">
        <v>10188</v>
      </c>
      <c r="L89" s="25">
        <v>8</v>
      </c>
      <c r="M89" s="25">
        <v>243</v>
      </c>
      <c r="N89" s="25">
        <v>468</v>
      </c>
      <c r="O89" s="18">
        <v>75429</v>
      </c>
      <c r="P89" s="18">
        <v>26.39</v>
      </c>
      <c r="Q89" s="18">
        <v>34.21</v>
      </c>
      <c r="R89" s="15">
        <v>1083.32</v>
      </c>
      <c r="S89" s="15">
        <v>552918</v>
      </c>
    </row>
    <row r="90" spans="1:19">
      <c r="A90" t="s">
        <v>595</v>
      </c>
      <c r="B90" s="15">
        <v>249.36</v>
      </c>
      <c r="C90" s="25">
        <v>8841</v>
      </c>
      <c r="D90" s="15">
        <v>82.01</v>
      </c>
      <c r="E90">
        <v>0.32888193776066732</v>
      </c>
      <c r="F90">
        <f t="shared" si="1"/>
        <v>282.04954190702409</v>
      </c>
      <c r="G90" s="18">
        <v>25127</v>
      </c>
      <c r="H90" s="18">
        <v>39093.57</v>
      </c>
      <c r="I90" s="25">
        <v>162</v>
      </c>
      <c r="J90" s="25">
        <v>6618</v>
      </c>
      <c r="K90" s="25">
        <v>5968</v>
      </c>
      <c r="L90" s="26">
        <v>1</v>
      </c>
      <c r="M90" s="25">
        <v>99</v>
      </c>
      <c r="N90" s="25">
        <v>220</v>
      </c>
      <c r="O90" s="18">
        <v>10186</v>
      </c>
      <c r="P90" s="18">
        <v>12.67</v>
      </c>
      <c r="Q90" s="18">
        <v>14.72</v>
      </c>
      <c r="R90" s="15">
        <v>210.27</v>
      </c>
      <c r="S90" s="15">
        <v>128389</v>
      </c>
    </row>
    <row r="91" spans="1:19">
      <c r="A91" t="s">
        <v>596</v>
      </c>
      <c r="B91" s="15">
        <v>96.77</v>
      </c>
      <c r="C91" s="25">
        <v>1440</v>
      </c>
      <c r="D91" s="15">
        <v>69.62</v>
      </c>
      <c r="E91">
        <v>0.71943784230649999</v>
      </c>
      <c r="F91">
        <f t="shared" si="1"/>
        <v>672.0138888888888</v>
      </c>
      <c r="G91" s="21">
        <v>55311</v>
      </c>
      <c r="H91" s="18">
        <v>40569.74</v>
      </c>
      <c r="I91" s="25">
        <v>82</v>
      </c>
      <c r="J91" s="25">
        <v>3755</v>
      </c>
      <c r="K91" s="25">
        <v>2370</v>
      </c>
      <c r="L91" s="25">
        <v>3</v>
      </c>
      <c r="M91" s="25">
        <v>52</v>
      </c>
      <c r="N91" s="25">
        <v>62</v>
      </c>
      <c r="O91" s="18">
        <v>22389</v>
      </c>
      <c r="P91" s="18">
        <v>4</v>
      </c>
      <c r="Q91" s="18">
        <v>4.6900000000000004</v>
      </c>
      <c r="S91" s="15">
        <v>447956</v>
      </c>
    </row>
    <row r="92" spans="1:19">
      <c r="A92" t="s">
        <v>597</v>
      </c>
      <c r="B92" s="15">
        <v>576.26</v>
      </c>
      <c r="C92" s="26">
        <v>9411</v>
      </c>
      <c r="D92" s="15">
        <v>153.26</v>
      </c>
      <c r="E92">
        <v>0.26595633915246591</v>
      </c>
      <c r="F92">
        <f t="shared" si="1"/>
        <v>612.32600148762083</v>
      </c>
      <c r="G92" s="18">
        <v>35489</v>
      </c>
      <c r="H92" s="18">
        <v>36821.040000000001</v>
      </c>
      <c r="I92" s="25">
        <v>239</v>
      </c>
      <c r="J92" s="25">
        <v>15160</v>
      </c>
      <c r="K92" s="25">
        <v>11237</v>
      </c>
      <c r="L92" s="25">
        <v>4</v>
      </c>
      <c r="M92" s="25">
        <v>259</v>
      </c>
      <c r="N92" s="25">
        <v>575</v>
      </c>
      <c r="O92" s="18">
        <v>29164</v>
      </c>
      <c r="P92" s="18">
        <v>28.91</v>
      </c>
      <c r="Q92" s="18">
        <v>41.08</v>
      </c>
      <c r="R92" s="15">
        <v>39.85</v>
      </c>
      <c r="S92" s="15">
        <v>272367</v>
      </c>
    </row>
    <row r="93" spans="1:19">
      <c r="A93" t="s">
        <v>598</v>
      </c>
      <c r="B93" s="15">
        <v>256.41000000000003</v>
      </c>
      <c r="C93" s="25">
        <v>17298</v>
      </c>
      <c r="D93" s="15">
        <v>38.369999999999997</v>
      </c>
      <c r="E93">
        <v>0.14964314964314962</v>
      </c>
      <c r="F93">
        <f t="shared" si="1"/>
        <v>148.23100936524455</v>
      </c>
      <c r="G93" s="18">
        <v>23717</v>
      </c>
      <c r="H93" s="21">
        <v>41141.089999999997</v>
      </c>
      <c r="I93" s="25">
        <v>290</v>
      </c>
      <c r="J93" s="25">
        <v>6514</v>
      </c>
      <c r="K93" s="25">
        <v>4768</v>
      </c>
      <c r="L93" s="25">
        <v>3</v>
      </c>
      <c r="M93" s="25">
        <v>102</v>
      </c>
      <c r="N93" s="25">
        <v>274</v>
      </c>
      <c r="O93" s="18">
        <v>34402</v>
      </c>
      <c r="P93" s="21">
        <v>12.38</v>
      </c>
      <c r="Q93" s="18">
        <v>15.52</v>
      </c>
      <c r="R93" s="15">
        <v>125.5</v>
      </c>
    </row>
    <row r="94" spans="1:19">
      <c r="A94" t="s">
        <v>599</v>
      </c>
      <c r="B94" s="15">
        <v>489.08</v>
      </c>
      <c r="C94" s="25">
        <v>7047</v>
      </c>
      <c r="D94" s="15">
        <v>206.03</v>
      </c>
      <c r="E94">
        <v>0.42126032550911918</v>
      </c>
      <c r="F94">
        <f t="shared" si="1"/>
        <v>694.02582659287646</v>
      </c>
      <c r="G94" s="18">
        <v>41543</v>
      </c>
      <c r="H94" s="18">
        <v>34143.620000000003</v>
      </c>
      <c r="I94" s="25">
        <v>223</v>
      </c>
      <c r="J94" s="25">
        <v>24793</v>
      </c>
      <c r="K94" s="25">
        <v>10759</v>
      </c>
      <c r="L94" s="25">
        <v>43</v>
      </c>
      <c r="M94" s="25">
        <v>256</v>
      </c>
      <c r="N94" s="25">
        <v>730</v>
      </c>
      <c r="O94" s="18">
        <v>352091</v>
      </c>
      <c r="P94" s="18">
        <v>32.020000000000003</v>
      </c>
      <c r="Q94" s="18">
        <v>33.42</v>
      </c>
      <c r="R94" s="15">
        <v>2101.25</v>
      </c>
      <c r="S94" s="15">
        <v>1719565</v>
      </c>
    </row>
    <row r="95" spans="1:19">
      <c r="A95" t="s">
        <v>600</v>
      </c>
      <c r="B95" s="15">
        <v>230.45</v>
      </c>
      <c r="C95" s="25">
        <v>3317</v>
      </c>
      <c r="D95" s="15">
        <v>105.25</v>
      </c>
      <c r="E95">
        <v>0.4567151225862443</v>
      </c>
      <c r="F95">
        <f t="shared" si="1"/>
        <v>694.75429605064812</v>
      </c>
      <c r="G95" s="18">
        <v>39142</v>
      </c>
      <c r="H95" s="18">
        <v>32157.32</v>
      </c>
      <c r="I95" s="25">
        <v>127</v>
      </c>
      <c r="J95" s="25">
        <v>8768</v>
      </c>
      <c r="K95" s="25">
        <v>4746</v>
      </c>
      <c r="L95" s="25">
        <v>10</v>
      </c>
      <c r="M95" s="25">
        <v>122</v>
      </c>
      <c r="N95" s="25">
        <v>231</v>
      </c>
      <c r="O95" s="18">
        <v>124196</v>
      </c>
      <c r="P95" s="18">
        <v>13.28</v>
      </c>
      <c r="Q95" s="18">
        <v>11.87</v>
      </c>
      <c r="R95" s="15">
        <v>390.6</v>
      </c>
    </row>
    <row r="96" spans="1:19">
      <c r="A96" t="s">
        <v>601</v>
      </c>
      <c r="B96" s="15">
        <v>359.48</v>
      </c>
      <c r="C96" s="25">
        <v>5952</v>
      </c>
      <c r="D96" s="15">
        <v>92.51</v>
      </c>
      <c r="E96">
        <v>0.25734394124846999</v>
      </c>
      <c r="F96">
        <f t="shared" si="1"/>
        <v>603.96505376344089</v>
      </c>
      <c r="G96" s="18">
        <v>14803</v>
      </c>
      <c r="H96" s="18">
        <v>25512.23</v>
      </c>
      <c r="I96" s="25">
        <v>134</v>
      </c>
      <c r="J96" s="25">
        <v>11250</v>
      </c>
      <c r="K96" s="25">
        <v>4896</v>
      </c>
      <c r="L96" s="25">
        <v>5</v>
      </c>
      <c r="M96" s="25">
        <v>188</v>
      </c>
      <c r="N96" s="25">
        <v>893</v>
      </c>
      <c r="O96" s="18">
        <v>52048</v>
      </c>
      <c r="P96" s="18">
        <v>22.47</v>
      </c>
      <c r="Q96" s="18">
        <v>27.58</v>
      </c>
      <c r="R96" s="15">
        <v>567.79999999999995</v>
      </c>
    </row>
    <row r="97" spans="1:19">
      <c r="A97" t="s">
        <v>602</v>
      </c>
      <c r="B97" s="15">
        <v>241.7</v>
      </c>
      <c r="C97" s="25">
        <v>2585</v>
      </c>
      <c r="D97" s="15">
        <v>180.29</v>
      </c>
      <c r="E97">
        <v>0.74592470004137357</v>
      </c>
      <c r="F97">
        <f t="shared" si="1"/>
        <v>935.00967117988387</v>
      </c>
      <c r="G97" s="18">
        <v>22169</v>
      </c>
      <c r="H97" s="18">
        <v>40022.26</v>
      </c>
      <c r="I97" s="25">
        <v>104</v>
      </c>
      <c r="J97" s="25">
        <v>8825</v>
      </c>
      <c r="K97" s="25">
        <v>4067</v>
      </c>
      <c r="L97" s="25">
        <v>5</v>
      </c>
      <c r="M97" s="25">
        <v>132</v>
      </c>
      <c r="N97" s="25">
        <v>476</v>
      </c>
      <c r="O97" s="18">
        <v>59727</v>
      </c>
      <c r="P97" s="18">
        <v>14.84</v>
      </c>
      <c r="Q97" s="18">
        <v>16.27</v>
      </c>
      <c r="R97" s="15">
        <v>206.9</v>
      </c>
    </row>
    <row r="98" spans="1:19">
      <c r="A98" t="s">
        <v>603</v>
      </c>
      <c r="B98" s="15">
        <v>128.36000000000001</v>
      </c>
      <c r="C98" s="25">
        <v>1686</v>
      </c>
      <c r="D98" s="15">
        <v>63.35</v>
      </c>
      <c r="E98">
        <v>0.49353381115612338</v>
      </c>
      <c r="F98">
        <f t="shared" si="1"/>
        <v>761.32858837485173</v>
      </c>
      <c r="G98" s="18">
        <v>51879</v>
      </c>
      <c r="H98" s="18">
        <v>38223.879999999997</v>
      </c>
      <c r="I98" s="25">
        <v>56</v>
      </c>
      <c r="J98" s="25">
        <v>2894</v>
      </c>
      <c r="K98" s="25">
        <v>2508</v>
      </c>
      <c r="L98" s="25">
        <v>6</v>
      </c>
      <c r="M98" s="25">
        <v>57</v>
      </c>
      <c r="N98" s="25">
        <v>158</v>
      </c>
      <c r="O98" s="18">
        <v>39930</v>
      </c>
      <c r="P98" s="18">
        <v>8.0500000000000007</v>
      </c>
      <c r="Q98" s="18">
        <v>7.19</v>
      </c>
      <c r="R98" s="15">
        <v>225.5</v>
      </c>
    </row>
    <row r="99" spans="1:19">
      <c r="A99" t="s">
        <v>604</v>
      </c>
      <c r="B99" s="15">
        <v>216.76</v>
      </c>
      <c r="C99" s="25">
        <v>2741</v>
      </c>
      <c r="D99" s="15">
        <v>108.7</v>
      </c>
      <c r="E99">
        <v>0.50147628713784831</v>
      </c>
      <c r="F99">
        <f t="shared" si="1"/>
        <v>790.80627508208681</v>
      </c>
      <c r="G99" s="18">
        <v>18096</v>
      </c>
      <c r="H99" s="18">
        <v>35561.980000000003</v>
      </c>
      <c r="I99" s="25">
        <v>100</v>
      </c>
      <c r="J99" s="25">
        <v>8624</v>
      </c>
      <c r="K99" s="25">
        <v>4342</v>
      </c>
      <c r="L99" s="25">
        <v>3</v>
      </c>
      <c r="M99" s="25">
        <v>139</v>
      </c>
      <c r="N99" s="25">
        <v>393</v>
      </c>
      <c r="O99" s="18">
        <v>29685</v>
      </c>
      <c r="P99" s="18">
        <v>16.05</v>
      </c>
      <c r="Q99" s="18">
        <v>18.82</v>
      </c>
      <c r="R99" s="15">
        <v>173.3</v>
      </c>
    </row>
    <row r="100" spans="1:19">
      <c r="A100" t="s">
        <v>605</v>
      </c>
      <c r="B100" s="15">
        <v>73.94</v>
      </c>
      <c r="C100" s="26">
        <v>1113</v>
      </c>
      <c r="D100" s="15">
        <v>44.52</v>
      </c>
      <c r="E100">
        <v>0.60210981877197733</v>
      </c>
      <c r="F100">
        <f t="shared" si="1"/>
        <v>664.33063791554355</v>
      </c>
      <c r="G100" s="18">
        <v>46765</v>
      </c>
      <c r="H100" s="18">
        <v>31025.5</v>
      </c>
      <c r="I100" s="25">
        <v>38</v>
      </c>
      <c r="J100" s="25">
        <v>3581</v>
      </c>
      <c r="K100" s="25">
        <v>1816</v>
      </c>
      <c r="L100" s="25">
        <v>3</v>
      </c>
      <c r="M100" s="25">
        <v>49</v>
      </c>
      <c r="N100" s="25">
        <v>107</v>
      </c>
      <c r="O100" s="18">
        <v>24681</v>
      </c>
      <c r="P100" s="18">
        <v>4.33</v>
      </c>
      <c r="Q100" s="18">
        <v>4.22</v>
      </c>
      <c r="R100" s="15">
        <v>68.63</v>
      </c>
    </row>
    <row r="101" spans="1:19">
      <c r="A101" t="s">
        <v>606</v>
      </c>
      <c r="B101" s="15">
        <v>614.89</v>
      </c>
      <c r="C101" s="25">
        <v>15318</v>
      </c>
      <c r="D101" s="15">
        <v>74.11</v>
      </c>
      <c r="E101">
        <v>0.12052562246905951</v>
      </c>
      <c r="F101">
        <f t="shared" si="1"/>
        <v>401.41663402532964</v>
      </c>
      <c r="G101" s="18">
        <v>13811</v>
      </c>
      <c r="H101" s="18">
        <v>24024.27</v>
      </c>
      <c r="I101" s="25">
        <v>252</v>
      </c>
      <c r="J101" s="25">
        <v>13056</v>
      </c>
      <c r="K101" s="25">
        <v>6190</v>
      </c>
      <c r="L101" s="25">
        <v>3</v>
      </c>
      <c r="M101" s="25">
        <v>408</v>
      </c>
      <c r="N101" s="25">
        <v>1824</v>
      </c>
      <c r="O101" s="18">
        <v>28158</v>
      </c>
      <c r="P101" s="18">
        <v>49.4</v>
      </c>
      <c r="Q101" s="18">
        <v>41.25</v>
      </c>
      <c r="R101" s="15">
        <v>170</v>
      </c>
      <c r="S101" s="15">
        <v>30187</v>
      </c>
    </row>
    <row r="102" spans="1:19">
      <c r="A102" t="s">
        <v>607</v>
      </c>
      <c r="B102" s="15">
        <v>148.47999999999999</v>
      </c>
      <c r="C102" s="25">
        <v>9807</v>
      </c>
      <c r="D102" s="15">
        <v>43.57</v>
      </c>
      <c r="E102">
        <v>0.29344019396551724</v>
      </c>
      <c r="F102">
        <f t="shared" si="1"/>
        <v>151.40205975323747</v>
      </c>
      <c r="G102" s="18">
        <v>17977</v>
      </c>
      <c r="H102" s="18">
        <v>27054.87</v>
      </c>
      <c r="I102" s="25">
        <v>128</v>
      </c>
      <c r="J102" s="25">
        <v>4670</v>
      </c>
      <c r="K102" s="25">
        <v>2376</v>
      </c>
      <c r="L102" s="25">
        <v>1</v>
      </c>
      <c r="M102" s="25">
        <v>125</v>
      </c>
      <c r="N102" s="25">
        <v>541</v>
      </c>
      <c r="O102" s="18">
        <v>14125</v>
      </c>
      <c r="P102" s="18">
        <v>7.88</v>
      </c>
      <c r="Q102" s="18">
        <v>6.75</v>
      </c>
      <c r="R102" s="15">
        <v>137.9</v>
      </c>
      <c r="S102" s="15">
        <v>285179</v>
      </c>
    </row>
    <row r="103" spans="1:19">
      <c r="A103" t="s">
        <v>608</v>
      </c>
      <c r="B103" s="15">
        <v>448.83</v>
      </c>
      <c r="C103" s="25">
        <v>13523</v>
      </c>
      <c r="D103" s="15">
        <v>53.04</v>
      </c>
      <c r="E103">
        <v>0.11817391885569146</v>
      </c>
      <c r="F103">
        <f t="shared" si="1"/>
        <v>331.90120535384159</v>
      </c>
      <c r="G103" s="18">
        <v>14002</v>
      </c>
      <c r="H103" s="18">
        <v>24276.69</v>
      </c>
      <c r="I103" s="25">
        <v>192</v>
      </c>
      <c r="J103" s="25">
        <v>9661</v>
      </c>
      <c r="K103" s="25">
        <v>4915</v>
      </c>
      <c r="L103" s="25">
        <v>3</v>
      </c>
      <c r="M103" s="25">
        <v>287</v>
      </c>
      <c r="N103" s="25">
        <v>721</v>
      </c>
      <c r="O103" s="18">
        <v>37419</v>
      </c>
      <c r="P103" s="18">
        <v>27.21</v>
      </c>
      <c r="Q103" s="18">
        <v>30.78</v>
      </c>
      <c r="R103" s="15">
        <v>216.6</v>
      </c>
    </row>
    <row r="104" spans="1:19">
      <c r="A104" t="s">
        <v>609</v>
      </c>
      <c r="B104" s="15">
        <v>994.14</v>
      </c>
      <c r="C104" s="25">
        <v>9775</v>
      </c>
      <c r="D104" s="15">
        <v>202.66</v>
      </c>
      <c r="E104">
        <v>0.20385458788500613</v>
      </c>
      <c r="F104">
        <f t="shared" si="1"/>
        <v>1017.0230179028133</v>
      </c>
      <c r="G104" s="18">
        <v>7288</v>
      </c>
      <c r="H104" s="18">
        <v>22158.63</v>
      </c>
      <c r="I104" s="25">
        <v>219</v>
      </c>
      <c r="J104" s="25">
        <v>15992</v>
      </c>
      <c r="K104" s="25">
        <v>6877</v>
      </c>
      <c r="L104" s="25">
        <v>4</v>
      </c>
      <c r="M104" s="25">
        <v>506</v>
      </c>
      <c r="N104" s="25">
        <v>2420</v>
      </c>
      <c r="O104" s="18">
        <v>29572</v>
      </c>
      <c r="P104" s="18">
        <v>59.87</v>
      </c>
      <c r="Q104" s="18">
        <v>90.64</v>
      </c>
      <c r="R104" s="15">
        <v>915</v>
      </c>
      <c r="S104" s="15">
        <v>17666</v>
      </c>
    </row>
    <row r="105" spans="1:19">
      <c r="A105" t="s">
        <v>610</v>
      </c>
      <c r="B105" s="15">
        <v>630.63</v>
      </c>
      <c r="C105" s="25">
        <v>9787</v>
      </c>
      <c r="D105" s="15">
        <v>182.25</v>
      </c>
      <c r="E105">
        <v>0.28899671756814616</v>
      </c>
      <c r="F105">
        <f t="shared" si="1"/>
        <v>644.35475630939004</v>
      </c>
      <c r="G105" s="18">
        <v>8526</v>
      </c>
      <c r="H105" s="18">
        <v>24684.34</v>
      </c>
      <c r="I105" s="25">
        <v>128</v>
      </c>
      <c r="J105" s="25">
        <v>9074</v>
      </c>
      <c r="K105" s="25">
        <v>5037</v>
      </c>
      <c r="L105" s="25">
        <v>3</v>
      </c>
      <c r="M105" s="25">
        <v>310</v>
      </c>
      <c r="N105" s="25">
        <v>1240</v>
      </c>
      <c r="O105" s="18">
        <v>19996</v>
      </c>
      <c r="P105" s="18">
        <v>41.47</v>
      </c>
      <c r="Q105" s="18">
        <v>47.23</v>
      </c>
    </row>
    <row r="106" spans="1:19">
      <c r="A106" t="s">
        <v>611</v>
      </c>
      <c r="B106" s="15">
        <v>457.7</v>
      </c>
      <c r="C106" s="25">
        <v>9394</v>
      </c>
      <c r="D106" s="15">
        <v>88.2</v>
      </c>
      <c r="E106">
        <v>0.19270264365304787</v>
      </c>
      <c r="F106">
        <f t="shared" si="1"/>
        <v>487.22588886523312</v>
      </c>
      <c r="G106" s="18">
        <v>12280</v>
      </c>
      <c r="H106" s="18">
        <v>27245.71</v>
      </c>
      <c r="I106" s="25">
        <v>185</v>
      </c>
      <c r="J106" s="25">
        <v>10504</v>
      </c>
      <c r="K106" s="25">
        <v>4992</v>
      </c>
      <c r="L106" s="25">
        <v>2</v>
      </c>
      <c r="M106" s="25">
        <v>260</v>
      </c>
      <c r="N106" s="25">
        <v>1087</v>
      </c>
      <c r="O106" s="18">
        <v>18697</v>
      </c>
      <c r="P106" s="18">
        <v>28.26</v>
      </c>
      <c r="Q106" s="18">
        <v>30.4</v>
      </c>
      <c r="R106" s="15">
        <v>59.3</v>
      </c>
    </row>
    <row r="107" spans="1:19">
      <c r="A107" t="s">
        <v>612</v>
      </c>
      <c r="B107" s="15">
        <v>703.77</v>
      </c>
      <c r="C107" s="25">
        <v>17976</v>
      </c>
      <c r="D107" s="15">
        <v>184.64</v>
      </c>
      <c r="E107">
        <v>0.26235844096792987</v>
      </c>
      <c r="F107">
        <f t="shared" si="1"/>
        <v>391.50534045393857</v>
      </c>
      <c r="G107" s="18">
        <v>9637</v>
      </c>
      <c r="H107" s="18">
        <v>24000.1</v>
      </c>
      <c r="I107" s="25">
        <v>200</v>
      </c>
      <c r="J107" s="25">
        <v>13480</v>
      </c>
      <c r="K107" s="25">
        <v>6772</v>
      </c>
      <c r="L107" s="25">
        <v>4</v>
      </c>
      <c r="M107" s="25">
        <v>422</v>
      </c>
      <c r="N107" s="25">
        <v>1918</v>
      </c>
      <c r="O107" s="18">
        <v>30706</v>
      </c>
      <c r="P107" s="18">
        <v>42.64</v>
      </c>
      <c r="Q107" s="18">
        <v>45.31</v>
      </c>
      <c r="R107" s="15">
        <v>3132</v>
      </c>
    </row>
    <row r="108" spans="1:19">
      <c r="A108" t="s">
        <v>613</v>
      </c>
      <c r="B108" s="15">
        <v>592.85</v>
      </c>
      <c r="C108" s="25">
        <v>8374</v>
      </c>
      <c r="D108" s="15">
        <v>157.53</v>
      </c>
      <c r="E108">
        <v>0.26571645441511343</v>
      </c>
      <c r="F108">
        <f t="shared" si="1"/>
        <v>707.96513016479582</v>
      </c>
      <c r="G108" s="18">
        <v>8477</v>
      </c>
      <c r="H108" s="18">
        <v>22950.720000000001</v>
      </c>
      <c r="I108" s="25">
        <v>118</v>
      </c>
      <c r="J108" s="25">
        <v>8152</v>
      </c>
      <c r="K108" s="25">
        <v>3152</v>
      </c>
      <c r="L108" s="25">
        <v>2</v>
      </c>
      <c r="M108" s="25">
        <v>323</v>
      </c>
      <c r="N108" s="25">
        <v>1487</v>
      </c>
      <c r="O108" s="18">
        <v>8810</v>
      </c>
      <c r="P108" s="18">
        <v>34.11</v>
      </c>
      <c r="Q108" s="18">
        <v>50.63</v>
      </c>
      <c r="R108" s="15">
        <v>70</v>
      </c>
    </row>
    <row r="109" spans="1:19">
      <c r="A109" t="s">
        <v>614</v>
      </c>
      <c r="B109" s="15">
        <v>159.4</v>
      </c>
      <c r="C109" s="25">
        <v>8272</v>
      </c>
      <c r="D109" s="15">
        <v>65.63</v>
      </c>
      <c r="E109">
        <v>0.41173149309912166</v>
      </c>
      <c r="F109">
        <f t="shared" si="1"/>
        <v>192.69825918762089</v>
      </c>
      <c r="G109" s="18">
        <v>17295</v>
      </c>
      <c r="H109" s="18">
        <v>27596.43</v>
      </c>
      <c r="I109" s="25">
        <v>87</v>
      </c>
      <c r="J109" s="25">
        <v>3873</v>
      </c>
      <c r="K109" s="25">
        <v>2055</v>
      </c>
      <c r="L109" s="25">
        <v>3</v>
      </c>
      <c r="M109" s="25">
        <v>111</v>
      </c>
      <c r="N109" s="25">
        <v>425</v>
      </c>
      <c r="O109" s="18">
        <v>19165</v>
      </c>
      <c r="P109" s="18">
        <v>10.99</v>
      </c>
      <c r="Q109" s="18">
        <v>10.4</v>
      </c>
      <c r="R109" s="15">
        <v>52.7</v>
      </c>
    </row>
    <row r="110" spans="1:19">
      <c r="A110" t="s">
        <v>615</v>
      </c>
      <c r="B110" s="15">
        <v>277.27</v>
      </c>
      <c r="C110" s="27">
        <v>12323</v>
      </c>
      <c r="D110" s="15">
        <v>85.45</v>
      </c>
      <c r="E110">
        <v>0.30818335918058215</v>
      </c>
      <c r="F110">
        <f t="shared" si="1"/>
        <v>225.00202872677107</v>
      </c>
      <c r="G110" s="22">
        <v>16774</v>
      </c>
      <c r="H110" s="22">
        <v>29170.48</v>
      </c>
      <c r="I110" s="27">
        <v>130</v>
      </c>
      <c r="J110" s="27">
        <v>7480</v>
      </c>
      <c r="K110" s="27">
        <v>3732</v>
      </c>
      <c r="L110" s="27">
        <v>1</v>
      </c>
      <c r="M110" s="27">
        <v>161</v>
      </c>
      <c r="N110" s="27">
        <v>323</v>
      </c>
      <c r="O110" s="22">
        <v>4094</v>
      </c>
      <c r="P110" s="22">
        <v>14.12</v>
      </c>
      <c r="Q110" s="22">
        <v>14.12</v>
      </c>
      <c r="R110" s="15">
        <v>139.22999999999999</v>
      </c>
    </row>
    <row r="111" spans="1:19">
      <c r="A111" t="s">
        <v>616</v>
      </c>
      <c r="B111" s="15">
        <v>636.92999999999995</v>
      </c>
      <c r="C111" s="25">
        <v>13066</v>
      </c>
      <c r="D111" s="15">
        <v>187.01</v>
      </c>
      <c r="E111">
        <v>0.29361154286970309</v>
      </c>
      <c r="F111">
        <f t="shared" si="1"/>
        <v>487.47129955609972</v>
      </c>
      <c r="G111" s="18">
        <v>38015</v>
      </c>
      <c r="H111" s="18">
        <v>30704.44</v>
      </c>
      <c r="I111" s="25">
        <v>216</v>
      </c>
      <c r="J111" s="25">
        <v>21746</v>
      </c>
      <c r="K111" s="25">
        <v>13413</v>
      </c>
      <c r="L111" s="25">
        <v>34</v>
      </c>
      <c r="M111" s="25">
        <v>367</v>
      </c>
      <c r="N111" s="25">
        <v>1350</v>
      </c>
      <c r="O111" s="18">
        <v>265682</v>
      </c>
      <c r="P111" s="18">
        <v>37.99</v>
      </c>
      <c r="Q111" s="18">
        <v>44.63</v>
      </c>
      <c r="R111" s="15">
        <v>669</v>
      </c>
      <c r="S111" s="15">
        <v>5451196</v>
      </c>
    </row>
    <row r="112" spans="1:19">
      <c r="A112" t="s">
        <v>617</v>
      </c>
      <c r="B112" s="15">
        <v>175.33</v>
      </c>
      <c r="C112" s="25">
        <v>1573</v>
      </c>
      <c r="D112" s="15">
        <v>175.33</v>
      </c>
      <c r="E112">
        <v>1</v>
      </c>
      <c r="F112">
        <f t="shared" si="1"/>
        <v>1114.6217418944693</v>
      </c>
      <c r="G112" s="18">
        <v>68938</v>
      </c>
      <c r="H112" s="18">
        <v>36454.99</v>
      </c>
      <c r="I112" s="25">
        <v>49</v>
      </c>
      <c r="J112" s="25">
        <v>9509</v>
      </c>
      <c r="K112" s="25">
        <v>7008</v>
      </c>
      <c r="L112" s="25">
        <v>17</v>
      </c>
      <c r="M112" s="25">
        <v>95</v>
      </c>
      <c r="N112" s="25">
        <v>300</v>
      </c>
      <c r="O112" s="18">
        <v>131451</v>
      </c>
      <c r="P112" s="18">
        <v>12.02</v>
      </c>
      <c r="Q112" s="18">
        <v>17.79</v>
      </c>
      <c r="R112" s="15">
        <v>366.04</v>
      </c>
      <c r="S112" s="15">
        <v>11123900</v>
      </c>
    </row>
    <row r="113" spans="1:19">
      <c r="A113" t="s">
        <v>618</v>
      </c>
      <c r="B113" s="15">
        <v>318.13</v>
      </c>
      <c r="C113" s="25">
        <v>4119</v>
      </c>
      <c r="D113" s="15">
        <v>211.95</v>
      </c>
      <c r="E113">
        <v>0.66623707289472855</v>
      </c>
      <c r="F113">
        <f t="shared" si="1"/>
        <v>772.34765719834911</v>
      </c>
      <c r="G113" s="18">
        <v>24260</v>
      </c>
      <c r="H113" s="18">
        <v>24654.05</v>
      </c>
      <c r="I113" s="25">
        <v>273</v>
      </c>
      <c r="J113" s="25">
        <v>5177</v>
      </c>
      <c r="K113" s="25">
        <v>3049</v>
      </c>
      <c r="L113" s="25">
        <v>2</v>
      </c>
      <c r="M113" s="25">
        <v>158</v>
      </c>
      <c r="N113" s="25">
        <v>765</v>
      </c>
      <c r="O113" s="18">
        <v>16535</v>
      </c>
      <c r="P113" s="18">
        <v>21.31</v>
      </c>
      <c r="Q113" s="18">
        <v>21.67</v>
      </c>
    </row>
    <row r="114" spans="1:19">
      <c r="A114" t="s">
        <v>619</v>
      </c>
      <c r="B114" s="15">
        <v>270.06</v>
      </c>
      <c r="C114" s="25">
        <v>23094</v>
      </c>
      <c r="D114" s="15">
        <v>27.37</v>
      </c>
      <c r="E114">
        <v>0.10134784862623121</v>
      </c>
      <c r="F114">
        <f t="shared" si="1"/>
        <v>116.93946479605091</v>
      </c>
      <c r="G114" s="18">
        <v>30370</v>
      </c>
      <c r="H114" s="18">
        <v>27379.49</v>
      </c>
      <c r="I114" s="25">
        <v>155</v>
      </c>
      <c r="J114" s="25">
        <v>8657</v>
      </c>
      <c r="K114" s="25">
        <v>3105</v>
      </c>
      <c r="L114" s="25">
        <v>3</v>
      </c>
      <c r="M114" s="25">
        <v>177</v>
      </c>
      <c r="N114" s="25">
        <v>524</v>
      </c>
      <c r="O114" s="18">
        <v>15571</v>
      </c>
      <c r="P114" s="18">
        <v>15.5</v>
      </c>
      <c r="Q114" s="18">
        <v>15.86</v>
      </c>
      <c r="R114" s="15">
        <v>138.13</v>
      </c>
    </row>
    <row r="115" spans="1:19">
      <c r="A115" t="s">
        <v>620</v>
      </c>
      <c r="B115" s="15">
        <v>887.15</v>
      </c>
      <c r="C115" s="25">
        <v>11015</v>
      </c>
      <c r="D115" s="15">
        <v>140.68</v>
      </c>
      <c r="E115">
        <v>0.1585752127599617</v>
      </c>
      <c r="F115">
        <f t="shared" si="1"/>
        <v>805.40172492056297</v>
      </c>
      <c r="G115" s="18">
        <v>39227</v>
      </c>
      <c r="H115" s="18">
        <v>25272.65</v>
      </c>
      <c r="I115" s="25">
        <v>226</v>
      </c>
      <c r="J115" s="25">
        <v>17591</v>
      </c>
      <c r="K115" s="25">
        <v>8083</v>
      </c>
      <c r="L115" s="25">
        <v>17</v>
      </c>
      <c r="M115" s="25">
        <v>367</v>
      </c>
      <c r="N115" s="25">
        <v>1535</v>
      </c>
      <c r="O115" s="18">
        <v>106613</v>
      </c>
      <c r="P115" s="18">
        <v>47.42</v>
      </c>
      <c r="Q115" s="18">
        <v>52.53</v>
      </c>
      <c r="R115" s="15">
        <v>58.7</v>
      </c>
      <c r="S115" s="15">
        <v>1655986</v>
      </c>
    </row>
    <row r="116" spans="1:19">
      <c r="A116" t="s">
        <v>621</v>
      </c>
      <c r="B116" s="15">
        <v>470.51</v>
      </c>
      <c r="C116" s="25">
        <v>12873</v>
      </c>
      <c r="D116" s="15">
        <v>54.79</v>
      </c>
      <c r="E116">
        <v>0.11644810949820408</v>
      </c>
      <c r="F116">
        <f t="shared" si="1"/>
        <v>365.50143711644529</v>
      </c>
      <c r="G116" s="18">
        <v>24619</v>
      </c>
      <c r="H116" s="18">
        <v>24710.36</v>
      </c>
      <c r="I116" s="25">
        <v>183</v>
      </c>
      <c r="J116" s="25">
        <v>8930</v>
      </c>
      <c r="K116" s="25">
        <v>4602</v>
      </c>
      <c r="L116" s="25">
        <v>7</v>
      </c>
      <c r="M116" s="25">
        <v>220</v>
      </c>
      <c r="N116" s="25">
        <v>1346</v>
      </c>
      <c r="O116" s="18">
        <v>56764</v>
      </c>
      <c r="P116" s="18">
        <v>26.01</v>
      </c>
      <c r="Q116" s="18">
        <v>34.24</v>
      </c>
      <c r="R116" s="15">
        <v>59.52</v>
      </c>
    </row>
    <row r="117" spans="1:19">
      <c r="A117" t="s">
        <v>622</v>
      </c>
      <c r="B117" s="15">
        <v>309.12</v>
      </c>
      <c r="C117" s="25">
        <v>26315</v>
      </c>
      <c r="D117" s="15">
        <v>49.21</v>
      </c>
      <c r="E117">
        <v>0.15919384057971014</v>
      </c>
      <c r="F117">
        <f t="shared" si="1"/>
        <v>117.46912407372221</v>
      </c>
      <c r="G117" s="18">
        <v>21473</v>
      </c>
      <c r="H117" s="18">
        <v>25269.86</v>
      </c>
      <c r="I117" s="25">
        <v>148</v>
      </c>
      <c r="J117" s="25">
        <v>8829</v>
      </c>
      <c r="K117" s="25">
        <v>3973</v>
      </c>
      <c r="L117" s="25">
        <v>4</v>
      </c>
      <c r="M117" s="25">
        <v>173</v>
      </c>
      <c r="N117" s="25">
        <v>585</v>
      </c>
      <c r="O117" s="18">
        <v>20446</v>
      </c>
      <c r="P117" s="18">
        <v>16.09</v>
      </c>
      <c r="Q117" s="18">
        <v>18.850000000000001</v>
      </c>
      <c r="R117" s="15">
        <v>432.39</v>
      </c>
      <c r="S117" s="15">
        <v>535713</v>
      </c>
    </row>
    <row r="118" spans="1:19">
      <c r="A118" t="s">
        <v>623</v>
      </c>
      <c r="B118" s="15">
        <v>292.35000000000002</v>
      </c>
      <c r="C118" s="25">
        <v>19063</v>
      </c>
      <c r="D118" s="15">
        <v>47.73</v>
      </c>
      <c r="E118">
        <v>0.16326321190354026</v>
      </c>
      <c r="F118">
        <f t="shared" si="1"/>
        <v>153.35991187116403</v>
      </c>
      <c r="G118" s="18">
        <v>29725</v>
      </c>
      <c r="H118" s="18">
        <v>27642.91</v>
      </c>
      <c r="I118" s="25">
        <v>152</v>
      </c>
      <c r="J118" s="25">
        <v>9525</v>
      </c>
      <c r="K118" s="25">
        <v>4259</v>
      </c>
      <c r="L118" s="25">
        <v>2</v>
      </c>
      <c r="M118" s="25">
        <v>179</v>
      </c>
      <c r="N118" s="25">
        <v>543</v>
      </c>
      <c r="O118" s="18">
        <v>13434</v>
      </c>
      <c r="P118" s="18">
        <v>16.920000000000002</v>
      </c>
      <c r="Q118" s="18">
        <v>16.27</v>
      </c>
      <c r="R118" s="15">
        <v>259.32</v>
      </c>
      <c r="S118" s="15">
        <v>43596</v>
      </c>
    </row>
    <row r="119" spans="1:19">
      <c r="A119" t="s">
        <v>624</v>
      </c>
      <c r="B119" s="15">
        <v>335.49</v>
      </c>
      <c r="C119" s="25">
        <v>13248</v>
      </c>
      <c r="D119" s="15">
        <v>43.53</v>
      </c>
      <c r="E119">
        <v>0.12975051417329875</v>
      </c>
      <c r="F119">
        <f t="shared" si="1"/>
        <v>253.23822463768116</v>
      </c>
      <c r="G119" s="18">
        <v>20174</v>
      </c>
      <c r="H119" s="18">
        <v>27127.46</v>
      </c>
      <c r="I119" s="25">
        <v>134</v>
      </c>
      <c r="J119" s="25">
        <v>7403</v>
      </c>
      <c r="K119" s="25">
        <v>2824</v>
      </c>
      <c r="L119" s="25">
        <v>2</v>
      </c>
      <c r="M119" s="25">
        <v>195</v>
      </c>
      <c r="N119" s="25">
        <v>901</v>
      </c>
      <c r="O119" s="18">
        <v>7507</v>
      </c>
      <c r="P119" s="18">
        <v>20.149999999999999</v>
      </c>
      <c r="Q119" s="18">
        <v>17.93</v>
      </c>
      <c r="R119" s="15">
        <v>32.04</v>
      </c>
    </row>
    <row r="120" spans="1:19">
      <c r="A120" t="s">
        <v>625</v>
      </c>
      <c r="B120" s="15">
        <v>496.03</v>
      </c>
      <c r="C120" s="25">
        <v>7402</v>
      </c>
      <c r="D120" s="15">
        <v>222.79</v>
      </c>
      <c r="E120">
        <v>0.44914622099469792</v>
      </c>
      <c r="F120">
        <f t="shared" si="1"/>
        <v>670.12969467711434</v>
      </c>
      <c r="G120" s="18">
        <v>39669</v>
      </c>
      <c r="H120" s="18">
        <v>30449.86</v>
      </c>
      <c r="I120" s="25">
        <v>186</v>
      </c>
      <c r="J120" s="25">
        <v>16096</v>
      </c>
      <c r="K120" s="25">
        <v>7016</v>
      </c>
      <c r="L120" s="25">
        <v>44</v>
      </c>
      <c r="M120" s="25">
        <v>263</v>
      </c>
      <c r="N120" s="25">
        <v>1064</v>
      </c>
      <c r="O120" s="18">
        <v>484890</v>
      </c>
      <c r="P120" s="18">
        <v>29.66</v>
      </c>
      <c r="Q120" s="18">
        <v>44.58</v>
      </c>
      <c r="R120" s="15">
        <v>1486.44</v>
      </c>
      <c r="S120" s="15">
        <v>1784232</v>
      </c>
    </row>
    <row r="121" spans="1:19">
      <c r="A121" t="s">
        <v>626</v>
      </c>
      <c r="B121" s="15">
        <v>159.22999999999999</v>
      </c>
      <c r="C121" s="25">
        <v>5256</v>
      </c>
      <c r="D121" s="15">
        <v>45.69</v>
      </c>
      <c r="E121">
        <v>0.28694341518558059</v>
      </c>
      <c r="F121">
        <f t="shared" si="1"/>
        <v>302.94901065449011</v>
      </c>
      <c r="G121" s="18">
        <v>23174</v>
      </c>
      <c r="H121" s="18">
        <v>20527.240000000002</v>
      </c>
      <c r="I121" s="25">
        <v>76</v>
      </c>
      <c r="J121" s="25">
        <v>4860</v>
      </c>
      <c r="K121" s="25">
        <v>2235</v>
      </c>
      <c r="L121" s="25">
        <v>3</v>
      </c>
      <c r="M121" s="25">
        <v>104</v>
      </c>
      <c r="N121" s="25">
        <v>495</v>
      </c>
      <c r="O121" s="18">
        <v>26588</v>
      </c>
      <c r="P121" s="18">
        <v>8.77</v>
      </c>
      <c r="Q121" s="18">
        <v>14.08</v>
      </c>
      <c r="R121" s="15">
        <v>128</v>
      </c>
      <c r="S121" s="15">
        <v>242753</v>
      </c>
    </row>
    <row r="122" spans="1:19">
      <c r="A122" t="s">
        <v>627</v>
      </c>
      <c r="B122" s="15">
        <v>186.35</v>
      </c>
      <c r="C122" s="25">
        <v>3824</v>
      </c>
      <c r="D122" s="15">
        <v>84.79</v>
      </c>
      <c r="E122">
        <v>0.45500402468473305</v>
      </c>
      <c r="F122">
        <f t="shared" si="1"/>
        <v>487.31694560669456</v>
      </c>
      <c r="G122" s="18">
        <v>22685</v>
      </c>
      <c r="H122" s="18">
        <v>22169.15</v>
      </c>
      <c r="I122" s="25">
        <v>70</v>
      </c>
      <c r="J122" s="25">
        <v>5754</v>
      </c>
      <c r="K122" s="25">
        <v>2581</v>
      </c>
      <c r="L122" s="25">
        <v>1</v>
      </c>
      <c r="M122" s="25">
        <v>113</v>
      </c>
      <c r="N122" s="25">
        <v>420</v>
      </c>
      <c r="O122" s="18">
        <v>9393</v>
      </c>
      <c r="P122" s="18">
        <v>10.77</v>
      </c>
      <c r="Q122" s="18">
        <v>14.35</v>
      </c>
      <c r="R122" s="15">
        <v>187.82</v>
      </c>
    </row>
    <row r="123" spans="1:19">
      <c r="A123" t="s">
        <v>628</v>
      </c>
      <c r="B123" s="15">
        <v>487.85</v>
      </c>
      <c r="C123" s="25">
        <v>18823</v>
      </c>
      <c r="D123" s="15">
        <v>62.12</v>
      </c>
      <c r="E123">
        <v>0.12733422158450342</v>
      </c>
      <c r="F123">
        <f t="shared" si="1"/>
        <v>259.17760187005263</v>
      </c>
      <c r="G123" s="18">
        <v>17420</v>
      </c>
      <c r="H123" s="18">
        <v>21053.3</v>
      </c>
      <c r="I123" s="25">
        <v>272</v>
      </c>
      <c r="J123" s="25">
        <v>11159</v>
      </c>
      <c r="K123" s="25">
        <v>6794</v>
      </c>
      <c r="L123" s="25">
        <v>7</v>
      </c>
      <c r="M123" s="25">
        <v>310</v>
      </c>
      <c r="N123" s="25">
        <v>1430</v>
      </c>
      <c r="O123" s="18">
        <v>81599</v>
      </c>
      <c r="P123" s="18">
        <v>29.57</v>
      </c>
      <c r="Q123" s="18">
        <v>42.53</v>
      </c>
      <c r="R123" s="15">
        <v>558</v>
      </c>
      <c r="S123" s="15">
        <v>63038</v>
      </c>
    </row>
    <row r="124" spans="1:19">
      <c r="A124" t="s">
        <v>629</v>
      </c>
      <c r="B124" s="15">
        <v>123.91</v>
      </c>
      <c r="C124" s="25">
        <v>3181</v>
      </c>
      <c r="D124" s="15">
        <v>91.7</v>
      </c>
      <c r="E124">
        <v>0.74005326446614483</v>
      </c>
      <c r="F124">
        <f t="shared" si="1"/>
        <v>389.53159383841557</v>
      </c>
      <c r="G124" s="18">
        <v>42606</v>
      </c>
      <c r="H124" s="18">
        <v>27083.4</v>
      </c>
      <c r="I124" s="25">
        <v>48</v>
      </c>
      <c r="J124" s="25">
        <v>3197</v>
      </c>
      <c r="K124" s="25">
        <v>1715</v>
      </c>
      <c r="L124" s="26">
        <v>1</v>
      </c>
      <c r="M124" s="25">
        <v>48</v>
      </c>
      <c r="N124" s="25">
        <v>162</v>
      </c>
      <c r="O124" s="18">
        <v>11908</v>
      </c>
      <c r="P124" s="18">
        <v>5.64</v>
      </c>
      <c r="Q124" s="18">
        <v>8.75</v>
      </c>
      <c r="R124" s="15">
        <v>206</v>
      </c>
    </row>
    <row r="125" spans="1:19">
      <c r="A125" t="s">
        <v>630</v>
      </c>
      <c r="B125" s="15">
        <v>117.03</v>
      </c>
      <c r="C125" s="25">
        <v>3554</v>
      </c>
      <c r="D125" s="15">
        <v>20.63</v>
      </c>
      <c r="E125">
        <v>0.17627958643082969</v>
      </c>
      <c r="F125">
        <f t="shared" si="1"/>
        <v>329.29093978615646</v>
      </c>
      <c r="G125" s="18">
        <v>23106</v>
      </c>
      <c r="H125" s="18">
        <v>20392.32</v>
      </c>
      <c r="I125" s="25">
        <v>61</v>
      </c>
      <c r="J125" s="25">
        <v>2654</v>
      </c>
      <c r="K125" s="25">
        <v>1561</v>
      </c>
      <c r="L125" s="25">
        <v>1</v>
      </c>
      <c r="M125" s="25">
        <v>70</v>
      </c>
      <c r="N125" s="25">
        <v>359</v>
      </c>
      <c r="O125" s="18">
        <v>4292</v>
      </c>
      <c r="P125" s="18">
        <v>6.24</v>
      </c>
      <c r="Q125" s="18">
        <v>10.4</v>
      </c>
      <c r="R125" s="15">
        <v>400.52</v>
      </c>
    </row>
    <row r="126" spans="1:19">
      <c r="A126" t="s">
        <v>631</v>
      </c>
      <c r="B126" s="15">
        <v>892.97</v>
      </c>
      <c r="C126" s="25">
        <v>39379</v>
      </c>
      <c r="D126" s="15">
        <v>64.17</v>
      </c>
      <c r="E126">
        <v>7.1861316729565389E-2</v>
      </c>
      <c r="F126">
        <f t="shared" si="1"/>
        <v>226.7629955052185</v>
      </c>
      <c r="G126" s="18">
        <v>11201</v>
      </c>
      <c r="H126" s="18">
        <v>20561.98</v>
      </c>
      <c r="I126" s="25">
        <v>375</v>
      </c>
      <c r="J126" s="25">
        <v>16986</v>
      </c>
      <c r="K126" s="25">
        <v>8113</v>
      </c>
      <c r="L126" s="25">
        <v>8</v>
      </c>
      <c r="M126" s="25">
        <v>447</v>
      </c>
      <c r="N126" s="25">
        <v>2628</v>
      </c>
      <c r="O126" s="18">
        <v>77055</v>
      </c>
      <c r="P126" s="18">
        <v>48.74</v>
      </c>
      <c r="Q126" s="18">
        <v>92.33</v>
      </c>
      <c r="R126" s="15">
        <v>1155.5999999999999</v>
      </c>
      <c r="S126" s="15">
        <v>189199</v>
      </c>
    </row>
    <row r="127" spans="1:19">
      <c r="A127" t="s">
        <v>632</v>
      </c>
      <c r="B127" s="15">
        <v>487.18</v>
      </c>
      <c r="C127" s="25">
        <v>25271</v>
      </c>
      <c r="D127" s="15">
        <v>53.5</v>
      </c>
      <c r="E127">
        <v>0.10981567387823803</v>
      </c>
      <c r="F127">
        <f t="shared" si="1"/>
        <v>192.78224051284081</v>
      </c>
      <c r="G127" s="18">
        <v>12137</v>
      </c>
      <c r="H127" s="18">
        <v>20610.84</v>
      </c>
      <c r="I127" s="25">
        <v>271</v>
      </c>
      <c r="J127" s="25">
        <v>10453</v>
      </c>
      <c r="K127" s="25">
        <v>5520</v>
      </c>
      <c r="L127" s="25">
        <v>1</v>
      </c>
      <c r="M127" s="25">
        <v>307</v>
      </c>
      <c r="N127" s="25">
        <v>1211</v>
      </c>
      <c r="O127" s="18">
        <v>18645</v>
      </c>
      <c r="P127" s="18">
        <v>28.17</v>
      </c>
      <c r="Q127" s="18">
        <v>37.159999999999997</v>
      </c>
      <c r="R127" s="15">
        <v>435.61</v>
      </c>
      <c r="S127" s="15">
        <v>105766</v>
      </c>
    </row>
    <row r="128" spans="1:19">
      <c r="A128" t="s">
        <v>633</v>
      </c>
      <c r="B128" s="15">
        <v>545.73</v>
      </c>
      <c r="C128" s="25">
        <v>18669</v>
      </c>
      <c r="D128" s="15">
        <v>103.73</v>
      </c>
      <c r="E128">
        <v>0.19007567844904991</v>
      </c>
      <c r="F128">
        <f t="shared" si="1"/>
        <v>292.31881729069579</v>
      </c>
      <c r="G128" s="18">
        <v>12769</v>
      </c>
      <c r="H128" s="18">
        <v>23949.16</v>
      </c>
      <c r="I128" s="25">
        <v>221</v>
      </c>
      <c r="J128" s="25">
        <v>11968</v>
      </c>
      <c r="K128" s="25">
        <v>6593</v>
      </c>
      <c r="L128" s="25">
        <v>2</v>
      </c>
      <c r="M128" s="25">
        <v>245</v>
      </c>
      <c r="N128" s="25">
        <v>1640</v>
      </c>
      <c r="O128" s="18">
        <v>30777</v>
      </c>
      <c r="P128" s="18">
        <v>30.1</v>
      </c>
      <c r="Q128" s="18">
        <v>47.63</v>
      </c>
      <c r="R128" s="15">
        <v>169</v>
      </c>
    </row>
    <row r="129" spans="1:19">
      <c r="A129" t="s">
        <v>634</v>
      </c>
      <c r="B129" s="15">
        <v>389.16</v>
      </c>
      <c r="C129" s="25">
        <v>18820</v>
      </c>
      <c r="D129" s="15">
        <v>107.27</v>
      </c>
      <c r="E129">
        <v>0.27564497892897522</v>
      </c>
      <c r="F129">
        <f t="shared" si="1"/>
        <v>206.78002125398513</v>
      </c>
      <c r="G129" s="18">
        <v>12923</v>
      </c>
      <c r="H129" s="18">
        <v>18205.099999999999</v>
      </c>
      <c r="I129" s="25">
        <v>433</v>
      </c>
      <c r="J129" s="25">
        <v>9192</v>
      </c>
      <c r="K129" s="25">
        <v>4027</v>
      </c>
      <c r="L129" s="25">
        <v>4</v>
      </c>
      <c r="M129" s="25">
        <v>215</v>
      </c>
      <c r="N129" s="25">
        <v>1388</v>
      </c>
      <c r="O129" s="18">
        <v>39856</v>
      </c>
      <c r="P129" s="18">
        <v>24.57</v>
      </c>
      <c r="Q129" s="18">
        <v>40.46</v>
      </c>
      <c r="R129" s="15">
        <v>98.32</v>
      </c>
    </row>
    <row r="130" spans="1:19">
      <c r="A130" t="s">
        <v>635</v>
      </c>
      <c r="B130" s="15">
        <v>722.31</v>
      </c>
      <c r="C130" s="25">
        <v>22791</v>
      </c>
      <c r="D130" s="15">
        <v>39.24</v>
      </c>
      <c r="E130">
        <v>5.43257050296964E-2</v>
      </c>
      <c r="F130">
        <f t="shared" si="1"/>
        <v>316.92773463209159</v>
      </c>
      <c r="G130" s="18">
        <v>11184</v>
      </c>
      <c r="H130" s="18">
        <v>20758.990000000002</v>
      </c>
      <c r="I130" s="25">
        <v>291</v>
      </c>
      <c r="J130" s="26">
        <v>13811</v>
      </c>
      <c r="K130" s="25">
        <v>6670</v>
      </c>
      <c r="L130" s="25">
        <v>3</v>
      </c>
      <c r="M130" s="25">
        <v>457</v>
      </c>
      <c r="N130" s="25">
        <v>2224</v>
      </c>
      <c r="O130" s="18">
        <v>20167</v>
      </c>
      <c r="P130" s="18">
        <v>44.24</v>
      </c>
      <c r="Q130" s="18">
        <v>70.48</v>
      </c>
      <c r="R130" s="15">
        <v>395.68</v>
      </c>
    </row>
    <row r="131" spans="1:19">
      <c r="A131" t="s">
        <v>636</v>
      </c>
      <c r="B131" s="15">
        <v>603.63</v>
      </c>
      <c r="C131" s="25">
        <v>8177</v>
      </c>
      <c r="D131" s="15">
        <v>349.24</v>
      </c>
      <c r="E131">
        <v>0.57856634030780452</v>
      </c>
      <c r="F131">
        <f t="shared" ref="F131:F194" si="2">B131/C131*10000</f>
        <v>738.20472055766163</v>
      </c>
      <c r="G131" s="18">
        <v>50376</v>
      </c>
      <c r="H131" s="18">
        <v>35661.31</v>
      </c>
      <c r="I131" s="25">
        <v>281</v>
      </c>
      <c r="J131" s="25">
        <v>30920</v>
      </c>
      <c r="K131" s="25">
        <v>16467</v>
      </c>
      <c r="L131" s="25">
        <v>66</v>
      </c>
      <c r="M131" s="25">
        <v>218</v>
      </c>
      <c r="N131" s="25">
        <v>672</v>
      </c>
      <c r="O131" s="18">
        <v>632572</v>
      </c>
      <c r="P131" s="18">
        <v>29.2</v>
      </c>
      <c r="Q131" s="18">
        <v>39.06</v>
      </c>
      <c r="R131" s="15">
        <v>3072.4</v>
      </c>
      <c r="S131" s="15">
        <v>3220000</v>
      </c>
    </row>
    <row r="132" spans="1:19">
      <c r="A132" t="s">
        <v>637</v>
      </c>
      <c r="B132" s="15">
        <v>762.24</v>
      </c>
      <c r="C132" s="25">
        <v>10978</v>
      </c>
      <c r="D132" s="15">
        <v>275.86</v>
      </c>
      <c r="E132">
        <v>0.36190701091519734</v>
      </c>
      <c r="F132">
        <f t="shared" si="2"/>
        <v>694.33412279103652</v>
      </c>
      <c r="G132" s="18">
        <v>57251</v>
      </c>
      <c r="H132" s="18">
        <v>33257.15</v>
      </c>
      <c r="I132" s="25">
        <v>252</v>
      </c>
      <c r="J132" s="25">
        <v>30527</v>
      </c>
      <c r="K132" s="25">
        <v>16734</v>
      </c>
      <c r="L132" s="25">
        <v>25</v>
      </c>
      <c r="M132" s="25">
        <v>305</v>
      </c>
      <c r="N132" s="25">
        <v>932</v>
      </c>
      <c r="O132" s="18">
        <v>269506</v>
      </c>
      <c r="P132" s="18">
        <v>37.74</v>
      </c>
      <c r="Q132" s="18">
        <v>46.5</v>
      </c>
      <c r="R132" s="15">
        <v>1425.1</v>
      </c>
      <c r="S132" s="15">
        <v>4408947</v>
      </c>
    </row>
    <row r="133" spans="1:19">
      <c r="A133" t="s">
        <v>638</v>
      </c>
      <c r="B133" s="15">
        <v>421.01</v>
      </c>
      <c r="C133" s="25">
        <v>5965</v>
      </c>
      <c r="D133" s="15">
        <v>278.47000000000003</v>
      </c>
      <c r="E133">
        <v>0.66143322011353656</v>
      </c>
      <c r="F133">
        <f t="shared" si="2"/>
        <v>705.80050293378031</v>
      </c>
      <c r="G133" s="18">
        <v>54229</v>
      </c>
      <c r="H133" s="18">
        <v>29949.86</v>
      </c>
      <c r="I133" s="25">
        <v>217</v>
      </c>
      <c r="J133" s="25">
        <v>19290</v>
      </c>
      <c r="K133" s="25">
        <v>7765</v>
      </c>
      <c r="L133" s="25">
        <v>8</v>
      </c>
      <c r="M133" s="25">
        <v>208</v>
      </c>
      <c r="N133" s="25">
        <v>380</v>
      </c>
      <c r="O133" s="18">
        <v>101406</v>
      </c>
      <c r="P133" s="18">
        <v>29.36</v>
      </c>
      <c r="Q133" s="18">
        <v>23.49</v>
      </c>
      <c r="R133" s="15">
        <v>370.08</v>
      </c>
    </row>
    <row r="134" spans="1:19">
      <c r="A134" t="s">
        <v>639</v>
      </c>
      <c r="B134" s="15">
        <v>385.02</v>
      </c>
      <c r="C134" s="25">
        <v>4563</v>
      </c>
      <c r="D134" s="15">
        <v>219.49</v>
      </c>
      <c r="E134">
        <v>0.57007428185548803</v>
      </c>
      <c r="F134">
        <f t="shared" si="2"/>
        <v>843.78698224852064</v>
      </c>
      <c r="G134" s="18">
        <v>32698</v>
      </c>
      <c r="H134" s="18">
        <v>26987.79</v>
      </c>
      <c r="I134" s="25">
        <v>120</v>
      </c>
      <c r="J134" s="25">
        <v>10776</v>
      </c>
      <c r="K134" s="25">
        <v>5598</v>
      </c>
      <c r="L134" s="25">
        <v>3</v>
      </c>
      <c r="M134" s="25">
        <v>148</v>
      </c>
      <c r="N134" s="25">
        <v>603</v>
      </c>
      <c r="O134" s="18">
        <v>20523</v>
      </c>
      <c r="P134" s="18">
        <v>23.43</v>
      </c>
      <c r="Q134" s="18">
        <v>27</v>
      </c>
      <c r="R134" s="15">
        <v>233.21</v>
      </c>
    </row>
    <row r="135" spans="1:19">
      <c r="A135" t="s">
        <v>640</v>
      </c>
      <c r="B135" s="15">
        <v>184.28</v>
      </c>
      <c r="C135" s="25">
        <v>7923</v>
      </c>
      <c r="D135" s="15">
        <v>83.21</v>
      </c>
      <c r="E135">
        <v>0.45154113305838939</v>
      </c>
      <c r="F135">
        <f t="shared" si="2"/>
        <v>232.58866590937777</v>
      </c>
      <c r="G135" s="18">
        <v>102370</v>
      </c>
      <c r="H135" s="18">
        <v>36920.269999999997</v>
      </c>
      <c r="I135" s="25">
        <v>107</v>
      </c>
      <c r="J135" s="25">
        <v>9356</v>
      </c>
      <c r="K135" s="25">
        <v>4012</v>
      </c>
      <c r="L135" s="25">
        <v>5</v>
      </c>
      <c r="M135" s="25">
        <v>95</v>
      </c>
      <c r="N135" s="25">
        <v>176</v>
      </c>
      <c r="O135" s="18">
        <v>51558</v>
      </c>
      <c r="P135" s="18">
        <v>11.54</v>
      </c>
      <c r="Q135" s="18">
        <v>13.75</v>
      </c>
      <c r="R135" s="15">
        <v>45.23</v>
      </c>
      <c r="S135" s="15">
        <v>76000</v>
      </c>
    </row>
    <row r="136" spans="1:19">
      <c r="A136" t="s">
        <v>641</v>
      </c>
      <c r="B136" s="15">
        <v>651.85</v>
      </c>
      <c r="C136" s="25">
        <v>13746</v>
      </c>
      <c r="D136" s="15">
        <v>179.32</v>
      </c>
      <c r="E136">
        <v>0.27509396333512309</v>
      </c>
      <c r="F136">
        <f t="shared" si="2"/>
        <v>474.21067947039137</v>
      </c>
      <c r="G136" s="18">
        <v>52683</v>
      </c>
      <c r="H136" s="18">
        <v>31200.15</v>
      </c>
      <c r="I136" s="25">
        <v>279</v>
      </c>
      <c r="J136" s="25">
        <v>25958</v>
      </c>
      <c r="K136" s="25">
        <v>14226</v>
      </c>
      <c r="L136" s="26">
        <v>10</v>
      </c>
      <c r="M136" s="25">
        <v>312</v>
      </c>
      <c r="N136" s="25">
        <v>584</v>
      </c>
      <c r="O136" s="18">
        <v>135529</v>
      </c>
      <c r="P136" s="18">
        <v>38.090000000000003</v>
      </c>
      <c r="Q136" s="18">
        <v>26.81</v>
      </c>
      <c r="R136" s="15">
        <v>339.5</v>
      </c>
      <c r="S136" s="15">
        <v>1132200</v>
      </c>
    </row>
    <row r="137" spans="1:19">
      <c r="A137" t="s">
        <v>642</v>
      </c>
      <c r="B137" s="15">
        <v>865.17</v>
      </c>
      <c r="C137" s="25">
        <v>16143</v>
      </c>
      <c r="D137" s="15">
        <v>176.68</v>
      </c>
      <c r="E137">
        <v>0.20421420067732354</v>
      </c>
      <c r="F137">
        <f t="shared" si="2"/>
        <v>535.94127485597471</v>
      </c>
      <c r="G137" s="18">
        <v>30338</v>
      </c>
      <c r="H137" s="18">
        <v>28803.67</v>
      </c>
      <c r="I137" s="25">
        <v>232</v>
      </c>
      <c r="J137" s="25">
        <v>30242</v>
      </c>
      <c r="K137" s="25">
        <v>13943</v>
      </c>
      <c r="L137" s="26">
        <v>11</v>
      </c>
      <c r="M137" s="25">
        <v>378</v>
      </c>
      <c r="N137" s="25">
        <v>1201</v>
      </c>
      <c r="O137" s="18">
        <v>120265</v>
      </c>
      <c r="P137" s="18">
        <v>48.34</v>
      </c>
      <c r="Q137" s="18">
        <v>55.47</v>
      </c>
      <c r="R137" s="15">
        <v>559.02</v>
      </c>
      <c r="S137" s="15">
        <v>107172</v>
      </c>
    </row>
    <row r="138" spans="1:19">
      <c r="A138" t="s">
        <v>643</v>
      </c>
      <c r="B138" s="15">
        <v>827.03</v>
      </c>
      <c r="C138" s="25">
        <v>11194</v>
      </c>
      <c r="D138" s="15">
        <v>114.74</v>
      </c>
      <c r="E138">
        <v>0.13873740976748122</v>
      </c>
      <c r="F138">
        <f t="shared" si="2"/>
        <v>738.81543684116491</v>
      </c>
      <c r="G138" s="18">
        <v>27979</v>
      </c>
      <c r="H138" s="18">
        <v>30995.96</v>
      </c>
      <c r="I138" s="25">
        <v>271</v>
      </c>
      <c r="J138" s="25">
        <v>25602</v>
      </c>
      <c r="K138" s="25">
        <v>12772</v>
      </c>
      <c r="L138" s="25">
        <v>6</v>
      </c>
      <c r="M138" s="25">
        <v>310</v>
      </c>
      <c r="N138" s="25">
        <v>1306</v>
      </c>
      <c r="O138" s="18">
        <v>76620</v>
      </c>
      <c r="P138" s="18">
        <v>42.32</v>
      </c>
      <c r="Q138" s="18">
        <v>54.04</v>
      </c>
      <c r="R138" s="15">
        <v>484.75</v>
      </c>
    </row>
    <row r="139" spans="1:19">
      <c r="A139" t="s">
        <v>644</v>
      </c>
      <c r="B139" s="15">
        <v>555.28</v>
      </c>
      <c r="C139" s="25">
        <v>7762</v>
      </c>
      <c r="D139" s="15">
        <v>159.66</v>
      </c>
      <c r="E139">
        <v>0.28753061518513184</v>
      </c>
      <c r="F139">
        <f t="shared" si="2"/>
        <v>715.3826333419222</v>
      </c>
      <c r="G139" s="18">
        <v>31375</v>
      </c>
      <c r="H139" s="18">
        <v>25630.12</v>
      </c>
      <c r="I139" s="25">
        <v>152</v>
      </c>
      <c r="J139" s="25">
        <v>17109</v>
      </c>
      <c r="K139" s="25">
        <v>9447</v>
      </c>
      <c r="L139" s="25">
        <v>7</v>
      </c>
      <c r="M139" s="25">
        <v>178</v>
      </c>
      <c r="N139" s="25">
        <v>675</v>
      </c>
      <c r="O139" s="18">
        <v>93093</v>
      </c>
      <c r="P139" s="18">
        <v>20.92</v>
      </c>
      <c r="Q139" s="18">
        <v>37.869999999999997</v>
      </c>
      <c r="R139" s="15">
        <v>301.99</v>
      </c>
    </row>
    <row r="140" spans="1:19">
      <c r="A140" t="s">
        <v>645</v>
      </c>
      <c r="B140" s="15">
        <v>252.6</v>
      </c>
      <c r="C140" s="25">
        <v>5797</v>
      </c>
      <c r="D140" s="15">
        <v>64.239999999999995</v>
      </c>
      <c r="E140">
        <v>0.25431512272367379</v>
      </c>
      <c r="F140">
        <f t="shared" si="2"/>
        <v>435.74262549594613</v>
      </c>
      <c r="G140" s="18">
        <v>63519</v>
      </c>
      <c r="H140" s="18">
        <v>27370.62</v>
      </c>
      <c r="I140" s="25">
        <v>96</v>
      </c>
      <c r="J140" s="25">
        <v>16180</v>
      </c>
      <c r="K140" s="25">
        <v>7045</v>
      </c>
      <c r="L140" s="25">
        <v>7</v>
      </c>
      <c r="M140" s="25">
        <v>112</v>
      </c>
      <c r="N140" s="25">
        <v>135</v>
      </c>
      <c r="O140" s="18">
        <v>61031</v>
      </c>
      <c r="P140" s="18">
        <v>15.19</v>
      </c>
      <c r="Q140" s="18">
        <v>10.15</v>
      </c>
      <c r="R140" s="15">
        <v>246.06</v>
      </c>
      <c r="S140" s="15">
        <v>675486</v>
      </c>
    </row>
    <row r="141" spans="1:19">
      <c r="A141" t="s">
        <v>646</v>
      </c>
      <c r="B141" s="15">
        <v>285.14999999999998</v>
      </c>
      <c r="C141" s="25">
        <v>5348</v>
      </c>
      <c r="D141" s="15">
        <v>122.63</v>
      </c>
      <c r="E141">
        <v>0.43005435735577768</v>
      </c>
      <c r="F141">
        <f t="shared" si="2"/>
        <v>533.18997756170529</v>
      </c>
      <c r="G141" s="18">
        <v>31451</v>
      </c>
      <c r="H141" s="18">
        <v>28383.56</v>
      </c>
      <c r="I141" s="25">
        <v>72</v>
      </c>
      <c r="J141" s="25">
        <v>7034</v>
      </c>
      <c r="K141" s="25">
        <v>2973</v>
      </c>
      <c r="L141" s="25">
        <v>2</v>
      </c>
      <c r="M141" s="25">
        <v>122</v>
      </c>
      <c r="N141" s="25">
        <v>433</v>
      </c>
      <c r="O141" s="18">
        <v>26288</v>
      </c>
      <c r="P141" s="18">
        <v>14.28</v>
      </c>
      <c r="Q141" s="18">
        <v>18.95</v>
      </c>
      <c r="R141" s="15">
        <v>101.3</v>
      </c>
    </row>
    <row r="142" spans="1:19">
      <c r="A142" t="s">
        <v>647</v>
      </c>
      <c r="B142" s="15">
        <v>126.17</v>
      </c>
      <c r="C142" s="25">
        <v>2246</v>
      </c>
      <c r="D142" s="15">
        <v>126.17</v>
      </c>
      <c r="E142">
        <v>1</v>
      </c>
      <c r="F142">
        <f t="shared" si="2"/>
        <v>561.75422974176308</v>
      </c>
      <c r="G142" s="18">
        <v>36907</v>
      </c>
      <c r="H142" s="18">
        <v>31596.69</v>
      </c>
      <c r="I142" s="25">
        <v>37</v>
      </c>
      <c r="J142" s="25">
        <v>4307</v>
      </c>
      <c r="K142" s="25">
        <v>2096</v>
      </c>
      <c r="L142" s="25">
        <v>2</v>
      </c>
      <c r="M142" s="25">
        <v>57</v>
      </c>
      <c r="N142" s="25">
        <v>171</v>
      </c>
      <c r="O142" s="18">
        <v>12030</v>
      </c>
      <c r="P142" s="18">
        <v>8.3699999999999992</v>
      </c>
      <c r="Q142" s="18">
        <v>7.09</v>
      </c>
      <c r="R142" s="15">
        <v>8.2200000000000006</v>
      </c>
    </row>
    <row r="143" spans="1:19">
      <c r="A143" t="s">
        <v>648</v>
      </c>
      <c r="B143" s="15">
        <v>1038</v>
      </c>
      <c r="C143" s="25">
        <v>17191</v>
      </c>
      <c r="D143" s="15">
        <v>198.58</v>
      </c>
      <c r="E143">
        <v>0.19131021194605011</v>
      </c>
      <c r="F143">
        <f t="shared" si="2"/>
        <v>603.80431621197135</v>
      </c>
      <c r="G143" s="18">
        <v>20983</v>
      </c>
      <c r="H143" s="18">
        <v>27666.84</v>
      </c>
      <c r="I143" s="25">
        <v>273</v>
      </c>
      <c r="J143" s="25">
        <v>31340</v>
      </c>
      <c r="K143" s="25">
        <v>9044</v>
      </c>
      <c r="L143" s="25">
        <v>3</v>
      </c>
      <c r="M143" s="25">
        <v>362</v>
      </c>
      <c r="N143" s="25">
        <v>1668</v>
      </c>
      <c r="O143" s="18">
        <v>56226</v>
      </c>
      <c r="P143" s="18">
        <v>54.5</v>
      </c>
      <c r="Q143" s="18">
        <v>72.53</v>
      </c>
      <c r="R143" s="15">
        <v>219.18</v>
      </c>
      <c r="S143" s="15">
        <v>301341</v>
      </c>
    </row>
    <row r="144" spans="1:19">
      <c r="A144" t="s">
        <v>649</v>
      </c>
      <c r="B144" s="15">
        <v>566.6</v>
      </c>
      <c r="C144" s="25">
        <v>10356</v>
      </c>
      <c r="D144" s="15">
        <v>63.13</v>
      </c>
      <c r="E144">
        <v>0.111418990469467</v>
      </c>
      <c r="F144">
        <f t="shared" si="2"/>
        <v>547.12244109694859</v>
      </c>
      <c r="G144" s="18">
        <v>28046</v>
      </c>
      <c r="H144" s="18">
        <v>21647.43</v>
      </c>
      <c r="I144" s="25">
        <v>184</v>
      </c>
      <c r="J144" s="25">
        <v>13895</v>
      </c>
      <c r="K144" s="25">
        <v>7502</v>
      </c>
      <c r="L144" s="25">
        <v>4</v>
      </c>
      <c r="M144" s="25">
        <v>205</v>
      </c>
      <c r="N144" s="25">
        <v>971</v>
      </c>
      <c r="O144" s="18">
        <v>40207</v>
      </c>
      <c r="P144" s="18">
        <v>25.07</v>
      </c>
      <c r="Q144" s="18">
        <v>42.33</v>
      </c>
      <c r="R144" s="15">
        <v>357.96</v>
      </c>
    </row>
    <row r="145" spans="1:19">
      <c r="A145" t="s">
        <v>650</v>
      </c>
      <c r="B145" s="15">
        <v>587.9</v>
      </c>
      <c r="C145" s="25">
        <v>8703</v>
      </c>
      <c r="D145" s="15">
        <v>104.74</v>
      </c>
      <c r="E145">
        <v>0.1781595509440381</v>
      </c>
      <c r="F145">
        <f t="shared" si="2"/>
        <v>675.51419050901984</v>
      </c>
      <c r="G145" s="18">
        <v>24657</v>
      </c>
      <c r="H145" s="18">
        <v>21382.02</v>
      </c>
      <c r="I145" s="25">
        <v>196</v>
      </c>
      <c r="J145" s="25">
        <v>16596</v>
      </c>
      <c r="K145" s="25">
        <v>6276</v>
      </c>
      <c r="L145" s="25">
        <v>3</v>
      </c>
      <c r="M145" s="25">
        <v>205</v>
      </c>
      <c r="N145" s="25">
        <v>786</v>
      </c>
      <c r="O145" s="18">
        <v>37844</v>
      </c>
      <c r="P145" s="18">
        <v>32.200000000000003</v>
      </c>
      <c r="Q145" s="18">
        <v>39.840000000000003</v>
      </c>
      <c r="R145" s="15">
        <v>167.61</v>
      </c>
    </row>
    <row r="146" spans="1:19">
      <c r="A146" t="s">
        <v>651</v>
      </c>
      <c r="B146" s="15">
        <v>376.59</v>
      </c>
      <c r="C146" s="25">
        <v>9454</v>
      </c>
      <c r="D146" s="15">
        <v>63.2</v>
      </c>
      <c r="E146">
        <v>0.16782176903263499</v>
      </c>
      <c r="F146">
        <f t="shared" si="2"/>
        <v>398.33932726888088</v>
      </c>
      <c r="G146" s="18">
        <v>36679</v>
      </c>
      <c r="H146" s="18">
        <v>23846.99</v>
      </c>
      <c r="I146" s="25">
        <v>133</v>
      </c>
      <c r="J146" s="25">
        <v>13061</v>
      </c>
      <c r="K146" s="25">
        <v>6280</v>
      </c>
      <c r="L146" s="25">
        <v>3</v>
      </c>
      <c r="M146" s="25">
        <v>161</v>
      </c>
      <c r="N146" s="25">
        <v>457</v>
      </c>
      <c r="O146" s="18">
        <v>48112</v>
      </c>
      <c r="P146" s="18">
        <v>18.8</v>
      </c>
      <c r="Q146" s="18">
        <v>26.31</v>
      </c>
      <c r="R146" s="15">
        <v>6.71</v>
      </c>
    </row>
    <row r="147" spans="1:19">
      <c r="A147" t="s">
        <v>652</v>
      </c>
      <c r="B147" s="15">
        <v>821.81</v>
      </c>
      <c r="C147" s="27">
        <v>12239</v>
      </c>
      <c r="D147" s="15">
        <v>148.78</v>
      </c>
      <c r="E147">
        <v>0.18103941300300558</v>
      </c>
      <c r="F147">
        <f t="shared" si="2"/>
        <v>671.46825721055643</v>
      </c>
      <c r="G147" s="22">
        <v>11649</v>
      </c>
      <c r="H147" s="22">
        <v>19252.36</v>
      </c>
      <c r="I147" s="27">
        <v>283</v>
      </c>
      <c r="J147" s="27">
        <v>21805</v>
      </c>
      <c r="K147" s="27">
        <v>9717</v>
      </c>
      <c r="L147" s="27">
        <v>3</v>
      </c>
      <c r="M147" s="27">
        <v>374</v>
      </c>
      <c r="N147" s="27">
        <v>1709</v>
      </c>
      <c r="O147" s="22">
        <v>30041</v>
      </c>
      <c r="P147" s="22">
        <v>54.01</v>
      </c>
      <c r="Q147" s="22">
        <v>85.63</v>
      </c>
      <c r="R147" s="15">
        <v>389.07</v>
      </c>
    </row>
    <row r="148" spans="1:19">
      <c r="A148" t="s">
        <v>653</v>
      </c>
      <c r="B148" s="15">
        <v>725.54</v>
      </c>
      <c r="C148" s="25">
        <v>7446</v>
      </c>
      <c r="D148" s="15">
        <v>280.88</v>
      </c>
      <c r="E148">
        <v>0.38713234280673708</v>
      </c>
      <c r="F148">
        <f t="shared" si="2"/>
        <v>974.40236368520004</v>
      </c>
      <c r="G148" s="18">
        <v>44231</v>
      </c>
      <c r="H148" s="18">
        <v>29836.720000000001</v>
      </c>
      <c r="I148" s="25">
        <v>270</v>
      </c>
      <c r="J148" s="25">
        <v>40578</v>
      </c>
      <c r="K148" s="25">
        <v>18418</v>
      </c>
      <c r="L148" s="26">
        <v>41</v>
      </c>
      <c r="M148" s="25">
        <v>379</v>
      </c>
      <c r="N148" s="25">
        <v>1030</v>
      </c>
      <c r="O148" s="18">
        <v>617394</v>
      </c>
      <c r="P148" s="18">
        <v>45.25</v>
      </c>
      <c r="Q148" s="18">
        <v>58.6</v>
      </c>
      <c r="R148" s="15">
        <v>2720</v>
      </c>
      <c r="S148" s="15">
        <v>3940000</v>
      </c>
    </row>
    <row r="149" spans="1:19">
      <c r="A149" t="s">
        <v>654</v>
      </c>
      <c r="B149" s="15">
        <v>522.80999999999995</v>
      </c>
      <c r="C149" s="25">
        <v>6444</v>
      </c>
      <c r="D149" s="15">
        <v>85.09</v>
      </c>
      <c r="E149">
        <v>0.16275511179969782</v>
      </c>
      <c r="F149">
        <f t="shared" si="2"/>
        <v>811.31284916201116</v>
      </c>
      <c r="G149" s="18">
        <v>16571</v>
      </c>
      <c r="H149" s="18">
        <v>21232.35</v>
      </c>
      <c r="I149" s="25">
        <v>157</v>
      </c>
      <c r="J149" s="25">
        <v>13983</v>
      </c>
      <c r="K149" s="25">
        <v>6216</v>
      </c>
      <c r="L149" s="25">
        <v>3</v>
      </c>
      <c r="M149" s="25">
        <v>288</v>
      </c>
      <c r="N149" s="25">
        <v>1422</v>
      </c>
      <c r="O149" s="18">
        <v>71271</v>
      </c>
      <c r="P149" s="18">
        <v>30.42</v>
      </c>
      <c r="Q149" s="18">
        <v>49.62</v>
      </c>
      <c r="R149" s="15">
        <v>473.92</v>
      </c>
    </row>
    <row r="150" spans="1:19">
      <c r="A150" t="s">
        <v>655</v>
      </c>
      <c r="B150" s="15">
        <v>690.69</v>
      </c>
      <c r="C150" s="25">
        <v>15200</v>
      </c>
      <c r="D150" s="15">
        <v>159.21</v>
      </c>
      <c r="E150">
        <v>0.23050862181296963</v>
      </c>
      <c r="F150">
        <f t="shared" si="2"/>
        <v>454.4013157894737</v>
      </c>
      <c r="G150" s="18">
        <v>31170</v>
      </c>
      <c r="H150" s="18">
        <v>26151.79</v>
      </c>
      <c r="I150" s="25">
        <v>264</v>
      </c>
      <c r="J150" s="25">
        <v>24328</v>
      </c>
      <c r="K150" s="25">
        <v>11883</v>
      </c>
      <c r="L150" s="25">
        <v>3</v>
      </c>
      <c r="M150" s="25">
        <v>448</v>
      </c>
      <c r="N150" s="25">
        <v>2249</v>
      </c>
      <c r="O150" s="18">
        <v>80791</v>
      </c>
      <c r="P150" s="18">
        <v>43.95</v>
      </c>
      <c r="Q150" s="18">
        <v>63.58</v>
      </c>
      <c r="R150" s="15">
        <v>755.44</v>
      </c>
      <c r="S150" s="15">
        <v>231968</v>
      </c>
    </row>
    <row r="151" spans="1:19">
      <c r="A151" t="s">
        <v>656</v>
      </c>
      <c r="B151" s="15">
        <v>528.15</v>
      </c>
      <c r="C151" s="25">
        <v>7882</v>
      </c>
      <c r="D151" s="15">
        <v>101.28</v>
      </c>
      <c r="E151">
        <v>0.19176370349332578</v>
      </c>
      <c r="F151">
        <f t="shared" si="2"/>
        <v>670.07104795737109</v>
      </c>
      <c r="G151" s="18">
        <v>23018</v>
      </c>
      <c r="H151" s="18">
        <v>28435.05</v>
      </c>
      <c r="I151" s="25">
        <v>197</v>
      </c>
      <c r="J151" s="25">
        <v>17747</v>
      </c>
      <c r="K151" s="25">
        <v>7568</v>
      </c>
      <c r="L151" s="25">
        <v>4</v>
      </c>
      <c r="M151" s="25">
        <v>267</v>
      </c>
      <c r="N151" s="25">
        <v>1481</v>
      </c>
      <c r="O151" s="18">
        <v>57929</v>
      </c>
      <c r="P151" s="18">
        <v>24.9</v>
      </c>
      <c r="Q151" s="18">
        <v>41.49</v>
      </c>
      <c r="R151" s="15">
        <v>113.09</v>
      </c>
    </row>
    <row r="152" spans="1:19">
      <c r="A152" t="s">
        <v>657</v>
      </c>
      <c r="B152" s="15">
        <v>570.26</v>
      </c>
      <c r="C152" s="25">
        <v>7413</v>
      </c>
      <c r="D152" s="15">
        <v>107.14</v>
      </c>
      <c r="E152">
        <v>0.1878792129905657</v>
      </c>
      <c r="F152">
        <f t="shared" si="2"/>
        <v>769.27020099824631</v>
      </c>
      <c r="G152" s="18">
        <v>21578</v>
      </c>
      <c r="H152" s="18">
        <v>24092.74</v>
      </c>
      <c r="I152" s="25">
        <v>172</v>
      </c>
      <c r="J152" s="25">
        <v>16334</v>
      </c>
      <c r="K152" s="25">
        <v>6276</v>
      </c>
      <c r="L152" s="25">
        <v>3</v>
      </c>
      <c r="M152" s="25">
        <v>326</v>
      </c>
      <c r="N152" s="25">
        <v>1534</v>
      </c>
      <c r="O152" s="18">
        <v>40513</v>
      </c>
      <c r="P152" s="18">
        <v>29.52</v>
      </c>
      <c r="Q152" s="18">
        <v>48.97</v>
      </c>
      <c r="R152" s="15">
        <v>688.6</v>
      </c>
    </row>
    <row r="153" spans="1:19">
      <c r="A153" t="s">
        <v>658</v>
      </c>
      <c r="B153" s="15">
        <v>158.77000000000001</v>
      </c>
      <c r="C153" s="25">
        <v>2182</v>
      </c>
      <c r="D153" s="15">
        <v>58.35</v>
      </c>
      <c r="E153">
        <v>0.36751275429867103</v>
      </c>
      <c r="F153">
        <f t="shared" si="2"/>
        <v>727.63519706691102</v>
      </c>
      <c r="G153" s="18">
        <v>25370</v>
      </c>
      <c r="H153" s="18">
        <v>21130</v>
      </c>
      <c r="I153" s="25">
        <v>55</v>
      </c>
      <c r="J153" s="25">
        <v>5373</v>
      </c>
      <c r="K153" s="25">
        <v>2697</v>
      </c>
      <c r="L153" s="25">
        <v>1</v>
      </c>
      <c r="M153" s="25">
        <v>101</v>
      </c>
      <c r="N153" s="25">
        <v>466</v>
      </c>
      <c r="O153" s="18">
        <v>8750</v>
      </c>
      <c r="P153" s="18">
        <v>10.59</v>
      </c>
      <c r="Q153" s="18">
        <v>18.39</v>
      </c>
      <c r="R153" s="15">
        <v>23.17</v>
      </c>
    </row>
    <row r="154" spans="1:19">
      <c r="A154" t="s">
        <v>659</v>
      </c>
      <c r="B154" s="15">
        <v>593.41</v>
      </c>
      <c r="C154" s="25">
        <v>8169</v>
      </c>
      <c r="D154" s="15">
        <v>101.04</v>
      </c>
      <c r="E154">
        <v>0.17027013363441804</v>
      </c>
      <c r="F154">
        <f t="shared" si="2"/>
        <v>726.41694209817604</v>
      </c>
      <c r="G154" s="18">
        <v>17992</v>
      </c>
      <c r="H154" s="18">
        <v>19969.14</v>
      </c>
      <c r="I154" s="25">
        <v>240</v>
      </c>
      <c r="J154" s="25">
        <v>20396</v>
      </c>
      <c r="K154" s="25">
        <v>7931</v>
      </c>
      <c r="L154" s="25">
        <v>6</v>
      </c>
      <c r="M154" s="25">
        <v>409</v>
      </c>
      <c r="N154" s="25">
        <v>1690</v>
      </c>
      <c r="O154" s="18">
        <v>104930</v>
      </c>
      <c r="P154" s="18">
        <v>34.840000000000003</v>
      </c>
      <c r="Q154" s="18">
        <v>56.89</v>
      </c>
      <c r="R154" s="15">
        <v>425.79</v>
      </c>
    </row>
    <row r="155" spans="1:19">
      <c r="A155" t="s">
        <v>660</v>
      </c>
      <c r="B155" s="15">
        <v>363.06</v>
      </c>
      <c r="C155" s="25">
        <v>4071</v>
      </c>
      <c r="D155" s="15">
        <v>83.2</v>
      </c>
      <c r="E155">
        <v>0.2291632237095797</v>
      </c>
      <c r="F155">
        <f t="shared" si="2"/>
        <v>891.82019159911567</v>
      </c>
      <c r="G155" s="18">
        <v>31356</v>
      </c>
      <c r="H155" s="18">
        <v>24487.22</v>
      </c>
      <c r="I155" s="25">
        <v>151</v>
      </c>
      <c r="J155" s="25">
        <v>12396</v>
      </c>
      <c r="K155" s="25">
        <v>6742</v>
      </c>
      <c r="L155" s="25">
        <v>3</v>
      </c>
      <c r="M155" s="25">
        <v>253</v>
      </c>
      <c r="N155" s="25">
        <v>645</v>
      </c>
      <c r="O155" s="18">
        <v>60563</v>
      </c>
      <c r="P155" s="18">
        <v>23.14</v>
      </c>
      <c r="Q155" s="18">
        <v>31.39</v>
      </c>
      <c r="R155" s="15">
        <v>124</v>
      </c>
    </row>
    <row r="156" spans="1:19">
      <c r="A156" t="s">
        <v>661</v>
      </c>
      <c r="B156" s="15">
        <v>400.23</v>
      </c>
      <c r="C156" s="25">
        <v>4266</v>
      </c>
      <c r="D156" s="15">
        <v>66.55</v>
      </c>
      <c r="E156">
        <v>0.1662793893511231</v>
      </c>
      <c r="F156">
        <f t="shared" si="2"/>
        <v>938.18565400843897</v>
      </c>
      <c r="G156" s="18">
        <v>18855</v>
      </c>
      <c r="H156" s="18">
        <v>24046.2</v>
      </c>
      <c r="I156" s="25">
        <v>132</v>
      </c>
      <c r="J156" s="25">
        <v>10519</v>
      </c>
      <c r="K156" s="25">
        <v>5036</v>
      </c>
      <c r="L156" s="25">
        <v>1</v>
      </c>
      <c r="M156" s="25">
        <v>208</v>
      </c>
      <c r="N156" s="25">
        <v>1271</v>
      </c>
      <c r="O156" s="18">
        <v>11641</v>
      </c>
      <c r="P156" s="18">
        <v>29.52</v>
      </c>
      <c r="Q156" s="18">
        <v>46.14</v>
      </c>
    </row>
    <row r="157" spans="1:19">
      <c r="A157" t="s">
        <v>662</v>
      </c>
      <c r="B157" s="15">
        <v>482.08</v>
      </c>
      <c r="C157" s="25">
        <v>4996</v>
      </c>
      <c r="D157" s="15">
        <v>40.99</v>
      </c>
      <c r="E157">
        <v>8.5027381347494199E-2</v>
      </c>
      <c r="F157">
        <f t="shared" si="2"/>
        <v>964.93194555644504</v>
      </c>
      <c r="G157" s="18">
        <v>26227</v>
      </c>
      <c r="H157" s="18">
        <v>22813.07</v>
      </c>
      <c r="I157" s="25">
        <v>165</v>
      </c>
      <c r="J157" s="25">
        <v>12349</v>
      </c>
      <c r="K157" s="25">
        <v>6963</v>
      </c>
      <c r="L157" s="25">
        <v>2</v>
      </c>
      <c r="M157" s="25">
        <v>249</v>
      </c>
      <c r="N157" s="25">
        <v>1117</v>
      </c>
      <c r="O157" s="18">
        <v>32357</v>
      </c>
      <c r="P157" s="18">
        <v>30.72</v>
      </c>
      <c r="Q157" s="18">
        <v>40.56</v>
      </c>
      <c r="R157" s="15">
        <v>190.9</v>
      </c>
    </row>
    <row r="158" spans="1:19">
      <c r="A158" t="s">
        <v>663</v>
      </c>
      <c r="B158" s="15">
        <v>274.47000000000003</v>
      </c>
      <c r="C158" s="25">
        <v>2617</v>
      </c>
      <c r="D158" s="15">
        <v>138.21</v>
      </c>
      <c r="E158">
        <v>0.50355230079790136</v>
      </c>
      <c r="F158">
        <f t="shared" si="2"/>
        <v>1048.7963316774935</v>
      </c>
      <c r="G158" s="18">
        <v>23777</v>
      </c>
      <c r="H158" s="18">
        <v>18912.009999999998</v>
      </c>
      <c r="I158" s="25">
        <v>72</v>
      </c>
      <c r="J158" s="25">
        <v>7070</v>
      </c>
      <c r="K158" s="25">
        <v>3246</v>
      </c>
      <c r="L158" s="25">
        <v>3</v>
      </c>
      <c r="M158" s="25">
        <v>118</v>
      </c>
      <c r="N158" s="25">
        <v>524</v>
      </c>
      <c r="O158" s="18">
        <v>23855</v>
      </c>
      <c r="P158" s="18">
        <v>16.28</v>
      </c>
      <c r="Q158" s="18">
        <v>21.84</v>
      </c>
      <c r="R158" s="15">
        <v>290</v>
      </c>
    </row>
    <row r="159" spans="1:19">
      <c r="A159" t="s">
        <v>664</v>
      </c>
      <c r="B159" s="15">
        <v>228.63</v>
      </c>
      <c r="C159" s="25">
        <v>10496</v>
      </c>
      <c r="D159" s="15">
        <v>29.1</v>
      </c>
      <c r="E159">
        <v>0.1272798845295893</v>
      </c>
      <c r="F159">
        <f t="shared" si="2"/>
        <v>217.82583841463415</v>
      </c>
      <c r="G159" s="18">
        <v>31587</v>
      </c>
      <c r="H159" s="18">
        <v>26695.49</v>
      </c>
      <c r="I159" s="25">
        <v>125</v>
      </c>
      <c r="J159" s="25">
        <v>8065</v>
      </c>
      <c r="K159" s="25">
        <v>3960</v>
      </c>
      <c r="L159" s="25">
        <v>1</v>
      </c>
      <c r="M159" s="25">
        <v>141</v>
      </c>
      <c r="N159" s="25">
        <v>566</v>
      </c>
      <c r="O159" s="18">
        <v>14302</v>
      </c>
      <c r="P159" s="21">
        <v>15.78</v>
      </c>
      <c r="Q159" s="18">
        <v>18.649999999999999</v>
      </c>
      <c r="R159" s="15">
        <v>292.7</v>
      </c>
    </row>
    <row r="160" spans="1:19">
      <c r="A160" t="s">
        <v>665</v>
      </c>
      <c r="B160" s="15">
        <v>1157.56</v>
      </c>
      <c r="C160" s="25">
        <v>26509</v>
      </c>
      <c r="D160" s="15">
        <v>183.77</v>
      </c>
      <c r="E160">
        <v>0.15875634956287366</v>
      </c>
      <c r="F160">
        <f t="shared" si="2"/>
        <v>436.66679241012486</v>
      </c>
      <c r="G160" s="18">
        <v>16997</v>
      </c>
      <c r="H160" s="18">
        <v>20804.22</v>
      </c>
      <c r="I160" s="25">
        <v>312</v>
      </c>
      <c r="J160" s="25">
        <v>22800</v>
      </c>
      <c r="K160" s="25">
        <v>10893</v>
      </c>
      <c r="L160" s="25">
        <v>4</v>
      </c>
      <c r="M160" s="25">
        <v>523</v>
      </c>
      <c r="N160" s="25">
        <v>3754</v>
      </c>
      <c r="O160" s="18">
        <v>63494</v>
      </c>
      <c r="P160" s="18">
        <v>56.26</v>
      </c>
      <c r="Q160" s="18">
        <v>105.36</v>
      </c>
      <c r="R160" s="15">
        <v>404.38</v>
      </c>
      <c r="S160" s="15">
        <v>134000</v>
      </c>
    </row>
    <row r="161" spans="1:19">
      <c r="A161" t="s">
        <v>666</v>
      </c>
      <c r="B161" s="15">
        <v>905.99</v>
      </c>
      <c r="C161" s="25">
        <v>10704</v>
      </c>
      <c r="D161" s="15">
        <v>171.71</v>
      </c>
      <c r="E161">
        <v>0.18952747822823651</v>
      </c>
      <c r="F161">
        <f t="shared" si="2"/>
        <v>846.40321375186841</v>
      </c>
      <c r="G161" s="18">
        <v>12779</v>
      </c>
      <c r="H161" s="18">
        <v>21653.279999999999</v>
      </c>
      <c r="I161" s="25">
        <v>228</v>
      </c>
      <c r="J161" s="25">
        <v>17827</v>
      </c>
      <c r="K161" s="25">
        <v>17610</v>
      </c>
      <c r="L161" s="25">
        <v>5</v>
      </c>
      <c r="M161" s="25">
        <v>476</v>
      </c>
      <c r="N161" s="25">
        <v>2680</v>
      </c>
      <c r="O161" s="18">
        <v>74877</v>
      </c>
      <c r="P161" s="18">
        <v>72.2</v>
      </c>
      <c r="Q161" s="18">
        <v>112.61</v>
      </c>
      <c r="R161" s="15">
        <v>688.9</v>
      </c>
    </row>
    <row r="162" spans="1:19">
      <c r="A162" t="s">
        <v>667</v>
      </c>
      <c r="B162" s="15">
        <v>853.1</v>
      </c>
      <c r="C162" s="25">
        <v>19541</v>
      </c>
      <c r="D162" s="15">
        <v>144.66</v>
      </c>
      <c r="E162">
        <v>0.16956980424334778</v>
      </c>
      <c r="F162">
        <f t="shared" si="2"/>
        <v>436.56926462310014</v>
      </c>
      <c r="G162" s="18">
        <v>13780</v>
      </c>
      <c r="H162" s="18">
        <v>21408.27</v>
      </c>
      <c r="I162" s="25">
        <v>265</v>
      </c>
      <c r="J162" s="25">
        <v>13118</v>
      </c>
      <c r="K162" s="25">
        <v>6632</v>
      </c>
      <c r="L162" s="25">
        <v>3</v>
      </c>
      <c r="M162" s="25">
        <v>387</v>
      </c>
      <c r="N162" s="25">
        <v>2464</v>
      </c>
      <c r="O162" s="18">
        <v>48146</v>
      </c>
      <c r="P162" s="18">
        <v>59.52</v>
      </c>
      <c r="Q162" s="18">
        <v>86.69</v>
      </c>
      <c r="R162" s="15">
        <v>559.27</v>
      </c>
    </row>
    <row r="163" spans="1:19">
      <c r="A163" t="s">
        <v>668</v>
      </c>
      <c r="B163" s="15">
        <v>1197.42</v>
      </c>
      <c r="C163" s="25">
        <v>11959</v>
      </c>
      <c r="D163" s="15">
        <v>52.3</v>
      </c>
      <c r="E163">
        <v>4.3677239398039115E-2</v>
      </c>
      <c r="F163">
        <f t="shared" si="2"/>
        <v>1001.2710092817126</v>
      </c>
      <c r="G163" s="18">
        <v>10649</v>
      </c>
      <c r="H163" s="18">
        <v>20548.900000000001</v>
      </c>
      <c r="I163" s="25">
        <v>265</v>
      </c>
      <c r="J163" s="25">
        <v>20219</v>
      </c>
      <c r="K163" s="25">
        <v>10669</v>
      </c>
      <c r="L163" s="25">
        <v>3</v>
      </c>
      <c r="M163" s="25">
        <v>613</v>
      </c>
      <c r="N163" s="25">
        <v>4065</v>
      </c>
      <c r="O163" s="18">
        <v>31067</v>
      </c>
      <c r="P163" s="18">
        <v>88.81</v>
      </c>
      <c r="Q163" s="18">
        <v>145.88</v>
      </c>
      <c r="R163" s="15">
        <v>50</v>
      </c>
    </row>
    <row r="164" spans="1:19">
      <c r="A164" t="s">
        <v>669</v>
      </c>
      <c r="B164" s="15">
        <v>869.16</v>
      </c>
      <c r="C164" s="25">
        <v>15083</v>
      </c>
      <c r="D164" s="15">
        <v>65.12</v>
      </c>
      <c r="E164">
        <v>7.492291407796034E-2</v>
      </c>
      <c r="F164">
        <f t="shared" si="2"/>
        <v>576.25140887091425</v>
      </c>
      <c r="G164" s="18">
        <v>11708</v>
      </c>
      <c r="H164" s="21">
        <v>18997.27</v>
      </c>
      <c r="I164" s="25">
        <v>232</v>
      </c>
      <c r="J164" s="25">
        <v>20884</v>
      </c>
      <c r="K164" s="25">
        <v>9323</v>
      </c>
      <c r="L164" s="25">
        <v>2</v>
      </c>
      <c r="M164" s="25">
        <v>344</v>
      </c>
      <c r="N164" s="25">
        <v>2344</v>
      </c>
      <c r="O164" s="18">
        <v>16905</v>
      </c>
      <c r="P164" s="18">
        <v>59.6</v>
      </c>
      <c r="Q164" s="18">
        <v>100.26</v>
      </c>
      <c r="R164" s="15">
        <v>322.60000000000002</v>
      </c>
    </row>
    <row r="165" spans="1:19">
      <c r="A165" t="s">
        <v>670</v>
      </c>
      <c r="B165" s="15">
        <v>834.39</v>
      </c>
      <c r="C165" s="25">
        <v>8494</v>
      </c>
      <c r="D165" s="15">
        <v>514.6</v>
      </c>
      <c r="E165">
        <v>0.61673797624611992</v>
      </c>
      <c r="F165">
        <f t="shared" si="2"/>
        <v>982.32870261360961</v>
      </c>
      <c r="G165" s="18">
        <v>51144</v>
      </c>
      <c r="H165" s="13"/>
      <c r="I165" s="25">
        <v>227</v>
      </c>
      <c r="J165" s="25">
        <v>42865</v>
      </c>
      <c r="K165" s="25">
        <v>23997</v>
      </c>
      <c r="L165" s="25">
        <v>78</v>
      </c>
      <c r="M165" s="25">
        <v>408</v>
      </c>
      <c r="N165" s="25">
        <v>681</v>
      </c>
      <c r="O165" s="18">
        <v>846315</v>
      </c>
      <c r="P165" s="18">
        <v>41.36</v>
      </c>
      <c r="Q165" s="18">
        <v>41.32</v>
      </c>
      <c r="R165" s="15">
        <v>6440</v>
      </c>
      <c r="S165" s="15">
        <v>7638191</v>
      </c>
    </row>
    <row r="166" spans="1:19">
      <c r="A166" t="s">
        <v>671</v>
      </c>
      <c r="B166" s="15">
        <v>257.94</v>
      </c>
      <c r="C166" s="25">
        <v>4583</v>
      </c>
      <c r="D166" s="15">
        <v>71.66</v>
      </c>
      <c r="E166">
        <v>0.27781654648367837</v>
      </c>
      <c r="F166">
        <f t="shared" si="2"/>
        <v>562.81911411739031</v>
      </c>
      <c r="G166" s="18">
        <v>23560</v>
      </c>
      <c r="H166" s="21">
        <v>17272.11</v>
      </c>
      <c r="I166" s="25">
        <v>75</v>
      </c>
      <c r="J166" s="25">
        <v>9345</v>
      </c>
      <c r="K166" s="25">
        <v>4090</v>
      </c>
      <c r="L166" s="25">
        <v>3</v>
      </c>
      <c r="M166" s="25">
        <v>149</v>
      </c>
      <c r="N166" s="25">
        <v>625</v>
      </c>
      <c r="O166" s="18">
        <v>32242</v>
      </c>
      <c r="P166" s="18">
        <v>20.48</v>
      </c>
      <c r="Q166" s="18">
        <v>23.37</v>
      </c>
      <c r="R166" s="15">
        <v>146</v>
      </c>
    </row>
    <row r="167" spans="1:19">
      <c r="A167" t="s">
        <v>672</v>
      </c>
      <c r="B167" s="15">
        <v>352.12</v>
      </c>
      <c r="C167" s="25">
        <v>23680</v>
      </c>
      <c r="D167" s="15">
        <v>47.86</v>
      </c>
      <c r="E167">
        <v>0.13591957287288425</v>
      </c>
      <c r="F167">
        <f t="shared" si="2"/>
        <v>148.69932432432432</v>
      </c>
      <c r="G167" s="21">
        <v>17015</v>
      </c>
      <c r="H167" s="18">
        <v>20991.85</v>
      </c>
      <c r="I167" s="25">
        <v>153</v>
      </c>
      <c r="J167" s="25">
        <v>12722</v>
      </c>
      <c r="K167" s="25">
        <v>6746</v>
      </c>
      <c r="L167" s="25">
        <v>4</v>
      </c>
      <c r="M167" s="25">
        <v>205</v>
      </c>
      <c r="N167" s="25">
        <v>807</v>
      </c>
      <c r="O167" s="18">
        <v>32479</v>
      </c>
      <c r="P167" s="18">
        <v>22.19</v>
      </c>
      <c r="Q167" s="18">
        <v>23.05</v>
      </c>
      <c r="R167" s="15">
        <v>237.6</v>
      </c>
    </row>
    <row r="168" spans="1:19">
      <c r="A168" t="s">
        <v>673</v>
      </c>
      <c r="B168" s="15">
        <v>401.1</v>
      </c>
      <c r="C168" s="25">
        <v>21048</v>
      </c>
      <c r="D168" s="15">
        <v>124.61</v>
      </c>
      <c r="E168">
        <v>0.31067065569683366</v>
      </c>
      <c r="F168">
        <f t="shared" si="2"/>
        <v>190.56442417331814</v>
      </c>
      <c r="G168" s="18">
        <v>31476</v>
      </c>
      <c r="H168" s="18">
        <v>19332</v>
      </c>
      <c r="I168" s="25">
        <v>153</v>
      </c>
      <c r="J168" s="25">
        <v>13956</v>
      </c>
      <c r="K168" s="25">
        <v>8054</v>
      </c>
      <c r="L168" s="25">
        <v>5</v>
      </c>
      <c r="M168" s="25">
        <v>189</v>
      </c>
      <c r="N168" s="25">
        <v>380</v>
      </c>
      <c r="O168" s="18">
        <v>49062</v>
      </c>
      <c r="P168" s="18">
        <v>18.29</v>
      </c>
      <c r="Q168" s="18">
        <v>16.989999999999998</v>
      </c>
      <c r="R168" s="15">
        <v>302.7</v>
      </c>
      <c r="S168" s="15">
        <v>657528</v>
      </c>
    </row>
    <row r="169" spans="1:19">
      <c r="A169" t="s">
        <v>674</v>
      </c>
      <c r="B169" s="15">
        <v>586.63</v>
      </c>
      <c r="C169" s="25">
        <v>19724</v>
      </c>
      <c r="D169" s="15">
        <v>220.64</v>
      </c>
      <c r="E169">
        <v>0.37611441624192421</v>
      </c>
      <c r="F169">
        <f t="shared" si="2"/>
        <v>297.41938754816465</v>
      </c>
      <c r="G169" s="18">
        <v>22071</v>
      </c>
      <c r="H169" s="18">
        <v>20290.439999999999</v>
      </c>
      <c r="I169" s="25">
        <v>191</v>
      </c>
      <c r="J169" s="25">
        <v>16003</v>
      </c>
      <c r="K169" s="25">
        <v>8646</v>
      </c>
      <c r="L169" s="25">
        <v>4</v>
      </c>
      <c r="M169" s="25">
        <v>256</v>
      </c>
      <c r="N169" s="25">
        <v>863</v>
      </c>
      <c r="O169" s="18">
        <v>36813</v>
      </c>
      <c r="P169" s="18">
        <v>31.69</v>
      </c>
      <c r="Q169" s="18">
        <v>33.22</v>
      </c>
      <c r="R169" s="15">
        <v>591.97</v>
      </c>
      <c r="S169" s="15">
        <v>137000</v>
      </c>
    </row>
    <row r="170" spans="1:19">
      <c r="A170" t="s">
        <v>675</v>
      </c>
      <c r="B170" s="15">
        <v>103.4</v>
      </c>
      <c r="C170" s="25">
        <v>1504</v>
      </c>
      <c r="D170" s="15">
        <v>103.4</v>
      </c>
      <c r="E170">
        <v>1</v>
      </c>
      <c r="F170">
        <f t="shared" si="2"/>
        <v>687.5</v>
      </c>
      <c r="G170" s="18">
        <v>31310</v>
      </c>
      <c r="H170" s="18">
        <v>12721.22</v>
      </c>
      <c r="I170" s="25">
        <v>43</v>
      </c>
      <c r="J170" s="25">
        <v>3579</v>
      </c>
      <c r="K170" s="25">
        <v>2565</v>
      </c>
      <c r="L170" s="26">
        <v>1</v>
      </c>
      <c r="M170" s="25">
        <v>60</v>
      </c>
      <c r="N170" s="25">
        <v>263</v>
      </c>
      <c r="O170" s="18">
        <v>9332</v>
      </c>
      <c r="P170" s="21">
        <v>7.25</v>
      </c>
      <c r="Q170" s="18">
        <v>7.46</v>
      </c>
      <c r="R170" s="15">
        <v>28.22</v>
      </c>
    </row>
    <row r="171" spans="1:19">
      <c r="A171" t="s">
        <v>676</v>
      </c>
      <c r="B171" s="15">
        <v>300.58</v>
      </c>
      <c r="C171" s="25">
        <v>12404</v>
      </c>
      <c r="D171" s="15">
        <v>67.52</v>
      </c>
      <c r="E171">
        <v>0.22463237740368622</v>
      </c>
      <c r="F171">
        <f t="shared" si="2"/>
        <v>242.32505643340858</v>
      </c>
      <c r="G171" s="18">
        <v>21074</v>
      </c>
      <c r="H171" s="18">
        <v>23426.47</v>
      </c>
      <c r="I171" s="25">
        <v>96</v>
      </c>
      <c r="J171" s="25">
        <v>8680</v>
      </c>
      <c r="K171" s="25">
        <v>4384</v>
      </c>
      <c r="L171" s="26">
        <v>1</v>
      </c>
      <c r="M171" s="25">
        <v>139</v>
      </c>
      <c r="N171" s="25">
        <v>311</v>
      </c>
      <c r="O171" s="18">
        <v>18371</v>
      </c>
      <c r="P171" s="18">
        <v>14.98</v>
      </c>
      <c r="Q171" s="18">
        <v>13.16</v>
      </c>
      <c r="R171" s="15">
        <v>219.3</v>
      </c>
    </row>
    <row r="172" spans="1:19">
      <c r="A172" t="s">
        <v>677</v>
      </c>
      <c r="B172" s="15">
        <v>526.89</v>
      </c>
      <c r="C172" s="25">
        <v>8910</v>
      </c>
      <c r="D172" s="15">
        <v>93.54</v>
      </c>
      <c r="E172">
        <v>0.17753231224733818</v>
      </c>
      <c r="F172">
        <f t="shared" si="2"/>
        <v>591.34680134680127</v>
      </c>
      <c r="G172" s="18">
        <v>14366</v>
      </c>
      <c r="H172" s="18">
        <v>16490.88</v>
      </c>
      <c r="I172" s="25">
        <v>149</v>
      </c>
      <c r="J172" s="25">
        <v>10077</v>
      </c>
      <c r="K172" s="25">
        <v>5804</v>
      </c>
      <c r="L172" s="25">
        <v>2</v>
      </c>
      <c r="M172" s="25">
        <v>235</v>
      </c>
      <c r="N172" s="25">
        <v>713</v>
      </c>
      <c r="O172" s="18">
        <v>31670</v>
      </c>
      <c r="P172" s="21">
        <v>34.1</v>
      </c>
      <c r="Q172" s="18">
        <v>30</v>
      </c>
      <c r="R172" s="15">
        <v>674.26</v>
      </c>
    </row>
    <row r="173" spans="1:19">
      <c r="A173" t="s">
        <v>678</v>
      </c>
      <c r="B173" s="15">
        <v>655.09</v>
      </c>
      <c r="C173" s="25">
        <v>14205</v>
      </c>
      <c r="D173" s="15">
        <v>113.2</v>
      </c>
      <c r="E173">
        <v>0.17280068387549802</v>
      </c>
      <c r="F173">
        <f t="shared" si="2"/>
        <v>461.16860260471668</v>
      </c>
      <c r="G173" s="18">
        <v>10962</v>
      </c>
      <c r="H173" s="18">
        <v>18897.689999999999</v>
      </c>
      <c r="I173" s="25">
        <v>175</v>
      </c>
      <c r="J173" s="25">
        <v>14455</v>
      </c>
      <c r="K173" s="25">
        <v>6314</v>
      </c>
      <c r="L173" s="25">
        <v>9</v>
      </c>
      <c r="M173" s="25">
        <v>275</v>
      </c>
      <c r="N173" s="25">
        <v>585</v>
      </c>
      <c r="O173" s="18">
        <v>117433</v>
      </c>
      <c r="P173" s="21">
        <v>37.94</v>
      </c>
      <c r="Q173" s="18">
        <v>36.25</v>
      </c>
      <c r="R173" s="15">
        <v>19.8</v>
      </c>
    </row>
    <row r="174" spans="1:19">
      <c r="A174" t="s">
        <v>679</v>
      </c>
      <c r="B174" s="15">
        <v>737.38</v>
      </c>
      <c r="C174" s="25">
        <v>17446</v>
      </c>
      <c r="D174" s="15">
        <v>36.74</v>
      </c>
      <c r="E174">
        <v>4.9825056280343921E-2</v>
      </c>
      <c r="F174">
        <f t="shared" si="2"/>
        <v>422.66422102487678</v>
      </c>
      <c r="G174" s="18">
        <v>10928</v>
      </c>
      <c r="H174" s="18">
        <v>17486.29</v>
      </c>
      <c r="I174" s="25">
        <v>204</v>
      </c>
      <c r="J174" s="25">
        <v>13301</v>
      </c>
      <c r="K174" s="25">
        <v>9000</v>
      </c>
      <c r="L174" s="25">
        <v>4</v>
      </c>
      <c r="M174" s="25">
        <v>369</v>
      </c>
      <c r="N174" s="25">
        <v>1422</v>
      </c>
      <c r="O174" s="18">
        <v>38300</v>
      </c>
      <c r="P174" s="21">
        <v>56.63</v>
      </c>
      <c r="Q174" s="18">
        <v>53.99</v>
      </c>
      <c r="R174" s="15">
        <v>732</v>
      </c>
    </row>
    <row r="175" spans="1:19">
      <c r="A175" t="s">
        <v>680</v>
      </c>
      <c r="B175" s="15">
        <v>289.42</v>
      </c>
      <c r="C175" s="25">
        <v>9861</v>
      </c>
      <c r="D175" s="15">
        <v>59.65</v>
      </c>
      <c r="E175">
        <v>0.20610185889019417</v>
      </c>
      <c r="F175">
        <f t="shared" si="2"/>
        <v>293.49964506642334</v>
      </c>
      <c r="G175" s="18">
        <v>16101</v>
      </c>
      <c r="H175" s="18">
        <v>17614.82</v>
      </c>
      <c r="I175" s="25">
        <v>82</v>
      </c>
      <c r="J175" s="25">
        <v>6493</v>
      </c>
      <c r="K175" s="25">
        <v>3548</v>
      </c>
      <c r="L175" s="25">
        <v>2</v>
      </c>
      <c r="M175" s="25">
        <v>161</v>
      </c>
      <c r="N175" s="25">
        <v>506</v>
      </c>
      <c r="O175" s="18">
        <v>25420</v>
      </c>
      <c r="P175" s="21">
        <v>19.690000000000001</v>
      </c>
      <c r="Q175" s="18">
        <v>21.3</v>
      </c>
      <c r="R175" s="15">
        <v>154.12</v>
      </c>
    </row>
    <row r="176" spans="1:19">
      <c r="A176" t="s">
        <v>681</v>
      </c>
      <c r="B176" s="15">
        <v>256.94</v>
      </c>
      <c r="C176" s="25">
        <v>9636</v>
      </c>
      <c r="D176" s="15">
        <v>64.56</v>
      </c>
      <c r="E176">
        <v>0.25126488674398695</v>
      </c>
      <c r="F176">
        <f t="shared" si="2"/>
        <v>266.64591116645909</v>
      </c>
      <c r="G176" s="18">
        <v>15531</v>
      </c>
      <c r="H176" s="18">
        <v>20024.28</v>
      </c>
      <c r="I176" s="25">
        <v>96</v>
      </c>
      <c r="J176" s="25">
        <v>5100</v>
      </c>
      <c r="K176" s="25">
        <v>4321</v>
      </c>
      <c r="L176" s="26">
        <v>1</v>
      </c>
      <c r="M176" s="25">
        <v>108</v>
      </c>
      <c r="N176" s="25">
        <v>200</v>
      </c>
      <c r="O176" s="18">
        <v>6638</v>
      </c>
      <c r="P176" s="21">
        <v>15.26</v>
      </c>
      <c r="Q176" s="18">
        <v>14.48</v>
      </c>
      <c r="R176" s="15">
        <v>96.9</v>
      </c>
    </row>
    <row r="177" spans="1:19">
      <c r="A177" t="s">
        <v>682</v>
      </c>
      <c r="B177" s="15">
        <v>648.37</v>
      </c>
      <c r="C177" s="25">
        <v>11819</v>
      </c>
      <c r="D177" s="15">
        <v>239.64</v>
      </c>
      <c r="E177">
        <v>0.36960377562194424</v>
      </c>
      <c r="F177">
        <f t="shared" si="2"/>
        <v>548.58279042220158</v>
      </c>
      <c r="G177" s="18">
        <v>56620</v>
      </c>
      <c r="H177" s="18">
        <v>34887.870000000003</v>
      </c>
      <c r="I177" s="25">
        <v>265</v>
      </c>
      <c r="J177" s="25">
        <v>35909</v>
      </c>
      <c r="K177" s="25">
        <v>17153</v>
      </c>
      <c r="L177" s="25">
        <v>48</v>
      </c>
      <c r="M177" s="25">
        <v>291</v>
      </c>
      <c r="N177" s="25">
        <v>1055</v>
      </c>
      <c r="O177" s="18">
        <v>502972</v>
      </c>
      <c r="P177" s="18">
        <v>29.53</v>
      </c>
      <c r="Q177" s="18">
        <v>40.36</v>
      </c>
      <c r="R177" s="15">
        <v>1478.52</v>
      </c>
      <c r="S177" s="15">
        <v>9421000</v>
      </c>
    </row>
    <row r="178" spans="1:19">
      <c r="A178" t="s">
        <v>683</v>
      </c>
      <c r="B178" s="15">
        <v>381.98</v>
      </c>
      <c r="C178" s="25">
        <v>11276</v>
      </c>
      <c r="D178" s="15">
        <v>99</v>
      </c>
      <c r="E178">
        <v>0.25917587308236034</v>
      </c>
      <c r="F178">
        <f t="shared" si="2"/>
        <v>338.75487761617597</v>
      </c>
      <c r="G178" s="18">
        <v>27536</v>
      </c>
      <c r="H178" s="18">
        <v>29228.48</v>
      </c>
      <c r="I178" s="25">
        <v>177</v>
      </c>
      <c r="J178" s="25">
        <v>14193</v>
      </c>
      <c r="K178" s="25">
        <v>7229</v>
      </c>
      <c r="L178" s="25">
        <v>9</v>
      </c>
      <c r="M178" s="25">
        <v>195</v>
      </c>
      <c r="N178" s="25">
        <v>513</v>
      </c>
      <c r="O178" s="18">
        <v>73913</v>
      </c>
      <c r="P178" s="18">
        <v>14.55</v>
      </c>
      <c r="Q178" s="18">
        <v>21.16</v>
      </c>
      <c r="R178" s="15">
        <v>692.61</v>
      </c>
    </row>
    <row r="179" spans="1:19">
      <c r="A179" t="s">
        <v>684</v>
      </c>
      <c r="B179" s="15">
        <v>294.63</v>
      </c>
      <c r="C179" s="25">
        <v>5015</v>
      </c>
      <c r="D179" s="15">
        <v>87.78</v>
      </c>
      <c r="E179">
        <v>0.29793300071275836</v>
      </c>
      <c r="F179">
        <f t="shared" si="2"/>
        <v>587.4975074775673</v>
      </c>
      <c r="G179" s="18">
        <v>26608</v>
      </c>
      <c r="H179" s="18">
        <v>25347.16</v>
      </c>
      <c r="I179" s="25">
        <v>109</v>
      </c>
      <c r="J179" s="25">
        <v>9167</v>
      </c>
      <c r="K179" s="25">
        <v>5253</v>
      </c>
      <c r="L179" s="25">
        <v>9</v>
      </c>
      <c r="M179" s="25">
        <v>190</v>
      </c>
      <c r="N179" s="25">
        <v>515</v>
      </c>
      <c r="O179" s="18">
        <v>108838</v>
      </c>
      <c r="P179" s="18">
        <v>13.4</v>
      </c>
      <c r="Q179" s="18">
        <v>15.33</v>
      </c>
      <c r="R179" s="15">
        <v>123.47</v>
      </c>
    </row>
    <row r="180" spans="1:19">
      <c r="A180" t="s">
        <v>685</v>
      </c>
      <c r="B180" s="15">
        <v>735.5</v>
      </c>
      <c r="C180" s="25">
        <v>15299</v>
      </c>
      <c r="D180" s="15">
        <v>103.7</v>
      </c>
      <c r="E180">
        <v>0.14099252209381374</v>
      </c>
      <c r="F180">
        <f t="shared" si="2"/>
        <v>480.75037584155831</v>
      </c>
      <c r="G180" s="18">
        <v>17299</v>
      </c>
      <c r="H180" s="18">
        <v>25393.17</v>
      </c>
      <c r="I180" s="25">
        <v>298</v>
      </c>
      <c r="J180" s="25">
        <v>18970</v>
      </c>
      <c r="K180" s="25">
        <v>9943</v>
      </c>
      <c r="L180" s="25">
        <v>7</v>
      </c>
      <c r="M180" s="25">
        <v>425</v>
      </c>
      <c r="N180" s="25">
        <v>1925</v>
      </c>
      <c r="O180" s="18">
        <v>89488</v>
      </c>
      <c r="P180" s="21">
        <v>25.83</v>
      </c>
      <c r="Q180" s="18">
        <v>60.6</v>
      </c>
      <c r="R180" s="15">
        <v>850</v>
      </c>
    </row>
    <row r="181" spans="1:19">
      <c r="A181" t="s">
        <v>686</v>
      </c>
      <c r="B181" s="15">
        <v>759.12</v>
      </c>
      <c r="C181" s="25">
        <v>20830</v>
      </c>
      <c r="D181" s="15">
        <v>66.930000000000007</v>
      </c>
      <c r="E181">
        <v>8.8167878596269372E-2</v>
      </c>
      <c r="F181">
        <f t="shared" si="2"/>
        <v>364.43590974555929</v>
      </c>
      <c r="G181" s="18">
        <v>8857</v>
      </c>
      <c r="H181" s="18">
        <v>22419.15</v>
      </c>
      <c r="I181" s="25">
        <v>265</v>
      </c>
      <c r="J181" s="25">
        <v>16900</v>
      </c>
      <c r="K181" s="25">
        <v>12600</v>
      </c>
      <c r="L181" s="25">
        <v>3</v>
      </c>
      <c r="M181" s="25">
        <v>483</v>
      </c>
      <c r="N181" s="25">
        <v>1752</v>
      </c>
      <c r="O181" s="18">
        <v>24151</v>
      </c>
      <c r="P181" s="21">
        <v>25.75</v>
      </c>
      <c r="Q181" s="18">
        <v>59.6</v>
      </c>
      <c r="R181" s="15">
        <v>153.4</v>
      </c>
    </row>
    <row r="182" spans="1:19">
      <c r="A182" t="s">
        <v>687</v>
      </c>
      <c r="B182" s="15">
        <v>555.11</v>
      </c>
      <c r="C182" s="25">
        <v>15087</v>
      </c>
      <c r="D182" s="15">
        <v>84.41</v>
      </c>
      <c r="E182">
        <v>0.15205995208156942</v>
      </c>
      <c r="F182">
        <f t="shared" si="2"/>
        <v>367.93928547756349</v>
      </c>
      <c r="G182" s="18">
        <v>24542</v>
      </c>
      <c r="H182" s="18">
        <v>21800.87</v>
      </c>
      <c r="I182" s="25">
        <v>295</v>
      </c>
      <c r="J182" s="25">
        <v>13510</v>
      </c>
      <c r="K182" s="25">
        <v>7809</v>
      </c>
      <c r="L182" s="25">
        <v>5</v>
      </c>
      <c r="M182" s="25">
        <v>338</v>
      </c>
      <c r="N182" s="25">
        <v>1022</v>
      </c>
      <c r="O182" s="18">
        <v>35985</v>
      </c>
      <c r="P182" s="18">
        <v>26.78</v>
      </c>
      <c r="Q182" s="18">
        <v>34.700000000000003</v>
      </c>
      <c r="R182" s="15">
        <v>928.59</v>
      </c>
    </row>
    <row r="183" spans="1:19">
      <c r="A183" t="s">
        <v>688</v>
      </c>
      <c r="B183" s="15">
        <v>615.42999999999995</v>
      </c>
      <c r="C183" s="25">
        <v>17950</v>
      </c>
      <c r="D183" s="15">
        <v>140.38999999999999</v>
      </c>
      <c r="E183">
        <v>0.22811692637667971</v>
      </c>
      <c r="F183">
        <f t="shared" si="2"/>
        <v>342.85793871866292</v>
      </c>
      <c r="G183" s="18">
        <v>22496</v>
      </c>
      <c r="H183" s="22">
        <v>25052.34</v>
      </c>
      <c r="I183" s="25">
        <v>277</v>
      </c>
      <c r="J183" s="25">
        <v>15534</v>
      </c>
      <c r="K183" s="25">
        <v>13961</v>
      </c>
      <c r="L183" s="25">
        <v>4</v>
      </c>
      <c r="M183" s="25">
        <v>300</v>
      </c>
      <c r="N183" s="25">
        <v>784</v>
      </c>
      <c r="O183" s="18">
        <v>34638</v>
      </c>
      <c r="P183" s="18">
        <v>27.76</v>
      </c>
      <c r="Q183" s="18">
        <v>27.83</v>
      </c>
      <c r="R183" s="15">
        <v>184.56</v>
      </c>
      <c r="S183" s="15">
        <v>236263</v>
      </c>
    </row>
    <row r="184" spans="1:19">
      <c r="A184" t="s">
        <v>689</v>
      </c>
      <c r="B184" s="15">
        <v>164.61</v>
      </c>
      <c r="C184" s="27">
        <v>9516</v>
      </c>
      <c r="D184" s="15">
        <v>49.68</v>
      </c>
      <c r="E184">
        <v>0.30180426462547838</v>
      </c>
      <c r="F184">
        <f t="shared" si="2"/>
        <v>172.98234552332914</v>
      </c>
      <c r="G184" s="22">
        <v>13517</v>
      </c>
      <c r="H184" s="23">
        <v>25440.63</v>
      </c>
      <c r="I184" s="27">
        <v>123</v>
      </c>
      <c r="J184" s="27">
        <v>5146</v>
      </c>
      <c r="K184" s="27">
        <v>2430</v>
      </c>
      <c r="L184" s="27">
        <v>2</v>
      </c>
      <c r="M184" s="27">
        <v>104</v>
      </c>
      <c r="N184" s="27">
        <v>218</v>
      </c>
      <c r="O184" s="22">
        <v>12885</v>
      </c>
      <c r="P184" s="22">
        <v>7.3</v>
      </c>
      <c r="Q184" s="22">
        <v>10.17</v>
      </c>
      <c r="R184" s="15">
        <v>131.5</v>
      </c>
      <c r="S184" s="15">
        <v>594568</v>
      </c>
    </row>
    <row r="185" spans="1:19">
      <c r="A185" t="s">
        <v>690</v>
      </c>
      <c r="B185" s="15">
        <v>469.11</v>
      </c>
      <c r="C185" s="28">
        <v>12144</v>
      </c>
      <c r="D185" s="15">
        <v>132.19</v>
      </c>
      <c r="E185">
        <v>0.28178891944320095</v>
      </c>
      <c r="F185">
        <f t="shared" si="2"/>
        <v>386.28952569169962</v>
      </c>
      <c r="G185" s="23">
        <v>14071</v>
      </c>
      <c r="H185" s="21">
        <v>23309.11</v>
      </c>
      <c r="I185" s="28">
        <v>145</v>
      </c>
      <c r="J185" s="28">
        <v>10107</v>
      </c>
      <c r="K185" s="28">
        <v>5107</v>
      </c>
      <c r="L185" s="28">
        <v>4</v>
      </c>
      <c r="M185" s="28">
        <v>247</v>
      </c>
      <c r="N185" s="28">
        <v>601</v>
      </c>
      <c r="O185" s="23">
        <v>27548</v>
      </c>
      <c r="P185" s="23">
        <v>19.32</v>
      </c>
      <c r="Q185" s="23">
        <v>24.23</v>
      </c>
      <c r="R185" s="15">
        <v>91.45</v>
      </c>
    </row>
    <row r="186" spans="1:19">
      <c r="A186" t="s">
        <v>691</v>
      </c>
      <c r="B186" s="15">
        <v>472.43</v>
      </c>
      <c r="C186" s="25">
        <v>19506</v>
      </c>
      <c r="D186" s="15">
        <v>66.47</v>
      </c>
      <c r="E186">
        <v>0.14069809283915077</v>
      </c>
      <c r="F186">
        <f t="shared" si="2"/>
        <v>242.19727263406131</v>
      </c>
      <c r="G186" s="18">
        <v>19059</v>
      </c>
      <c r="H186" s="18">
        <v>26419.09</v>
      </c>
      <c r="I186" s="25">
        <v>328</v>
      </c>
      <c r="J186" s="25">
        <v>16128</v>
      </c>
      <c r="K186" s="25">
        <v>7918</v>
      </c>
      <c r="L186" s="25">
        <v>2</v>
      </c>
      <c r="M186" s="25">
        <v>292</v>
      </c>
      <c r="N186" s="25">
        <v>1516</v>
      </c>
      <c r="O186" s="18">
        <v>20124</v>
      </c>
      <c r="P186" s="18">
        <v>20.28</v>
      </c>
      <c r="Q186" s="18">
        <v>41.42</v>
      </c>
      <c r="R186" s="15">
        <v>348</v>
      </c>
    </row>
    <row r="187" spans="1:19">
      <c r="A187" t="s">
        <v>692</v>
      </c>
      <c r="B187" s="15">
        <v>586.66</v>
      </c>
      <c r="C187" s="25">
        <v>22441</v>
      </c>
      <c r="D187" s="15">
        <v>109.27</v>
      </c>
      <c r="E187">
        <v>0.18625779838407255</v>
      </c>
      <c r="F187">
        <f t="shared" si="2"/>
        <v>261.4232877322757</v>
      </c>
      <c r="G187" s="18">
        <v>12471</v>
      </c>
      <c r="H187" s="18">
        <v>25116.05</v>
      </c>
      <c r="I187" s="25">
        <v>259</v>
      </c>
      <c r="J187" s="25">
        <v>13053</v>
      </c>
      <c r="K187" s="25">
        <v>6458</v>
      </c>
      <c r="L187" s="25">
        <v>3</v>
      </c>
      <c r="M187" s="25">
        <v>331</v>
      </c>
      <c r="N187" s="25">
        <v>490</v>
      </c>
      <c r="O187" s="18">
        <v>24251</v>
      </c>
      <c r="P187" s="18">
        <v>28.89</v>
      </c>
      <c r="Q187" s="18">
        <v>46.02</v>
      </c>
      <c r="R187" s="15">
        <v>471.37</v>
      </c>
      <c r="S187" s="15">
        <v>5931</v>
      </c>
    </row>
    <row r="188" spans="1:19">
      <c r="A188" t="s">
        <v>693</v>
      </c>
      <c r="B188" s="15">
        <v>506.75</v>
      </c>
      <c r="C188" s="25">
        <v>27624</v>
      </c>
      <c r="D188" s="15">
        <v>34.53</v>
      </c>
      <c r="E188">
        <v>6.8140108534780461E-2</v>
      </c>
      <c r="F188">
        <f t="shared" si="2"/>
        <v>183.44555459021143</v>
      </c>
      <c r="G188" s="18">
        <v>12041</v>
      </c>
      <c r="H188" s="18">
        <v>25749.72</v>
      </c>
      <c r="I188" s="25">
        <v>351</v>
      </c>
      <c r="J188" s="25">
        <v>15056</v>
      </c>
      <c r="K188" s="25">
        <v>9233</v>
      </c>
      <c r="L188" s="25">
        <v>4</v>
      </c>
      <c r="M188" s="25">
        <v>364</v>
      </c>
      <c r="N188" s="25">
        <v>1525</v>
      </c>
      <c r="O188" s="18">
        <v>29686</v>
      </c>
      <c r="P188" s="18">
        <v>14</v>
      </c>
      <c r="Q188" s="18">
        <v>31.8</v>
      </c>
      <c r="R188" s="15">
        <v>792</v>
      </c>
      <c r="S188" s="15">
        <v>73094</v>
      </c>
    </row>
    <row r="189" spans="1:19">
      <c r="A189" t="s">
        <v>694</v>
      </c>
      <c r="B189" s="15">
        <v>419.47</v>
      </c>
      <c r="C189" s="25">
        <v>8117</v>
      </c>
      <c r="D189" s="15">
        <v>44.54</v>
      </c>
      <c r="E189">
        <v>0.10618161012706509</v>
      </c>
      <c r="F189">
        <f t="shared" si="2"/>
        <v>516.77959837378341</v>
      </c>
      <c r="G189" s="18">
        <v>14454</v>
      </c>
      <c r="H189" s="18">
        <v>18777.87</v>
      </c>
      <c r="I189" s="25">
        <v>138</v>
      </c>
      <c r="J189" s="25">
        <v>8795</v>
      </c>
      <c r="K189" s="25">
        <v>5643</v>
      </c>
      <c r="L189" s="25">
        <v>3</v>
      </c>
      <c r="M189" s="25">
        <v>286</v>
      </c>
      <c r="N189" s="25">
        <v>938</v>
      </c>
      <c r="O189" s="18">
        <v>24365</v>
      </c>
      <c r="P189" s="18">
        <v>15.24</v>
      </c>
      <c r="Q189" s="18">
        <v>31.67</v>
      </c>
      <c r="R189" s="15">
        <v>9100</v>
      </c>
    </row>
    <row r="190" spans="1:19">
      <c r="A190" t="s">
        <v>695</v>
      </c>
      <c r="B190" s="15">
        <v>789.39</v>
      </c>
      <c r="C190" s="25">
        <v>7434</v>
      </c>
      <c r="D190" s="15">
        <v>650.25</v>
      </c>
      <c r="E190">
        <v>0.82373731615551249</v>
      </c>
      <c r="F190">
        <f t="shared" si="2"/>
        <v>1061.8644067796608</v>
      </c>
      <c r="G190" s="18">
        <v>89082</v>
      </c>
      <c r="H190" s="18">
        <v>49518.11</v>
      </c>
      <c r="I190" s="25">
        <v>253</v>
      </c>
      <c r="J190" s="25">
        <v>51690</v>
      </c>
      <c r="K190" s="25">
        <v>32926</v>
      </c>
      <c r="L190" s="25">
        <v>74</v>
      </c>
      <c r="M190" s="25">
        <v>471</v>
      </c>
      <c r="N190" s="25">
        <v>1022</v>
      </c>
      <c r="O190" s="18">
        <v>796006</v>
      </c>
      <c r="P190" s="18">
        <v>57.52</v>
      </c>
      <c r="Q190" s="18">
        <v>82.89</v>
      </c>
      <c r="R190" s="15">
        <v>7953.19</v>
      </c>
      <c r="S190" s="15">
        <v>49420000</v>
      </c>
    </row>
    <row r="191" spans="1:19">
      <c r="A191" t="s">
        <v>696</v>
      </c>
      <c r="B191" s="15">
        <v>325.54000000000002</v>
      </c>
      <c r="C191" s="25">
        <v>18463</v>
      </c>
      <c r="D191" s="15">
        <v>92.09</v>
      </c>
      <c r="E191">
        <v>0.28288382380045463</v>
      </c>
      <c r="F191">
        <f t="shared" si="2"/>
        <v>176.32020798353466</v>
      </c>
      <c r="G191" s="18">
        <v>19549</v>
      </c>
      <c r="H191" s="18">
        <v>28273.119999999999</v>
      </c>
      <c r="I191" s="25">
        <v>174</v>
      </c>
      <c r="J191" s="25">
        <v>10650</v>
      </c>
      <c r="K191" s="25">
        <v>5081</v>
      </c>
      <c r="L191" s="25">
        <v>2</v>
      </c>
      <c r="M191" s="25">
        <v>168</v>
      </c>
      <c r="N191" s="25">
        <v>846</v>
      </c>
      <c r="O191" s="18">
        <v>29070</v>
      </c>
      <c r="P191" s="18">
        <v>20.73</v>
      </c>
      <c r="Q191" s="18">
        <v>21.8</v>
      </c>
      <c r="R191" s="15">
        <v>528.38</v>
      </c>
    </row>
    <row r="192" spans="1:19">
      <c r="A192" t="s">
        <v>697</v>
      </c>
      <c r="B192" s="15">
        <v>884.03</v>
      </c>
      <c r="C192" s="25">
        <v>1992</v>
      </c>
      <c r="D192" s="15">
        <v>884.03</v>
      </c>
      <c r="E192">
        <v>1</v>
      </c>
      <c r="F192">
        <f t="shared" si="2"/>
        <v>4437.901606425703</v>
      </c>
      <c r="G192" s="18">
        <v>92772</v>
      </c>
      <c r="H192" s="18">
        <v>46715.25</v>
      </c>
      <c r="I192" s="25">
        <v>101</v>
      </c>
      <c r="J192" s="25">
        <v>19872</v>
      </c>
      <c r="K192" s="25">
        <v>21388</v>
      </c>
      <c r="L192" s="25">
        <v>8</v>
      </c>
      <c r="M192" s="25">
        <v>285</v>
      </c>
      <c r="N192" s="25">
        <v>346</v>
      </c>
      <c r="O192" s="18">
        <v>66952</v>
      </c>
      <c r="P192" s="18">
        <v>31.6</v>
      </c>
      <c r="Q192" s="18">
        <v>58.95</v>
      </c>
      <c r="R192" s="15">
        <v>2238</v>
      </c>
      <c r="S192" s="15">
        <v>20510100</v>
      </c>
    </row>
    <row r="193" spans="1:19">
      <c r="A193" t="s">
        <v>698</v>
      </c>
      <c r="B193" s="15">
        <v>101.07</v>
      </c>
      <c r="C193" s="25">
        <v>1701</v>
      </c>
      <c r="D193" s="15">
        <v>101.07</v>
      </c>
      <c r="E193">
        <v>1</v>
      </c>
      <c r="F193">
        <f t="shared" si="2"/>
        <v>594.17989417989406</v>
      </c>
      <c r="G193" s="18">
        <v>69890</v>
      </c>
      <c r="H193" s="18">
        <v>31760.66</v>
      </c>
      <c r="I193" s="25">
        <v>48</v>
      </c>
      <c r="J193" s="25">
        <v>5867</v>
      </c>
      <c r="K193" s="25">
        <v>4260</v>
      </c>
      <c r="L193" s="26">
        <v>10</v>
      </c>
      <c r="M193" s="25">
        <v>58</v>
      </c>
      <c r="N193" s="25">
        <v>130</v>
      </c>
      <c r="O193" s="18">
        <v>101564</v>
      </c>
      <c r="P193" s="18">
        <v>9.39</v>
      </c>
      <c r="Q193" s="18">
        <v>12.56</v>
      </c>
      <c r="S193" s="15">
        <v>864700</v>
      </c>
    </row>
    <row r="194" spans="1:19">
      <c r="A194" t="s">
        <v>699</v>
      </c>
      <c r="B194" s="15">
        <v>508.65</v>
      </c>
      <c r="C194" s="25">
        <v>2064</v>
      </c>
      <c r="D194" s="15">
        <v>501.36</v>
      </c>
      <c r="E194">
        <v>0.98566794455912721</v>
      </c>
      <c r="F194">
        <f t="shared" si="2"/>
        <v>2464.3895348837209</v>
      </c>
      <c r="G194" s="18">
        <v>20385</v>
      </c>
      <c r="H194" s="18">
        <v>25386.83</v>
      </c>
      <c r="I194" s="25">
        <v>80</v>
      </c>
      <c r="J194" s="25">
        <v>9661</v>
      </c>
      <c r="K194" s="25">
        <v>4435</v>
      </c>
      <c r="L194" s="25">
        <v>1</v>
      </c>
      <c r="M194" s="25">
        <v>256</v>
      </c>
      <c r="N194" s="25">
        <v>808</v>
      </c>
      <c r="O194" s="18">
        <v>9115</v>
      </c>
      <c r="P194" s="18">
        <v>45.63</v>
      </c>
      <c r="Q194" s="18">
        <v>61.02</v>
      </c>
      <c r="R194" s="15">
        <v>116.2</v>
      </c>
      <c r="S194" s="15">
        <v>1946000</v>
      </c>
    </row>
    <row r="195" spans="1:19">
      <c r="A195" t="s">
        <v>700</v>
      </c>
      <c r="B195" s="15">
        <v>365.98</v>
      </c>
      <c r="C195" s="25">
        <v>3848</v>
      </c>
      <c r="D195" s="15">
        <v>365.98</v>
      </c>
      <c r="E195">
        <v>1</v>
      </c>
      <c r="F195">
        <f t="shared" ref="F195:F258" si="3">B195/C195*10000</f>
        <v>951.09147609147612</v>
      </c>
      <c r="G195" s="18">
        <v>80686</v>
      </c>
      <c r="H195" s="13"/>
      <c r="I195" s="25">
        <v>97</v>
      </c>
      <c r="J195" s="25">
        <v>19883</v>
      </c>
      <c r="K195" s="25">
        <v>11391</v>
      </c>
      <c r="L195" s="25">
        <v>3</v>
      </c>
      <c r="M195" s="25">
        <v>179</v>
      </c>
      <c r="N195" s="25">
        <v>429</v>
      </c>
      <c r="O195" s="18">
        <v>37048</v>
      </c>
      <c r="P195" s="18">
        <v>32.31</v>
      </c>
      <c r="Q195" s="18">
        <v>43.42</v>
      </c>
      <c r="R195" s="15">
        <v>161.6</v>
      </c>
      <c r="S195" s="15">
        <v>5734</v>
      </c>
    </row>
    <row r="196" spans="1:19">
      <c r="A196" t="s">
        <v>701</v>
      </c>
      <c r="B196" s="15">
        <v>390.73</v>
      </c>
      <c r="C196" s="25">
        <v>9504</v>
      </c>
      <c r="D196" s="15">
        <v>137.08000000000001</v>
      </c>
      <c r="E196">
        <v>0.35083049676247025</v>
      </c>
      <c r="F196">
        <f t="shared" si="3"/>
        <v>411.12163299663302</v>
      </c>
      <c r="G196" s="18">
        <v>32139</v>
      </c>
      <c r="H196" s="13"/>
      <c r="I196" s="25">
        <v>126</v>
      </c>
      <c r="J196" s="25">
        <v>11658</v>
      </c>
      <c r="K196" s="25">
        <v>6600</v>
      </c>
      <c r="L196" s="25">
        <v>3</v>
      </c>
      <c r="M196" s="25">
        <v>221</v>
      </c>
      <c r="N196" s="25">
        <v>417</v>
      </c>
      <c r="O196" s="18">
        <v>21667</v>
      </c>
      <c r="P196" s="18">
        <v>26.97</v>
      </c>
      <c r="Q196" s="18">
        <v>31.66</v>
      </c>
    </row>
    <row r="197" spans="1:19">
      <c r="A197" t="s">
        <v>702</v>
      </c>
      <c r="B197" s="15">
        <v>694.85</v>
      </c>
      <c r="C197" s="25">
        <v>12471</v>
      </c>
      <c r="D197" s="15">
        <v>147.63999999999999</v>
      </c>
      <c r="E197">
        <v>0.21247751313233068</v>
      </c>
      <c r="F197">
        <f t="shared" si="3"/>
        <v>557.17264052602036</v>
      </c>
      <c r="G197" s="18">
        <v>16647</v>
      </c>
      <c r="H197" s="18">
        <v>23943.29</v>
      </c>
      <c r="I197" s="25">
        <v>167</v>
      </c>
      <c r="J197" s="25">
        <v>16267</v>
      </c>
      <c r="K197" s="25">
        <v>7613</v>
      </c>
      <c r="L197" s="25">
        <v>3</v>
      </c>
      <c r="M197" s="25">
        <v>347</v>
      </c>
      <c r="N197" s="25">
        <v>2105</v>
      </c>
      <c r="O197" s="18">
        <v>65031</v>
      </c>
      <c r="P197" s="18">
        <v>65.88</v>
      </c>
      <c r="Q197" s="18">
        <v>83.77</v>
      </c>
      <c r="R197" s="15">
        <v>175.4</v>
      </c>
      <c r="S197" s="15">
        <v>396000</v>
      </c>
    </row>
    <row r="198" spans="1:19">
      <c r="A198" t="s">
        <v>703</v>
      </c>
      <c r="B198" s="15">
        <v>730.49</v>
      </c>
      <c r="C198" s="25">
        <v>11458</v>
      </c>
      <c r="D198" s="15">
        <v>129.80000000000001</v>
      </c>
      <c r="E198">
        <v>0.17768894851401115</v>
      </c>
      <c r="F198">
        <f t="shared" si="3"/>
        <v>637.53709198813056</v>
      </c>
      <c r="G198" s="18">
        <v>19979</v>
      </c>
      <c r="H198" s="18">
        <v>24258.22</v>
      </c>
      <c r="I198" s="25">
        <v>144</v>
      </c>
      <c r="J198" s="25">
        <v>12571</v>
      </c>
      <c r="K198" s="25">
        <v>5359</v>
      </c>
      <c r="L198" s="25">
        <v>2</v>
      </c>
      <c r="M198" s="25">
        <v>287</v>
      </c>
      <c r="N198" s="25">
        <v>2003</v>
      </c>
      <c r="O198" s="18">
        <v>23151</v>
      </c>
      <c r="P198" s="18">
        <v>65.349999999999994</v>
      </c>
      <c r="Q198" s="18">
        <v>72.45</v>
      </c>
      <c r="R198" s="15">
        <v>125</v>
      </c>
    </row>
    <row r="199" spans="1:19">
      <c r="A199" t="s">
        <v>704</v>
      </c>
      <c r="B199" s="15">
        <v>411.99</v>
      </c>
      <c r="C199" s="25">
        <v>15134</v>
      </c>
      <c r="D199" s="15">
        <v>52.98</v>
      </c>
      <c r="E199">
        <v>0.12859535425617125</v>
      </c>
      <c r="F199">
        <f t="shared" si="3"/>
        <v>272.22809567860446</v>
      </c>
      <c r="G199" s="18">
        <v>22415</v>
      </c>
      <c r="H199" s="18">
        <v>26319.99</v>
      </c>
      <c r="I199" s="25">
        <v>141</v>
      </c>
      <c r="J199" s="25">
        <v>8458</v>
      </c>
      <c r="K199" s="25">
        <v>4727</v>
      </c>
      <c r="L199" s="25">
        <v>4</v>
      </c>
      <c r="M199" s="25">
        <v>182</v>
      </c>
      <c r="N199" s="25">
        <v>1056</v>
      </c>
      <c r="O199" s="18">
        <v>48227</v>
      </c>
      <c r="P199" s="18">
        <v>32.24</v>
      </c>
      <c r="Q199" s="18">
        <v>39.65</v>
      </c>
    </row>
    <row r="200" spans="1:19">
      <c r="A200" t="s">
        <v>705</v>
      </c>
      <c r="B200" s="15">
        <v>321.60000000000002</v>
      </c>
      <c r="C200" s="25">
        <v>11158</v>
      </c>
      <c r="D200" s="15">
        <v>127.49</v>
      </c>
      <c r="E200">
        <v>0.39642412935323379</v>
      </c>
      <c r="F200">
        <f t="shared" si="3"/>
        <v>288.22369600286794</v>
      </c>
      <c r="G200" s="18">
        <v>35819</v>
      </c>
      <c r="H200" s="18">
        <v>25786.99</v>
      </c>
      <c r="I200" s="25">
        <v>124</v>
      </c>
      <c r="J200" s="25">
        <v>10112</v>
      </c>
      <c r="K200" s="25">
        <v>5802</v>
      </c>
      <c r="L200" s="25">
        <v>1</v>
      </c>
      <c r="M200" s="25">
        <v>210</v>
      </c>
      <c r="N200" s="25">
        <v>785</v>
      </c>
      <c r="O200" s="18">
        <v>12038</v>
      </c>
      <c r="P200" s="18">
        <v>30.59</v>
      </c>
      <c r="Q200" s="18">
        <v>40.130000000000003</v>
      </c>
      <c r="R200" s="15">
        <v>502</v>
      </c>
    </row>
    <row r="201" spans="1:19">
      <c r="A201" t="s">
        <v>706</v>
      </c>
      <c r="B201" s="15">
        <v>506.32</v>
      </c>
      <c r="C201" s="25">
        <v>15870</v>
      </c>
      <c r="D201" s="15">
        <v>31.39</v>
      </c>
      <c r="E201">
        <v>6.1996365934586822E-2</v>
      </c>
      <c r="F201">
        <f t="shared" si="3"/>
        <v>319.04221802142405</v>
      </c>
      <c r="G201" s="18">
        <v>12558</v>
      </c>
      <c r="H201" s="18">
        <v>24099.59</v>
      </c>
      <c r="I201" s="25">
        <v>171</v>
      </c>
      <c r="J201" s="25">
        <v>8593</v>
      </c>
      <c r="K201" s="25">
        <v>4599</v>
      </c>
      <c r="L201" s="26">
        <v>1</v>
      </c>
      <c r="M201" s="25">
        <v>254</v>
      </c>
      <c r="N201" s="25">
        <v>1546</v>
      </c>
      <c r="O201" s="18">
        <v>19282</v>
      </c>
      <c r="P201" s="18">
        <v>11.49</v>
      </c>
      <c r="Q201" s="18">
        <v>34.74</v>
      </c>
      <c r="R201" s="15">
        <v>130</v>
      </c>
      <c r="S201" s="15">
        <v>20100</v>
      </c>
    </row>
    <row r="202" spans="1:19">
      <c r="A202" t="s">
        <v>707</v>
      </c>
      <c r="B202" s="15">
        <v>338.3</v>
      </c>
      <c r="C202" s="25">
        <v>5271</v>
      </c>
      <c r="D202" s="15">
        <v>52.09</v>
      </c>
      <c r="E202">
        <v>0.15397576115873485</v>
      </c>
      <c r="F202">
        <f t="shared" si="3"/>
        <v>641.81369759058998</v>
      </c>
      <c r="G202" s="18">
        <v>13363</v>
      </c>
      <c r="H202" s="18">
        <v>23245.4</v>
      </c>
      <c r="I202" s="25">
        <v>79</v>
      </c>
      <c r="J202" s="25">
        <v>5058</v>
      </c>
      <c r="K202" s="25">
        <v>2905</v>
      </c>
      <c r="L202" s="25">
        <v>1</v>
      </c>
      <c r="M202" s="25">
        <v>171</v>
      </c>
      <c r="N202" s="25">
        <v>785</v>
      </c>
      <c r="O202" s="18">
        <v>3862</v>
      </c>
      <c r="P202" s="18">
        <v>27.96</v>
      </c>
      <c r="Q202" s="18">
        <v>39.17</v>
      </c>
    </row>
    <row r="203" spans="1:19">
      <c r="A203" t="s">
        <v>708</v>
      </c>
      <c r="B203" s="15">
        <v>347.81</v>
      </c>
      <c r="C203" s="25">
        <v>15642</v>
      </c>
      <c r="D203" s="15">
        <v>29.79</v>
      </c>
      <c r="E203">
        <v>8.5650211322273656E-2</v>
      </c>
      <c r="F203">
        <f t="shared" si="3"/>
        <v>222.35647615394453</v>
      </c>
      <c r="G203" s="18">
        <v>13928</v>
      </c>
      <c r="H203" s="18">
        <v>23805.95</v>
      </c>
      <c r="I203" s="25">
        <v>123</v>
      </c>
      <c r="J203" s="25">
        <v>5376</v>
      </c>
      <c r="K203" s="25">
        <v>3451</v>
      </c>
      <c r="L203" s="26">
        <v>1</v>
      </c>
      <c r="M203" s="25">
        <v>190</v>
      </c>
      <c r="N203" s="25">
        <v>1271</v>
      </c>
      <c r="O203" s="18">
        <v>10147</v>
      </c>
      <c r="P203" s="18">
        <v>24.14</v>
      </c>
      <c r="Q203" s="18">
        <v>26.85</v>
      </c>
    </row>
    <row r="204" spans="1:19">
      <c r="A204" t="s">
        <v>709</v>
      </c>
      <c r="B204" s="15">
        <v>274.48</v>
      </c>
      <c r="C204" s="25">
        <v>7946</v>
      </c>
      <c r="D204" s="15">
        <v>66.510000000000005</v>
      </c>
      <c r="E204">
        <v>0.24231273681142523</v>
      </c>
      <c r="F204">
        <f t="shared" si="3"/>
        <v>345.43166373017874</v>
      </c>
      <c r="G204" s="18">
        <v>22130</v>
      </c>
      <c r="H204" s="18">
        <v>21442.799999999999</v>
      </c>
      <c r="I204" s="25">
        <v>79</v>
      </c>
      <c r="J204" s="25">
        <v>5458</v>
      </c>
      <c r="K204" s="25">
        <v>7262</v>
      </c>
      <c r="L204" s="25">
        <v>1</v>
      </c>
      <c r="M204" s="25">
        <v>99</v>
      </c>
      <c r="N204" s="25">
        <v>754</v>
      </c>
      <c r="O204" s="18">
        <v>6225</v>
      </c>
      <c r="P204" s="18">
        <v>19.7</v>
      </c>
      <c r="Q204" s="18">
        <v>18.5</v>
      </c>
    </row>
    <row r="205" spans="1:19">
      <c r="A205" t="s">
        <v>710</v>
      </c>
      <c r="B205" s="15">
        <v>407.31</v>
      </c>
      <c r="C205" s="25">
        <v>19036</v>
      </c>
      <c r="D205" s="15">
        <v>60.01</v>
      </c>
      <c r="E205">
        <v>0.14733249858829883</v>
      </c>
      <c r="F205">
        <f t="shared" si="3"/>
        <v>213.9682706450935</v>
      </c>
      <c r="G205" s="18">
        <v>22797</v>
      </c>
      <c r="H205" s="18">
        <v>28375.53</v>
      </c>
      <c r="I205" s="25">
        <v>161</v>
      </c>
      <c r="J205" s="25">
        <v>8815</v>
      </c>
      <c r="K205" s="25">
        <v>4168</v>
      </c>
      <c r="L205" s="25">
        <v>1</v>
      </c>
      <c r="M205" s="25">
        <v>177</v>
      </c>
      <c r="N205" s="25">
        <v>819</v>
      </c>
      <c r="O205" s="18">
        <v>8437</v>
      </c>
      <c r="P205" s="18">
        <v>28.69</v>
      </c>
      <c r="Q205" s="18">
        <v>29.72</v>
      </c>
      <c r="R205" s="15">
        <v>87.62</v>
      </c>
    </row>
    <row r="206" spans="1:19">
      <c r="A206" t="s">
        <v>711</v>
      </c>
      <c r="B206" s="15">
        <v>176.8</v>
      </c>
      <c r="C206" s="25">
        <v>2465</v>
      </c>
      <c r="D206" s="15">
        <v>176.8</v>
      </c>
      <c r="E206">
        <v>1</v>
      </c>
      <c r="F206">
        <f t="shared" si="3"/>
        <v>717.24137931034488</v>
      </c>
      <c r="G206" s="18">
        <v>56601</v>
      </c>
      <c r="H206" s="18">
        <v>42591.02</v>
      </c>
      <c r="I206" s="25">
        <v>65</v>
      </c>
      <c r="J206" s="25">
        <v>17685</v>
      </c>
      <c r="K206" s="25">
        <v>12884</v>
      </c>
      <c r="L206" s="25">
        <v>5</v>
      </c>
      <c r="M206" s="25">
        <v>186</v>
      </c>
      <c r="N206" s="25">
        <v>337</v>
      </c>
      <c r="O206" s="18">
        <v>33992</v>
      </c>
      <c r="P206" s="18">
        <v>24.95</v>
      </c>
      <c r="Q206" s="18">
        <v>51.12</v>
      </c>
    </row>
    <row r="207" spans="1:19">
      <c r="A207" t="s">
        <v>712</v>
      </c>
      <c r="B207" s="15">
        <v>147.15</v>
      </c>
      <c r="C207" s="25">
        <v>1800</v>
      </c>
      <c r="D207" s="15">
        <v>147.15</v>
      </c>
      <c r="E207">
        <v>1</v>
      </c>
      <c r="F207">
        <f t="shared" si="3"/>
        <v>817.5</v>
      </c>
      <c r="G207" s="18">
        <v>62304</v>
      </c>
      <c r="H207" s="18">
        <v>36159.440000000002</v>
      </c>
      <c r="I207" s="25">
        <v>42</v>
      </c>
      <c r="J207" s="25">
        <v>8707</v>
      </c>
      <c r="K207" s="25">
        <v>4915</v>
      </c>
      <c r="L207" s="25">
        <v>5</v>
      </c>
      <c r="M207" s="25">
        <v>99</v>
      </c>
      <c r="N207" s="25">
        <v>212</v>
      </c>
      <c r="O207" s="18">
        <v>34598</v>
      </c>
      <c r="P207" s="18">
        <v>14.77</v>
      </c>
      <c r="Q207" s="18">
        <v>23.68</v>
      </c>
    </row>
    <row r="208" spans="1:19">
      <c r="A208" t="s">
        <v>713</v>
      </c>
      <c r="B208" s="15">
        <v>257.01</v>
      </c>
      <c r="C208" s="25">
        <v>3100</v>
      </c>
      <c r="D208" s="15">
        <v>34.909999999999997</v>
      </c>
      <c r="E208">
        <v>0.13583129061126026</v>
      </c>
      <c r="F208">
        <f t="shared" si="3"/>
        <v>829.0645161290322</v>
      </c>
      <c r="G208" s="18">
        <v>18681</v>
      </c>
      <c r="H208" s="18">
        <v>21287.59</v>
      </c>
      <c r="I208" s="25">
        <v>67</v>
      </c>
      <c r="J208" s="25">
        <v>3233</v>
      </c>
      <c r="K208" s="25">
        <v>3149</v>
      </c>
      <c r="L208" s="25">
        <v>1</v>
      </c>
      <c r="M208" s="25">
        <v>123</v>
      </c>
      <c r="N208" s="25">
        <v>704</v>
      </c>
      <c r="O208" s="18">
        <v>14714</v>
      </c>
      <c r="P208" s="18">
        <v>20.57</v>
      </c>
      <c r="Q208" s="18">
        <v>21.48</v>
      </c>
      <c r="R208" s="15">
        <v>27</v>
      </c>
    </row>
    <row r="209" spans="1:19">
      <c r="A209" t="s">
        <v>714</v>
      </c>
      <c r="B209" s="15">
        <v>644.61</v>
      </c>
      <c r="C209" s="25">
        <v>5240</v>
      </c>
      <c r="D209" s="15">
        <v>69.2</v>
      </c>
      <c r="E209">
        <v>0.10735173205504103</v>
      </c>
      <c r="F209">
        <f t="shared" si="3"/>
        <v>1230.1717557251909</v>
      </c>
      <c r="G209" s="18">
        <v>14159</v>
      </c>
      <c r="H209" s="18">
        <v>19877.71</v>
      </c>
      <c r="I209" s="25">
        <v>136</v>
      </c>
      <c r="J209" s="25">
        <v>6851</v>
      </c>
      <c r="K209" s="25">
        <v>4013</v>
      </c>
      <c r="L209" s="25">
        <v>2</v>
      </c>
      <c r="M209" s="25">
        <v>271</v>
      </c>
      <c r="N209" s="25">
        <v>1365</v>
      </c>
      <c r="O209" s="18">
        <v>9431</v>
      </c>
      <c r="P209" s="18">
        <v>57.1</v>
      </c>
      <c r="Q209" s="18">
        <v>72.44</v>
      </c>
      <c r="R209" s="15">
        <v>21.52</v>
      </c>
    </row>
    <row r="210" spans="1:19">
      <c r="A210" t="s">
        <v>715</v>
      </c>
      <c r="B210" s="15">
        <v>274.24</v>
      </c>
      <c r="C210" s="25">
        <v>7779</v>
      </c>
      <c r="D210" s="15">
        <v>29.43</v>
      </c>
      <c r="E210">
        <v>0.10731476079346557</v>
      </c>
      <c r="F210">
        <f t="shared" si="3"/>
        <v>352.53888674636846</v>
      </c>
      <c r="G210" s="18">
        <v>14276</v>
      </c>
      <c r="H210" s="18">
        <v>21918.29</v>
      </c>
      <c r="I210" s="25">
        <v>78</v>
      </c>
      <c r="J210" s="25">
        <v>5260</v>
      </c>
      <c r="K210" s="25">
        <v>2550</v>
      </c>
      <c r="L210" s="25">
        <v>1</v>
      </c>
      <c r="M210" s="25">
        <v>111</v>
      </c>
      <c r="N210" s="25">
        <v>766</v>
      </c>
      <c r="O210" s="18">
        <v>7376</v>
      </c>
      <c r="P210" s="18">
        <v>15.84</v>
      </c>
      <c r="Q210" s="18">
        <v>21.71</v>
      </c>
    </row>
    <row r="211" spans="1:19">
      <c r="A211" t="s">
        <v>716</v>
      </c>
      <c r="B211" s="15">
        <v>694.8</v>
      </c>
      <c r="C211" s="25">
        <v>22099</v>
      </c>
      <c r="D211" s="15">
        <v>265.51</v>
      </c>
      <c r="E211">
        <v>0.38213874496257916</v>
      </c>
      <c r="F211">
        <f t="shared" si="3"/>
        <v>314.40336666817501</v>
      </c>
      <c r="G211" s="18">
        <v>21945</v>
      </c>
      <c r="H211" s="18">
        <v>32596.13</v>
      </c>
      <c r="I211" s="25">
        <v>202</v>
      </c>
      <c r="J211" s="25">
        <v>23501</v>
      </c>
      <c r="K211" s="25">
        <v>12908</v>
      </c>
      <c r="L211" s="25">
        <v>30</v>
      </c>
      <c r="M211" s="25">
        <v>355</v>
      </c>
      <c r="N211" s="25">
        <v>1548</v>
      </c>
      <c r="O211" s="18">
        <v>257576</v>
      </c>
      <c r="P211" s="18">
        <v>38.53</v>
      </c>
      <c r="Q211" s="18">
        <v>52.66</v>
      </c>
      <c r="R211" s="15">
        <v>943.83</v>
      </c>
      <c r="S211" s="15">
        <v>2306000</v>
      </c>
    </row>
    <row r="212" spans="1:19">
      <c r="A212" t="s">
        <v>717</v>
      </c>
      <c r="B212" s="15">
        <v>366.23</v>
      </c>
      <c r="C212" s="25">
        <v>18617</v>
      </c>
      <c r="D212" s="15">
        <v>103.33</v>
      </c>
      <c r="E212">
        <v>0.28214510007372412</v>
      </c>
      <c r="F212">
        <f t="shared" si="3"/>
        <v>196.71805339206102</v>
      </c>
      <c r="G212" s="18">
        <v>28291</v>
      </c>
      <c r="H212" s="18">
        <v>33644.839999999997</v>
      </c>
      <c r="I212" s="25">
        <v>170</v>
      </c>
      <c r="J212" s="25">
        <v>14980</v>
      </c>
      <c r="K212" s="25">
        <v>7192</v>
      </c>
      <c r="L212" s="25">
        <v>7</v>
      </c>
      <c r="M212" s="25">
        <v>187</v>
      </c>
      <c r="N212" s="25">
        <v>1017</v>
      </c>
      <c r="O212" s="18">
        <v>59450</v>
      </c>
      <c r="P212" s="18">
        <v>18.010000000000002</v>
      </c>
      <c r="Q212" s="18">
        <v>25.09</v>
      </c>
      <c r="R212" s="15">
        <v>539.91</v>
      </c>
      <c r="S212" s="15">
        <v>170198</v>
      </c>
    </row>
    <row r="213" spans="1:19">
      <c r="A213" t="s">
        <v>718</v>
      </c>
      <c r="B213" s="15">
        <v>509.98</v>
      </c>
      <c r="C213" s="25">
        <v>27809</v>
      </c>
      <c r="D213" s="15">
        <v>75.86</v>
      </c>
      <c r="E213">
        <v>0.14875093140907486</v>
      </c>
      <c r="F213">
        <f t="shared" si="3"/>
        <v>183.38667337912187</v>
      </c>
      <c r="G213" s="18">
        <v>18443</v>
      </c>
      <c r="H213" s="18">
        <v>27843.9</v>
      </c>
      <c r="I213" s="25">
        <v>192</v>
      </c>
      <c r="J213" s="25">
        <v>13486</v>
      </c>
      <c r="K213" s="25">
        <v>8008</v>
      </c>
      <c r="L213" s="25">
        <v>9</v>
      </c>
      <c r="M213" s="25">
        <v>256</v>
      </c>
      <c r="N213" s="25">
        <v>1265</v>
      </c>
      <c r="O213" s="18">
        <v>102247</v>
      </c>
      <c r="P213" s="18">
        <v>22.65</v>
      </c>
      <c r="Q213" s="18">
        <v>27.77</v>
      </c>
      <c r="R213" s="15">
        <v>396.54</v>
      </c>
      <c r="S213" s="15">
        <v>2800000</v>
      </c>
    </row>
    <row r="214" spans="1:19">
      <c r="A214" t="s">
        <v>719</v>
      </c>
      <c r="B214" s="15">
        <v>310.64999999999998</v>
      </c>
      <c r="C214" s="25">
        <v>12555</v>
      </c>
      <c r="D214" s="15">
        <v>49.89</v>
      </c>
      <c r="E214">
        <v>0.16059874456784162</v>
      </c>
      <c r="F214">
        <f t="shared" si="3"/>
        <v>247.43130227001194</v>
      </c>
      <c r="G214" s="18">
        <v>14776</v>
      </c>
      <c r="H214" s="18">
        <v>24374.44</v>
      </c>
      <c r="I214" s="25">
        <v>92</v>
      </c>
      <c r="J214" s="25">
        <v>7389</v>
      </c>
      <c r="K214" s="25">
        <v>3892</v>
      </c>
      <c r="L214" s="26">
        <v>1</v>
      </c>
      <c r="M214" s="25">
        <v>141</v>
      </c>
      <c r="N214" s="25">
        <v>896</v>
      </c>
      <c r="O214" s="18">
        <v>10932</v>
      </c>
      <c r="P214" s="18">
        <v>19.940000000000001</v>
      </c>
      <c r="Q214" s="18">
        <v>31.94</v>
      </c>
      <c r="R214" s="15">
        <v>13.97</v>
      </c>
      <c r="S214" s="15">
        <v>47000</v>
      </c>
    </row>
    <row r="215" spans="1:19">
      <c r="A215" t="s">
        <v>720</v>
      </c>
      <c r="B215" s="15">
        <v>158.94999999999999</v>
      </c>
      <c r="C215" s="25">
        <v>3337</v>
      </c>
      <c r="D215" s="15">
        <v>59.86</v>
      </c>
      <c r="E215">
        <v>0.37659641396665622</v>
      </c>
      <c r="F215">
        <f t="shared" si="3"/>
        <v>476.32604135450998</v>
      </c>
      <c r="G215" s="18">
        <v>20093</v>
      </c>
      <c r="H215" s="18">
        <v>24761.279999999999</v>
      </c>
      <c r="I215" s="25">
        <v>48</v>
      </c>
      <c r="J215" s="25">
        <v>4150</v>
      </c>
      <c r="K215" s="25">
        <v>2388</v>
      </c>
      <c r="L215" s="25">
        <v>4</v>
      </c>
      <c r="M215" s="25">
        <v>84</v>
      </c>
      <c r="N215" s="25">
        <v>394</v>
      </c>
      <c r="O215" s="18">
        <v>15887</v>
      </c>
      <c r="P215" s="18">
        <v>10.81</v>
      </c>
      <c r="Q215" s="18">
        <v>15.3</v>
      </c>
      <c r="R215" s="15">
        <v>31</v>
      </c>
      <c r="S215" s="15">
        <v>505440</v>
      </c>
    </row>
    <row r="216" spans="1:19">
      <c r="A216" t="s">
        <v>721</v>
      </c>
      <c r="B216" s="15">
        <v>85.84</v>
      </c>
      <c r="C216" s="25">
        <v>6222</v>
      </c>
      <c r="D216" s="15">
        <v>51.31</v>
      </c>
      <c r="E216">
        <v>0.59773998136067097</v>
      </c>
      <c r="F216">
        <f t="shared" si="3"/>
        <v>137.96207007393122</v>
      </c>
      <c r="G216" s="18">
        <v>29602</v>
      </c>
      <c r="H216" s="18">
        <v>26423.73</v>
      </c>
      <c r="I216" s="25">
        <v>37</v>
      </c>
      <c r="J216" s="25">
        <v>1998</v>
      </c>
      <c r="K216" s="25">
        <v>826</v>
      </c>
      <c r="L216" s="20"/>
      <c r="M216" s="25">
        <v>46</v>
      </c>
      <c r="N216" s="25">
        <v>622</v>
      </c>
      <c r="O216" s="13"/>
      <c r="P216" s="18">
        <v>4.6500000000000004</v>
      </c>
      <c r="Q216" s="18">
        <v>8.58</v>
      </c>
      <c r="R216" s="15">
        <v>24.7</v>
      </c>
    </row>
    <row r="217" spans="1:19">
      <c r="A217" t="s">
        <v>722</v>
      </c>
      <c r="B217" s="15">
        <v>367.85</v>
      </c>
      <c r="C217" s="25">
        <v>10843</v>
      </c>
      <c r="D217" s="15">
        <v>133.19</v>
      </c>
      <c r="E217">
        <v>0.36207693353268994</v>
      </c>
      <c r="F217">
        <f t="shared" si="3"/>
        <v>339.25112976113621</v>
      </c>
      <c r="G217" s="18">
        <v>12212</v>
      </c>
      <c r="H217" s="18">
        <v>24759.34</v>
      </c>
      <c r="I217" s="25">
        <v>83</v>
      </c>
      <c r="J217" s="25">
        <v>7363</v>
      </c>
      <c r="K217" s="25">
        <v>2881</v>
      </c>
      <c r="L217" s="25">
        <v>2</v>
      </c>
      <c r="M217" s="25">
        <v>122</v>
      </c>
      <c r="N217" s="25">
        <v>1076</v>
      </c>
      <c r="O217" s="18">
        <v>21807</v>
      </c>
      <c r="P217" s="18">
        <v>16.13</v>
      </c>
      <c r="Q217" s="18">
        <v>40.159999999999997</v>
      </c>
      <c r="R217" s="15">
        <v>27</v>
      </c>
    </row>
    <row r="218" spans="1:19">
      <c r="A218" t="s">
        <v>723</v>
      </c>
      <c r="B218" s="15">
        <v>505.78</v>
      </c>
      <c r="C218" s="25">
        <v>10606</v>
      </c>
      <c r="D218" s="15">
        <v>185.04</v>
      </c>
      <c r="E218">
        <v>0.36585076515481041</v>
      </c>
      <c r="F218">
        <f t="shared" si="3"/>
        <v>476.88101074863283</v>
      </c>
      <c r="G218" s="18">
        <v>10215</v>
      </c>
      <c r="H218" s="18">
        <v>22386.97</v>
      </c>
      <c r="I218" s="25">
        <v>103</v>
      </c>
      <c r="J218" s="25">
        <v>7588</v>
      </c>
      <c r="K218" s="25">
        <v>3874</v>
      </c>
      <c r="L218" s="25">
        <v>1</v>
      </c>
      <c r="M218" s="25">
        <v>244</v>
      </c>
      <c r="N218" s="25">
        <v>1147</v>
      </c>
      <c r="O218" s="18">
        <v>2805</v>
      </c>
      <c r="P218" s="18">
        <v>33.19</v>
      </c>
      <c r="Q218" s="18">
        <v>51.87</v>
      </c>
      <c r="R218" s="15">
        <v>109.61</v>
      </c>
    </row>
    <row r="219" spans="1:19">
      <c r="A219" t="s">
        <v>724</v>
      </c>
      <c r="B219" s="15">
        <v>647.57000000000005</v>
      </c>
      <c r="C219" s="25">
        <v>12838</v>
      </c>
      <c r="D219" s="15">
        <v>96.85</v>
      </c>
      <c r="E219">
        <v>0.1495591210216656</v>
      </c>
      <c r="F219">
        <f t="shared" si="3"/>
        <v>504.41657579062161</v>
      </c>
      <c r="G219" s="18">
        <v>12032</v>
      </c>
      <c r="H219" s="18">
        <v>24138.38</v>
      </c>
      <c r="I219" s="25">
        <v>156</v>
      </c>
      <c r="J219" s="25">
        <v>12629</v>
      </c>
      <c r="K219" s="25">
        <v>6249</v>
      </c>
      <c r="L219" s="26">
        <v>1</v>
      </c>
      <c r="M219" s="25">
        <v>298</v>
      </c>
      <c r="N219" s="25">
        <v>1458</v>
      </c>
      <c r="O219" s="18">
        <v>18967</v>
      </c>
      <c r="P219" s="18">
        <v>39.19</v>
      </c>
      <c r="Q219" s="18">
        <v>65.819999999999993</v>
      </c>
      <c r="R219" s="15">
        <v>252.53</v>
      </c>
    </row>
    <row r="220" spans="1:19">
      <c r="A220" t="s">
        <v>725</v>
      </c>
      <c r="B220" s="15">
        <v>395.47</v>
      </c>
      <c r="C220" s="25">
        <v>36202</v>
      </c>
      <c r="D220" s="15">
        <v>34.53</v>
      </c>
      <c r="E220">
        <v>8.7313829114724253E-2</v>
      </c>
      <c r="F220">
        <f t="shared" si="3"/>
        <v>109.23982100436442</v>
      </c>
      <c r="G220" s="18">
        <v>12423</v>
      </c>
      <c r="H220" s="22">
        <v>27410.04</v>
      </c>
      <c r="I220" s="25">
        <v>208</v>
      </c>
      <c r="J220" s="25">
        <v>10196</v>
      </c>
      <c r="K220" s="25">
        <v>4229</v>
      </c>
      <c r="L220" s="25">
        <v>4</v>
      </c>
      <c r="M220" s="25">
        <v>205</v>
      </c>
      <c r="N220" s="25">
        <v>1441</v>
      </c>
      <c r="O220" s="18">
        <v>22833</v>
      </c>
      <c r="P220" s="18">
        <v>18.510000000000002</v>
      </c>
      <c r="Q220" s="18">
        <v>31.8</v>
      </c>
      <c r="R220" s="15">
        <v>106.45</v>
      </c>
      <c r="S220" s="15">
        <v>68000</v>
      </c>
    </row>
    <row r="221" spans="1:19">
      <c r="A221" t="s">
        <v>726</v>
      </c>
      <c r="B221" s="15">
        <v>221.95</v>
      </c>
      <c r="C221" s="25">
        <v>11855</v>
      </c>
      <c r="D221" s="15">
        <v>105.76</v>
      </c>
      <c r="E221">
        <v>0.47650371705339045</v>
      </c>
      <c r="F221">
        <f t="shared" si="3"/>
        <v>187.22058203289748</v>
      </c>
      <c r="G221" s="18">
        <v>11573</v>
      </c>
      <c r="H221" s="23">
        <v>22964.83</v>
      </c>
      <c r="I221" s="25">
        <v>86</v>
      </c>
      <c r="J221" s="25">
        <v>4647</v>
      </c>
      <c r="K221" s="25">
        <v>2272</v>
      </c>
      <c r="L221" s="25">
        <v>1</v>
      </c>
      <c r="M221" s="25">
        <v>120</v>
      </c>
      <c r="N221" s="25">
        <v>713</v>
      </c>
      <c r="O221" s="18">
        <v>9684</v>
      </c>
      <c r="P221" s="18">
        <v>11.71</v>
      </c>
      <c r="Q221" s="18">
        <v>18.989999999999998</v>
      </c>
    </row>
    <row r="222" spans="1:19">
      <c r="A222" t="s">
        <v>727</v>
      </c>
      <c r="B222" s="15">
        <v>407.06</v>
      </c>
      <c r="C222" s="25">
        <v>33508</v>
      </c>
      <c r="D222" s="15">
        <v>32.78</v>
      </c>
      <c r="E222">
        <v>8.0528668992286154E-2</v>
      </c>
      <c r="F222">
        <f t="shared" si="3"/>
        <v>121.48143726871196</v>
      </c>
      <c r="G222" s="18">
        <v>9949</v>
      </c>
      <c r="H222" s="18">
        <v>22761.58</v>
      </c>
      <c r="I222" s="25">
        <v>186</v>
      </c>
      <c r="J222" s="25">
        <v>9168</v>
      </c>
      <c r="K222" s="25">
        <v>4165</v>
      </c>
      <c r="L222" s="25">
        <v>2</v>
      </c>
      <c r="M222" s="25">
        <v>220</v>
      </c>
      <c r="N222" s="25">
        <v>1500</v>
      </c>
      <c r="O222" s="18">
        <v>12188</v>
      </c>
      <c r="P222" s="18">
        <v>20.329999999999998</v>
      </c>
      <c r="Q222" s="18">
        <v>33.75</v>
      </c>
      <c r="R222" s="15">
        <v>76.41</v>
      </c>
    </row>
    <row r="223" spans="1:19">
      <c r="A223" t="s">
        <v>728</v>
      </c>
      <c r="B223" s="15">
        <v>253.86</v>
      </c>
      <c r="C223" s="26">
        <v>13411</v>
      </c>
      <c r="D223" s="15">
        <v>104.48</v>
      </c>
      <c r="E223">
        <v>0.41156542976443711</v>
      </c>
      <c r="F223">
        <f t="shared" si="3"/>
        <v>189.29237193348746</v>
      </c>
      <c r="G223" s="18">
        <v>12967</v>
      </c>
      <c r="H223" s="18">
        <v>27975.8</v>
      </c>
      <c r="I223" s="25">
        <v>92</v>
      </c>
      <c r="J223" s="25">
        <v>5380</v>
      </c>
      <c r="K223" s="25">
        <v>2172</v>
      </c>
      <c r="L223" s="25">
        <v>1</v>
      </c>
      <c r="M223" s="25">
        <v>110</v>
      </c>
      <c r="N223" s="25">
        <v>741</v>
      </c>
      <c r="O223" s="18">
        <v>5935</v>
      </c>
      <c r="P223" s="18">
        <v>14.22</v>
      </c>
      <c r="Q223" s="18">
        <v>17.8</v>
      </c>
      <c r="R223" s="15">
        <v>133.91999999999999</v>
      </c>
    </row>
    <row r="224" spans="1:19">
      <c r="A224" t="s">
        <v>729</v>
      </c>
      <c r="B224" s="15">
        <v>240.98</v>
      </c>
      <c r="C224" s="27">
        <v>17386</v>
      </c>
      <c r="D224" s="15">
        <v>35.409999999999997</v>
      </c>
      <c r="E224">
        <v>0.14694165490912109</v>
      </c>
      <c r="F224">
        <f t="shared" si="3"/>
        <v>138.6057747613022</v>
      </c>
      <c r="G224" s="22">
        <v>13921</v>
      </c>
      <c r="H224" s="18">
        <v>22440</v>
      </c>
      <c r="I224" s="27">
        <v>98</v>
      </c>
      <c r="J224" s="27">
        <v>4301</v>
      </c>
      <c r="K224" s="27">
        <v>2468</v>
      </c>
      <c r="L224" s="27">
        <v>3</v>
      </c>
      <c r="M224" s="27">
        <v>115</v>
      </c>
      <c r="N224" s="27">
        <v>784</v>
      </c>
      <c r="O224" s="22">
        <v>19833</v>
      </c>
      <c r="P224" s="22">
        <v>8.82</v>
      </c>
      <c r="Q224" s="22">
        <v>14.75</v>
      </c>
      <c r="R224" s="15">
        <v>140.38</v>
      </c>
    </row>
    <row r="225" spans="1:19">
      <c r="A225" t="s">
        <v>730</v>
      </c>
      <c r="B225" s="15">
        <v>157.03</v>
      </c>
      <c r="C225" s="25">
        <v>2305</v>
      </c>
      <c r="D225" s="15">
        <v>157.03</v>
      </c>
      <c r="E225">
        <v>1</v>
      </c>
      <c r="F225">
        <f t="shared" si="3"/>
        <v>681.25813449023872</v>
      </c>
      <c r="G225" s="18">
        <v>26366</v>
      </c>
      <c r="H225" s="18">
        <v>30639.01</v>
      </c>
      <c r="I225" s="25">
        <v>73</v>
      </c>
      <c r="J225" s="25">
        <v>7120</v>
      </c>
      <c r="K225" s="25">
        <v>4994</v>
      </c>
      <c r="L225" s="25">
        <v>10</v>
      </c>
      <c r="M225" s="25">
        <v>96</v>
      </c>
      <c r="N225" s="25">
        <v>346</v>
      </c>
      <c r="O225" s="18">
        <v>94153</v>
      </c>
      <c r="P225" s="18">
        <v>8.49</v>
      </c>
      <c r="Q225" s="18">
        <v>17.66</v>
      </c>
      <c r="R225" s="15">
        <v>87.2</v>
      </c>
      <c r="S225" s="15">
        <v>14230600</v>
      </c>
    </row>
    <row r="226" spans="1:19">
      <c r="A226" t="s">
        <v>731</v>
      </c>
      <c r="B226" s="15">
        <v>55.14</v>
      </c>
      <c r="C226" s="25">
        <v>1915</v>
      </c>
      <c r="D226" s="15">
        <v>55.14</v>
      </c>
      <c r="E226">
        <v>1</v>
      </c>
      <c r="F226">
        <f t="shared" si="3"/>
        <v>287.9373368146214</v>
      </c>
      <c r="G226" s="18">
        <v>35750</v>
      </c>
      <c r="H226" s="18">
        <v>28410.42</v>
      </c>
      <c r="I226" s="25">
        <v>26</v>
      </c>
      <c r="J226" s="25">
        <v>1922</v>
      </c>
      <c r="K226" s="25">
        <v>1303</v>
      </c>
      <c r="L226" s="25">
        <v>5</v>
      </c>
      <c r="M226" s="25">
        <v>44</v>
      </c>
      <c r="N226" s="25">
        <v>138</v>
      </c>
      <c r="O226" s="18">
        <v>32859</v>
      </c>
      <c r="P226" s="18">
        <v>4.41</v>
      </c>
      <c r="Q226" s="18">
        <v>6.84</v>
      </c>
      <c r="R226" s="15">
        <v>43.93</v>
      </c>
      <c r="S226" s="15">
        <v>1142500</v>
      </c>
    </row>
    <row r="227" spans="1:19">
      <c r="A227" t="s">
        <v>732</v>
      </c>
      <c r="B227" s="15">
        <v>3266.33</v>
      </c>
      <c r="C227" s="25">
        <v>82826</v>
      </c>
      <c r="D227" s="15">
        <v>1426.28</v>
      </c>
      <c r="E227">
        <v>0.43666132938190566</v>
      </c>
      <c r="F227">
        <f t="shared" si="3"/>
        <v>394.36046652017484</v>
      </c>
      <c r="G227" s="18">
        <v>22920</v>
      </c>
      <c r="H227" s="13"/>
      <c r="I227" s="25">
        <v>1404</v>
      </c>
      <c r="J227" s="25">
        <v>86960</v>
      </c>
      <c r="K227" s="25">
        <v>41943</v>
      </c>
      <c r="L227" s="25">
        <v>51</v>
      </c>
      <c r="M227" s="25">
        <v>1304</v>
      </c>
      <c r="N227" s="25">
        <v>7096</v>
      </c>
      <c r="O227" s="18">
        <v>523279</v>
      </c>
      <c r="P227" s="18">
        <v>192.02</v>
      </c>
      <c r="Q227" s="18">
        <v>208.14</v>
      </c>
      <c r="R227" s="15">
        <v>2602.9</v>
      </c>
      <c r="S227" s="15">
        <v>6186300</v>
      </c>
    </row>
    <row r="228" spans="1:19">
      <c r="A228" t="s">
        <v>733</v>
      </c>
      <c r="B228" s="15">
        <v>1132.29</v>
      </c>
      <c r="C228" s="25">
        <v>12121</v>
      </c>
      <c r="D228" s="15">
        <v>515.51</v>
      </c>
      <c r="E228">
        <v>0.45528089093783397</v>
      </c>
      <c r="F228">
        <f t="shared" si="3"/>
        <v>934.15559772296012</v>
      </c>
      <c r="G228" s="18">
        <v>35215</v>
      </c>
      <c r="H228" s="18">
        <v>34195.160000000003</v>
      </c>
      <c r="I228" s="25">
        <v>562</v>
      </c>
      <c r="J228" s="25">
        <v>57109</v>
      </c>
      <c r="K228" s="25">
        <v>32456</v>
      </c>
      <c r="L228" s="25">
        <v>42</v>
      </c>
      <c r="M228" s="25">
        <v>486</v>
      </c>
      <c r="N228" s="25">
        <v>503</v>
      </c>
      <c r="O228" s="18">
        <v>589291</v>
      </c>
      <c r="P228" s="18">
        <v>63.65</v>
      </c>
      <c r="Q228" s="18">
        <v>69.42</v>
      </c>
      <c r="R228" t="s">
        <v>734</v>
      </c>
      <c r="S228" s="15">
        <v>11218000</v>
      </c>
    </row>
    <row r="229" spans="1:19">
      <c r="A229" t="s">
        <v>735</v>
      </c>
      <c r="B229" s="15">
        <v>327.02999999999997</v>
      </c>
      <c r="C229" s="25">
        <v>4373</v>
      </c>
      <c r="D229" s="15">
        <v>150.13999999999999</v>
      </c>
      <c r="E229">
        <v>0.45910161147295353</v>
      </c>
      <c r="F229">
        <f t="shared" si="3"/>
        <v>747.83901211982607</v>
      </c>
      <c r="G229" s="18">
        <v>19256</v>
      </c>
      <c r="H229" s="18">
        <v>25455.37</v>
      </c>
      <c r="I229" s="25">
        <v>145</v>
      </c>
      <c r="J229" s="25">
        <v>8253</v>
      </c>
      <c r="K229" s="25">
        <v>3832</v>
      </c>
      <c r="L229" s="25">
        <v>2</v>
      </c>
      <c r="M229" s="25">
        <v>138</v>
      </c>
      <c r="N229" s="25">
        <v>462</v>
      </c>
      <c r="O229" s="18">
        <v>33771</v>
      </c>
      <c r="P229" s="18">
        <v>15.02</v>
      </c>
      <c r="Q229" s="18">
        <v>17.84</v>
      </c>
      <c r="R229" s="15">
        <v>74.94</v>
      </c>
    </row>
    <row r="230" spans="1:19">
      <c r="A230" t="s">
        <v>736</v>
      </c>
      <c r="B230" s="15">
        <v>111.38</v>
      </c>
      <c r="C230" s="25">
        <v>7440</v>
      </c>
      <c r="D230" s="15">
        <v>69.19</v>
      </c>
      <c r="E230">
        <v>0.62120667983479982</v>
      </c>
      <c r="F230">
        <f t="shared" si="3"/>
        <v>149.7043010752688</v>
      </c>
      <c r="G230" s="18">
        <v>36562</v>
      </c>
      <c r="H230" s="18">
        <v>31922.38</v>
      </c>
      <c r="I230" s="25">
        <v>67</v>
      </c>
      <c r="J230" s="25">
        <v>6386</v>
      </c>
      <c r="K230" s="25">
        <v>3257</v>
      </c>
      <c r="L230" s="25">
        <v>2</v>
      </c>
      <c r="M230" s="25">
        <v>65</v>
      </c>
      <c r="N230" s="25">
        <v>299</v>
      </c>
      <c r="O230" s="18">
        <v>20190</v>
      </c>
      <c r="P230" s="18">
        <v>6.75</v>
      </c>
      <c r="Q230" s="18">
        <v>9.8699999999999992</v>
      </c>
      <c r="R230" s="15">
        <v>218.7</v>
      </c>
      <c r="S230" s="15">
        <v>178082</v>
      </c>
    </row>
    <row r="231" spans="1:19">
      <c r="A231" t="s">
        <v>737</v>
      </c>
      <c r="B231" s="15">
        <v>495.27</v>
      </c>
      <c r="C231" s="25">
        <v>12229</v>
      </c>
      <c r="D231" s="15">
        <v>145.07</v>
      </c>
      <c r="E231">
        <v>0.29291093746845154</v>
      </c>
      <c r="F231">
        <f t="shared" si="3"/>
        <v>404.99632022242207</v>
      </c>
      <c r="G231" s="18">
        <v>13591</v>
      </c>
      <c r="H231" s="18">
        <v>23315.84</v>
      </c>
      <c r="I231" s="25">
        <v>188</v>
      </c>
      <c r="J231" s="25">
        <v>11025</v>
      </c>
      <c r="K231" s="25">
        <v>5141</v>
      </c>
      <c r="L231" s="25">
        <v>4</v>
      </c>
      <c r="M231" s="25">
        <v>217</v>
      </c>
      <c r="N231" s="25">
        <v>282</v>
      </c>
      <c r="O231" s="18">
        <v>40723</v>
      </c>
      <c r="P231" s="18">
        <v>28.24</v>
      </c>
      <c r="Q231" s="18">
        <v>38.799999999999997</v>
      </c>
      <c r="S231" s="15">
        <v>203567</v>
      </c>
    </row>
    <row r="232" spans="1:19">
      <c r="A232" t="s">
        <v>738</v>
      </c>
      <c r="B232" s="15">
        <v>387.91</v>
      </c>
      <c r="C232" s="26">
        <v>5911</v>
      </c>
      <c r="D232" s="15">
        <v>65.77</v>
      </c>
      <c r="E232">
        <v>0.16954963780258306</v>
      </c>
      <c r="F232">
        <f t="shared" si="3"/>
        <v>656.25105735070213</v>
      </c>
      <c r="G232" s="18">
        <v>21352</v>
      </c>
      <c r="H232" s="18">
        <v>34156.39</v>
      </c>
      <c r="I232" s="25">
        <v>213</v>
      </c>
      <c r="J232" s="25">
        <v>11973</v>
      </c>
      <c r="K232" s="25">
        <v>4432</v>
      </c>
      <c r="L232" s="25">
        <v>6</v>
      </c>
      <c r="M232" s="25">
        <v>172</v>
      </c>
      <c r="N232" s="25">
        <v>430</v>
      </c>
      <c r="O232" s="18">
        <v>51820</v>
      </c>
      <c r="P232" s="18">
        <v>18.12</v>
      </c>
      <c r="Q232" s="18">
        <v>18.760000000000002</v>
      </c>
      <c r="R232" s="15">
        <v>141.41</v>
      </c>
    </row>
    <row r="233" spans="1:19">
      <c r="A233" t="s">
        <v>739</v>
      </c>
      <c r="B233" s="15">
        <v>542.67999999999995</v>
      </c>
      <c r="C233" s="25">
        <v>20249</v>
      </c>
      <c r="D233" s="15">
        <v>121.38</v>
      </c>
      <c r="E233">
        <v>0.22366772315176534</v>
      </c>
      <c r="F233">
        <f t="shared" si="3"/>
        <v>268.00335819052788</v>
      </c>
      <c r="G233" s="18">
        <v>16537</v>
      </c>
      <c r="H233" s="18">
        <v>26212.49</v>
      </c>
      <c r="I233" s="25">
        <v>417</v>
      </c>
      <c r="J233" s="25">
        <v>18707</v>
      </c>
      <c r="K233" s="25">
        <v>6527</v>
      </c>
      <c r="L233" s="25">
        <v>12</v>
      </c>
      <c r="M233" s="25">
        <v>271</v>
      </c>
      <c r="N233" s="25">
        <v>480</v>
      </c>
      <c r="O233" s="18">
        <v>103301</v>
      </c>
      <c r="P233" s="18">
        <v>31.47</v>
      </c>
      <c r="Q233" s="18">
        <v>28.99</v>
      </c>
      <c r="R233" s="15">
        <v>396.1</v>
      </c>
      <c r="S233" s="15">
        <v>280903</v>
      </c>
    </row>
    <row r="234" spans="1:19">
      <c r="A234" t="s">
        <v>740</v>
      </c>
      <c r="B234" s="15">
        <v>311.55</v>
      </c>
      <c r="C234" s="25">
        <v>16314</v>
      </c>
      <c r="D234" s="15">
        <v>92.95</v>
      </c>
      <c r="E234">
        <v>0.29834697480340233</v>
      </c>
      <c r="F234">
        <f t="shared" si="3"/>
        <v>190.97094520044135</v>
      </c>
      <c r="G234" s="18">
        <v>99</v>
      </c>
      <c r="H234" s="18">
        <v>24556.93</v>
      </c>
      <c r="I234" s="25">
        <v>303</v>
      </c>
      <c r="J234" s="25">
        <v>10732</v>
      </c>
      <c r="K234" s="25">
        <v>4708</v>
      </c>
      <c r="L234" s="25">
        <v>1</v>
      </c>
      <c r="M234" s="25">
        <v>194</v>
      </c>
      <c r="N234" s="25">
        <v>243</v>
      </c>
      <c r="O234" s="18">
        <v>3925</v>
      </c>
      <c r="P234" s="18">
        <v>20.2</v>
      </c>
      <c r="Q234" s="18">
        <v>19.48</v>
      </c>
      <c r="R234" s="15">
        <v>174.25</v>
      </c>
      <c r="S234" s="15">
        <v>16533</v>
      </c>
    </row>
    <row r="235" spans="1:19">
      <c r="A235" t="s">
        <v>741</v>
      </c>
      <c r="B235" s="15">
        <v>384.75</v>
      </c>
      <c r="C235" s="25">
        <v>5325</v>
      </c>
      <c r="D235" s="15">
        <v>150.76</v>
      </c>
      <c r="E235">
        <v>0.39183885640025989</v>
      </c>
      <c r="F235">
        <f t="shared" si="3"/>
        <v>722.53521126760563</v>
      </c>
      <c r="G235" s="18">
        <v>11536</v>
      </c>
      <c r="H235" s="18">
        <v>21451.18</v>
      </c>
      <c r="I235" s="25">
        <v>140</v>
      </c>
      <c r="J235" s="25">
        <v>8582</v>
      </c>
      <c r="K235" s="25">
        <v>4301</v>
      </c>
      <c r="L235" s="26">
        <v>1</v>
      </c>
      <c r="M235" s="25">
        <v>168</v>
      </c>
      <c r="N235" s="25">
        <v>431</v>
      </c>
      <c r="O235" s="18">
        <v>9635</v>
      </c>
      <c r="P235" s="18">
        <v>21.15</v>
      </c>
      <c r="Q235" s="18">
        <v>22.05</v>
      </c>
      <c r="R235" s="15">
        <v>276</v>
      </c>
    </row>
    <row r="236" spans="1:19">
      <c r="A236" t="s">
        <v>742</v>
      </c>
      <c r="B236" s="15">
        <v>425.33</v>
      </c>
      <c r="C236" s="25">
        <v>5386</v>
      </c>
      <c r="D236" s="15">
        <v>141.5</v>
      </c>
      <c r="E236">
        <v>0.33268285801612868</v>
      </c>
      <c r="F236">
        <f t="shared" si="3"/>
        <v>789.69550686966204</v>
      </c>
      <c r="G236" s="18">
        <v>14175</v>
      </c>
      <c r="H236" s="18">
        <v>23217.759999999998</v>
      </c>
      <c r="I236" s="25">
        <v>154</v>
      </c>
      <c r="J236" s="25">
        <v>10714</v>
      </c>
      <c r="K236" s="25">
        <v>4457</v>
      </c>
      <c r="L236" s="25">
        <v>2</v>
      </c>
      <c r="M236" s="25">
        <v>215</v>
      </c>
      <c r="N236" s="25">
        <v>369</v>
      </c>
      <c r="O236" s="18">
        <v>20243</v>
      </c>
      <c r="P236" s="18">
        <v>20.57</v>
      </c>
      <c r="Q236" s="18">
        <v>23.68</v>
      </c>
      <c r="R236" s="15">
        <v>185.37</v>
      </c>
    </row>
    <row r="237" spans="1:19">
      <c r="A237" t="s">
        <v>743</v>
      </c>
      <c r="B237" s="15">
        <v>353.38</v>
      </c>
      <c r="C237" s="25">
        <v>12826</v>
      </c>
      <c r="D237" s="15">
        <v>115.16</v>
      </c>
      <c r="E237">
        <v>0.32588148735072725</v>
      </c>
      <c r="F237">
        <f t="shared" si="3"/>
        <v>275.51847809137689</v>
      </c>
      <c r="G237" s="18">
        <v>18379</v>
      </c>
      <c r="H237" s="18">
        <v>23112.69</v>
      </c>
      <c r="I237" s="25">
        <v>286</v>
      </c>
      <c r="J237" s="25">
        <v>11691</v>
      </c>
      <c r="K237" s="25">
        <v>5595</v>
      </c>
      <c r="L237" s="25">
        <v>1</v>
      </c>
      <c r="M237" s="25">
        <v>232</v>
      </c>
      <c r="N237" s="25">
        <v>552</v>
      </c>
      <c r="O237" s="18">
        <v>13471</v>
      </c>
      <c r="P237" s="18">
        <v>17.13</v>
      </c>
      <c r="Q237" s="18">
        <v>18.489999999999998</v>
      </c>
      <c r="R237" s="15">
        <v>113.6</v>
      </c>
    </row>
    <row r="238" spans="1:19">
      <c r="A238" t="s">
        <v>744</v>
      </c>
      <c r="B238" s="15">
        <v>751.5</v>
      </c>
      <c r="C238" s="25">
        <v>12479</v>
      </c>
      <c r="D238" s="15">
        <v>192.93</v>
      </c>
      <c r="E238">
        <v>0.25672654690618762</v>
      </c>
      <c r="F238">
        <f t="shared" si="3"/>
        <v>602.21171568234638</v>
      </c>
      <c r="G238" s="18">
        <v>10982</v>
      </c>
      <c r="H238" s="18">
        <v>21677.23</v>
      </c>
      <c r="I238" s="25">
        <v>543</v>
      </c>
      <c r="J238" s="25">
        <v>17283</v>
      </c>
      <c r="K238" s="25">
        <v>7655</v>
      </c>
      <c r="L238" s="25">
        <v>4</v>
      </c>
      <c r="M238" s="25">
        <v>521</v>
      </c>
      <c r="N238" s="25">
        <v>262</v>
      </c>
      <c r="O238" s="18">
        <v>71065</v>
      </c>
      <c r="P238" s="18">
        <v>47.24</v>
      </c>
      <c r="Q238" s="18">
        <v>52.86</v>
      </c>
      <c r="R238" s="15">
        <v>354.23</v>
      </c>
      <c r="S238" s="15">
        <v>63697</v>
      </c>
    </row>
    <row r="239" spans="1:19">
      <c r="A239" t="s">
        <v>745</v>
      </c>
      <c r="B239" s="15">
        <v>347.33</v>
      </c>
      <c r="C239" s="25">
        <v>7186</v>
      </c>
      <c r="D239" s="15">
        <v>85.22</v>
      </c>
      <c r="E239">
        <v>0.245357441050298</v>
      </c>
      <c r="F239">
        <f t="shared" si="3"/>
        <v>483.34261063178405</v>
      </c>
      <c r="G239" s="18">
        <v>15509</v>
      </c>
      <c r="H239" s="18">
        <v>23963.85</v>
      </c>
      <c r="I239" s="25">
        <v>176</v>
      </c>
      <c r="J239" s="25">
        <v>8012</v>
      </c>
      <c r="K239" s="25">
        <v>3199</v>
      </c>
      <c r="L239" s="25">
        <v>2</v>
      </c>
      <c r="M239" s="25">
        <v>245</v>
      </c>
      <c r="N239" s="25">
        <v>207</v>
      </c>
      <c r="O239" s="18">
        <v>14047</v>
      </c>
      <c r="P239" s="18">
        <v>19.440000000000001</v>
      </c>
      <c r="Q239" s="18">
        <v>18.38</v>
      </c>
      <c r="R239" s="15">
        <v>40.020000000000003</v>
      </c>
    </row>
    <row r="240" spans="1:19">
      <c r="A240" t="s">
        <v>746</v>
      </c>
      <c r="B240" s="15">
        <v>532.87</v>
      </c>
      <c r="C240" s="25">
        <v>13271</v>
      </c>
      <c r="D240" s="15">
        <v>79.83</v>
      </c>
      <c r="E240">
        <v>0.14981139865257942</v>
      </c>
      <c r="F240">
        <f t="shared" si="3"/>
        <v>401.52965111898123</v>
      </c>
      <c r="G240" s="18">
        <v>16163</v>
      </c>
      <c r="H240" s="18">
        <v>25178.46</v>
      </c>
      <c r="I240" s="25">
        <v>240</v>
      </c>
      <c r="J240" s="25">
        <v>15625</v>
      </c>
      <c r="K240" s="25">
        <v>4697</v>
      </c>
      <c r="L240" s="25">
        <v>2</v>
      </c>
      <c r="M240" s="25">
        <v>314</v>
      </c>
      <c r="N240" s="25">
        <v>1588</v>
      </c>
      <c r="O240" s="18">
        <v>21298</v>
      </c>
      <c r="P240" s="18">
        <v>31.06</v>
      </c>
      <c r="Q240" s="18">
        <v>39.11</v>
      </c>
      <c r="R240" s="15">
        <v>240</v>
      </c>
      <c r="S240" s="15">
        <v>211197</v>
      </c>
    </row>
    <row r="241" spans="1:19">
      <c r="A241" t="s">
        <v>747</v>
      </c>
      <c r="B241" s="15">
        <v>468.01</v>
      </c>
      <c r="C241" s="25">
        <v>6344</v>
      </c>
      <c r="D241" s="15">
        <v>125.76</v>
      </c>
      <c r="E241">
        <v>0.26871220700412385</v>
      </c>
      <c r="F241">
        <f t="shared" si="3"/>
        <v>737.72068095838586</v>
      </c>
      <c r="G241" s="18">
        <v>12140</v>
      </c>
      <c r="H241" s="18">
        <v>25178.52</v>
      </c>
      <c r="I241" s="25">
        <v>211</v>
      </c>
      <c r="J241" s="25">
        <v>8073</v>
      </c>
      <c r="K241" s="25">
        <v>6690</v>
      </c>
      <c r="L241" s="25">
        <v>1</v>
      </c>
      <c r="M241" s="25">
        <v>281</v>
      </c>
      <c r="N241" s="25">
        <v>267</v>
      </c>
      <c r="O241" s="18">
        <v>4169</v>
      </c>
      <c r="P241" s="18">
        <v>29</v>
      </c>
      <c r="Q241" s="18">
        <v>35</v>
      </c>
      <c r="R241" s="15">
        <v>125.33</v>
      </c>
    </row>
    <row r="242" spans="1:19">
      <c r="A242" t="s">
        <v>748</v>
      </c>
      <c r="B242" s="15">
        <v>656.77</v>
      </c>
      <c r="C242" s="25">
        <v>16591</v>
      </c>
      <c r="D242" s="15">
        <v>42.72</v>
      </c>
      <c r="E242">
        <v>6.5045601961112712E-2</v>
      </c>
      <c r="F242">
        <f t="shared" si="3"/>
        <v>395.85920077150263</v>
      </c>
      <c r="G242" s="18">
        <v>11915</v>
      </c>
      <c r="H242" s="18">
        <v>22768.9</v>
      </c>
      <c r="I242" s="25">
        <v>362</v>
      </c>
      <c r="J242" s="25">
        <v>13790</v>
      </c>
      <c r="K242" s="25">
        <v>11205</v>
      </c>
      <c r="L242" s="25">
        <v>2</v>
      </c>
      <c r="M242" s="25">
        <v>390</v>
      </c>
      <c r="N242" s="25">
        <v>1714</v>
      </c>
      <c r="O242" s="18">
        <v>23110</v>
      </c>
      <c r="P242" s="18">
        <v>39.96</v>
      </c>
      <c r="Q242" s="18">
        <v>56.77</v>
      </c>
      <c r="R242" s="15">
        <v>560.35</v>
      </c>
      <c r="S242" s="15">
        <v>144000</v>
      </c>
    </row>
    <row r="243" spans="1:19">
      <c r="A243" t="s">
        <v>749</v>
      </c>
      <c r="B243" s="15">
        <v>154.85</v>
      </c>
      <c r="C243" s="25">
        <v>15302</v>
      </c>
      <c r="D243" s="15">
        <v>35.200000000000003</v>
      </c>
      <c r="E243">
        <v>0.22731675815305136</v>
      </c>
      <c r="F243">
        <f t="shared" si="3"/>
        <v>101.19592210168605</v>
      </c>
      <c r="G243" s="18">
        <v>15710</v>
      </c>
      <c r="H243" s="18">
        <v>23138.98</v>
      </c>
      <c r="I243" s="25">
        <v>187</v>
      </c>
      <c r="J243" s="25">
        <v>6299</v>
      </c>
      <c r="K243" s="25">
        <v>2897</v>
      </c>
      <c r="L243" s="25">
        <v>3</v>
      </c>
      <c r="M243" s="25">
        <v>85</v>
      </c>
      <c r="N243" s="25">
        <v>320</v>
      </c>
      <c r="O243" s="18">
        <v>49635</v>
      </c>
      <c r="P243" s="18">
        <v>8.17</v>
      </c>
      <c r="Q243" s="18">
        <v>9.85</v>
      </c>
    </row>
    <row r="244" spans="1:19">
      <c r="A244" t="s">
        <v>750</v>
      </c>
      <c r="B244" s="15">
        <v>399.88</v>
      </c>
      <c r="C244" s="25">
        <v>12301</v>
      </c>
      <c r="D244" s="15">
        <v>142.78</v>
      </c>
      <c r="E244">
        <v>0.35705711713514054</v>
      </c>
      <c r="F244">
        <f t="shared" si="3"/>
        <v>325.07926184863021</v>
      </c>
      <c r="G244" s="18">
        <v>7548</v>
      </c>
      <c r="H244" s="18">
        <v>21969.75</v>
      </c>
      <c r="I244" s="25">
        <v>311</v>
      </c>
      <c r="J244" s="25">
        <v>8932</v>
      </c>
      <c r="K244" s="25">
        <v>3935</v>
      </c>
      <c r="L244" s="20"/>
      <c r="M244" s="25">
        <v>198</v>
      </c>
      <c r="N244" s="25">
        <v>254</v>
      </c>
      <c r="O244" s="13"/>
      <c r="P244" s="18">
        <v>27.16</v>
      </c>
      <c r="Q244" s="18">
        <v>36.28</v>
      </c>
    </row>
    <row r="245" spans="1:19">
      <c r="A245" t="s">
        <v>751</v>
      </c>
      <c r="B245" s="15">
        <v>496.25</v>
      </c>
      <c r="C245" s="25">
        <v>7962</v>
      </c>
      <c r="D245" s="15">
        <v>108.21</v>
      </c>
      <c r="E245">
        <v>0.21805541561712846</v>
      </c>
      <c r="F245">
        <f t="shared" si="3"/>
        <v>623.2730469731224</v>
      </c>
      <c r="G245" s="18">
        <v>12616</v>
      </c>
      <c r="H245" s="18">
        <v>24229.77</v>
      </c>
      <c r="I245" s="25">
        <v>212</v>
      </c>
      <c r="J245" s="25">
        <v>10745</v>
      </c>
      <c r="K245" s="25">
        <v>4872</v>
      </c>
      <c r="L245" s="20"/>
      <c r="M245" s="25">
        <v>319</v>
      </c>
      <c r="N245" s="25">
        <v>1036</v>
      </c>
      <c r="O245" s="13"/>
      <c r="P245" s="18">
        <v>21.5</v>
      </c>
      <c r="Q245" s="18">
        <v>26.84</v>
      </c>
      <c r="R245" s="15">
        <v>67.819999999999993</v>
      </c>
    </row>
    <row r="246" spans="1:19">
      <c r="A246" t="s">
        <v>752</v>
      </c>
      <c r="B246" s="15">
        <v>365.5</v>
      </c>
      <c r="C246" s="25">
        <v>8034</v>
      </c>
      <c r="D246" s="15">
        <v>218.11</v>
      </c>
      <c r="E246">
        <v>0.59674418604651169</v>
      </c>
      <c r="F246">
        <f t="shared" si="3"/>
        <v>454.94149863081901</v>
      </c>
      <c r="G246" s="18">
        <v>24585</v>
      </c>
      <c r="H246" s="18">
        <v>27579.06</v>
      </c>
      <c r="I246" s="25">
        <v>219</v>
      </c>
      <c r="J246" s="25">
        <v>18037</v>
      </c>
      <c r="K246" s="25">
        <v>10113</v>
      </c>
      <c r="L246" s="25">
        <v>25</v>
      </c>
      <c r="M246" s="25">
        <v>290</v>
      </c>
      <c r="N246" s="25">
        <v>815</v>
      </c>
      <c r="O246" s="18">
        <v>245768</v>
      </c>
      <c r="P246" s="21">
        <v>24.42</v>
      </c>
      <c r="Q246" s="18">
        <v>35.770000000000003</v>
      </c>
      <c r="R246" s="15">
        <v>978.5</v>
      </c>
      <c r="S246" s="15">
        <v>5690000</v>
      </c>
    </row>
    <row r="247" spans="1:19">
      <c r="A247" t="s">
        <v>753</v>
      </c>
      <c r="B247" s="15">
        <v>316.16000000000003</v>
      </c>
      <c r="C247" s="25">
        <v>9946</v>
      </c>
      <c r="D247" s="15">
        <v>47.39</v>
      </c>
      <c r="E247">
        <v>0.14989245951417002</v>
      </c>
      <c r="F247">
        <f t="shared" si="3"/>
        <v>317.87653327971043</v>
      </c>
      <c r="G247" s="18">
        <v>14422</v>
      </c>
      <c r="H247" s="18">
        <v>27931.3</v>
      </c>
      <c r="I247" s="25">
        <v>138</v>
      </c>
      <c r="J247" s="25">
        <v>8201</v>
      </c>
      <c r="K247" s="25">
        <v>3165</v>
      </c>
      <c r="L247" s="25">
        <v>2</v>
      </c>
      <c r="M247" s="25">
        <v>219</v>
      </c>
      <c r="N247" s="25">
        <v>920</v>
      </c>
      <c r="O247" s="18">
        <v>7368</v>
      </c>
      <c r="P247" s="18">
        <v>20.6</v>
      </c>
      <c r="Q247" s="18">
        <v>38.24</v>
      </c>
      <c r="R247" s="15">
        <v>548</v>
      </c>
    </row>
    <row r="248" spans="1:19">
      <c r="A248" t="s">
        <v>754</v>
      </c>
      <c r="B248" s="15">
        <v>747.44</v>
      </c>
      <c r="C248" s="25">
        <v>30762</v>
      </c>
      <c r="D248" s="15">
        <v>84.61</v>
      </c>
      <c r="E248">
        <v>0.11319972171679331</v>
      </c>
      <c r="F248">
        <f t="shared" si="3"/>
        <v>242.97509914829988</v>
      </c>
      <c r="G248" s="18">
        <v>11322</v>
      </c>
      <c r="H248" s="18">
        <v>30260.82</v>
      </c>
      <c r="I248" s="25">
        <v>284</v>
      </c>
      <c r="J248" s="25">
        <v>15244</v>
      </c>
      <c r="K248" s="25">
        <v>6611</v>
      </c>
      <c r="L248" s="25">
        <v>6</v>
      </c>
      <c r="M248" s="25">
        <v>513</v>
      </c>
      <c r="N248" s="25">
        <v>2127</v>
      </c>
      <c r="O248" s="18">
        <v>34816</v>
      </c>
      <c r="P248" s="21">
        <v>50.28</v>
      </c>
      <c r="Q248" s="18">
        <v>72.010000000000005</v>
      </c>
      <c r="R248" s="15">
        <v>290.14</v>
      </c>
    </row>
    <row r="249" spans="1:19">
      <c r="A249" t="s">
        <v>755</v>
      </c>
      <c r="B249" s="15">
        <v>271.89999999999998</v>
      </c>
      <c r="C249" s="25">
        <v>9267</v>
      </c>
      <c r="D249" s="15">
        <v>84.52</v>
      </c>
      <c r="E249">
        <v>0.31084957705038618</v>
      </c>
      <c r="F249">
        <f t="shared" si="3"/>
        <v>293.40671198877737</v>
      </c>
      <c r="G249" s="18">
        <v>7630</v>
      </c>
      <c r="H249" s="18">
        <v>26271.439999999999</v>
      </c>
      <c r="I249" s="25">
        <v>122</v>
      </c>
      <c r="J249" s="25">
        <v>5893</v>
      </c>
      <c r="K249" s="25">
        <v>1660</v>
      </c>
      <c r="L249" s="25">
        <v>2</v>
      </c>
      <c r="M249" s="25">
        <v>146</v>
      </c>
      <c r="N249" s="25">
        <v>999</v>
      </c>
      <c r="O249" s="18">
        <v>10425</v>
      </c>
      <c r="P249" s="18">
        <v>16.829999999999998</v>
      </c>
      <c r="Q249" s="18">
        <v>29.78</v>
      </c>
      <c r="R249" s="15">
        <v>104</v>
      </c>
    </row>
    <row r="250" spans="1:19">
      <c r="A250" t="s">
        <v>756</v>
      </c>
      <c r="B250" s="15">
        <v>531.26</v>
      </c>
      <c r="C250" s="25">
        <v>21015</v>
      </c>
      <c r="D250" s="15">
        <v>333.3</v>
      </c>
      <c r="E250">
        <v>0.62737642585551334</v>
      </c>
      <c r="F250">
        <f t="shared" si="3"/>
        <v>252.80038068046633</v>
      </c>
      <c r="G250" s="18">
        <v>25826</v>
      </c>
      <c r="H250" s="18">
        <v>29889.22</v>
      </c>
      <c r="I250" s="25">
        <v>314</v>
      </c>
      <c r="J250" s="25">
        <v>29944</v>
      </c>
      <c r="K250" s="25">
        <v>31547</v>
      </c>
      <c r="L250" s="25">
        <v>38</v>
      </c>
      <c r="M250" s="25">
        <v>284</v>
      </c>
      <c r="N250" s="25">
        <v>1335</v>
      </c>
      <c r="O250" s="18">
        <v>269922</v>
      </c>
      <c r="P250" s="18">
        <v>31.27</v>
      </c>
      <c r="Q250" s="18">
        <v>53.08</v>
      </c>
      <c r="R250" s="15">
        <v>1399</v>
      </c>
      <c r="S250" s="15">
        <v>7210000</v>
      </c>
    </row>
    <row r="251" spans="1:19">
      <c r="A251" t="s">
        <v>757</v>
      </c>
      <c r="B251" s="15">
        <v>612.16</v>
      </c>
      <c r="C251" s="25">
        <v>28906</v>
      </c>
      <c r="D251" s="15">
        <v>69.19</v>
      </c>
      <c r="E251">
        <v>0.11302600627286984</v>
      </c>
      <c r="F251">
        <f t="shared" si="3"/>
        <v>211.77610184736733</v>
      </c>
      <c r="G251" s="18">
        <v>14970</v>
      </c>
      <c r="H251" s="18">
        <v>29233.040000000001</v>
      </c>
      <c r="I251" s="25">
        <v>172</v>
      </c>
      <c r="J251" s="25">
        <v>15686</v>
      </c>
      <c r="K251" s="25">
        <v>4377</v>
      </c>
      <c r="L251" s="25">
        <v>3</v>
      </c>
      <c r="M251" s="25">
        <v>247</v>
      </c>
      <c r="N251" s="25">
        <v>1766</v>
      </c>
      <c r="O251" s="18">
        <v>18804</v>
      </c>
      <c r="P251" s="18">
        <v>44.66</v>
      </c>
      <c r="Q251" s="18">
        <v>66.02</v>
      </c>
      <c r="R251" s="15">
        <v>415</v>
      </c>
    </row>
    <row r="252" spans="1:19">
      <c r="A252" t="s">
        <v>758</v>
      </c>
      <c r="B252" s="15">
        <v>213.67</v>
      </c>
      <c r="C252" s="25">
        <v>15285</v>
      </c>
      <c r="D252" s="15">
        <v>41.86</v>
      </c>
      <c r="E252">
        <v>0.19590958019375673</v>
      </c>
      <c r="F252">
        <f t="shared" si="3"/>
        <v>139.79064442263655</v>
      </c>
      <c r="G252" s="18">
        <v>28245</v>
      </c>
      <c r="H252" s="18">
        <v>27666.240000000002</v>
      </c>
      <c r="I252" s="25">
        <v>178</v>
      </c>
      <c r="J252" s="25">
        <v>9002</v>
      </c>
      <c r="K252" s="25">
        <v>3870</v>
      </c>
      <c r="L252" s="25">
        <v>2</v>
      </c>
      <c r="M252" s="25">
        <v>121</v>
      </c>
      <c r="N252" s="25">
        <v>607</v>
      </c>
      <c r="O252" s="18">
        <v>11171</v>
      </c>
      <c r="P252" s="18">
        <v>12.93</v>
      </c>
      <c r="Q252" s="18">
        <v>19.75</v>
      </c>
    </row>
    <row r="253" spans="1:19">
      <c r="A253" t="s">
        <v>759</v>
      </c>
      <c r="B253" s="15">
        <v>249.22</v>
      </c>
      <c r="C253" s="25">
        <v>19637</v>
      </c>
      <c r="D253" s="15">
        <v>89.03</v>
      </c>
      <c r="E253">
        <v>0.35723457186421637</v>
      </c>
      <c r="F253">
        <f t="shared" si="3"/>
        <v>126.9134796557519</v>
      </c>
      <c r="G253" s="18">
        <v>8972</v>
      </c>
      <c r="H253" s="18">
        <v>21407.59</v>
      </c>
      <c r="I253" s="25">
        <v>419</v>
      </c>
      <c r="J253" s="25">
        <v>5344</v>
      </c>
      <c r="K253" s="25">
        <v>2556</v>
      </c>
      <c r="L253" s="25">
        <v>3</v>
      </c>
      <c r="M253" s="25">
        <v>130</v>
      </c>
      <c r="N253" s="25">
        <v>1440</v>
      </c>
      <c r="O253" s="18">
        <v>10298</v>
      </c>
      <c r="P253" s="18">
        <v>15.67</v>
      </c>
      <c r="Q253" s="18">
        <v>22.67</v>
      </c>
      <c r="S253" s="15">
        <v>136203</v>
      </c>
    </row>
    <row r="254" spans="1:19">
      <c r="A254" t="s">
        <v>760</v>
      </c>
      <c r="B254" s="15">
        <v>555.28</v>
      </c>
      <c r="C254" s="25">
        <v>22657</v>
      </c>
      <c r="D254" s="15">
        <v>81.12</v>
      </c>
      <c r="E254">
        <v>0.14608845987609856</v>
      </c>
      <c r="F254">
        <f t="shared" si="3"/>
        <v>245.08099042238601</v>
      </c>
      <c r="G254" s="18">
        <v>6025</v>
      </c>
      <c r="H254" s="18">
        <v>26713.78</v>
      </c>
      <c r="I254" s="25">
        <v>194</v>
      </c>
      <c r="J254" s="25">
        <v>8667</v>
      </c>
      <c r="K254" s="25">
        <v>2491</v>
      </c>
      <c r="L254" s="26">
        <v>1</v>
      </c>
      <c r="M254" s="25">
        <v>216</v>
      </c>
      <c r="N254" s="25">
        <v>2128</v>
      </c>
      <c r="O254" s="18">
        <v>5555</v>
      </c>
      <c r="P254" s="18">
        <v>36.04</v>
      </c>
      <c r="Q254" s="18">
        <v>74.59</v>
      </c>
      <c r="R254" s="15">
        <v>168</v>
      </c>
      <c r="S254" s="15">
        <v>16500</v>
      </c>
    </row>
    <row r="255" spans="1:19">
      <c r="A255" t="s">
        <v>761</v>
      </c>
      <c r="B255" s="15">
        <v>120.02</v>
      </c>
      <c r="C255" s="25">
        <v>21219</v>
      </c>
      <c r="D255" s="15">
        <v>15.33</v>
      </c>
      <c r="E255">
        <v>0.12772871188135312</v>
      </c>
      <c r="F255">
        <f t="shared" si="3"/>
        <v>56.562514727366981</v>
      </c>
      <c r="G255" s="18">
        <v>9863</v>
      </c>
      <c r="H255" s="18">
        <v>26782.69</v>
      </c>
      <c r="I255" s="25">
        <v>82</v>
      </c>
      <c r="J255" s="25">
        <v>3229</v>
      </c>
      <c r="K255" s="25">
        <v>948</v>
      </c>
      <c r="L255" s="25">
        <v>2</v>
      </c>
      <c r="M255" s="25">
        <v>88</v>
      </c>
      <c r="N255" s="25">
        <v>563</v>
      </c>
      <c r="O255" s="18">
        <v>15911</v>
      </c>
      <c r="P255" s="18">
        <v>7.34</v>
      </c>
      <c r="Q255" s="18">
        <v>10.98</v>
      </c>
      <c r="S255" s="15">
        <v>2295000</v>
      </c>
    </row>
    <row r="256" spans="1:19">
      <c r="A256" t="s">
        <v>762</v>
      </c>
      <c r="B256" s="15">
        <v>258.39999999999998</v>
      </c>
      <c r="C256" s="25">
        <v>45385</v>
      </c>
      <c r="D256" s="15">
        <v>25.79</v>
      </c>
      <c r="E256">
        <v>9.9806501547987619E-2</v>
      </c>
      <c r="F256">
        <f t="shared" si="3"/>
        <v>56.935110719400676</v>
      </c>
      <c r="G256" s="18">
        <v>8193</v>
      </c>
      <c r="H256" s="18">
        <v>24780.91</v>
      </c>
      <c r="I256" s="25">
        <v>129</v>
      </c>
      <c r="J256" s="25">
        <v>5418</v>
      </c>
      <c r="K256" s="25">
        <v>2863</v>
      </c>
      <c r="L256" s="25">
        <v>2</v>
      </c>
      <c r="M256" s="25">
        <v>135</v>
      </c>
      <c r="N256" s="25">
        <v>833</v>
      </c>
      <c r="O256" s="18">
        <v>7630</v>
      </c>
      <c r="P256" s="18">
        <v>11.73</v>
      </c>
      <c r="Q256" s="18">
        <v>18.84</v>
      </c>
      <c r="S256" s="15">
        <v>191000</v>
      </c>
    </row>
    <row r="257" spans="1:19">
      <c r="A257" t="s">
        <v>763</v>
      </c>
      <c r="B257" s="15">
        <v>238.9</v>
      </c>
      <c r="C257" s="27">
        <v>24469</v>
      </c>
      <c r="D257" s="15">
        <v>30.61</v>
      </c>
      <c r="E257">
        <v>0.12812892423608205</v>
      </c>
      <c r="F257">
        <f t="shared" si="3"/>
        <v>97.633740651436511</v>
      </c>
      <c r="G257" s="22">
        <v>7590</v>
      </c>
      <c r="H257" s="22">
        <v>24635.56</v>
      </c>
      <c r="I257" s="27">
        <v>106</v>
      </c>
      <c r="J257" s="27">
        <v>4562</v>
      </c>
      <c r="K257" s="27">
        <v>2114</v>
      </c>
      <c r="L257" s="27">
        <v>1</v>
      </c>
      <c r="M257" s="27">
        <v>121</v>
      </c>
      <c r="N257" s="27">
        <v>1160</v>
      </c>
      <c r="O257" s="22">
        <v>5347</v>
      </c>
      <c r="P257" s="22">
        <v>11.62</v>
      </c>
      <c r="Q257" s="22">
        <v>20.94</v>
      </c>
      <c r="S257" s="15">
        <v>114500</v>
      </c>
    </row>
    <row r="258" spans="1:19">
      <c r="A258" t="s">
        <v>764</v>
      </c>
      <c r="C258" s="30"/>
      <c r="E258" t="e">
        <v>#DIV/0!</v>
      </c>
      <c r="F258" t="e">
        <f t="shared" si="3"/>
        <v>#DIV/0!</v>
      </c>
      <c r="G258" s="18">
        <v>20264</v>
      </c>
      <c r="H258" s="18">
        <v>46677.91</v>
      </c>
      <c r="I258" s="25">
        <v>315</v>
      </c>
      <c r="J258" s="25">
        <v>2946</v>
      </c>
      <c r="K258" s="25">
        <v>1422</v>
      </c>
      <c r="L258" s="25">
        <v>4</v>
      </c>
      <c r="M258" s="25">
        <v>23</v>
      </c>
      <c r="N258" s="25">
        <v>99</v>
      </c>
      <c r="O258" s="18">
        <v>12179</v>
      </c>
      <c r="P258" s="18">
        <v>2.34</v>
      </c>
      <c r="Q258" s="18">
        <v>4.8</v>
      </c>
      <c r="R258" s="15">
        <v>74</v>
      </c>
      <c r="S258" s="15">
        <v>1318000</v>
      </c>
    </row>
    <row r="259" spans="1:19">
      <c r="A259" t="s">
        <v>765</v>
      </c>
      <c r="B259" s="15">
        <v>776.99</v>
      </c>
      <c r="C259" s="25">
        <v>10108</v>
      </c>
      <c r="D259" s="15">
        <v>558.15</v>
      </c>
      <c r="E259">
        <v>0.71834901350081726</v>
      </c>
      <c r="F259">
        <f t="shared" ref="F259:F288" si="4">B259/C259*10000</f>
        <v>768.68816778789085</v>
      </c>
      <c r="G259" s="18">
        <v>32411</v>
      </c>
      <c r="H259" s="13"/>
      <c r="I259" s="25">
        <v>415</v>
      </c>
      <c r="J259" s="25">
        <v>34904</v>
      </c>
      <c r="K259" s="25">
        <v>14694</v>
      </c>
      <c r="L259" s="25">
        <v>49</v>
      </c>
      <c r="M259" s="25">
        <v>439</v>
      </c>
      <c r="N259" s="25">
        <v>1666</v>
      </c>
      <c r="O259" s="18">
        <v>632200</v>
      </c>
      <c r="P259" s="18">
        <v>50.63</v>
      </c>
      <c r="Q259" s="18">
        <v>52.52</v>
      </c>
      <c r="R259" s="15">
        <v>2585</v>
      </c>
      <c r="S259" t="s">
        <v>766</v>
      </c>
    </row>
    <row r="260" spans="1:19">
      <c r="A260" t="s">
        <v>767</v>
      </c>
      <c r="B260" s="15">
        <v>85.19</v>
      </c>
      <c r="C260" s="25">
        <v>3882</v>
      </c>
      <c r="D260" s="15">
        <v>75.89</v>
      </c>
      <c r="E260">
        <v>0.89083225730719573</v>
      </c>
      <c r="F260">
        <f t="shared" si="4"/>
        <v>219.44873776403912</v>
      </c>
      <c r="G260" s="18">
        <v>18548</v>
      </c>
      <c r="H260" s="18">
        <v>28205.01</v>
      </c>
      <c r="I260" s="25">
        <v>95</v>
      </c>
      <c r="J260" s="25">
        <v>4258</v>
      </c>
      <c r="K260" s="25">
        <v>1508</v>
      </c>
      <c r="L260" s="26">
        <v>1</v>
      </c>
      <c r="M260" s="25">
        <v>70</v>
      </c>
      <c r="N260" s="25">
        <v>290</v>
      </c>
      <c r="O260" s="18">
        <v>3898</v>
      </c>
      <c r="P260" s="18">
        <v>4.0199999999999996</v>
      </c>
      <c r="Q260" s="18">
        <v>5.34</v>
      </c>
    </row>
    <row r="261" spans="1:19">
      <c r="A261" t="s">
        <v>768</v>
      </c>
      <c r="B261" s="15">
        <v>378.37</v>
      </c>
      <c r="C261" s="25">
        <v>18131</v>
      </c>
      <c r="D261" s="15">
        <v>140.26</v>
      </c>
      <c r="E261">
        <v>0.37069535111134599</v>
      </c>
      <c r="F261">
        <f t="shared" si="4"/>
        <v>208.68677954883898</v>
      </c>
      <c r="G261" s="18">
        <v>21526</v>
      </c>
      <c r="H261" s="18">
        <v>26536.92</v>
      </c>
      <c r="I261" s="25">
        <v>263</v>
      </c>
      <c r="J261" s="25">
        <v>14322</v>
      </c>
      <c r="K261" s="25">
        <v>5596</v>
      </c>
      <c r="L261" s="25">
        <v>3</v>
      </c>
      <c r="M261" s="25">
        <v>246</v>
      </c>
      <c r="N261" s="25">
        <v>1081</v>
      </c>
      <c r="O261" s="18">
        <v>25906</v>
      </c>
      <c r="P261" s="18">
        <v>26.44</v>
      </c>
      <c r="Q261" s="18">
        <v>25.02</v>
      </c>
    </row>
    <row r="262" spans="1:19">
      <c r="A262" t="s">
        <v>769</v>
      </c>
      <c r="B262" s="15">
        <v>513.41</v>
      </c>
      <c r="C262" s="25">
        <v>10196</v>
      </c>
      <c r="D262" s="15">
        <v>89.38</v>
      </c>
      <c r="E262">
        <v>0.17409088253053115</v>
      </c>
      <c r="F262">
        <f t="shared" si="4"/>
        <v>503.54060415849347</v>
      </c>
      <c r="G262" s="18">
        <v>17429</v>
      </c>
      <c r="H262" s="18">
        <v>23933.59</v>
      </c>
      <c r="I262" s="25">
        <v>319</v>
      </c>
      <c r="J262" s="25">
        <v>16857</v>
      </c>
      <c r="K262" s="25">
        <v>8767</v>
      </c>
      <c r="L262" s="25">
        <v>13</v>
      </c>
      <c r="M262" s="25">
        <v>322</v>
      </c>
      <c r="N262" s="25">
        <v>1772</v>
      </c>
      <c r="O262" s="18">
        <v>90725</v>
      </c>
      <c r="P262" s="18">
        <v>43.21</v>
      </c>
      <c r="Q262" s="18">
        <v>40.35</v>
      </c>
      <c r="R262" s="15">
        <v>183.78</v>
      </c>
    </row>
    <row r="263" spans="1:19">
      <c r="A263" t="s">
        <v>770</v>
      </c>
      <c r="B263" s="15">
        <v>554.37</v>
      </c>
      <c r="C263" s="25">
        <v>13134</v>
      </c>
      <c r="D263" s="15">
        <v>96.43</v>
      </c>
      <c r="E263">
        <v>0.17394519905478292</v>
      </c>
      <c r="F263">
        <f t="shared" si="4"/>
        <v>422.08771128369119</v>
      </c>
      <c r="G263" s="18">
        <v>12069</v>
      </c>
      <c r="H263" s="18">
        <v>24586.01</v>
      </c>
      <c r="I263" s="25">
        <v>279</v>
      </c>
      <c r="J263" s="25">
        <v>13125</v>
      </c>
      <c r="K263" s="25">
        <v>5017</v>
      </c>
      <c r="L263" s="26">
        <v>1</v>
      </c>
      <c r="M263" s="25">
        <v>397</v>
      </c>
      <c r="N263" s="25">
        <v>1609</v>
      </c>
      <c r="O263" s="18">
        <v>15700</v>
      </c>
      <c r="P263" s="18">
        <v>42.36</v>
      </c>
      <c r="Q263" s="18">
        <v>35.89</v>
      </c>
    </row>
    <row r="264" spans="1:19">
      <c r="A264" t="s">
        <v>771</v>
      </c>
      <c r="B264" s="15">
        <v>225.41</v>
      </c>
      <c r="C264" s="25">
        <v>37037</v>
      </c>
      <c r="D264" s="15">
        <v>44.54</v>
      </c>
      <c r="E264">
        <v>0.19759549265782353</v>
      </c>
      <c r="F264">
        <f t="shared" si="4"/>
        <v>60.860760860760855</v>
      </c>
      <c r="G264" s="18">
        <v>33538</v>
      </c>
      <c r="H264" s="18">
        <v>34338.800000000003</v>
      </c>
      <c r="I264" s="25">
        <v>207</v>
      </c>
      <c r="J264" s="25">
        <v>7343</v>
      </c>
      <c r="K264" s="25">
        <v>3084</v>
      </c>
      <c r="L264" s="25">
        <v>2</v>
      </c>
      <c r="M264" s="25">
        <v>152</v>
      </c>
      <c r="N264" s="25">
        <v>591</v>
      </c>
      <c r="O264" s="18">
        <v>24891</v>
      </c>
      <c r="P264" s="18">
        <v>18.03</v>
      </c>
      <c r="Q264" s="18">
        <v>18.940000000000001</v>
      </c>
      <c r="S264" s="15">
        <v>86285</v>
      </c>
    </row>
    <row r="265" spans="1:19">
      <c r="A265" t="s">
        <v>772</v>
      </c>
      <c r="B265" s="15">
        <v>380.85</v>
      </c>
      <c r="C265" s="25">
        <v>27246</v>
      </c>
      <c r="D265" s="15">
        <v>54.84</v>
      </c>
      <c r="E265">
        <v>0.14399369830641984</v>
      </c>
      <c r="F265">
        <f t="shared" si="4"/>
        <v>139.7819863466197</v>
      </c>
      <c r="G265" s="18">
        <v>11834</v>
      </c>
      <c r="H265" s="18">
        <v>26630.73</v>
      </c>
      <c r="I265" s="25">
        <v>1050</v>
      </c>
      <c r="J265" s="25">
        <v>12200</v>
      </c>
      <c r="K265" s="25">
        <v>5669</v>
      </c>
      <c r="L265" s="25">
        <v>1</v>
      </c>
      <c r="M265" s="25">
        <v>232</v>
      </c>
      <c r="N265" s="25">
        <v>1325</v>
      </c>
      <c r="O265" s="18">
        <v>21544</v>
      </c>
      <c r="P265" s="18">
        <v>21.75</v>
      </c>
      <c r="Q265" s="18">
        <v>24.9</v>
      </c>
      <c r="R265" s="15">
        <v>216.51</v>
      </c>
      <c r="S265" s="15">
        <v>11367</v>
      </c>
    </row>
    <row r="266" spans="1:19">
      <c r="A266" t="s">
        <v>773</v>
      </c>
      <c r="B266" s="15">
        <v>354.62</v>
      </c>
      <c r="C266" s="25">
        <v>43578</v>
      </c>
      <c r="D266" s="15">
        <v>50.38</v>
      </c>
      <c r="E266">
        <v>0.14206756528114603</v>
      </c>
      <c r="F266">
        <f t="shared" si="4"/>
        <v>81.375923631190048</v>
      </c>
      <c r="G266" s="18">
        <v>38906</v>
      </c>
      <c r="H266" s="18">
        <v>36494.47</v>
      </c>
      <c r="I266" s="25">
        <v>300</v>
      </c>
      <c r="J266" s="25">
        <v>11320</v>
      </c>
      <c r="K266" s="25">
        <v>4690</v>
      </c>
      <c r="L266" s="25">
        <v>2</v>
      </c>
      <c r="M266" s="25">
        <v>241</v>
      </c>
      <c r="N266" s="25">
        <v>739</v>
      </c>
      <c r="O266" s="18">
        <v>13974</v>
      </c>
      <c r="P266" s="18">
        <v>28.31</v>
      </c>
      <c r="Q266" s="18">
        <v>26.36</v>
      </c>
      <c r="R266" s="15">
        <v>59.59</v>
      </c>
      <c r="S266" s="15">
        <v>631800</v>
      </c>
    </row>
    <row r="267" spans="1:19">
      <c r="A267" t="s">
        <v>774</v>
      </c>
      <c r="B267" s="15">
        <v>302.72000000000003</v>
      </c>
      <c r="C267" s="25">
        <v>23529</v>
      </c>
      <c r="D267" s="15">
        <v>99.38</v>
      </c>
      <c r="E267">
        <v>0.32829016913319237</v>
      </c>
      <c r="F267">
        <f t="shared" si="4"/>
        <v>128.6582515194016</v>
      </c>
      <c r="G267" s="18">
        <v>10341</v>
      </c>
      <c r="H267" s="18">
        <v>27445.55</v>
      </c>
      <c r="I267" s="25">
        <v>249</v>
      </c>
      <c r="J267" s="25">
        <v>7250</v>
      </c>
      <c r="K267" s="25">
        <v>7183</v>
      </c>
      <c r="L267" s="25">
        <v>1</v>
      </c>
      <c r="M267" s="25">
        <v>216</v>
      </c>
      <c r="N267" s="25">
        <v>1000</v>
      </c>
      <c r="O267" s="18">
        <v>8478</v>
      </c>
      <c r="P267" s="18">
        <v>19.13</v>
      </c>
      <c r="Q267" s="18">
        <v>21.96</v>
      </c>
      <c r="S267" s="15">
        <v>2813</v>
      </c>
    </row>
    <row r="268" spans="1:19">
      <c r="A268" t="s">
        <v>775</v>
      </c>
      <c r="B268" s="15">
        <v>242.77</v>
      </c>
      <c r="C268" s="25">
        <v>19292</v>
      </c>
      <c r="D268" s="15">
        <v>54.74</v>
      </c>
      <c r="E268">
        <v>0.22548090785517155</v>
      </c>
      <c r="F268">
        <f t="shared" si="4"/>
        <v>125.83972631142443</v>
      </c>
      <c r="G268" s="21">
        <v>9411</v>
      </c>
      <c r="H268" s="18">
        <v>22517.74</v>
      </c>
      <c r="I268" s="25">
        <v>177</v>
      </c>
      <c r="J268" s="25">
        <v>5398</v>
      </c>
      <c r="K268" s="25">
        <v>2856</v>
      </c>
      <c r="L268" s="26">
        <v>1</v>
      </c>
      <c r="M268" s="25">
        <v>186</v>
      </c>
      <c r="N268" s="25">
        <v>1614</v>
      </c>
      <c r="O268" s="18">
        <v>7221</v>
      </c>
      <c r="P268" s="18">
        <v>17.29</v>
      </c>
      <c r="Q268" s="18">
        <v>18.73</v>
      </c>
    </row>
    <row r="269" spans="1:19">
      <c r="A269" t="s">
        <v>776</v>
      </c>
      <c r="B269" s="15">
        <v>322.93</v>
      </c>
      <c r="C269" s="25">
        <v>13086</v>
      </c>
      <c r="D269" s="15">
        <v>210.24</v>
      </c>
      <c r="E269">
        <v>0.65103892484439352</v>
      </c>
      <c r="F269">
        <f t="shared" si="4"/>
        <v>246.77517958123184</v>
      </c>
      <c r="G269" s="18">
        <v>27904</v>
      </c>
      <c r="H269" s="18">
        <v>28995.58</v>
      </c>
      <c r="I269" s="25">
        <v>159</v>
      </c>
      <c r="J269" s="25">
        <v>21873</v>
      </c>
      <c r="K269" s="25">
        <v>9440</v>
      </c>
      <c r="L269" s="25">
        <v>25</v>
      </c>
      <c r="M269" s="25">
        <v>221</v>
      </c>
      <c r="N269" s="25">
        <v>733</v>
      </c>
      <c r="O269" s="18">
        <v>261847</v>
      </c>
      <c r="P269" s="18">
        <v>20.350000000000001</v>
      </c>
      <c r="Q269" s="18">
        <v>22.16</v>
      </c>
      <c r="R269" s="15">
        <v>870.39</v>
      </c>
      <c r="S269" s="15">
        <v>1526061</v>
      </c>
    </row>
    <row r="270" spans="1:19">
      <c r="A270" t="s">
        <v>777</v>
      </c>
      <c r="B270" s="15">
        <v>19.899999999999999</v>
      </c>
      <c r="C270" s="25">
        <v>2935</v>
      </c>
      <c r="D270" s="15">
        <v>19.899999999999999</v>
      </c>
      <c r="E270">
        <v>1</v>
      </c>
      <c r="F270">
        <f t="shared" si="4"/>
        <v>67.802385008517874</v>
      </c>
      <c r="G270" s="18">
        <v>76087</v>
      </c>
      <c r="H270" s="18">
        <v>39384.720000000001</v>
      </c>
      <c r="I270" s="25">
        <v>8</v>
      </c>
      <c r="J270" s="25">
        <v>1386</v>
      </c>
      <c r="K270" s="25">
        <v>730</v>
      </c>
      <c r="L270" s="25">
        <v>1</v>
      </c>
      <c r="M270" s="25">
        <v>11</v>
      </c>
      <c r="N270" s="25">
        <v>20</v>
      </c>
      <c r="O270" s="18">
        <v>2789</v>
      </c>
      <c r="P270" s="18">
        <v>0.88</v>
      </c>
      <c r="Q270" s="18">
        <v>1.61</v>
      </c>
      <c r="R270" s="15">
        <v>130.54</v>
      </c>
      <c r="S270" s="15">
        <v>89604</v>
      </c>
    </row>
    <row r="271" spans="1:19">
      <c r="A271" t="s">
        <v>778</v>
      </c>
      <c r="B271" s="15">
        <v>47.43</v>
      </c>
      <c r="C271" s="25">
        <v>8896</v>
      </c>
      <c r="D271" s="15">
        <v>21.47</v>
      </c>
      <c r="E271">
        <v>0.45266708834071262</v>
      </c>
      <c r="F271">
        <f t="shared" si="4"/>
        <v>53.31609712230216</v>
      </c>
      <c r="G271" s="18">
        <v>41060</v>
      </c>
      <c r="H271" s="18">
        <v>37263.9</v>
      </c>
      <c r="I271" s="26">
        <v>21</v>
      </c>
      <c r="J271" s="25">
        <v>1781</v>
      </c>
      <c r="K271" s="25">
        <v>1279</v>
      </c>
      <c r="L271" s="20"/>
      <c r="M271" s="25">
        <v>27</v>
      </c>
      <c r="N271" s="25">
        <v>123</v>
      </c>
      <c r="O271" s="13"/>
      <c r="P271" s="18">
        <v>3.6</v>
      </c>
      <c r="Q271" s="18">
        <v>3.7</v>
      </c>
      <c r="R271" s="15">
        <v>36.19</v>
      </c>
    </row>
    <row r="272" spans="1:19">
      <c r="A272" t="s">
        <v>779</v>
      </c>
      <c r="B272" s="15">
        <v>178.81</v>
      </c>
      <c r="C272" s="25">
        <v>21158</v>
      </c>
      <c r="D272" s="15">
        <v>49.53</v>
      </c>
      <c r="E272">
        <v>0.27699793076449863</v>
      </c>
      <c r="F272">
        <f t="shared" si="4"/>
        <v>84.511768598166185</v>
      </c>
      <c r="G272" s="18">
        <v>15125</v>
      </c>
      <c r="H272" s="18">
        <v>30458.62</v>
      </c>
      <c r="I272" s="25">
        <v>92</v>
      </c>
      <c r="J272" s="25">
        <v>5499</v>
      </c>
      <c r="K272" s="25">
        <v>2493</v>
      </c>
      <c r="L272" s="20"/>
      <c r="M272" s="25">
        <v>169</v>
      </c>
      <c r="N272" s="25">
        <v>818</v>
      </c>
      <c r="O272" s="13"/>
      <c r="P272" s="18">
        <v>19.52</v>
      </c>
      <c r="Q272" s="18">
        <v>16.77</v>
      </c>
      <c r="R272" s="15">
        <v>21.46</v>
      </c>
    </row>
    <row r="273" spans="1:19">
      <c r="A273" t="s">
        <v>780</v>
      </c>
      <c r="B273" s="15">
        <v>358.45</v>
      </c>
      <c r="C273" s="25">
        <v>14359</v>
      </c>
      <c r="D273" s="15">
        <v>125.63</v>
      </c>
      <c r="E273">
        <v>0.35048123866648068</v>
      </c>
      <c r="F273">
        <f t="shared" si="4"/>
        <v>249.63437565290062</v>
      </c>
      <c r="G273" s="18">
        <v>7584</v>
      </c>
      <c r="H273" s="18">
        <v>21993.41</v>
      </c>
      <c r="I273" s="25">
        <v>169</v>
      </c>
      <c r="J273" s="25">
        <v>9416</v>
      </c>
      <c r="K273" s="25">
        <v>5914</v>
      </c>
      <c r="L273" s="25">
        <v>3</v>
      </c>
      <c r="M273" s="25">
        <v>275</v>
      </c>
      <c r="N273" s="25">
        <v>1910</v>
      </c>
      <c r="O273" s="18">
        <v>32400</v>
      </c>
      <c r="P273" s="18">
        <v>25.58</v>
      </c>
      <c r="Q273" s="18">
        <v>40.98</v>
      </c>
      <c r="R273" s="15">
        <v>240.68</v>
      </c>
      <c r="S273" s="15">
        <v>12510</v>
      </c>
    </row>
    <row r="274" spans="1:19">
      <c r="A274" t="s">
        <v>781</v>
      </c>
      <c r="B274" s="15">
        <v>198.43</v>
      </c>
      <c r="C274" s="25">
        <v>33238</v>
      </c>
      <c r="D274" s="15">
        <v>103.21</v>
      </c>
      <c r="E274">
        <v>0.52013304439852837</v>
      </c>
      <c r="F274">
        <f t="shared" si="4"/>
        <v>59.699741260003613</v>
      </c>
      <c r="G274" s="18">
        <v>10068</v>
      </c>
      <c r="H274" s="21">
        <v>19104.86</v>
      </c>
      <c r="I274" s="25">
        <v>192</v>
      </c>
      <c r="J274" s="25">
        <v>6068</v>
      </c>
      <c r="K274" s="25">
        <v>4952</v>
      </c>
      <c r="L274" s="25">
        <v>1</v>
      </c>
      <c r="M274" s="25">
        <v>147</v>
      </c>
      <c r="N274" s="25">
        <v>1144</v>
      </c>
      <c r="O274" s="18">
        <v>2824</v>
      </c>
      <c r="P274" s="18">
        <v>16.55</v>
      </c>
      <c r="Q274" s="18">
        <v>16.600000000000001</v>
      </c>
    </row>
    <row r="275" spans="1:19">
      <c r="A275" t="s">
        <v>782</v>
      </c>
      <c r="B275" s="15">
        <v>129.97</v>
      </c>
      <c r="C275" s="25">
        <v>41924</v>
      </c>
      <c r="D275" s="15">
        <v>51.75</v>
      </c>
      <c r="E275">
        <v>0.39816880818650457</v>
      </c>
      <c r="F275">
        <f t="shared" si="4"/>
        <v>31.001335750405495</v>
      </c>
      <c r="G275" s="18">
        <v>14949</v>
      </c>
      <c r="H275" s="18">
        <v>21131.02</v>
      </c>
      <c r="I275" s="25">
        <v>111</v>
      </c>
      <c r="J275" s="25">
        <v>4773</v>
      </c>
      <c r="K275" s="25">
        <v>1839</v>
      </c>
      <c r="L275" s="25">
        <v>2</v>
      </c>
      <c r="M275" s="25">
        <v>101</v>
      </c>
      <c r="N275" s="25">
        <v>580</v>
      </c>
      <c r="O275" s="18">
        <v>16585</v>
      </c>
      <c r="P275" s="18">
        <v>9.14</v>
      </c>
      <c r="Q275" s="18">
        <v>9.58</v>
      </c>
      <c r="R275" s="15">
        <v>71.099999999999994</v>
      </c>
    </row>
    <row r="276" spans="1:19">
      <c r="A276" t="s">
        <v>783</v>
      </c>
      <c r="B276" s="15">
        <v>229</v>
      </c>
      <c r="C276" s="25">
        <v>11170</v>
      </c>
      <c r="D276" s="15">
        <v>49.81</v>
      </c>
      <c r="E276">
        <v>0.21751091703056769</v>
      </c>
      <c r="F276">
        <f t="shared" si="4"/>
        <v>205.01342882721576</v>
      </c>
      <c r="G276" s="18">
        <v>8899</v>
      </c>
      <c r="H276" s="18">
        <v>28247.759999999998</v>
      </c>
      <c r="I276" s="25">
        <v>127</v>
      </c>
      <c r="J276" s="25">
        <v>6625</v>
      </c>
      <c r="K276" s="25">
        <v>2728</v>
      </c>
      <c r="L276" s="25">
        <v>1</v>
      </c>
      <c r="M276" s="25">
        <v>167</v>
      </c>
      <c r="N276" s="25">
        <v>1416</v>
      </c>
      <c r="O276" s="18">
        <v>6100</v>
      </c>
      <c r="P276" s="18">
        <v>17.95</v>
      </c>
      <c r="Q276" s="18">
        <v>21.41</v>
      </c>
      <c r="R276" s="15">
        <v>104.95</v>
      </c>
    </row>
    <row r="277" spans="1:19">
      <c r="A277" t="s">
        <v>784</v>
      </c>
      <c r="B277" s="15">
        <v>64.72</v>
      </c>
      <c r="C277" s="25">
        <v>193974</v>
      </c>
      <c r="D277" s="15">
        <v>38.270000000000003</v>
      </c>
      <c r="E277">
        <v>0.59131644004944384</v>
      </c>
      <c r="F277">
        <f t="shared" si="4"/>
        <v>3.3365296379927205</v>
      </c>
      <c r="G277" s="18">
        <v>31512</v>
      </c>
      <c r="H277" s="18">
        <v>30557.32</v>
      </c>
      <c r="I277" s="25">
        <v>108</v>
      </c>
      <c r="J277" s="25">
        <v>4480</v>
      </c>
      <c r="K277" s="25">
        <v>2311</v>
      </c>
      <c r="L277" s="25">
        <v>1</v>
      </c>
      <c r="M277" s="25">
        <v>84</v>
      </c>
      <c r="N277" s="25">
        <v>322</v>
      </c>
      <c r="O277" s="18">
        <v>5768</v>
      </c>
      <c r="P277" s="18">
        <v>7</v>
      </c>
      <c r="Q277" s="18">
        <v>9.02</v>
      </c>
      <c r="S277" s="15">
        <v>153000</v>
      </c>
    </row>
    <row r="278" spans="1:19">
      <c r="A278" t="s">
        <v>785</v>
      </c>
      <c r="B278" s="15">
        <v>259.02</v>
      </c>
      <c r="C278" s="25">
        <v>27119</v>
      </c>
      <c r="D278" s="15">
        <v>35.07</v>
      </c>
      <c r="E278">
        <v>0.13539495019689601</v>
      </c>
      <c r="F278">
        <f t="shared" si="4"/>
        <v>95.512371400125375</v>
      </c>
      <c r="G278" s="18">
        <v>11973</v>
      </c>
      <c r="H278" s="18">
        <v>27233.15</v>
      </c>
      <c r="I278" s="25">
        <v>147</v>
      </c>
      <c r="J278" s="25">
        <v>5438</v>
      </c>
      <c r="K278" s="25">
        <v>2494</v>
      </c>
      <c r="L278" s="25">
        <v>1</v>
      </c>
      <c r="M278" s="25">
        <v>194</v>
      </c>
      <c r="N278" s="25">
        <v>1497</v>
      </c>
      <c r="O278" s="18">
        <v>11196</v>
      </c>
      <c r="P278" s="18">
        <v>20.73</v>
      </c>
      <c r="Q278" s="18">
        <v>22.61</v>
      </c>
      <c r="S278" s="15">
        <v>20577</v>
      </c>
    </row>
    <row r="279" spans="1:19">
      <c r="A279" t="s">
        <v>786</v>
      </c>
      <c r="B279" s="15">
        <v>298.62</v>
      </c>
      <c r="C279" s="25">
        <v>20330</v>
      </c>
      <c r="D279" s="15">
        <v>46.65</v>
      </c>
      <c r="E279">
        <v>0.1562186055856942</v>
      </c>
      <c r="F279">
        <f t="shared" si="4"/>
        <v>146.88637481554352</v>
      </c>
      <c r="G279" s="18">
        <v>4491</v>
      </c>
      <c r="H279" s="18">
        <v>22887.55</v>
      </c>
      <c r="I279" s="25">
        <v>158</v>
      </c>
      <c r="J279" s="25">
        <v>6836</v>
      </c>
      <c r="K279" s="25">
        <v>2218</v>
      </c>
      <c r="L279" s="25">
        <v>1</v>
      </c>
      <c r="M279" s="25">
        <v>293</v>
      </c>
      <c r="N279" s="25">
        <v>1607</v>
      </c>
      <c r="O279" s="18">
        <v>4452</v>
      </c>
      <c r="P279" s="18">
        <v>22.2</v>
      </c>
      <c r="Q279" s="21">
        <v>25.25</v>
      </c>
      <c r="R279" s="15">
        <v>34.43</v>
      </c>
    </row>
    <row r="280" spans="1:19">
      <c r="A280" t="s">
        <v>787</v>
      </c>
      <c r="B280" s="15">
        <v>278.31</v>
      </c>
      <c r="C280" s="25">
        <v>27914</v>
      </c>
      <c r="D280" s="15">
        <v>54.97</v>
      </c>
      <c r="E280">
        <v>0.19751356401135423</v>
      </c>
      <c r="F280">
        <f t="shared" si="4"/>
        <v>99.702658164361978</v>
      </c>
      <c r="G280" s="18">
        <v>5428</v>
      </c>
      <c r="H280" s="18">
        <v>23364.41</v>
      </c>
      <c r="I280" s="25">
        <v>236</v>
      </c>
      <c r="J280" s="25">
        <v>4669</v>
      </c>
      <c r="K280" s="25">
        <v>2831</v>
      </c>
      <c r="L280" s="25">
        <v>1</v>
      </c>
      <c r="M280" s="25">
        <v>232</v>
      </c>
      <c r="N280" s="25">
        <v>2285</v>
      </c>
      <c r="O280" s="18">
        <v>4829</v>
      </c>
      <c r="P280" s="18">
        <v>19.25</v>
      </c>
      <c r="Q280" s="18">
        <v>29.36</v>
      </c>
    </row>
    <row r="281" spans="1:19">
      <c r="A281" t="s">
        <v>788</v>
      </c>
      <c r="B281" s="15">
        <v>219.14</v>
      </c>
      <c r="C281" s="25">
        <v>7665</v>
      </c>
      <c r="D281" s="15">
        <v>113.17</v>
      </c>
      <c r="E281">
        <v>0.51642785433969152</v>
      </c>
      <c r="F281">
        <f t="shared" si="4"/>
        <v>285.89693411611216</v>
      </c>
      <c r="G281" s="18">
        <v>22865</v>
      </c>
      <c r="H281" s="18">
        <v>28124.44</v>
      </c>
      <c r="I281" s="25">
        <v>105</v>
      </c>
      <c r="J281" s="25">
        <v>10134</v>
      </c>
      <c r="K281" s="25">
        <v>4023</v>
      </c>
      <c r="L281" s="25">
        <v>9</v>
      </c>
      <c r="M281" s="25">
        <v>140</v>
      </c>
      <c r="N281" s="25">
        <v>458</v>
      </c>
      <c r="O281" s="18">
        <v>43782</v>
      </c>
      <c r="P281" s="18">
        <v>12.03</v>
      </c>
      <c r="Q281" s="18">
        <v>16.36</v>
      </c>
      <c r="R281" s="15">
        <v>333.4</v>
      </c>
      <c r="S281" s="15">
        <v>661800</v>
      </c>
    </row>
    <row r="282" spans="1:19">
      <c r="A282" t="s">
        <v>789</v>
      </c>
      <c r="B282" s="15">
        <v>153.91</v>
      </c>
      <c r="C282" s="25">
        <v>9555</v>
      </c>
      <c r="D282" s="15">
        <v>90.13</v>
      </c>
      <c r="E282">
        <v>0.5856019751803001</v>
      </c>
      <c r="F282">
        <f t="shared" si="4"/>
        <v>161.07796964939823</v>
      </c>
      <c r="G282" s="18">
        <v>34453</v>
      </c>
      <c r="H282" s="18">
        <v>36795.22</v>
      </c>
      <c r="I282" s="25">
        <v>101</v>
      </c>
      <c r="J282" s="25">
        <v>8016</v>
      </c>
      <c r="K282" s="25">
        <v>3725</v>
      </c>
      <c r="L282" s="25">
        <v>12</v>
      </c>
      <c r="M282" s="25">
        <v>68</v>
      </c>
      <c r="N282" s="25">
        <v>233</v>
      </c>
      <c r="O282" s="18">
        <v>62432</v>
      </c>
      <c r="P282" s="18">
        <v>12.06</v>
      </c>
      <c r="Q282" s="18">
        <v>14.77</v>
      </c>
      <c r="S282" s="15">
        <v>10092350</v>
      </c>
    </row>
    <row r="283" spans="1:19">
      <c r="A283" t="s">
        <v>790</v>
      </c>
      <c r="B283" s="15">
        <v>74.28</v>
      </c>
      <c r="C283" s="25">
        <v>5310</v>
      </c>
      <c r="D283" s="15">
        <v>45.29</v>
      </c>
      <c r="E283">
        <v>0.60971997845988146</v>
      </c>
      <c r="F283">
        <f t="shared" si="4"/>
        <v>139.88700564971751</v>
      </c>
      <c r="G283" s="18">
        <v>37050</v>
      </c>
      <c r="H283" s="18">
        <v>30320.38</v>
      </c>
      <c r="I283" s="25">
        <v>341</v>
      </c>
      <c r="J283" s="25">
        <v>3475</v>
      </c>
      <c r="K283" s="25">
        <v>1853</v>
      </c>
      <c r="L283" s="25">
        <v>1</v>
      </c>
      <c r="M283" s="25">
        <v>50</v>
      </c>
      <c r="N283" s="25">
        <v>99</v>
      </c>
      <c r="O283" s="18">
        <v>5324</v>
      </c>
      <c r="P283" s="18">
        <v>4.8600000000000003</v>
      </c>
      <c r="Q283" s="18">
        <v>5.87</v>
      </c>
    </row>
    <row r="284" spans="1:19">
      <c r="A284" t="s">
        <v>791</v>
      </c>
      <c r="B284" s="15">
        <v>136.44999999999999</v>
      </c>
      <c r="C284" s="25">
        <v>20394</v>
      </c>
      <c r="D284" s="15">
        <v>37.74</v>
      </c>
      <c r="E284">
        <v>0.27658482960791503</v>
      </c>
      <c r="F284">
        <f t="shared" si="4"/>
        <v>66.906933411787776</v>
      </c>
      <c r="G284" s="18">
        <v>13624</v>
      </c>
      <c r="H284" s="18">
        <v>29864.16</v>
      </c>
      <c r="I284" s="25">
        <v>303</v>
      </c>
      <c r="J284" s="25">
        <v>3847</v>
      </c>
      <c r="K284" s="25">
        <v>1749</v>
      </c>
      <c r="L284" s="25">
        <v>1</v>
      </c>
      <c r="M284" s="25">
        <v>52</v>
      </c>
      <c r="N284" s="25">
        <v>391</v>
      </c>
      <c r="O284" s="18">
        <v>1816</v>
      </c>
      <c r="P284" s="18">
        <v>8.7899999999999991</v>
      </c>
      <c r="Q284" s="18">
        <v>14.25</v>
      </c>
      <c r="R284" s="15">
        <v>42.2</v>
      </c>
    </row>
    <row r="285" spans="1:19">
      <c r="A285" t="s">
        <v>792</v>
      </c>
      <c r="B285" s="15">
        <v>149.25</v>
      </c>
      <c r="C285" s="25">
        <v>10541</v>
      </c>
      <c r="D285" s="15">
        <v>43.77</v>
      </c>
      <c r="E285">
        <v>0.29326633165829147</v>
      </c>
      <c r="F285">
        <f t="shared" si="4"/>
        <v>141.58998197514467</v>
      </c>
      <c r="G285" s="18">
        <v>5891</v>
      </c>
      <c r="H285" s="18">
        <v>29306.85</v>
      </c>
      <c r="I285" s="25">
        <v>266</v>
      </c>
      <c r="J285" s="25">
        <v>3390</v>
      </c>
      <c r="K285" s="25">
        <v>1948</v>
      </c>
      <c r="L285" s="26">
        <v>1</v>
      </c>
      <c r="M285" s="25">
        <v>95</v>
      </c>
      <c r="N285" s="25">
        <v>981</v>
      </c>
      <c r="O285" s="18">
        <v>5992</v>
      </c>
      <c r="P285" s="18">
        <v>10.49</v>
      </c>
      <c r="Q285" s="18">
        <v>19.079999999999998</v>
      </c>
      <c r="R285" s="15">
        <v>89.2</v>
      </c>
    </row>
    <row r="286" spans="1:19">
      <c r="A286" t="s">
        <v>793</v>
      </c>
      <c r="B286" s="15">
        <v>115.41</v>
      </c>
      <c r="C286" s="25">
        <v>15745</v>
      </c>
      <c r="D286" s="15">
        <v>39.14</v>
      </c>
      <c r="E286">
        <v>0.33913872281431418</v>
      </c>
      <c r="F286">
        <f t="shared" si="4"/>
        <v>73.299460146078118</v>
      </c>
      <c r="G286" s="18">
        <v>12617</v>
      </c>
      <c r="H286" s="18">
        <v>27619.96</v>
      </c>
      <c r="I286" s="25">
        <v>54</v>
      </c>
      <c r="J286" s="25">
        <v>2035</v>
      </c>
      <c r="K286" s="25">
        <v>1334</v>
      </c>
      <c r="L286" s="20"/>
      <c r="M286" s="25">
        <v>66</v>
      </c>
      <c r="N286" s="25">
        <v>428</v>
      </c>
      <c r="O286" s="13"/>
      <c r="P286" s="18">
        <v>7.75</v>
      </c>
      <c r="Q286" s="18">
        <v>13.1</v>
      </c>
      <c r="R286" s="15">
        <v>66.27</v>
      </c>
      <c r="S286" s="15">
        <v>62600</v>
      </c>
    </row>
    <row r="287" spans="1:19">
      <c r="A287" t="s">
        <v>794</v>
      </c>
      <c r="B287" s="15">
        <v>238.62</v>
      </c>
      <c r="C287" s="25">
        <v>13788</v>
      </c>
      <c r="D287" s="15">
        <v>229.41</v>
      </c>
      <c r="E287">
        <v>0.9614030676389238</v>
      </c>
      <c r="F287">
        <f t="shared" si="4"/>
        <v>173.06353350739775</v>
      </c>
      <c r="G287" s="18">
        <v>38496</v>
      </c>
      <c r="H287" s="18">
        <v>36500.400000000001</v>
      </c>
      <c r="I287" s="25">
        <v>166</v>
      </c>
      <c r="J287" s="25">
        <v>30617</v>
      </c>
      <c r="K287" s="25">
        <v>10232</v>
      </c>
      <c r="L287" s="25">
        <v>18</v>
      </c>
      <c r="M287" s="25">
        <v>153</v>
      </c>
      <c r="N287" s="25">
        <v>144</v>
      </c>
      <c r="O287" s="18">
        <v>130264</v>
      </c>
      <c r="P287" s="18">
        <v>16.399999999999999</v>
      </c>
      <c r="Q287" s="21">
        <v>19.28</v>
      </c>
      <c r="R287" s="15">
        <v>672.9</v>
      </c>
      <c r="S287" s="15">
        <v>3330000</v>
      </c>
    </row>
    <row r="288" spans="1:19">
      <c r="A288" t="s">
        <v>795</v>
      </c>
      <c r="B288" s="15">
        <v>38.99</v>
      </c>
      <c r="C288" s="27">
        <v>9548</v>
      </c>
      <c r="D288" s="15">
        <v>38.99</v>
      </c>
      <c r="E288">
        <v>1</v>
      </c>
      <c r="F288">
        <f t="shared" si="4"/>
        <v>40.835777126099707</v>
      </c>
      <c r="G288" s="22">
        <v>87000</v>
      </c>
      <c r="H288" s="22">
        <v>37451.83</v>
      </c>
      <c r="I288" s="27">
        <v>90</v>
      </c>
      <c r="J288" s="27">
        <v>1730</v>
      </c>
      <c r="K288" s="27">
        <v>1019</v>
      </c>
      <c r="L288" s="27">
        <v>1</v>
      </c>
      <c r="M288" s="27">
        <v>19</v>
      </c>
      <c r="N288" s="27">
        <v>30</v>
      </c>
      <c r="O288" s="22">
        <v>3973</v>
      </c>
      <c r="P288" s="22">
        <v>2.5</v>
      </c>
      <c r="Q288" s="22">
        <v>2.57</v>
      </c>
      <c r="S288" s="15">
        <v>32875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8"/>
  <sheetViews>
    <sheetView workbookViewId="0">
      <pane ySplit="1" topLeftCell="A247" activePane="bottomLeft" state="frozen"/>
      <selection pane="bottomLeft" sqref="A1:A1048576"/>
    </sheetView>
  </sheetViews>
  <sheetFormatPr defaultRowHeight="13.5"/>
  <cols>
    <col min="7" max="7" width="14.125" customWidth="1"/>
    <col min="8" max="8" width="8.25" customWidth="1"/>
    <col min="9" max="9" width="15.5" customWidth="1"/>
    <col min="10" max="10" width="11.75" customWidth="1"/>
    <col min="11" max="11" width="6.125" customWidth="1"/>
    <col min="12" max="12" width="12" customWidth="1"/>
    <col min="13" max="13" width="9.75" customWidth="1"/>
    <col min="14" max="14" width="9.75" style="31" customWidth="1"/>
    <col min="15" max="16" width="6.5" customWidth="1"/>
    <col min="17" max="17" width="10.375" customWidth="1"/>
    <col min="18" max="18" width="9.625" customWidth="1"/>
    <col min="19" max="19" width="7" customWidth="1"/>
    <col min="20" max="21" width="17.5" customWidth="1"/>
    <col min="22" max="23" width="13.125" customWidth="1"/>
    <col min="24" max="25" width="10.25" customWidth="1"/>
  </cols>
  <sheetData>
    <row r="1" spans="1:31">
      <c r="D1" t="s">
        <v>796</v>
      </c>
      <c r="E1" t="s">
        <v>1122</v>
      </c>
      <c r="F1" t="s">
        <v>798</v>
      </c>
      <c r="G1" t="s">
        <v>800</v>
      </c>
      <c r="H1" t="s">
        <v>1124</v>
      </c>
      <c r="I1" t="s">
        <v>801</v>
      </c>
      <c r="J1" t="s">
        <v>803</v>
      </c>
      <c r="K1" t="s">
        <v>1126</v>
      </c>
      <c r="L1" t="s">
        <v>1132</v>
      </c>
      <c r="M1" t="s">
        <v>1127</v>
      </c>
      <c r="N1" s="31" t="s">
        <v>1134</v>
      </c>
      <c r="O1" t="s">
        <v>807</v>
      </c>
      <c r="P1" t="s">
        <v>1136</v>
      </c>
      <c r="Q1" t="s">
        <v>809</v>
      </c>
      <c r="R1" t="s">
        <v>811</v>
      </c>
      <c r="S1" t="s">
        <v>813</v>
      </c>
      <c r="T1" t="s">
        <v>1128</v>
      </c>
      <c r="U1" t="s">
        <v>1138</v>
      </c>
      <c r="V1" t="s">
        <v>1129</v>
      </c>
      <c r="W1" t="s">
        <v>1140</v>
      </c>
      <c r="X1" t="s">
        <v>1130</v>
      </c>
      <c r="Y1" t="s">
        <v>1142</v>
      </c>
      <c r="Z1" t="s">
        <v>818</v>
      </c>
      <c r="AA1" t="s">
        <v>820</v>
      </c>
    </row>
    <row r="2" spans="1:31">
      <c r="A2" t="s">
        <v>507</v>
      </c>
      <c r="B2" t="str">
        <f>LEFT(A2,LEN(A2)-1)</f>
        <v>北京</v>
      </c>
      <c r="C2" t="s">
        <v>261</v>
      </c>
      <c r="D2">
        <v>1235.6500000000001</v>
      </c>
      <c r="E2">
        <v>16411</v>
      </c>
      <c r="F2">
        <v>1164.51</v>
      </c>
      <c r="G2">
        <v>0.94242706267956133</v>
      </c>
      <c r="H2">
        <v>752.94010115166657</v>
      </c>
      <c r="I2">
        <v>70452</v>
      </c>
      <c r="J2">
        <v>58139.89</v>
      </c>
      <c r="K2">
        <v>638</v>
      </c>
      <c r="L2">
        <f>K2/D2</f>
        <v>0.51632743899971667</v>
      </c>
      <c r="M2">
        <v>84896</v>
      </c>
      <c r="N2" s="31">
        <f>M2/D2</f>
        <v>68.705539594545371</v>
      </c>
      <c r="O2">
        <v>62348</v>
      </c>
      <c r="P2">
        <f>O2/D2</f>
        <v>50.45765386638611</v>
      </c>
      <c r="Q2">
        <v>88</v>
      </c>
      <c r="R2">
        <v>647</v>
      </c>
      <c r="S2">
        <v>1160</v>
      </c>
      <c r="T2">
        <v>577154</v>
      </c>
      <c r="U2">
        <f>T2/D2</f>
        <v>467.08533969975315</v>
      </c>
      <c r="V2">
        <v>52.24</v>
      </c>
      <c r="W2">
        <f>V2/D2*10000</f>
        <v>422.77343908064574</v>
      </c>
      <c r="X2">
        <v>64.709999999999994</v>
      </c>
      <c r="Y2">
        <f>X2/D2*10000</f>
        <v>523.69198397604487</v>
      </c>
      <c r="Z2">
        <v>8160.5</v>
      </c>
      <c r="AA2">
        <v>43392900</v>
      </c>
      <c r="AE2">
        <f>VLOOKUP(C2,Sheet6!B:C,2,0)</f>
        <v>1</v>
      </c>
    </row>
    <row r="3" spans="1:31">
      <c r="A3" t="s">
        <v>508</v>
      </c>
      <c r="B3" t="str">
        <f t="shared" ref="B3:B66" si="0">LEFT(A3,LEN(A3)-1)</f>
        <v>天津</v>
      </c>
      <c r="C3" t="s">
        <v>252</v>
      </c>
      <c r="D3">
        <v>974.36</v>
      </c>
      <c r="E3">
        <v>11760</v>
      </c>
      <c r="F3">
        <v>798.38</v>
      </c>
      <c r="G3">
        <v>0.81938913748511844</v>
      </c>
      <c r="H3">
        <v>828.5374149659865</v>
      </c>
      <c r="I3">
        <v>62574</v>
      </c>
      <c r="J3">
        <v>45075.48</v>
      </c>
      <c r="K3">
        <v>437</v>
      </c>
      <c r="L3">
        <f t="shared" ref="L3:L66" si="1">K3/D3</f>
        <v>0.44849952789523378</v>
      </c>
      <c r="M3">
        <v>41921</v>
      </c>
      <c r="N3" s="31">
        <f t="shared" ref="N3:N66" si="2">M3/D3</f>
        <v>43.024138921959029</v>
      </c>
      <c r="O3">
        <v>27261</v>
      </c>
      <c r="P3">
        <f t="shared" ref="P3:P66" si="3">O3/D3</f>
        <v>27.978365285931279</v>
      </c>
      <c r="Q3">
        <v>55</v>
      </c>
      <c r="R3">
        <v>571</v>
      </c>
      <c r="S3">
        <v>983</v>
      </c>
      <c r="T3">
        <v>405968</v>
      </c>
      <c r="U3">
        <f t="shared" ref="U3:U66" si="4">T3/D3</f>
        <v>416.65092984112647</v>
      </c>
      <c r="V3">
        <v>47.46</v>
      </c>
      <c r="W3">
        <f t="shared" ref="W3:W66" si="5">V3/D3*10000</f>
        <v>487.08896095898848</v>
      </c>
      <c r="X3">
        <v>50.74</v>
      </c>
      <c r="Y3">
        <f t="shared" ref="Y3:Y66" si="6">X3/D3*10000</f>
        <v>520.75208341885957</v>
      </c>
      <c r="Z3">
        <v>2384</v>
      </c>
      <c r="AA3">
        <v>3340000</v>
      </c>
      <c r="AE3">
        <f>VLOOKUP(C3,Sheet6!B:C,2,0)</f>
        <v>14</v>
      </c>
    </row>
    <row r="4" spans="1:31">
      <c r="A4" t="s">
        <v>822</v>
      </c>
      <c r="B4" t="str">
        <f t="shared" si="0"/>
        <v>石家庄</v>
      </c>
      <c r="C4" t="s">
        <v>241</v>
      </c>
      <c r="D4">
        <v>986.36</v>
      </c>
      <c r="E4">
        <v>15848</v>
      </c>
      <c r="F4">
        <v>245.34</v>
      </c>
      <c r="G4">
        <v>0.24873271422198792</v>
      </c>
      <c r="H4">
        <v>622.38768298838977</v>
      </c>
      <c r="I4">
        <v>30428</v>
      </c>
      <c r="J4">
        <v>27369.84</v>
      </c>
      <c r="K4">
        <v>397</v>
      </c>
      <c r="L4">
        <f t="shared" si="1"/>
        <v>0.40248996309663815</v>
      </c>
      <c r="M4">
        <v>33883</v>
      </c>
      <c r="N4" s="31">
        <f t="shared" si="2"/>
        <v>34.351555213106778</v>
      </c>
      <c r="O4">
        <v>20119</v>
      </c>
      <c r="P4">
        <f t="shared" si="3"/>
        <v>20.397218054260108</v>
      </c>
      <c r="Q4">
        <v>40</v>
      </c>
      <c r="R4">
        <v>487</v>
      </c>
      <c r="S4">
        <v>1825</v>
      </c>
      <c r="T4">
        <v>366531</v>
      </c>
      <c r="U4">
        <f t="shared" si="4"/>
        <v>371.59961880043795</v>
      </c>
      <c r="V4">
        <v>57.53</v>
      </c>
      <c r="W4">
        <f t="shared" si="5"/>
        <v>583.2556064722819</v>
      </c>
      <c r="X4">
        <v>64.790000000000006</v>
      </c>
      <c r="Y4">
        <f t="shared" si="6"/>
        <v>656.85956445922386</v>
      </c>
      <c r="Z4">
        <v>1100</v>
      </c>
      <c r="AA4">
        <v>1320241</v>
      </c>
      <c r="AE4">
        <f>VLOOKUP(C4,Sheet6!B:C,2,0)</f>
        <v>72</v>
      </c>
    </row>
    <row r="5" spans="1:31">
      <c r="A5" t="s">
        <v>823</v>
      </c>
      <c r="B5" t="str">
        <f t="shared" si="0"/>
        <v>唐山</v>
      </c>
      <c r="C5" t="s">
        <v>260</v>
      </c>
      <c r="D5">
        <v>745.02</v>
      </c>
      <c r="E5">
        <v>13472</v>
      </c>
      <c r="F5">
        <v>311.33</v>
      </c>
      <c r="G5">
        <v>0.41788139915706962</v>
      </c>
      <c r="H5">
        <v>553.01365795724462</v>
      </c>
      <c r="I5">
        <v>51179</v>
      </c>
      <c r="J5">
        <v>33330.85</v>
      </c>
      <c r="K5">
        <v>293</v>
      </c>
      <c r="L5">
        <f t="shared" si="1"/>
        <v>0.39327803280448848</v>
      </c>
      <c r="M5">
        <v>27782</v>
      </c>
      <c r="N5" s="31">
        <f t="shared" si="2"/>
        <v>37.290274086601706</v>
      </c>
      <c r="O5">
        <v>13964</v>
      </c>
      <c r="P5">
        <f t="shared" si="3"/>
        <v>18.743120990040538</v>
      </c>
      <c r="Q5">
        <v>8</v>
      </c>
      <c r="R5">
        <v>380</v>
      </c>
      <c r="S5">
        <v>1281</v>
      </c>
      <c r="T5">
        <v>91138</v>
      </c>
      <c r="U5">
        <f t="shared" si="4"/>
        <v>122.32960188988216</v>
      </c>
      <c r="V5">
        <v>35.32</v>
      </c>
      <c r="W5">
        <f t="shared" si="5"/>
        <v>474.08123271858477</v>
      </c>
      <c r="X5">
        <v>43.12</v>
      </c>
      <c r="Y5">
        <f t="shared" si="6"/>
        <v>578.77640868701508</v>
      </c>
      <c r="Z5">
        <v>635.20000000000005</v>
      </c>
      <c r="AE5">
        <f>VLOOKUP(C5,Sheet6!B:C,2,0)</f>
        <v>6</v>
      </c>
    </row>
    <row r="6" spans="1:31">
      <c r="A6" t="s">
        <v>824</v>
      </c>
      <c r="B6" t="str">
        <f t="shared" si="0"/>
        <v>秦皇岛</v>
      </c>
      <c r="C6" t="s">
        <v>264</v>
      </c>
      <c r="D6">
        <v>296.77</v>
      </c>
      <c r="E6">
        <v>7523</v>
      </c>
      <c r="F6">
        <v>94.56</v>
      </c>
      <c r="G6">
        <v>0.31863058934528427</v>
      </c>
      <c r="H6">
        <v>394.48358367672472</v>
      </c>
      <c r="I6">
        <v>27110</v>
      </c>
      <c r="J6">
        <v>32228.41</v>
      </c>
      <c r="K6">
        <v>146</v>
      </c>
      <c r="L6">
        <f t="shared" si="1"/>
        <v>0.49196347339690671</v>
      </c>
      <c r="M6">
        <v>10001</v>
      </c>
      <c r="N6" s="31">
        <f t="shared" si="2"/>
        <v>33.699497927688114</v>
      </c>
      <c r="O6">
        <v>5754</v>
      </c>
      <c r="P6">
        <f t="shared" si="3"/>
        <v>19.388752232368503</v>
      </c>
      <c r="Q6">
        <v>6</v>
      </c>
      <c r="R6">
        <v>186</v>
      </c>
      <c r="S6">
        <v>531</v>
      </c>
      <c r="T6">
        <v>88235</v>
      </c>
      <c r="U6">
        <f t="shared" si="4"/>
        <v>297.31778818613742</v>
      </c>
      <c r="V6">
        <v>14.02</v>
      </c>
      <c r="W6">
        <f t="shared" si="5"/>
        <v>472.41971897428988</v>
      </c>
      <c r="X6">
        <v>16.61</v>
      </c>
      <c r="Y6">
        <f t="shared" si="6"/>
        <v>559.69269130976852</v>
      </c>
      <c r="Z6">
        <v>706</v>
      </c>
      <c r="AA6">
        <v>32054</v>
      </c>
      <c r="AE6">
        <f>VLOOKUP(C6,Sheet6!B:C,2,0)</f>
        <v>7</v>
      </c>
    </row>
    <row r="7" spans="1:31">
      <c r="A7" t="s">
        <v>825</v>
      </c>
      <c r="B7" t="str">
        <f t="shared" si="0"/>
        <v>邯郸</v>
      </c>
      <c r="C7" t="s">
        <v>221</v>
      </c>
      <c r="D7">
        <v>884.72</v>
      </c>
      <c r="E7">
        <v>12062</v>
      </c>
      <c r="F7">
        <v>136.59</v>
      </c>
      <c r="G7">
        <v>0.15438782891762365</v>
      </c>
      <c r="H7">
        <v>733.47703531752609</v>
      </c>
      <c r="I7">
        <v>22779</v>
      </c>
      <c r="J7">
        <v>27617.86</v>
      </c>
      <c r="K7">
        <v>359</v>
      </c>
      <c r="L7">
        <f t="shared" si="1"/>
        <v>0.40577809928564967</v>
      </c>
      <c r="M7">
        <v>26232</v>
      </c>
      <c r="N7" s="31">
        <f t="shared" si="2"/>
        <v>29.650058775657833</v>
      </c>
      <c r="O7">
        <v>12062</v>
      </c>
      <c r="P7">
        <f t="shared" si="3"/>
        <v>13.633692015552944</v>
      </c>
      <c r="Q7">
        <v>4</v>
      </c>
      <c r="R7">
        <v>453</v>
      </c>
      <c r="S7">
        <v>2134</v>
      </c>
      <c r="T7">
        <v>59246</v>
      </c>
      <c r="U7">
        <f t="shared" si="4"/>
        <v>66.965819694366573</v>
      </c>
      <c r="V7">
        <v>49.06</v>
      </c>
      <c r="W7">
        <f t="shared" si="5"/>
        <v>554.525725653314</v>
      </c>
      <c r="X7">
        <v>79.19</v>
      </c>
      <c r="Y7">
        <f t="shared" si="6"/>
        <v>895.08545076408348</v>
      </c>
      <c r="Z7">
        <v>701</v>
      </c>
      <c r="AA7">
        <v>82107</v>
      </c>
      <c r="AE7">
        <f>VLOOKUP(C7,Sheet6!B:C,2,0)</f>
        <v>56</v>
      </c>
    </row>
    <row r="8" spans="1:31">
      <c r="A8" t="s">
        <v>826</v>
      </c>
      <c r="B8" t="str">
        <f t="shared" si="0"/>
        <v>邢台</v>
      </c>
      <c r="C8" t="s">
        <v>226</v>
      </c>
      <c r="D8">
        <v>696.11</v>
      </c>
      <c r="E8">
        <v>12486</v>
      </c>
      <c r="F8">
        <v>60.6</v>
      </c>
      <c r="G8">
        <v>8.7055206792029993E-2</v>
      </c>
      <c r="H8">
        <v>557.512413903572</v>
      </c>
      <c r="I8">
        <v>15174</v>
      </c>
      <c r="J8">
        <v>25904.94</v>
      </c>
      <c r="K8">
        <v>299</v>
      </c>
      <c r="L8">
        <f t="shared" si="1"/>
        <v>0.429529815690049</v>
      </c>
      <c r="M8">
        <v>19700</v>
      </c>
      <c r="N8" s="31">
        <f t="shared" si="2"/>
        <v>28.300124980247375</v>
      </c>
      <c r="O8">
        <v>9654</v>
      </c>
      <c r="P8">
        <f t="shared" si="3"/>
        <v>13.868497794888739</v>
      </c>
      <c r="Q8">
        <v>4</v>
      </c>
      <c r="R8">
        <v>382</v>
      </c>
      <c r="S8">
        <v>1644</v>
      </c>
      <c r="T8">
        <v>45824</v>
      </c>
      <c r="U8">
        <f t="shared" si="4"/>
        <v>65.828676502276934</v>
      </c>
      <c r="V8">
        <v>38.72</v>
      </c>
      <c r="W8">
        <f t="shared" si="5"/>
        <v>556.23392854577571</v>
      </c>
      <c r="X8">
        <v>55.03</v>
      </c>
      <c r="Y8">
        <f t="shared" si="6"/>
        <v>790.53597850914366</v>
      </c>
      <c r="Z8">
        <v>346.98</v>
      </c>
      <c r="AE8">
        <f>VLOOKUP(C8,Sheet6!B:C,2,0)</f>
        <v>55</v>
      </c>
    </row>
    <row r="9" spans="1:31">
      <c r="A9" t="s">
        <v>827</v>
      </c>
      <c r="B9" t="str">
        <f t="shared" si="0"/>
        <v>保定</v>
      </c>
      <c r="C9" t="s">
        <v>249</v>
      </c>
      <c r="D9">
        <v>1097.01</v>
      </c>
      <c r="E9">
        <v>20584</v>
      </c>
      <c r="F9">
        <v>104.81</v>
      </c>
      <c r="G9">
        <v>9.5541517397289E-2</v>
      </c>
      <c r="H9">
        <v>532.94306257287212</v>
      </c>
      <c r="I9">
        <v>15770</v>
      </c>
      <c r="J9">
        <v>24967.69</v>
      </c>
      <c r="K9">
        <v>430</v>
      </c>
      <c r="L9">
        <f t="shared" si="1"/>
        <v>0.39197454900137646</v>
      </c>
      <c r="M9">
        <v>28397</v>
      </c>
      <c r="N9" s="31">
        <f t="shared" si="2"/>
        <v>25.88581690230718</v>
      </c>
      <c r="O9">
        <v>14712</v>
      </c>
      <c r="P9">
        <f t="shared" si="3"/>
        <v>13.410998988158722</v>
      </c>
      <c r="Q9">
        <v>12</v>
      </c>
      <c r="R9">
        <v>508</v>
      </c>
      <c r="S9">
        <v>2289</v>
      </c>
      <c r="T9">
        <v>161624</v>
      </c>
      <c r="U9">
        <f t="shared" si="4"/>
        <v>147.3313825762755</v>
      </c>
      <c r="V9">
        <v>53.34</v>
      </c>
      <c r="W9">
        <f t="shared" si="5"/>
        <v>486.23075450542842</v>
      </c>
      <c r="X9">
        <v>76.739999999999995</v>
      </c>
      <c r="Y9">
        <f t="shared" si="6"/>
        <v>699.5378346596658</v>
      </c>
      <c r="Z9">
        <v>824</v>
      </c>
      <c r="AE9">
        <f>VLOOKUP(C9,Sheet6!B:C,2,0)</f>
        <v>71</v>
      </c>
    </row>
    <row r="10" spans="1:31">
      <c r="A10" t="s">
        <v>828</v>
      </c>
      <c r="B10" t="str">
        <f t="shared" si="0"/>
        <v>张家口</v>
      </c>
      <c r="C10" t="s">
        <v>266</v>
      </c>
      <c r="D10">
        <v>422.38</v>
      </c>
      <c r="E10">
        <v>36873</v>
      </c>
      <c r="F10">
        <v>92.19</v>
      </c>
      <c r="G10">
        <v>0.21826317533974146</v>
      </c>
      <c r="H10">
        <v>114.54994169175278</v>
      </c>
      <c r="I10">
        <v>18948</v>
      </c>
      <c r="J10">
        <v>26680.9</v>
      </c>
      <c r="K10">
        <v>275</v>
      </c>
      <c r="L10">
        <f t="shared" si="1"/>
        <v>0.65107249396278233</v>
      </c>
      <c r="M10">
        <v>13343</v>
      </c>
      <c r="N10" s="31">
        <f t="shared" si="2"/>
        <v>31.590037407074199</v>
      </c>
      <c r="O10">
        <v>6420</v>
      </c>
      <c r="P10">
        <f t="shared" si="3"/>
        <v>15.199583313603863</v>
      </c>
      <c r="Q10">
        <v>4</v>
      </c>
      <c r="R10">
        <v>200</v>
      </c>
      <c r="S10">
        <v>695</v>
      </c>
      <c r="T10">
        <v>44832</v>
      </c>
      <c r="U10">
        <f t="shared" si="4"/>
        <v>106.14138927032531</v>
      </c>
      <c r="V10">
        <v>23.52</v>
      </c>
      <c r="W10">
        <f t="shared" si="5"/>
        <v>556.84454756380512</v>
      </c>
      <c r="X10">
        <v>29.06</v>
      </c>
      <c r="Y10">
        <f t="shared" si="6"/>
        <v>688.00606089303471</v>
      </c>
      <c r="Z10">
        <v>400.1</v>
      </c>
      <c r="AE10">
        <f>VLOOKUP(C10,Sheet6!B:C,2,0)</f>
        <v>101</v>
      </c>
    </row>
    <row r="11" spans="1:31">
      <c r="A11" t="s">
        <v>829</v>
      </c>
      <c r="B11" t="str">
        <f t="shared" si="0"/>
        <v>承德</v>
      </c>
      <c r="C11" t="s">
        <v>268</v>
      </c>
      <c r="D11">
        <v>342.44</v>
      </c>
      <c r="E11">
        <v>39548</v>
      </c>
      <c r="F11">
        <v>52.6</v>
      </c>
      <c r="G11">
        <v>0.15360355098703424</v>
      </c>
      <c r="H11">
        <v>86.58844947911399</v>
      </c>
      <c r="I11">
        <v>22198</v>
      </c>
      <c r="J11">
        <v>26725.119999999999</v>
      </c>
      <c r="K11">
        <v>247</v>
      </c>
      <c r="L11">
        <f t="shared" si="1"/>
        <v>0.72129424132694775</v>
      </c>
      <c r="M11">
        <v>11947</v>
      </c>
      <c r="N11" s="31">
        <f t="shared" si="2"/>
        <v>34.887863567340261</v>
      </c>
      <c r="O11">
        <v>7056</v>
      </c>
      <c r="P11">
        <f t="shared" si="3"/>
        <v>20.605069501226492</v>
      </c>
      <c r="Q11">
        <v>4</v>
      </c>
      <c r="R11">
        <v>166</v>
      </c>
      <c r="S11">
        <v>677</v>
      </c>
      <c r="T11">
        <v>35532</v>
      </c>
      <c r="U11">
        <f t="shared" si="4"/>
        <v>103.76124284546198</v>
      </c>
      <c r="V11">
        <v>18.79</v>
      </c>
      <c r="W11">
        <f t="shared" si="5"/>
        <v>548.70926293657283</v>
      </c>
      <c r="X11">
        <v>22.73</v>
      </c>
      <c r="Y11">
        <f t="shared" si="6"/>
        <v>663.76591519682279</v>
      </c>
      <c r="Z11">
        <v>493.4</v>
      </c>
      <c r="AE11">
        <f>VLOOKUP(C11,Sheet6!B:C,2,0)</f>
        <v>2</v>
      </c>
    </row>
    <row r="12" spans="1:31">
      <c r="A12" t="s">
        <v>830</v>
      </c>
      <c r="B12" t="str">
        <f t="shared" si="0"/>
        <v>沧州</v>
      </c>
      <c r="C12" t="s">
        <v>246</v>
      </c>
      <c r="D12">
        <v>700.36</v>
      </c>
      <c r="E12">
        <v>14053</v>
      </c>
      <c r="F12">
        <v>50.16</v>
      </c>
      <c r="G12">
        <v>7.1620309555085956E-2</v>
      </c>
      <c r="H12">
        <v>498.37045470717993</v>
      </c>
      <c r="I12">
        <v>25719</v>
      </c>
      <c r="J12">
        <v>37133.040000000001</v>
      </c>
      <c r="K12">
        <v>255</v>
      </c>
      <c r="L12">
        <f t="shared" si="1"/>
        <v>0.36409846364726711</v>
      </c>
      <c r="M12">
        <v>18908</v>
      </c>
      <c r="N12" s="31">
        <f t="shared" si="2"/>
        <v>26.997544120166772</v>
      </c>
      <c r="O12">
        <v>10687</v>
      </c>
      <c r="P12">
        <f t="shared" si="3"/>
        <v>15.259295219601347</v>
      </c>
      <c r="Q12">
        <v>7</v>
      </c>
      <c r="R12">
        <v>375</v>
      </c>
      <c r="S12">
        <v>1491</v>
      </c>
      <c r="T12">
        <v>42976</v>
      </c>
      <c r="U12">
        <f t="shared" si="4"/>
        <v>61.362727740019416</v>
      </c>
      <c r="V12">
        <v>33.229999999999997</v>
      </c>
      <c r="W12">
        <f t="shared" si="5"/>
        <v>474.47027243132101</v>
      </c>
      <c r="X12">
        <v>45.67</v>
      </c>
      <c r="Y12">
        <f t="shared" si="6"/>
        <v>652.0932092066937</v>
      </c>
      <c r="Z12">
        <v>3597</v>
      </c>
      <c r="AE12">
        <f>VLOOKUP(C12,Sheet6!B:C,2,0)</f>
        <v>16</v>
      </c>
    </row>
    <row r="13" spans="1:31">
      <c r="A13" t="s">
        <v>831</v>
      </c>
      <c r="B13" t="str">
        <f t="shared" si="0"/>
        <v>廊坊</v>
      </c>
      <c r="C13" t="s">
        <v>256</v>
      </c>
      <c r="D13">
        <v>411.23</v>
      </c>
      <c r="E13">
        <v>6429</v>
      </c>
      <c r="F13">
        <v>81.5</v>
      </c>
      <c r="G13">
        <v>0.19818593001483353</v>
      </c>
      <c r="H13">
        <v>639.64846787991917</v>
      </c>
      <c r="I13">
        <v>27904</v>
      </c>
      <c r="J13">
        <v>31474.799999999999</v>
      </c>
      <c r="K13">
        <v>180</v>
      </c>
      <c r="L13">
        <f t="shared" si="1"/>
        <v>0.437711256474479</v>
      </c>
      <c r="M13">
        <v>12064</v>
      </c>
      <c r="N13" s="31">
        <f t="shared" si="2"/>
        <v>29.336381100600637</v>
      </c>
      <c r="O13">
        <v>7387</v>
      </c>
      <c r="P13">
        <f t="shared" si="3"/>
        <v>17.96318361987209</v>
      </c>
      <c r="Q13">
        <v>11</v>
      </c>
      <c r="R13">
        <v>192</v>
      </c>
      <c r="S13">
        <v>856</v>
      </c>
      <c r="T13">
        <v>105760</v>
      </c>
      <c r="U13">
        <f t="shared" si="4"/>
        <v>257.17968047078278</v>
      </c>
      <c r="V13">
        <v>23.89</v>
      </c>
      <c r="W13">
        <f t="shared" si="5"/>
        <v>580.94010650973905</v>
      </c>
      <c r="X13">
        <v>27.42</v>
      </c>
      <c r="Y13">
        <f t="shared" si="6"/>
        <v>666.78014736278976</v>
      </c>
      <c r="Z13">
        <v>130</v>
      </c>
      <c r="AE13">
        <f>VLOOKUP(C13,Sheet6!B:C,2,0)</f>
        <v>15</v>
      </c>
    </row>
    <row r="14" spans="1:31">
      <c r="A14" t="s">
        <v>832</v>
      </c>
      <c r="B14" t="str">
        <f t="shared" si="0"/>
        <v>衡水</v>
      </c>
      <c r="C14" t="s">
        <v>238</v>
      </c>
      <c r="D14">
        <v>429.24</v>
      </c>
      <c r="E14">
        <v>8815</v>
      </c>
      <c r="F14">
        <v>31.39</v>
      </c>
      <c r="G14">
        <v>7.312925170068027E-2</v>
      </c>
      <c r="H14">
        <v>486.94271128757799</v>
      </c>
      <c r="I14">
        <v>15192</v>
      </c>
      <c r="J14">
        <v>22760.3</v>
      </c>
      <c r="K14">
        <v>204</v>
      </c>
      <c r="L14">
        <f t="shared" si="1"/>
        <v>0.47525859658932063</v>
      </c>
      <c r="M14">
        <v>11271</v>
      </c>
      <c r="N14" s="31">
        <f t="shared" si="2"/>
        <v>26.258037461559965</v>
      </c>
      <c r="O14">
        <v>6563</v>
      </c>
      <c r="P14">
        <f t="shared" si="3"/>
        <v>15.289814555959369</v>
      </c>
      <c r="Q14">
        <v>2</v>
      </c>
      <c r="R14">
        <v>219</v>
      </c>
      <c r="S14">
        <v>1024</v>
      </c>
      <c r="T14">
        <v>16850</v>
      </c>
      <c r="U14">
        <f t="shared" si="4"/>
        <v>39.255428198676732</v>
      </c>
      <c r="V14">
        <v>25.31</v>
      </c>
      <c r="W14">
        <f t="shared" si="5"/>
        <v>589.64681763116198</v>
      </c>
      <c r="X14">
        <v>28.29</v>
      </c>
      <c r="Y14">
        <f t="shared" si="6"/>
        <v>659.07184791724899</v>
      </c>
      <c r="Z14">
        <v>353.28</v>
      </c>
      <c r="AE14">
        <f>VLOOKUP(C14,Sheet6!B:C,2,0)</f>
        <v>54</v>
      </c>
    </row>
    <row r="15" spans="1:31">
      <c r="A15" t="s">
        <v>833</v>
      </c>
      <c r="B15" t="str">
        <f t="shared" si="0"/>
        <v>太原</v>
      </c>
      <c r="C15" t="s">
        <v>235</v>
      </c>
      <c r="D15">
        <v>362.67</v>
      </c>
      <c r="E15">
        <v>6963</v>
      </c>
      <c r="F15">
        <v>283</v>
      </c>
      <c r="G15">
        <v>0.78032371026001601</v>
      </c>
      <c r="H15">
        <v>520.85308056872043</v>
      </c>
      <c r="I15">
        <v>44319</v>
      </c>
      <c r="J15">
        <v>33140.33</v>
      </c>
      <c r="K15">
        <v>258</v>
      </c>
      <c r="L15">
        <f t="shared" si="1"/>
        <v>0.71139052030771777</v>
      </c>
      <c r="M15">
        <v>24740</v>
      </c>
      <c r="N15" s="31">
        <f t="shared" si="2"/>
        <v>68.216284776794325</v>
      </c>
      <c r="O15">
        <v>15319</v>
      </c>
      <c r="P15">
        <f t="shared" si="3"/>
        <v>42.239501475170265</v>
      </c>
      <c r="Q15">
        <v>36</v>
      </c>
      <c r="R15">
        <v>234</v>
      </c>
      <c r="S15">
        <v>640</v>
      </c>
      <c r="T15">
        <v>323321</v>
      </c>
      <c r="U15">
        <f t="shared" si="4"/>
        <v>891.5019163426806</v>
      </c>
      <c r="V15">
        <v>24.16</v>
      </c>
      <c r="W15">
        <f t="shared" si="5"/>
        <v>666.17034769901011</v>
      </c>
      <c r="X15">
        <v>28.02</v>
      </c>
      <c r="Y15">
        <f t="shared" si="6"/>
        <v>772.60319298535853</v>
      </c>
      <c r="Z15">
        <v>1884</v>
      </c>
      <c r="AA15">
        <v>4632179</v>
      </c>
      <c r="AE15">
        <f>VLOOKUP(C15,Sheet6!B:C,2,0)</f>
        <v>87</v>
      </c>
    </row>
    <row r="16" spans="1:31">
      <c r="A16" t="s">
        <v>834</v>
      </c>
      <c r="B16" t="str">
        <f t="shared" si="0"/>
        <v>大同</v>
      </c>
      <c r="C16" t="s">
        <v>259</v>
      </c>
      <c r="D16">
        <v>313.8</v>
      </c>
      <c r="E16">
        <v>14127</v>
      </c>
      <c r="F16">
        <v>153.91</v>
      </c>
      <c r="G16">
        <v>0.49047163798597831</v>
      </c>
      <c r="H16">
        <v>222.12784030579743</v>
      </c>
      <c r="I16">
        <v>18710</v>
      </c>
      <c r="J16">
        <v>28172.02</v>
      </c>
      <c r="K16">
        <v>287</v>
      </c>
      <c r="L16">
        <f t="shared" si="1"/>
        <v>0.9145952836201402</v>
      </c>
      <c r="M16">
        <v>12687</v>
      </c>
      <c r="N16" s="31">
        <f t="shared" si="2"/>
        <v>40.430210325047803</v>
      </c>
      <c r="O16">
        <v>8699</v>
      </c>
      <c r="P16">
        <f t="shared" si="3"/>
        <v>27.721478648820906</v>
      </c>
      <c r="Q16">
        <v>1</v>
      </c>
      <c r="R16">
        <v>263</v>
      </c>
      <c r="S16">
        <v>1221</v>
      </c>
      <c r="T16">
        <v>37449</v>
      </c>
      <c r="U16">
        <f t="shared" si="4"/>
        <v>119.34034416826003</v>
      </c>
      <c r="V16">
        <v>22.6</v>
      </c>
      <c r="W16">
        <f t="shared" si="5"/>
        <v>720.20395156150414</v>
      </c>
      <c r="X16">
        <v>28.99</v>
      </c>
      <c r="Y16">
        <f t="shared" si="6"/>
        <v>923.83683875079657</v>
      </c>
      <c r="Z16">
        <v>878</v>
      </c>
      <c r="AA16">
        <v>113527</v>
      </c>
      <c r="AE16">
        <f>VLOOKUP(C16,Sheet6!B:C,2,0)</f>
        <v>102</v>
      </c>
    </row>
    <row r="17" spans="1:31">
      <c r="A17" t="s">
        <v>835</v>
      </c>
      <c r="B17" t="str">
        <f t="shared" si="0"/>
        <v>阳泉</v>
      </c>
      <c r="C17" t="s">
        <v>237</v>
      </c>
      <c r="D17">
        <v>129.81</v>
      </c>
      <c r="E17">
        <v>4570</v>
      </c>
      <c r="F17">
        <v>68.39</v>
      </c>
      <c r="G17">
        <v>0.52684693012864958</v>
      </c>
      <c r="H17">
        <v>284.04814004376368</v>
      </c>
      <c r="I17">
        <v>26383</v>
      </c>
      <c r="J17">
        <v>34730.870000000003</v>
      </c>
      <c r="K17">
        <v>494</v>
      </c>
      <c r="L17">
        <f t="shared" si="1"/>
        <v>3.8055619751945149</v>
      </c>
      <c r="M17">
        <v>6241</v>
      </c>
      <c r="N17" s="31">
        <f t="shared" si="2"/>
        <v>48.077960095524226</v>
      </c>
      <c r="O17">
        <v>4151</v>
      </c>
      <c r="P17">
        <f t="shared" si="3"/>
        <v>31.977505585085893</v>
      </c>
      <c r="Q17">
        <v>1</v>
      </c>
      <c r="R17">
        <v>89</v>
      </c>
      <c r="S17">
        <v>402</v>
      </c>
      <c r="T17">
        <v>7140</v>
      </c>
      <c r="U17">
        <f t="shared" si="4"/>
        <v>55.003466605038135</v>
      </c>
      <c r="V17">
        <v>9.02</v>
      </c>
      <c r="W17">
        <f t="shared" si="5"/>
        <v>694.86172097681219</v>
      </c>
      <c r="X17">
        <v>9.4</v>
      </c>
      <c r="Y17">
        <f t="shared" si="6"/>
        <v>724.13527463215473</v>
      </c>
      <c r="Z17">
        <v>165.3</v>
      </c>
      <c r="AE17">
        <f>VLOOKUP(C17,Sheet6!B:C,2,0)</f>
        <v>270</v>
      </c>
    </row>
    <row r="18" spans="1:31">
      <c r="A18" t="s">
        <v>836</v>
      </c>
      <c r="B18" t="str">
        <f t="shared" si="0"/>
        <v>长治</v>
      </c>
      <c r="C18" t="s">
        <v>214</v>
      </c>
      <c r="D18">
        <v>328.52</v>
      </c>
      <c r="E18">
        <v>13896</v>
      </c>
      <c r="F18">
        <v>69.650000000000006</v>
      </c>
      <c r="G18">
        <v>0.21201144526969443</v>
      </c>
      <c r="H18">
        <v>236.4133563615429</v>
      </c>
      <c r="I18">
        <v>23558</v>
      </c>
      <c r="J18">
        <v>28775.33</v>
      </c>
      <c r="K18">
        <v>247</v>
      </c>
      <c r="L18">
        <f t="shared" si="1"/>
        <v>0.75185681237063196</v>
      </c>
      <c r="M18">
        <v>13702</v>
      </c>
      <c r="N18" s="31">
        <f t="shared" si="2"/>
        <v>41.708267380981376</v>
      </c>
      <c r="O18">
        <v>10586</v>
      </c>
      <c r="P18">
        <f t="shared" si="3"/>
        <v>32.223304517228783</v>
      </c>
      <c r="Q18">
        <v>6</v>
      </c>
      <c r="R18">
        <v>245</v>
      </c>
      <c r="S18">
        <v>1625</v>
      </c>
      <c r="T18">
        <v>30357</v>
      </c>
      <c r="U18">
        <f t="shared" si="4"/>
        <v>92.405333008644831</v>
      </c>
      <c r="V18">
        <v>23.44</v>
      </c>
      <c r="W18">
        <f t="shared" si="5"/>
        <v>713.50298307561195</v>
      </c>
      <c r="X18">
        <v>25.63</v>
      </c>
      <c r="Y18">
        <f t="shared" si="6"/>
        <v>780.16559113600397</v>
      </c>
      <c r="Z18">
        <v>155.27000000000001</v>
      </c>
      <c r="AA18">
        <v>340000</v>
      </c>
      <c r="AE18">
        <f>VLOOKUP(C18,Sheet6!B:C,2,0)</f>
        <v>179</v>
      </c>
    </row>
    <row r="19" spans="1:31">
      <c r="A19" t="s">
        <v>837</v>
      </c>
      <c r="B19" t="str">
        <f t="shared" si="0"/>
        <v>晋城</v>
      </c>
      <c r="C19" t="s">
        <v>203</v>
      </c>
      <c r="D19">
        <v>215.88</v>
      </c>
      <c r="E19">
        <v>9425</v>
      </c>
      <c r="F19">
        <v>33.94</v>
      </c>
      <c r="G19">
        <v>0.15721697239206966</v>
      </c>
      <c r="H19">
        <v>229.0503978779841</v>
      </c>
      <c r="I19">
        <v>27108</v>
      </c>
      <c r="J19">
        <v>34197.11</v>
      </c>
      <c r="K19">
        <v>229</v>
      </c>
      <c r="L19">
        <f t="shared" si="1"/>
        <v>1.0607745043542709</v>
      </c>
      <c r="M19">
        <v>7287</v>
      </c>
      <c r="N19" s="31">
        <f t="shared" si="2"/>
        <v>33.754863813229569</v>
      </c>
      <c r="O19">
        <v>3972</v>
      </c>
      <c r="P19">
        <f t="shared" si="3"/>
        <v>18.399110617009452</v>
      </c>
      <c r="Q19">
        <v>2</v>
      </c>
      <c r="R19">
        <v>165</v>
      </c>
      <c r="S19">
        <v>939</v>
      </c>
      <c r="T19">
        <v>8125</v>
      </c>
      <c r="U19">
        <f t="shared" si="4"/>
        <v>37.636649990735592</v>
      </c>
      <c r="V19">
        <v>17.190000000000001</v>
      </c>
      <c r="W19">
        <f t="shared" si="5"/>
        <v>796.27570872707065</v>
      </c>
      <c r="X19">
        <v>18.7</v>
      </c>
      <c r="Y19">
        <f t="shared" si="6"/>
        <v>866.22197517139148</v>
      </c>
      <c r="Z19">
        <v>328.13</v>
      </c>
      <c r="AE19">
        <f>VLOOKUP(C19,Sheet6!B:C,2,0)</f>
        <v>180</v>
      </c>
    </row>
    <row r="20" spans="1:31">
      <c r="A20" t="s">
        <v>838</v>
      </c>
      <c r="B20" t="str">
        <f t="shared" si="0"/>
        <v>朔州</v>
      </c>
      <c r="C20" t="s">
        <v>250</v>
      </c>
      <c r="D20">
        <v>156.27000000000001</v>
      </c>
      <c r="E20">
        <v>11066</v>
      </c>
      <c r="F20">
        <v>63.65</v>
      </c>
      <c r="G20">
        <v>0.40730786459333201</v>
      </c>
      <c r="H20">
        <v>141.21633833363455</v>
      </c>
      <c r="I20">
        <v>36452</v>
      </c>
      <c r="J20">
        <v>27931.919999999998</v>
      </c>
      <c r="K20">
        <v>128</v>
      </c>
      <c r="L20">
        <f t="shared" si="1"/>
        <v>0.81909515582005499</v>
      </c>
      <c r="M20">
        <v>5443</v>
      </c>
      <c r="N20" s="31">
        <f t="shared" si="2"/>
        <v>34.830741665066867</v>
      </c>
      <c r="O20">
        <v>3625</v>
      </c>
      <c r="P20">
        <f t="shared" si="3"/>
        <v>23.19703078006015</v>
      </c>
      <c r="R20">
        <v>112</v>
      </c>
      <c r="S20">
        <v>627</v>
      </c>
      <c r="U20">
        <f t="shared" si="4"/>
        <v>0</v>
      </c>
      <c r="V20">
        <v>14.88</v>
      </c>
      <c r="W20">
        <f t="shared" si="5"/>
        <v>952.19811864081396</v>
      </c>
      <c r="X20">
        <v>19.71</v>
      </c>
      <c r="Y20">
        <f t="shared" si="6"/>
        <v>1261.2785563447878</v>
      </c>
      <c r="Z20">
        <v>375</v>
      </c>
      <c r="AE20">
        <f>VLOOKUP(C20,Sheet6!B:C,2,0)</f>
        <v>103</v>
      </c>
    </row>
    <row r="21" spans="1:31">
      <c r="A21" t="s">
        <v>839</v>
      </c>
      <c r="B21" t="str">
        <f t="shared" si="0"/>
        <v>晋中</v>
      </c>
      <c r="C21" t="s">
        <v>232</v>
      </c>
      <c r="D21">
        <v>319</v>
      </c>
      <c r="E21">
        <v>16404</v>
      </c>
      <c r="F21">
        <v>58.59</v>
      </c>
      <c r="G21">
        <v>0.18366771159874609</v>
      </c>
      <c r="H21">
        <v>194.46476469153865</v>
      </c>
      <c r="I21">
        <v>20335</v>
      </c>
      <c r="J21">
        <v>23706.62</v>
      </c>
      <c r="K21">
        <v>252</v>
      </c>
      <c r="L21">
        <f t="shared" si="1"/>
        <v>0.78996865203761757</v>
      </c>
      <c r="M21">
        <v>11139</v>
      </c>
      <c r="N21" s="31">
        <f t="shared" si="2"/>
        <v>34.918495297805642</v>
      </c>
      <c r="O21">
        <v>7605</v>
      </c>
      <c r="P21">
        <f t="shared" si="3"/>
        <v>23.840125391849529</v>
      </c>
      <c r="Q21">
        <v>7</v>
      </c>
      <c r="R21">
        <v>250</v>
      </c>
      <c r="S21">
        <v>1000</v>
      </c>
      <c r="T21">
        <v>54130</v>
      </c>
      <c r="U21">
        <f t="shared" si="4"/>
        <v>169.68652037617554</v>
      </c>
      <c r="V21">
        <v>20</v>
      </c>
      <c r="W21">
        <f t="shared" si="5"/>
        <v>626.95924764890276</v>
      </c>
      <c r="X21">
        <v>25</v>
      </c>
      <c r="Y21">
        <f t="shared" si="6"/>
        <v>783.69905956112859</v>
      </c>
      <c r="Z21">
        <v>545</v>
      </c>
      <c r="AE21">
        <f>VLOOKUP(C21,Sheet6!B:C,2,0)</f>
        <v>88</v>
      </c>
    </row>
    <row r="22" spans="1:31">
      <c r="A22" t="s">
        <v>840</v>
      </c>
      <c r="B22" t="str">
        <f t="shared" si="0"/>
        <v>运城</v>
      </c>
      <c r="C22" t="s">
        <v>192</v>
      </c>
      <c r="D22">
        <v>501.51</v>
      </c>
      <c r="E22">
        <v>14181</v>
      </c>
      <c r="F22">
        <v>65.819999999999993</v>
      </c>
      <c r="G22">
        <v>0.13124364419453249</v>
      </c>
      <c r="H22">
        <v>353.64924899513437</v>
      </c>
      <c r="I22">
        <v>14306</v>
      </c>
      <c r="J22">
        <v>20131.580000000002</v>
      </c>
      <c r="K22">
        <v>423</v>
      </c>
      <c r="L22">
        <f t="shared" si="1"/>
        <v>0.84345277262666751</v>
      </c>
      <c r="M22">
        <v>22254</v>
      </c>
      <c r="N22" s="31">
        <f t="shared" si="2"/>
        <v>44.373990548543397</v>
      </c>
      <c r="O22">
        <v>17713</v>
      </c>
      <c r="P22">
        <f t="shared" si="3"/>
        <v>35.319335606468464</v>
      </c>
      <c r="Q22">
        <v>3</v>
      </c>
      <c r="R22">
        <v>437</v>
      </c>
      <c r="S22">
        <v>1624</v>
      </c>
      <c r="T22">
        <v>18376</v>
      </c>
      <c r="U22">
        <f t="shared" si="4"/>
        <v>36.64134314370601</v>
      </c>
      <c r="V22">
        <v>39.9</v>
      </c>
      <c r="W22">
        <f t="shared" si="5"/>
        <v>795.59729616557991</v>
      </c>
      <c r="X22">
        <v>42.41</v>
      </c>
      <c r="Y22">
        <f t="shared" si="6"/>
        <v>845.646148631134</v>
      </c>
      <c r="Z22">
        <v>308</v>
      </c>
      <c r="AA22">
        <v>501300</v>
      </c>
      <c r="AE22">
        <f>VLOOKUP(C22,Sheet6!B:C,2,0)</f>
        <v>90</v>
      </c>
    </row>
    <row r="23" spans="1:31">
      <c r="A23" t="s">
        <v>841</v>
      </c>
      <c r="B23" t="str">
        <f t="shared" si="0"/>
        <v>忻州</v>
      </c>
      <c r="C23" t="s">
        <v>243</v>
      </c>
      <c r="D23">
        <v>305.08999999999997</v>
      </c>
      <c r="E23">
        <v>25117</v>
      </c>
      <c r="F23">
        <v>52.95</v>
      </c>
      <c r="G23">
        <v>0.17355534432462555</v>
      </c>
      <c r="H23">
        <v>121.46753195047178</v>
      </c>
      <c r="I23">
        <v>11292</v>
      </c>
      <c r="J23">
        <v>20102.07</v>
      </c>
      <c r="K23">
        <v>704</v>
      </c>
      <c r="L23">
        <f t="shared" si="1"/>
        <v>2.3075158150054085</v>
      </c>
      <c r="M23">
        <v>10321</v>
      </c>
      <c r="N23" s="31">
        <f t="shared" si="2"/>
        <v>33.829361827657415</v>
      </c>
      <c r="O23">
        <v>6222</v>
      </c>
      <c r="P23">
        <f t="shared" si="3"/>
        <v>20.393982103641552</v>
      </c>
      <c r="Q23">
        <v>2</v>
      </c>
      <c r="R23">
        <v>365</v>
      </c>
      <c r="S23">
        <v>2698</v>
      </c>
      <c r="T23">
        <v>9500</v>
      </c>
      <c r="U23">
        <f t="shared" si="4"/>
        <v>31.138352617260484</v>
      </c>
      <c r="V23">
        <v>21.77</v>
      </c>
      <c r="W23">
        <f t="shared" si="5"/>
        <v>713.55993313448494</v>
      </c>
      <c r="X23">
        <v>31.06</v>
      </c>
      <c r="Y23">
        <f t="shared" si="6"/>
        <v>1018.060244518011</v>
      </c>
      <c r="Z23">
        <v>549.15</v>
      </c>
      <c r="AE23">
        <f>VLOOKUP(C23,Sheet6!B:C,2,0)</f>
        <v>86</v>
      </c>
    </row>
    <row r="24" spans="1:31">
      <c r="A24" t="s">
        <v>842</v>
      </c>
      <c r="B24" t="str">
        <f t="shared" si="0"/>
        <v>临汾</v>
      </c>
      <c r="C24" t="s">
        <v>210</v>
      </c>
      <c r="D24">
        <v>434.48</v>
      </c>
      <c r="E24">
        <v>20275</v>
      </c>
      <c r="F24">
        <v>82.77</v>
      </c>
      <c r="G24">
        <v>0.19050359049898727</v>
      </c>
      <c r="H24">
        <v>214.29346485819977</v>
      </c>
      <c r="I24">
        <v>18215</v>
      </c>
      <c r="J24">
        <v>24216.83</v>
      </c>
      <c r="K24">
        <v>316</v>
      </c>
      <c r="L24">
        <f t="shared" si="1"/>
        <v>0.72730620511876265</v>
      </c>
      <c r="M24">
        <v>14185</v>
      </c>
      <c r="N24" s="31">
        <f t="shared" si="2"/>
        <v>32.648223163321667</v>
      </c>
      <c r="O24">
        <v>6155</v>
      </c>
      <c r="P24">
        <f t="shared" si="3"/>
        <v>14.166359786411341</v>
      </c>
      <c r="Q24">
        <v>4</v>
      </c>
      <c r="R24">
        <v>345</v>
      </c>
      <c r="S24">
        <v>1843</v>
      </c>
      <c r="T24">
        <v>36324</v>
      </c>
      <c r="U24">
        <f t="shared" si="4"/>
        <v>83.603387958018772</v>
      </c>
      <c r="V24">
        <v>29.98</v>
      </c>
      <c r="W24">
        <f t="shared" si="5"/>
        <v>690.02025409685143</v>
      </c>
      <c r="X24">
        <v>37.22</v>
      </c>
      <c r="Y24">
        <f t="shared" si="6"/>
        <v>856.65623273798565</v>
      </c>
      <c r="Z24">
        <v>508.66</v>
      </c>
      <c r="AE24">
        <f>VLOOKUP(C24,Sheet6!B:C,2,0)</f>
        <v>89</v>
      </c>
    </row>
    <row r="25" spans="1:31">
      <c r="A25" t="s">
        <v>843</v>
      </c>
      <c r="B25" t="str">
        <f t="shared" si="0"/>
        <v>吕梁</v>
      </c>
      <c r="C25" t="s">
        <v>229</v>
      </c>
      <c r="D25">
        <v>361.79</v>
      </c>
      <c r="E25">
        <v>21240</v>
      </c>
      <c r="F25">
        <v>25.21</v>
      </c>
      <c r="G25">
        <v>6.9681306835457035E-2</v>
      </c>
      <c r="H25">
        <v>170.334274952919</v>
      </c>
      <c r="I25">
        <v>16903</v>
      </c>
      <c r="J25">
        <v>26203.22</v>
      </c>
      <c r="K25">
        <v>645</v>
      </c>
      <c r="L25">
        <f t="shared" si="1"/>
        <v>1.782802178059095</v>
      </c>
      <c r="M25">
        <v>9580</v>
      </c>
      <c r="N25" s="31">
        <f t="shared" si="2"/>
        <v>26.479449404350589</v>
      </c>
      <c r="O25">
        <v>12203</v>
      </c>
      <c r="P25">
        <f t="shared" si="3"/>
        <v>33.729511595124244</v>
      </c>
      <c r="Q25">
        <v>2</v>
      </c>
      <c r="R25">
        <v>360</v>
      </c>
      <c r="S25">
        <v>2109</v>
      </c>
      <c r="T25">
        <v>14271</v>
      </c>
      <c r="U25">
        <f t="shared" si="4"/>
        <v>39.445534702451695</v>
      </c>
      <c r="V25">
        <v>30</v>
      </c>
      <c r="W25">
        <f t="shared" si="5"/>
        <v>829.21031537632325</v>
      </c>
      <c r="X25">
        <v>39</v>
      </c>
      <c r="Y25">
        <f t="shared" si="6"/>
        <v>1077.9734099892203</v>
      </c>
      <c r="Z25">
        <v>70.3</v>
      </c>
      <c r="AE25">
        <f>VLOOKUP(C25,Sheet6!B:C,2,0)</f>
        <v>196</v>
      </c>
    </row>
    <row r="26" spans="1:31">
      <c r="A26" t="s">
        <v>844</v>
      </c>
      <c r="B26" t="str">
        <f t="shared" si="0"/>
        <v>呼和浩特</v>
      </c>
      <c r="C26" t="s">
        <v>265</v>
      </c>
      <c r="D26">
        <v>225.83</v>
      </c>
      <c r="E26">
        <v>17224</v>
      </c>
      <c r="F26">
        <v>117.75</v>
      </c>
      <c r="G26">
        <v>0.52140991010937432</v>
      </c>
      <c r="H26">
        <v>131.11356247097075</v>
      </c>
      <c r="I26">
        <v>61108</v>
      </c>
      <c r="J26">
        <v>33992.83</v>
      </c>
      <c r="K26">
        <v>144</v>
      </c>
      <c r="L26">
        <f t="shared" si="1"/>
        <v>0.63764778815923484</v>
      </c>
      <c r="M26">
        <v>13495</v>
      </c>
      <c r="N26" s="31">
        <f t="shared" si="2"/>
        <v>59.757339591728289</v>
      </c>
      <c r="O26">
        <v>6211</v>
      </c>
      <c r="P26">
        <f t="shared" si="3"/>
        <v>27.502988974006996</v>
      </c>
      <c r="Q26">
        <v>21</v>
      </c>
      <c r="R26">
        <v>120</v>
      </c>
      <c r="S26">
        <v>429</v>
      </c>
      <c r="T26">
        <v>203891</v>
      </c>
      <c r="U26">
        <f t="shared" si="4"/>
        <v>902.85170260815653</v>
      </c>
      <c r="V26">
        <v>15.3</v>
      </c>
      <c r="W26">
        <f t="shared" si="5"/>
        <v>677.50077491918705</v>
      </c>
      <c r="X26">
        <v>18.3</v>
      </c>
      <c r="Y26">
        <f t="shared" si="6"/>
        <v>810.34406411902751</v>
      </c>
      <c r="Z26">
        <v>617</v>
      </c>
      <c r="AA26">
        <v>1451003</v>
      </c>
      <c r="AE26">
        <f>VLOOKUP(C26,Sheet6!B:C,2,0)</f>
        <v>104</v>
      </c>
    </row>
    <row r="27" spans="1:31">
      <c r="A27" t="s">
        <v>845</v>
      </c>
      <c r="B27" t="str">
        <f t="shared" si="0"/>
        <v>包头</v>
      </c>
      <c r="C27" t="s">
        <v>262</v>
      </c>
      <c r="D27">
        <v>218.68</v>
      </c>
      <c r="E27">
        <v>27768</v>
      </c>
      <c r="F27">
        <v>140.97</v>
      </c>
      <c r="G27">
        <v>0.64464057069690872</v>
      </c>
      <c r="H27">
        <v>78.752520887352361</v>
      </c>
      <c r="I27">
        <v>84979</v>
      </c>
      <c r="J27">
        <v>36725.760000000002</v>
      </c>
      <c r="K27">
        <v>118</v>
      </c>
      <c r="L27">
        <f t="shared" si="1"/>
        <v>0.53960124382659591</v>
      </c>
      <c r="M27">
        <v>10909</v>
      </c>
      <c r="N27" s="31">
        <f t="shared" si="2"/>
        <v>49.885677702579109</v>
      </c>
      <c r="O27">
        <v>6800</v>
      </c>
      <c r="P27">
        <f t="shared" si="3"/>
        <v>31.0956648984818</v>
      </c>
      <c r="Q27">
        <v>9</v>
      </c>
      <c r="R27">
        <v>101</v>
      </c>
      <c r="S27">
        <v>198</v>
      </c>
      <c r="T27">
        <v>83349</v>
      </c>
      <c r="U27">
        <f t="shared" si="4"/>
        <v>381.14596670934696</v>
      </c>
      <c r="V27">
        <v>14</v>
      </c>
      <c r="W27">
        <f t="shared" si="5"/>
        <v>640.20486555697823</v>
      </c>
      <c r="X27">
        <v>15.16</v>
      </c>
      <c r="Y27">
        <f t="shared" si="6"/>
        <v>693.25041156027066</v>
      </c>
      <c r="Z27">
        <v>621</v>
      </c>
      <c r="AA27">
        <v>533000</v>
      </c>
      <c r="AE27">
        <f>VLOOKUP(C27,Sheet6!B:C,2,0)</f>
        <v>116</v>
      </c>
    </row>
    <row r="28" spans="1:31">
      <c r="A28" t="s">
        <v>846</v>
      </c>
      <c r="B28" t="str">
        <f t="shared" si="0"/>
        <v>乌海</v>
      </c>
      <c r="C28" t="s">
        <v>251</v>
      </c>
      <c r="D28">
        <v>47.1</v>
      </c>
      <c r="E28">
        <v>1754</v>
      </c>
      <c r="F28">
        <v>47.1</v>
      </c>
      <c r="G28">
        <v>1</v>
      </c>
      <c r="H28">
        <v>268.52907639680728</v>
      </c>
      <c r="I28">
        <v>64147</v>
      </c>
      <c r="J28">
        <v>35590.36</v>
      </c>
      <c r="K28">
        <v>284</v>
      </c>
      <c r="L28">
        <f t="shared" si="1"/>
        <v>6.0297239915074305</v>
      </c>
      <c r="M28">
        <v>2726</v>
      </c>
      <c r="N28" s="31">
        <f t="shared" si="2"/>
        <v>57.87685774946921</v>
      </c>
      <c r="O28">
        <v>1261</v>
      </c>
      <c r="P28">
        <f t="shared" si="3"/>
        <v>26.772823779193207</v>
      </c>
      <c r="Q28">
        <v>1</v>
      </c>
      <c r="R28">
        <v>23</v>
      </c>
      <c r="S28">
        <v>31</v>
      </c>
      <c r="T28">
        <v>3682</v>
      </c>
      <c r="U28">
        <f t="shared" si="4"/>
        <v>78.174097664543524</v>
      </c>
      <c r="V28">
        <v>1.87</v>
      </c>
      <c r="W28">
        <f t="shared" si="5"/>
        <v>397.02760084925688</v>
      </c>
      <c r="X28">
        <v>3.31</v>
      </c>
      <c r="Y28">
        <f t="shared" si="6"/>
        <v>702.76008492568997</v>
      </c>
      <c r="Z28">
        <v>279.10000000000002</v>
      </c>
      <c r="AA28">
        <v>115500</v>
      </c>
      <c r="AE28">
        <f>VLOOKUP(C28,Sheet6!B:C,2,0)</f>
        <v>118</v>
      </c>
    </row>
    <row r="29" spans="1:31">
      <c r="A29" t="s">
        <v>847</v>
      </c>
      <c r="B29" t="str">
        <f t="shared" si="0"/>
        <v>赤峰</v>
      </c>
      <c r="C29" t="s">
        <v>278</v>
      </c>
      <c r="D29">
        <v>457.84</v>
      </c>
      <c r="E29">
        <v>90021</v>
      </c>
      <c r="F29">
        <v>120.87</v>
      </c>
      <c r="G29">
        <v>0.26400052420059411</v>
      </c>
      <c r="H29">
        <v>50.859243954188464</v>
      </c>
      <c r="I29">
        <v>21037</v>
      </c>
      <c r="J29">
        <v>27411.67</v>
      </c>
      <c r="K29">
        <v>304</v>
      </c>
      <c r="L29">
        <f t="shared" si="1"/>
        <v>0.66398741918574178</v>
      </c>
      <c r="M29">
        <v>15432</v>
      </c>
      <c r="N29" s="31">
        <f t="shared" si="2"/>
        <v>33.706098200244632</v>
      </c>
      <c r="O29">
        <v>8072</v>
      </c>
      <c r="P29">
        <f t="shared" si="3"/>
        <v>17.63061331469509</v>
      </c>
      <c r="Q29">
        <v>2</v>
      </c>
      <c r="R29">
        <v>196</v>
      </c>
      <c r="S29">
        <v>735</v>
      </c>
      <c r="T29">
        <v>13893</v>
      </c>
      <c r="U29">
        <f t="shared" si="4"/>
        <v>30.344661890616813</v>
      </c>
      <c r="V29">
        <v>28.5</v>
      </c>
      <c r="W29">
        <f t="shared" si="5"/>
        <v>622.48820548663286</v>
      </c>
      <c r="X29">
        <v>28.8</v>
      </c>
      <c r="Y29">
        <f t="shared" si="6"/>
        <v>629.04071291280798</v>
      </c>
      <c r="Z29">
        <v>383</v>
      </c>
      <c r="AA29">
        <v>165202</v>
      </c>
      <c r="AE29">
        <f>VLOOKUP(C29,Sheet6!B:C,2,0)</f>
        <v>119</v>
      </c>
    </row>
    <row r="30" spans="1:31">
      <c r="A30" t="s">
        <v>848</v>
      </c>
      <c r="B30" t="str">
        <f t="shared" si="0"/>
        <v>通辽</v>
      </c>
      <c r="C30" t="s">
        <v>294</v>
      </c>
      <c r="D30">
        <v>308.67</v>
      </c>
      <c r="E30">
        <v>59535</v>
      </c>
      <c r="F30">
        <v>76.12</v>
      </c>
      <c r="G30">
        <v>0.24660640813814105</v>
      </c>
      <c r="H30">
        <v>51.846812799193749</v>
      </c>
      <c r="I30">
        <v>31147</v>
      </c>
      <c r="J30">
        <v>21878.27</v>
      </c>
      <c r="K30">
        <v>197</v>
      </c>
      <c r="L30">
        <f t="shared" si="1"/>
        <v>0.63822204943791105</v>
      </c>
      <c r="M30">
        <v>7073</v>
      </c>
      <c r="N30" s="31">
        <f t="shared" si="2"/>
        <v>22.914439368905303</v>
      </c>
      <c r="O30">
        <v>7446</v>
      </c>
      <c r="P30">
        <f t="shared" si="3"/>
        <v>24.122849645252209</v>
      </c>
      <c r="Q30">
        <v>3</v>
      </c>
      <c r="R30">
        <v>176</v>
      </c>
      <c r="S30">
        <v>639</v>
      </c>
      <c r="T30">
        <v>26814</v>
      </c>
      <c r="U30">
        <f t="shared" si="4"/>
        <v>86.869472251919518</v>
      </c>
      <c r="V30">
        <v>17.36</v>
      </c>
      <c r="W30">
        <f t="shared" si="5"/>
        <v>562.41293290569217</v>
      </c>
      <c r="X30">
        <v>21.39</v>
      </c>
      <c r="Y30">
        <f t="shared" si="6"/>
        <v>692.9730780445135</v>
      </c>
      <c r="Z30">
        <v>696.5</v>
      </c>
      <c r="AA30">
        <v>49500</v>
      </c>
      <c r="AE30">
        <f>VLOOKUP(C30,Sheet6!B:C,2,0)</f>
        <v>120</v>
      </c>
    </row>
    <row r="31" spans="1:31">
      <c r="A31" t="s">
        <v>849</v>
      </c>
      <c r="B31" t="str">
        <f t="shared" si="0"/>
        <v>鄂尔多斯</v>
      </c>
      <c r="C31" t="s">
        <v>253</v>
      </c>
      <c r="D31">
        <v>148.09</v>
      </c>
      <c r="E31">
        <v>86752</v>
      </c>
      <c r="F31">
        <v>25.07</v>
      </c>
      <c r="G31">
        <v>0.16928894591127017</v>
      </c>
      <c r="H31">
        <v>17.070499815566212</v>
      </c>
      <c r="I31">
        <v>134400</v>
      </c>
      <c r="J31">
        <v>44815.83</v>
      </c>
      <c r="K31">
        <v>156</v>
      </c>
      <c r="L31">
        <f t="shared" si="1"/>
        <v>1.053413464784928</v>
      </c>
      <c r="M31">
        <v>9260</v>
      </c>
      <c r="N31" s="31">
        <f t="shared" si="2"/>
        <v>62.529542845566887</v>
      </c>
      <c r="O31">
        <v>4635</v>
      </c>
      <c r="P31">
        <f t="shared" si="3"/>
        <v>31.29853467485988</v>
      </c>
      <c r="Q31">
        <v>2</v>
      </c>
      <c r="R31">
        <v>68</v>
      </c>
      <c r="S31">
        <v>130</v>
      </c>
      <c r="T31">
        <v>2113</v>
      </c>
      <c r="U31">
        <f t="shared" si="4"/>
        <v>14.268350327503544</v>
      </c>
      <c r="V31">
        <v>9.11</v>
      </c>
      <c r="W31">
        <f t="shared" si="5"/>
        <v>615.16645283273681</v>
      </c>
      <c r="X31">
        <v>10.63</v>
      </c>
      <c r="Y31">
        <f t="shared" si="6"/>
        <v>717.80673914511453</v>
      </c>
      <c r="Z31">
        <v>89.51</v>
      </c>
      <c r="AA31">
        <v>473000</v>
      </c>
      <c r="AE31">
        <f>VLOOKUP(C31,Sheet6!B:C,2,0)</f>
        <v>105</v>
      </c>
    </row>
    <row r="32" spans="1:31">
      <c r="A32" t="s">
        <v>850</v>
      </c>
      <c r="B32" t="str">
        <f t="shared" si="0"/>
        <v>呼伦贝尔</v>
      </c>
      <c r="C32" t="s">
        <v>318</v>
      </c>
      <c r="D32">
        <v>272.12</v>
      </c>
      <c r="E32">
        <v>253356</v>
      </c>
      <c r="F32">
        <v>26.74</v>
      </c>
      <c r="G32">
        <v>9.8265471115684247E-2</v>
      </c>
      <c r="H32">
        <v>10.740617944710209</v>
      </c>
      <c r="I32">
        <v>28882</v>
      </c>
      <c r="J32">
        <v>28247.65</v>
      </c>
      <c r="K32">
        <v>237</v>
      </c>
      <c r="L32">
        <f t="shared" si="1"/>
        <v>0.87093929148904892</v>
      </c>
      <c r="M32">
        <v>10463</v>
      </c>
      <c r="N32" s="31">
        <f t="shared" si="2"/>
        <v>38.449948552109362</v>
      </c>
      <c r="O32">
        <v>7103</v>
      </c>
      <c r="P32">
        <f t="shared" si="3"/>
        <v>26.102454799353225</v>
      </c>
      <c r="Q32">
        <v>2</v>
      </c>
      <c r="R32">
        <v>204</v>
      </c>
      <c r="S32">
        <v>277</v>
      </c>
      <c r="T32">
        <v>14062</v>
      </c>
      <c r="U32">
        <f t="shared" si="4"/>
        <v>51.675731295016902</v>
      </c>
      <c r="V32">
        <v>12.66</v>
      </c>
      <c r="W32">
        <f t="shared" si="5"/>
        <v>465.23592532706158</v>
      </c>
      <c r="X32">
        <v>12.42</v>
      </c>
      <c r="Y32">
        <f t="shared" si="6"/>
        <v>456.41628693223578</v>
      </c>
      <c r="Z32">
        <v>789.8</v>
      </c>
      <c r="AA32">
        <v>679000</v>
      </c>
      <c r="AE32">
        <f>VLOOKUP(C32,Sheet6!B:C,2,0)</f>
        <v>124</v>
      </c>
    </row>
    <row r="33" spans="1:31">
      <c r="A33" t="s">
        <v>851</v>
      </c>
      <c r="B33" t="str">
        <f t="shared" si="0"/>
        <v>巴彦淖尔</v>
      </c>
      <c r="C33" t="s">
        <v>263</v>
      </c>
      <c r="D33">
        <v>173.52</v>
      </c>
      <c r="E33">
        <v>64413</v>
      </c>
      <c r="F33">
        <v>53.5</v>
      </c>
      <c r="G33">
        <v>0.30832180728446285</v>
      </c>
      <c r="H33">
        <v>26.93866145032835</v>
      </c>
      <c r="I33">
        <v>29384</v>
      </c>
      <c r="J33">
        <v>25883.93</v>
      </c>
      <c r="K33">
        <v>139</v>
      </c>
      <c r="L33">
        <f t="shared" si="1"/>
        <v>0.80106039649608107</v>
      </c>
      <c r="M33">
        <v>5432</v>
      </c>
      <c r="N33" s="31">
        <f t="shared" si="2"/>
        <v>31.304748732134623</v>
      </c>
      <c r="O33">
        <v>3936</v>
      </c>
      <c r="P33">
        <f t="shared" si="3"/>
        <v>22.683264177040108</v>
      </c>
      <c r="Q33">
        <v>1</v>
      </c>
      <c r="R33">
        <v>67</v>
      </c>
      <c r="S33">
        <v>143</v>
      </c>
      <c r="T33">
        <v>7176</v>
      </c>
      <c r="U33">
        <f t="shared" si="4"/>
        <v>41.355463347164587</v>
      </c>
      <c r="V33">
        <v>9.32</v>
      </c>
      <c r="W33">
        <f t="shared" si="5"/>
        <v>537.11387736283996</v>
      </c>
      <c r="X33">
        <v>10.27</v>
      </c>
      <c r="Y33">
        <f t="shared" si="6"/>
        <v>591.86260949746418</v>
      </c>
      <c r="AE33">
        <f>VLOOKUP(C33,Sheet6!B:C,2,0)</f>
        <v>117</v>
      </c>
    </row>
    <row r="34" spans="1:31">
      <c r="A34" t="s">
        <v>852</v>
      </c>
      <c r="B34" t="str">
        <f t="shared" si="0"/>
        <v>乌兰察布</v>
      </c>
      <c r="C34" t="s">
        <v>267</v>
      </c>
      <c r="D34">
        <v>289.63</v>
      </c>
      <c r="E34">
        <v>54492</v>
      </c>
      <c r="F34">
        <v>30.29</v>
      </c>
      <c r="G34">
        <v>0.10458170769602597</v>
      </c>
      <c r="H34">
        <v>53.150921236144761</v>
      </c>
      <c r="I34">
        <v>23489</v>
      </c>
      <c r="J34">
        <v>28948.78</v>
      </c>
      <c r="K34">
        <v>212</v>
      </c>
      <c r="L34">
        <f t="shared" si="1"/>
        <v>0.73196837344197774</v>
      </c>
      <c r="M34">
        <v>4592</v>
      </c>
      <c r="N34" s="31">
        <f t="shared" si="2"/>
        <v>15.854711183233782</v>
      </c>
      <c r="O34">
        <v>7745</v>
      </c>
      <c r="P34">
        <f t="shared" si="3"/>
        <v>26.741014397679798</v>
      </c>
      <c r="Q34">
        <v>2</v>
      </c>
      <c r="R34">
        <v>79</v>
      </c>
      <c r="S34">
        <v>242</v>
      </c>
      <c r="T34">
        <v>19200</v>
      </c>
      <c r="U34">
        <f t="shared" si="4"/>
        <v>66.29147533059421</v>
      </c>
      <c r="V34">
        <v>7.7</v>
      </c>
      <c r="W34">
        <f t="shared" si="5"/>
        <v>265.85643752373716</v>
      </c>
      <c r="X34">
        <v>13.15</v>
      </c>
      <c r="Y34">
        <f t="shared" si="6"/>
        <v>454.02755239443428</v>
      </c>
      <c r="Z34">
        <v>203.1</v>
      </c>
      <c r="AE34">
        <f>VLOOKUP(C34,Sheet6!B:C,2,0)</f>
        <v>115</v>
      </c>
    </row>
    <row r="35" spans="1:31">
      <c r="A35" t="s">
        <v>853</v>
      </c>
      <c r="B35" t="str">
        <f t="shared" si="0"/>
        <v>沈阳</v>
      </c>
      <c r="C35" t="s">
        <v>280</v>
      </c>
      <c r="D35">
        <v>715.03</v>
      </c>
      <c r="E35">
        <v>12980</v>
      </c>
      <c r="F35">
        <v>510.63</v>
      </c>
      <c r="G35">
        <v>0.71413786834118853</v>
      </c>
      <c r="H35">
        <v>550.87057010785827</v>
      </c>
      <c r="I35">
        <v>54654</v>
      </c>
      <c r="J35">
        <v>38576.86</v>
      </c>
      <c r="K35">
        <v>301</v>
      </c>
      <c r="L35">
        <f t="shared" si="1"/>
        <v>0.42096135826468822</v>
      </c>
      <c r="M35">
        <v>36433</v>
      </c>
      <c r="N35" s="31">
        <f t="shared" si="2"/>
        <v>50.953106862649122</v>
      </c>
      <c r="O35">
        <v>20303</v>
      </c>
      <c r="P35">
        <f t="shared" si="3"/>
        <v>28.394612813448386</v>
      </c>
      <c r="Q35">
        <v>40</v>
      </c>
      <c r="R35">
        <v>334</v>
      </c>
      <c r="S35">
        <v>482</v>
      </c>
      <c r="T35">
        <v>341863</v>
      </c>
      <c r="U35">
        <f t="shared" si="4"/>
        <v>478.11000937023624</v>
      </c>
      <c r="V35">
        <v>31.63</v>
      </c>
      <c r="W35">
        <f t="shared" si="5"/>
        <v>442.35906185754448</v>
      </c>
      <c r="X35">
        <v>34.270000000000003</v>
      </c>
      <c r="Y35">
        <f t="shared" si="6"/>
        <v>479.28058962561022</v>
      </c>
      <c r="Z35">
        <v>3982</v>
      </c>
      <c r="AA35">
        <v>3698000</v>
      </c>
      <c r="AE35">
        <f>VLOOKUP(C35,Sheet6!B:C,2,0)</f>
        <v>5</v>
      </c>
    </row>
    <row r="36" spans="1:31">
      <c r="A36" t="s">
        <v>854</v>
      </c>
      <c r="B36" t="str">
        <f t="shared" si="0"/>
        <v>大连</v>
      </c>
      <c r="C36" t="s">
        <v>257</v>
      </c>
      <c r="D36">
        <v>584.09</v>
      </c>
      <c r="E36">
        <v>12574</v>
      </c>
      <c r="F36">
        <v>300.16000000000003</v>
      </c>
      <c r="G36">
        <v>0.51389340683798734</v>
      </c>
      <c r="H36">
        <v>464.52202958485771</v>
      </c>
      <c r="I36">
        <v>70781</v>
      </c>
      <c r="J36">
        <v>38765.370000000003</v>
      </c>
      <c r="K36">
        <v>225</v>
      </c>
      <c r="L36">
        <f t="shared" si="1"/>
        <v>0.38521460733791024</v>
      </c>
      <c r="M36">
        <v>29839</v>
      </c>
      <c r="N36" s="31">
        <f t="shared" si="2"/>
        <v>51.086305192692905</v>
      </c>
      <c r="O36">
        <v>15894</v>
      </c>
      <c r="P36">
        <f t="shared" si="3"/>
        <v>27.211559862349979</v>
      </c>
      <c r="Q36">
        <v>31</v>
      </c>
      <c r="R36">
        <v>279</v>
      </c>
      <c r="S36">
        <v>794</v>
      </c>
      <c r="T36">
        <v>236784</v>
      </c>
      <c r="U36">
        <f t="shared" si="4"/>
        <v>405.38958037288774</v>
      </c>
      <c r="V36">
        <v>28.87</v>
      </c>
      <c r="W36">
        <f t="shared" si="5"/>
        <v>494.27314283757642</v>
      </c>
      <c r="X36">
        <v>30.32</v>
      </c>
      <c r="Y36">
        <f t="shared" si="6"/>
        <v>519.0980841993528</v>
      </c>
      <c r="Z36">
        <v>2063.0500000000002</v>
      </c>
      <c r="AA36">
        <v>4833690</v>
      </c>
      <c r="AE36">
        <f>VLOOKUP(C36,Sheet6!B:C,2,0)</f>
        <v>131</v>
      </c>
    </row>
    <row r="37" spans="1:31">
      <c r="A37" t="s">
        <v>855</v>
      </c>
      <c r="B37" t="str">
        <f t="shared" si="0"/>
        <v>鞍山</v>
      </c>
      <c r="C37" t="s">
        <v>275</v>
      </c>
      <c r="D37">
        <v>351.72</v>
      </c>
      <c r="E37">
        <v>9252</v>
      </c>
      <c r="F37">
        <v>147.29</v>
      </c>
      <c r="G37">
        <v>0.41877061298760371</v>
      </c>
      <c r="H37">
        <v>380.15564202334627</v>
      </c>
      <c r="I37">
        <v>49301</v>
      </c>
      <c r="J37">
        <v>30432.65</v>
      </c>
      <c r="K37">
        <v>147</v>
      </c>
      <c r="L37">
        <f t="shared" si="1"/>
        <v>0.41794609348345274</v>
      </c>
      <c r="M37">
        <v>15442</v>
      </c>
      <c r="N37" s="31">
        <f t="shared" si="2"/>
        <v>43.904242010690318</v>
      </c>
      <c r="O37">
        <v>6678</v>
      </c>
      <c r="P37">
        <f t="shared" si="3"/>
        <v>18.986693961105424</v>
      </c>
      <c r="Q37">
        <v>3</v>
      </c>
      <c r="R37">
        <v>166</v>
      </c>
      <c r="S37">
        <v>683</v>
      </c>
      <c r="T37">
        <v>35869</v>
      </c>
      <c r="U37">
        <f t="shared" si="4"/>
        <v>101.98168998066643</v>
      </c>
      <c r="V37">
        <v>16.8</v>
      </c>
      <c r="W37">
        <f t="shared" si="5"/>
        <v>477.65267826680315</v>
      </c>
      <c r="X37">
        <v>19.11</v>
      </c>
      <c r="Y37">
        <f t="shared" si="6"/>
        <v>543.32992152848851</v>
      </c>
      <c r="Z37">
        <v>735.7</v>
      </c>
      <c r="AE37">
        <f>VLOOKUP(C37,Sheet6!B:C,2,0)</f>
        <v>140</v>
      </c>
    </row>
    <row r="38" spans="1:31">
      <c r="A38" t="s">
        <v>856</v>
      </c>
      <c r="B38" t="str">
        <f t="shared" si="0"/>
        <v>抚顺</v>
      </c>
      <c r="C38" t="s">
        <v>283</v>
      </c>
      <c r="D38">
        <v>222.9</v>
      </c>
      <c r="E38">
        <v>11272</v>
      </c>
      <c r="F38">
        <v>139.32</v>
      </c>
      <c r="G38">
        <v>0.62503364737550471</v>
      </c>
      <c r="H38">
        <v>197.74662881476223</v>
      </c>
      <c r="I38">
        <v>31343</v>
      </c>
      <c r="J38">
        <v>30826.880000000001</v>
      </c>
      <c r="K38">
        <v>99</v>
      </c>
      <c r="L38">
        <f t="shared" si="1"/>
        <v>0.44414535666218036</v>
      </c>
      <c r="M38">
        <v>8518</v>
      </c>
      <c r="N38" s="31">
        <f t="shared" si="2"/>
        <v>38.214445939883355</v>
      </c>
      <c r="O38">
        <v>4577</v>
      </c>
      <c r="P38">
        <f t="shared" si="3"/>
        <v>20.533871691341407</v>
      </c>
      <c r="Q38">
        <v>5</v>
      </c>
      <c r="R38">
        <v>130</v>
      </c>
      <c r="S38">
        <v>215</v>
      </c>
      <c r="T38">
        <v>37508</v>
      </c>
      <c r="U38">
        <f t="shared" si="4"/>
        <v>168.27276805742486</v>
      </c>
      <c r="V38">
        <v>9.5399999999999991</v>
      </c>
      <c r="W38">
        <f t="shared" si="5"/>
        <v>427.99461641991923</v>
      </c>
      <c r="X38">
        <v>8.83</v>
      </c>
      <c r="Y38">
        <f t="shared" si="6"/>
        <v>396.1417676087932</v>
      </c>
      <c r="Z38">
        <v>179.41</v>
      </c>
      <c r="AE38">
        <f>VLOOKUP(C38,Sheet6!B:C,2,0)</f>
        <v>138</v>
      </c>
    </row>
    <row r="39" spans="1:31">
      <c r="A39" t="s">
        <v>857</v>
      </c>
      <c r="B39" t="str">
        <f t="shared" si="0"/>
        <v>本溪</v>
      </c>
      <c r="C39" t="s">
        <v>277</v>
      </c>
      <c r="D39">
        <v>155.56</v>
      </c>
      <c r="E39">
        <v>8411</v>
      </c>
      <c r="F39">
        <v>95.64</v>
      </c>
      <c r="G39">
        <v>0.61481100539984568</v>
      </c>
      <c r="H39">
        <v>184.9482820116514</v>
      </c>
      <c r="I39">
        <v>44251</v>
      </c>
      <c r="J39">
        <v>28385.72</v>
      </c>
      <c r="K39">
        <v>118</v>
      </c>
      <c r="L39">
        <f t="shared" si="1"/>
        <v>0.75854975572126515</v>
      </c>
      <c r="M39">
        <v>9065</v>
      </c>
      <c r="N39" s="31">
        <f t="shared" si="2"/>
        <v>58.273335047570072</v>
      </c>
      <c r="O39">
        <v>3788</v>
      </c>
      <c r="P39">
        <f t="shared" si="3"/>
        <v>24.350732836204678</v>
      </c>
      <c r="Q39">
        <v>1</v>
      </c>
      <c r="R39">
        <v>72</v>
      </c>
      <c r="S39">
        <v>69</v>
      </c>
      <c r="T39">
        <v>15161</v>
      </c>
      <c r="U39">
        <f t="shared" si="4"/>
        <v>97.46078683466186</v>
      </c>
      <c r="V39">
        <v>7.31</v>
      </c>
      <c r="W39">
        <f t="shared" si="5"/>
        <v>469.91514528156335</v>
      </c>
      <c r="X39">
        <v>6.71</v>
      </c>
      <c r="Y39">
        <f t="shared" si="6"/>
        <v>431.3448187194652</v>
      </c>
      <c r="Z39">
        <v>2495.21</v>
      </c>
      <c r="AE39">
        <f>VLOOKUP(C39,Sheet6!B:C,2,0)</f>
        <v>129</v>
      </c>
    </row>
    <row r="40" spans="1:31">
      <c r="A40" t="s">
        <v>858</v>
      </c>
      <c r="B40" t="str">
        <f t="shared" si="0"/>
        <v>丹东</v>
      </c>
      <c r="C40" t="s">
        <v>269</v>
      </c>
      <c r="D40">
        <v>242.67</v>
      </c>
      <c r="E40">
        <v>15222</v>
      </c>
      <c r="F40">
        <v>77.900000000000006</v>
      </c>
      <c r="G40">
        <v>0.32101207400997245</v>
      </c>
      <c r="H40">
        <v>159.42057548285374</v>
      </c>
      <c r="I40">
        <v>25034</v>
      </c>
      <c r="J40">
        <v>23342.560000000001</v>
      </c>
      <c r="K40">
        <v>115</v>
      </c>
      <c r="L40">
        <f t="shared" si="1"/>
        <v>0.47389458936003631</v>
      </c>
      <c r="M40">
        <v>11432</v>
      </c>
      <c r="N40" s="31">
        <f t="shared" si="2"/>
        <v>47.109243004903782</v>
      </c>
      <c r="O40">
        <v>4522</v>
      </c>
      <c r="P40">
        <f t="shared" si="3"/>
        <v>18.634359418139862</v>
      </c>
      <c r="Q40">
        <v>3</v>
      </c>
      <c r="R40">
        <v>128</v>
      </c>
      <c r="S40">
        <v>474</v>
      </c>
      <c r="T40">
        <v>27607</v>
      </c>
      <c r="U40">
        <f t="shared" si="4"/>
        <v>113.76354720402193</v>
      </c>
      <c r="V40">
        <v>8.08</v>
      </c>
      <c r="W40">
        <f t="shared" si="5"/>
        <v>332.96245930687763</v>
      </c>
      <c r="X40">
        <v>13.16</v>
      </c>
      <c r="Y40">
        <f t="shared" si="6"/>
        <v>542.30024312852845</v>
      </c>
      <c r="Z40">
        <v>496.44</v>
      </c>
      <c r="AA40">
        <v>90000</v>
      </c>
      <c r="AE40">
        <f>VLOOKUP(C40,Sheet6!B:C,2,0)</f>
        <v>130</v>
      </c>
    </row>
    <row r="41" spans="1:31">
      <c r="A41" t="s">
        <v>859</v>
      </c>
      <c r="B41" t="str">
        <f t="shared" si="0"/>
        <v>锦州</v>
      </c>
      <c r="C41" t="s">
        <v>272</v>
      </c>
      <c r="D41">
        <v>310.19</v>
      </c>
      <c r="E41">
        <v>9891</v>
      </c>
      <c r="F41">
        <v>93.12</v>
      </c>
      <c r="G41">
        <v>0.30020310132499439</v>
      </c>
      <c r="H41">
        <v>313.60833080578305</v>
      </c>
      <c r="I41">
        <v>23447</v>
      </c>
      <c r="J41">
        <v>25895.45</v>
      </c>
      <c r="K41">
        <v>114</v>
      </c>
      <c r="L41">
        <f t="shared" si="1"/>
        <v>0.36751668332312454</v>
      </c>
      <c r="M41">
        <v>10500</v>
      </c>
      <c r="N41" s="31">
        <f t="shared" si="2"/>
        <v>33.850220832393049</v>
      </c>
      <c r="O41">
        <v>5309</v>
      </c>
      <c r="P41">
        <f t="shared" si="3"/>
        <v>17.115316418969019</v>
      </c>
      <c r="Q41">
        <v>7</v>
      </c>
      <c r="R41">
        <v>159</v>
      </c>
      <c r="S41">
        <v>468</v>
      </c>
      <c r="T41">
        <v>79886</v>
      </c>
      <c r="U41">
        <f t="shared" si="4"/>
        <v>257.53892775395724</v>
      </c>
      <c r="V41">
        <v>14.9</v>
      </c>
      <c r="W41">
        <f t="shared" si="5"/>
        <v>480.35075276443467</v>
      </c>
      <c r="X41">
        <v>16.41</v>
      </c>
      <c r="Y41">
        <f t="shared" si="6"/>
        <v>529.0305941519714</v>
      </c>
      <c r="Z41">
        <v>817.67</v>
      </c>
      <c r="AA41">
        <v>57767</v>
      </c>
      <c r="AE41">
        <f>VLOOKUP(C41,Sheet6!B:C,2,0)</f>
        <v>9</v>
      </c>
    </row>
    <row r="42" spans="1:31">
      <c r="A42" t="s">
        <v>860</v>
      </c>
      <c r="B42" t="str">
        <f t="shared" si="0"/>
        <v>营口</v>
      </c>
      <c r="C42" t="s">
        <v>271</v>
      </c>
      <c r="D42">
        <v>234.42</v>
      </c>
      <c r="E42">
        <v>5402</v>
      </c>
      <c r="F42">
        <v>88.8</v>
      </c>
      <c r="G42">
        <v>0.37880726900435119</v>
      </c>
      <c r="H42">
        <v>433.95038874490928</v>
      </c>
      <c r="I42">
        <v>34104</v>
      </c>
      <c r="J42">
        <v>27423.51</v>
      </c>
      <c r="K42">
        <v>111</v>
      </c>
      <c r="L42">
        <f t="shared" si="1"/>
        <v>0.47350908625543897</v>
      </c>
      <c r="M42">
        <v>8702</v>
      </c>
      <c r="N42" s="31">
        <f t="shared" si="2"/>
        <v>37.121406023376849</v>
      </c>
      <c r="O42">
        <v>4859</v>
      </c>
      <c r="P42">
        <f t="shared" si="3"/>
        <v>20.727753604641244</v>
      </c>
      <c r="Q42">
        <v>2</v>
      </c>
      <c r="R42">
        <v>97</v>
      </c>
      <c r="S42">
        <v>271</v>
      </c>
      <c r="T42">
        <v>12967</v>
      </c>
      <c r="U42">
        <f t="shared" si="4"/>
        <v>55.315246139407904</v>
      </c>
      <c r="V42">
        <v>11.52</v>
      </c>
      <c r="W42">
        <f t="shared" si="5"/>
        <v>491.42564627591508</v>
      </c>
      <c r="X42">
        <v>13.57</v>
      </c>
      <c r="Y42">
        <f t="shared" si="6"/>
        <v>578.87552256633398</v>
      </c>
      <c r="Z42">
        <v>425.84</v>
      </c>
      <c r="AE42">
        <f>VLOOKUP(C42,Sheet6!B:C,2,0)</f>
        <v>141</v>
      </c>
    </row>
    <row r="43" spans="1:31">
      <c r="A43" t="s">
        <v>861</v>
      </c>
      <c r="B43" t="str">
        <f t="shared" si="0"/>
        <v>阜新</v>
      </c>
      <c r="C43" t="s">
        <v>279</v>
      </c>
      <c r="D43">
        <v>192.37</v>
      </c>
      <c r="E43">
        <v>10355</v>
      </c>
      <c r="F43">
        <v>77.739999999999995</v>
      </c>
      <c r="G43">
        <v>0.40411706607059311</v>
      </c>
      <c r="H43">
        <v>185.77498792853694</v>
      </c>
      <c r="I43">
        <v>14967</v>
      </c>
      <c r="J43">
        <v>23007.31</v>
      </c>
      <c r="K43">
        <v>103</v>
      </c>
      <c r="L43">
        <f t="shared" si="1"/>
        <v>0.53542652180693451</v>
      </c>
      <c r="M43">
        <v>6796</v>
      </c>
      <c r="N43" s="31">
        <f t="shared" si="2"/>
        <v>35.327753807766285</v>
      </c>
      <c r="O43">
        <v>3390</v>
      </c>
      <c r="P43">
        <f t="shared" si="3"/>
        <v>17.622290377917555</v>
      </c>
      <c r="Q43">
        <v>2</v>
      </c>
      <c r="R43">
        <v>117</v>
      </c>
      <c r="S43">
        <v>257</v>
      </c>
      <c r="T43">
        <v>36211</v>
      </c>
      <c r="U43">
        <f t="shared" si="4"/>
        <v>188.23621146748454</v>
      </c>
      <c r="V43">
        <v>9.89</v>
      </c>
      <c r="W43">
        <f t="shared" si="5"/>
        <v>514.11342724957115</v>
      </c>
      <c r="X43">
        <v>10.050000000000001</v>
      </c>
      <c r="Y43">
        <f t="shared" si="6"/>
        <v>522.43073244268851</v>
      </c>
      <c r="Z43">
        <v>201.52</v>
      </c>
      <c r="AE43">
        <f>VLOOKUP(C43,Sheet6!B:C,2,0)</f>
        <v>4</v>
      </c>
    </row>
    <row r="44" spans="1:31">
      <c r="A44" t="s">
        <v>862</v>
      </c>
      <c r="B44" t="str">
        <f t="shared" si="0"/>
        <v>辽阳</v>
      </c>
      <c r="C44" t="s">
        <v>276</v>
      </c>
      <c r="D44">
        <v>183.44</v>
      </c>
      <c r="E44">
        <v>4736</v>
      </c>
      <c r="F44">
        <v>72.66</v>
      </c>
      <c r="G44">
        <v>0.3960968163977322</v>
      </c>
      <c r="H44">
        <v>387.33108108108109</v>
      </c>
      <c r="I44">
        <v>33151</v>
      </c>
      <c r="J44">
        <v>27785.68</v>
      </c>
      <c r="K44">
        <v>611</v>
      </c>
      <c r="L44">
        <f t="shared" si="1"/>
        <v>3.3307893589184476</v>
      </c>
      <c r="M44">
        <v>9684</v>
      </c>
      <c r="N44" s="31">
        <f t="shared" si="2"/>
        <v>52.791103358046229</v>
      </c>
      <c r="O44">
        <v>3495</v>
      </c>
      <c r="P44">
        <f t="shared" si="3"/>
        <v>19.052551242913214</v>
      </c>
      <c r="Q44">
        <v>4</v>
      </c>
      <c r="R44">
        <v>89</v>
      </c>
      <c r="S44">
        <v>307</v>
      </c>
      <c r="T44">
        <v>18918</v>
      </c>
      <c r="U44">
        <f t="shared" si="4"/>
        <v>103.12908853030964</v>
      </c>
      <c r="V44">
        <v>8.75</v>
      </c>
      <c r="W44">
        <f t="shared" si="5"/>
        <v>476.99520279110334</v>
      </c>
      <c r="X44">
        <v>10.35</v>
      </c>
      <c r="Y44">
        <f t="shared" si="6"/>
        <v>564.21718273004797</v>
      </c>
      <c r="Z44">
        <v>381.17</v>
      </c>
      <c r="AE44">
        <f>VLOOKUP(C44,Sheet6!B:C,2,0)</f>
        <v>139</v>
      </c>
    </row>
    <row r="45" spans="1:31">
      <c r="A45" t="s">
        <v>863</v>
      </c>
      <c r="B45" t="str">
        <f t="shared" si="0"/>
        <v>盘锦</v>
      </c>
      <c r="C45" t="s">
        <v>273</v>
      </c>
      <c r="D45">
        <v>129.59</v>
      </c>
      <c r="E45">
        <v>4071</v>
      </c>
      <c r="F45">
        <v>60.35</v>
      </c>
      <c r="G45">
        <v>0.46569951385137742</v>
      </c>
      <c r="H45">
        <v>318.3247359371162</v>
      </c>
      <c r="I45">
        <v>50930</v>
      </c>
      <c r="J45">
        <v>24361.72</v>
      </c>
      <c r="K45">
        <v>602</v>
      </c>
      <c r="L45">
        <f t="shared" si="1"/>
        <v>4.6454201713095147</v>
      </c>
      <c r="M45">
        <v>6428</v>
      </c>
      <c r="N45" s="31">
        <f t="shared" si="2"/>
        <v>49.602592792653752</v>
      </c>
      <c r="O45">
        <v>3512</v>
      </c>
      <c r="P45">
        <f t="shared" si="3"/>
        <v>27.100856547573116</v>
      </c>
      <c r="Q45">
        <v>2</v>
      </c>
      <c r="R45">
        <v>74</v>
      </c>
      <c r="S45">
        <v>62</v>
      </c>
      <c r="T45">
        <v>6232</v>
      </c>
      <c r="U45">
        <f t="shared" si="4"/>
        <v>48.090130411297167</v>
      </c>
      <c r="V45">
        <v>4.96</v>
      </c>
      <c r="W45">
        <f t="shared" si="5"/>
        <v>382.74558222085039</v>
      </c>
      <c r="X45">
        <v>7.56</v>
      </c>
      <c r="Y45">
        <f t="shared" si="6"/>
        <v>583.37834709468314</v>
      </c>
      <c r="Z45">
        <v>117.5</v>
      </c>
      <c r="AE45">
        <f>VLOOKUP(C45,Sheet6!B:C,2,0)</f>
        <v>269</v>
      </c>
    </row>
    <row r="46" spans="1:31">
      <c r="A46" t="s">
        <v>864</v>
      </c>
      <c r="B46" t="str">
        <f t="shared" si="0"/>
        <v>铁岭</v>
      </c>
      <c r="C46" t="s">
        <v>287</v>
      </c>
      <c r="D46">
        <v>306</v>
      </c>
      <c r="E46">
        <v>12980</v>
      </c>
      <c r="F46">
        <v>44.64</v>
      </c>
      <c r="G46">
        <v>0.14588235294117646</v>
      </c>
      <c r="H46">
        <v>235.74730354391372</v>
      </c>
      <c r="I46">
        <v>19795</v>
      </c>
      <c r="K46">
        <v>116</v>
      </c>
      <c r="L46">
        <f t="shared" si="1"/>
        <v>0.37908496732026142</v>
      </c>
      <c r="M46">
        <v>7341</v>
      </c>
      <c r="N46" s="31">
        <f t="shared" si="2"/>
        <v>23.990196078431371</v>
      </c>
      <c r="O46">
        <v>3485</v>
      </c>
      <c r="P46">
        <f t="shared" si="3"/>
        <v>11.388888888888889</v>
      </c>
      <c r="Q46">
        <v>2</v>
      </c>
      <c r="R46">
        <v>128</v>
      </c>
      <c r="S46">
        <v>519</v>
      </c>
      <c r="T46">
        <v>8776</v>
      </c>
      <c r="U46">
        <f t="shared" si="4"/>
        <v>28.679738562091504</v>
      </c>
      <c r="V46">
        <v>14.06</v>
      </c>
      <c r="W46">
        <f t="shared" si="5"/>
        <v>459.47712418300654</v>
      </c>
      <c r="X46">
        <v>16.02</v>
      </c>
      <c r="Y46">
        <f t="shared" si="6"/>
        <v>523.52941176470586</v>
      </c>
      <c r="Z46">
        <v>671.03</v>
      </c>
      <c r="AE46">
        <f>VLOOKUP(C46,Sheet6!B:C,2,0)</f>
        <v>10</v>
      </c>
    </row>
    <row r="47" spans="1:31">
      <c r="A47" t="s">
        <v>865</v>
      </c>
      <c r="B47" t="str">
        <f t="shared" si="0"/>
        <v>朝阳</v>
      </c>
      <c r="C47" t="s">
        <v>274</v>
      </c>
      <c r="D47">
        <v>341.7</v>
      </c>
      <c r="E47">
        <v>19698</v>
      </c>
      <c r="F47">
        <v>59.5</v>
      </c>
      <c r="G47">
        <v>0.17412935323383086</v>
      </c>
      <c r="H47">
        <v>173.46938775510205</v>
      </c>
      <c r="I47">
        <v>15724</v>
      </c>
      <c r="J47">
        <v>26558.42</v>
      </c>
      <c r="K47">
        <v>162</v>
      </c>
      <c r="L47">
        <f t="shared" si="1"/>
        <v>0.47410008779631257</v>
      </c>
      <c r="M47">
        <v>9298</v>
      </c>
      <c r="N47" s="31">
        <f t="shared" si="2"/>
        <v>27.211003804506877</v>
      </c>
      <c r="O47">
        <v>3602</v>
      </c>
      <c r="P47">
        <f t="shared" si="3"/>
        <v>10.541410594088381</v>
      </c>
      <c r="Q47">
        <v>1</v>
      </c>
      <c r="R47">
        <v>190</v>
      </c>
      <c r="S47">
        <v>748</v>
      </c>
      <c r="T47">
        <v>4201</v>
      </c>
      <c r="U47">
        <f t="shared" si="4"/>
        <v>12.294410301434008</v>
      </c>
      <c r="V47">
        <v>20.22</v>
      </c>
      <c r="W47">
        <f t="shared" si="5"/>
        <v>591.74714661984194</v>
      </c>
      <c r="X47">
        <v>21.7</v>
      </c>
      <c r="Y47">
        <f t="shared" si="6"/>
        <v>635.05999414691246</v>
      </c>
      <c r="Z47">
        <v>248.01</v>
      </c>
      <c r="AA47">
        <v>21879</v>
      </c>
      <c r="AE47">
        <f>VLOOKUP(C47,Sheet6!B:C,2,0)</f>
        <v>3</v>
      </c>
    </row>
    <row r="48" spans="1:31">
      <c r="A48" t="s">
        <v>866</v>
      </c>
      <c r="B48" t="str">
        <f t="shared" si="0"/>
        <v>葫芦岛</v>
      </c>
      <c r="C48" t="s">
        <v>270</v>
      </c>
      <c r="D48">
        <v>281.33999999999997</v>
      </c>
      <c r="E48">
        <v>10415</v>
      </c>
      <c r="F48">
        <v>98.75</v>
      </c>
      <c r="G48">
        <v>0.35099879149783186</v>
      </c>
      <c r="H48">
        <v>270.12962073931828</v>
      </c>
      <c r="I48">
        <v>15856</v>
      </c>
      <c r="J48">
        <v>24237.33</v>
      </c>
      <c r="K48">
        <v>157</v>
      </c>
      <c r="L48">
        <f t="shared" si="1"/>
        <v>0.5580436482547807</v>
      </c>
      <c r="M48">
        <v>8532</v>
      </c>
      <c r="N48" s="31">
        <f t="shared" si="2"/>
        <v>30.326295585412669</v>
      </c>
      <c r="O48">
        <v>4636</v>
      </c>
      <c r="P48">
        <f t="shared" si="3"/>
        <v>16.478282505153906</v>
      </c>
      <c r="Q48">
        <v>1</v>
      </c>
      <c r="R48">
        <v>142</v>
      </c>
      <c r="S48">
        <v>688</v>
      </c>
      <c r="T48">
        <v>7138</v>
      </c>
      <c r="U48">
        <f t="shared" si="4"/>
        <v>25.371436695812896</v>
      </c>
      <c r="V48">
        <v>14.14</v>
      </c>
      <c r="W48">
        <f t="shared" si="5"/>
        <v>502.59472524347774</v>
      </c>
      <c r="X48">
        <v>17.54</v>
      </c>
      <c r="Y48">
        <f t="shared" si="6"/>
        <v>623.4449420629843</v>
      </c>
      <c r="Z48">
        <v>481.44</v>
      </c>
      <c r="AE48">
        <f>VLOOKUP(C48,Sheet6!B:C,2,0)</f>
        <v>8</v>
      </c>
    </row>
    <row r="49" spans="1:31">
      <c r="A49" t="s">
        <v>867</v>
      </c>
      <c r="B49" t="str">
        <f t="shared" si="0"/>
        <v>长春</v>
      </c>
      <c r="C49" t="s">
        <v>298</v>
      </c>
      <c r="D49">
        <v>754.51</v>
      </c>
      <c r="E49">
        <v>20604</v>
      </c>
      <c r="F49">
        <v>361.6</v>
      </c>
      <c r="G49">
        <v>0.47925143470596815</v>
      </c>
      <c r="H49">
        <v>366.19588429431178</v>
      </c>
      <c r="I49">
        <v>37753</v>
      </c>
      <c r="J49">
        <v>30448.41</v>
      </c>
      <c r="K49">
        <v>309</v>
      </c>
      <c r="L49">
        <f t="shared" si="1"/>
        <v>0.40953731560880574</v>
      </c>
      <c r="M49">
        <v>33249</v>
      </c>
      <c r="N49" s="31">
        <f t="shared" si="2"/>
        <v>44.067010377596056</v>
      </c>
      <c r="O49">
        <v>16598</v>
      </c>
      <c r="P49">
        <f t="shared" si="3"/>
        <v>21.998383056553259</v>
      </c>
      <c r="Q49">
        <v>26</v>
      </c>
      <c r="R49">
        <v>342</v>
      </c>
      <c r="S49">
        <v>1540</v>
      </c>
      <c r="T49">
        <v>359423</v>
      </c>
      <c r="U49">
        <f t="shared" si="4"/>
        <v>476.36611840797337</v>
      </c>
      <c r="V49">
        <v>39.67</v>
      </c>
      <c r="W49">
        <f t="shared" si="5"/>
        <v>525.77169288677419</v>
      </c>
      <c r="X49">
        <v>43.15</v>
      </c>
      <c r="Y49">
        <f t="shared" si="6"/>
        <v>571.89434202329994</v>
      </c>
      <c r="Z49">
        <v>2268.77</v>
      </c>
      <c r="AA49">
        <v>1975441</v>
      </c>
      <c r="AE49">
        <f>VLOOKUP(C49,Sheet6!B:C,2,0)</f>
        <v>12</v>
      </c>
    </row>
    <row r="50" spans="1:31">
      <c r="A50" t="s">
        <v>868</v>
      </c>
      <c r="B50" t="str">
        <f t="shared" si="0"/>
        <v>吉林</v>
      </c>
      <c r="C50" t="s">
        <v>299</v>
      </c>
      <c r="D50">
        <v>433.88</v>
      </c>
      <c r="E50">
        <v>27126</v>
      </c>
      <c r="F50">
        <v>183.29</v>
      </c>
      <c r="G50">
        <v>0.42244399373098551</v>
      </c>
      <c r="H50">
        <v>159.94986359949866</v>
      </c>
      <c r="I50">
        <v>34583</v>
      </c>
      <c r="J50">
        <v>29299.24</v>
      </c>
      <c r="K50">
        <v>248</v>
      </c>
      <c r="L50">
        <f t="shared" si="1"/>
        <v>0.57158661381027009</v>
      </c>
      <c r="M50">
        <v>16951</v>
      </c>
      <c r="N50" s="31">
        <f t="shared" si="2"/>
        <v>39.068406010878583</v>
      </c>
      <c r="O50">
        <v>10706</v>
      </c>
      <c r="P50">
        <f t="shared" si="3"/>
        <v>24.675025352632066</v>
      </c>
      <c r="Q50">
        <v>8</v>
      </c>
      <c r="R50">
        <v>191</v>
      </c>
      <c r="S50">
        <v>787</v>
      </c>
      <c r="T50">
        <v>88065</v>
      </c>
      <c r="U50">
        <f t="shared" si="4"/>
        <v>202.97086752097354</v>
      </c>
      <c r="V50">
        <v>21.11</v>
      </c>
      <c r="W50">
        <f t="shared" si="5"/>
        <v>486.5400571586614</v>
      </c>
      <c r="X50">
        <v>22.6</v>
      </c>
      <c r="Y50">
        <f t="shared" si="6"/>
        <v>520.88134968193981</v>
      </c>
      <c r="Z50">
        <v>868.46</v>
      </c>
      <c r="AE50">
        <f>VLOOKUP(C50,Sheet6!B:C,2,0)</f>
        <v>137</v>
      </c>
    </row>
    <row r="51" spans="1:31">
      <c r="A51" t="s">
        <v>869</v>
      </c>
      <c r="B51" t="str">
        <f t="shared" si="0"/>
        <v>四平</v>
      </c>
      <c r="C51" t="s">
        <v>293</v>
      </c>
      <c r="D51">
        <v>338.34</v>
      </c>
      <c r="E51">
        <v>14080</v>
      </c>
      <c r="F51">
        <v>60.92</v>
      </c>
      <c r="G51">
        <v>0.18005556540757819</v>
      </c>
      <c r="H51">
        <v>240.29829545454544</v>
      </c>
      <c r="I51">
        <v>19468</v>
      </c>
      <c r="J51">
        <v>19966.98</v>
      </c>
      <c r="K51">
        <v>147</v>
      </c>
      <c r="L51">
        <f t="shared" si="1"/>
        <v>0.43447419755275762</v>
      </c>
      <c r="M51">
        <v>10698</v>
      </c>
      <c r="N51" s="31">
        <f t="shared" si="2"/>
        <v>31.619081397410891</v>
      </c>
      <c r="O51">
        <v>6399</v>
      </c>
      <c r="P51">
        <f t="shared" si="3"/>
        <v>18.912927824082285</v>
      </c>
      <c r="Q51">
        <v>3</v>
      </c>
      <c r="R51">
        <v>189</v>
      </c>
      <c r="S51">
        <v>1002</v>
      </c>
      <c r="T51">
        <v>31093</v>
      </c>
      <c r="U51">
        <f t="shared" si="4"/>
        <v>91.898681799373421</v>
      </c>
      <c r="V51">
        <v>15.42</v>
      </c>
      <c r="W51">
        <f t="shared" si="5"/>
        <v>455.75456641248451</v>
      </c>
      <c r="X51">
        <v>17.77</v>
      </c>
      <c r="Y51">
        <f t="shared" si="6"/>
        <v>525.21132588520425</v>
      </c>
      <c r="Z51">
        <v>737.65</v>
      </c>
      <c r="AE51">
        <f>VLOOKUP(C51,Sheet6!B:C,2,0)</f>
        <v>11</v>
      </c>
    </row>
    <row r="52" spans="1:31">
      <c r="A52" t="s">
        <v>870</v>
      </c>
      <c r="B52" t="str">
        <f t="shared" si="0"/>
        <v>辽源</v>
      </c>
      <c r="C52" t="s">
        <v>292</v>
      </c>
      <c r="D52">
        <v>123.56</v>
      </c>
      <c r="E52">
        <v>5139</v>
      </c>
      <c r="F52">
        <v>47.76</v>
      </c>
      <c r="G52">
        <v>0.3865328585302687</v>
      </c>
      <c r="H52">
        <v>240.43588246740612</v>
      </c>
      <c r="I52">
        <v>27160</v>
      </c>
      <c r="J52">
        <v>22012.94</v>
      </c>
      <c r="K52">
        <v>185</v>
      </c>
      <c r="L52">
        <f t="shared" si="1"/>
        <v>1.4972483004208481</v>
      </c>
      <c r="M52">
        <v>4589</v>
      </c>
      <c r="N52" s="31">
        <f t="shared" si="2"/>
        <v>37.139851084493365</v>
      </c>
      <c r="O52">
        <v>2397</v>
      </c>
      <c r="P52">
        <f t="shared" si="3"/>
        <v>19.399482033020394</v>
      </c>
      <c r="Q52">
        <v>2</v>
      </c>
      <c r="R52">
        <v>70</v>
      </c>
      <c r="S52">
        <v>411</v>
      </c>
      <c r="T52">
        <v>7874</v>
      </c>
      <c r="U52">
        <f t="shared" si="4"/>
        <v>63.726124959533827</v>
      </c>
      <c r="V52">
        <v>5.7</v>
      </c>
      <c r="W52">
        <f t="shared" si="5"/>
        <v>461.31434121074778</v>
      </c>
      <c r="X52">
        <v>5.75</v>
      </c>
      <c r="Y52">
        <f t="shared" si="6"/>
        <v>465.36095823891225</v>
      </c>
      <c r="Z52">
        <v>79.47</v>
      </c>
      <c r="AE52">
        <f>VLOOKUP(C52,Sheet6!B:C,2,0)</f>
        <v>268</v>
      </c>
    </row>
    <row r="53" spans="1:31">
      <c r="A53" t="s">
        <v>871</v>
      </c>
      <c r="B53" t="str">
        <f t="shared" si="0"/>
        <v>通化</v>
      </c>
      <c r="C53" t="s">
        <v>286</v>
      </c>
      <c r="D53">
        <v>226.99</v>
      </c>
      <c r="E53">
        <v>15195</v>
      </c>
      <c r="F53">
        <v>45.1</v>
      </c>
      <c r="G53">
        <v>0.19868716683554341</v>
      </c>
      <c r="H53">
        <v>149.38466600855546</v>
      </c>
      <c r="I53">
        <v>22820</v>
      </c>
      <c r="J53">
        <v>21588.5</v>
      </c>
      <c r="K53">
        <v>133</v>
      </c>
      <c r="L53">
        <f t="shared" si="1"/>
        <v>0.58592889554605931</v>
      </c>
      <c r="M53">
        <v>9053</v>
      </c>
      <c r="N53" s="31">
        <f t="shared" si="2"/>
        <v>39.882814220890786</v>
      </c>
      <c r="O53">
        <v>3749</v>
      </c>
      <c r="P53">
        <f t="shared" si="3"/>
        <v>16.516146085730647</v>
      </c>
      <c r="Q53">
        <v>1</v>
      </c>
      <c r="R53">
        <v>147</v>
      </c>
      <c r="S53">
        <v>490</v>
      </c>
      <c r="T53">
        <v>10637</v>
      </c>
      <c r="U53">
        <f t="shared" si="4"/>
        <v>46.861095202431827</v>
      </c>
      <c r="V53">
        <v>11.79</v>
      </c>
      <c r="W53">
        <f t="shared" si="5"/>
        <v>519.40614123970215</v>
      </c>
      <c r="X53">
        <v>13.18</v>
      </c>
      <c r="Y53">
        <f t="shared" si="6"/>
        <v>580.64231904489179</v>
      </c>
      <c r="Z53">
        <v>386.72</v>
      </c>
      <c r="AE53">
        <f>VLOOKUP(C53,Sheet6!B:C,2,0)</f>
        <v>128</v>
      </c>
    </row>
    <row r="54" spans="1:31">
      <c r="A54" t="s">
        <v>872</v>
      </c>
      <c r="B54" t="str">
        <f t="shared" si="0"/>
        <v>白山</v>
      </c>
      <c r="C54" t="s">
        <v>289</v>
      </c>
      <c r="D54">
        <v>129.71</v>
      </c>
      <c r="E54">
        <v>17485</v>
      </c>
      <c r="F54">
        <v>59.32</v>
      </c>
      <c r="G54">
        <v>0.45732788528255336</v>
      </c>
      <c r="H54">
        <v>74.183585930797832</v>
      </c>
      <c r="I54">
        <v>27495</v>
      </c>
      <c r="J54">
        <v>21953.78</v>
      </c>
      <c r="K54">
        <v>105</v>
      </c>
      <c r="L54">
        <f t="shared" si="1"/>
        <v>0.80949811117107384</v>
      </c>
      <c r="M54">
        <v>7000</v>
      </c>
      <c r="N54" s="31">
        <f t="shared" si="2"/>
        <v>53.966540744738261</v>
      </c>
      <c r="O54">
        <v>4470</v>
      </c>
      <c r="P54">
        <f t="shared" si="3"/>
        <v>34.461491018425718</v>
      </c>
      <c r="Q54">
        <v>1</v>
      </c>
      <c r="R54">
        <v>114</v>
      </c>
      <c r="S54">
        <v>253</v>
      </c>
      <c r="T54">
        <v>3574</v>
      </c>
      <c r="U54">
        <f t="shared" si="4"/>
        <v>27.553773803099219</v>
      </c>
      <c r="V54">
        <v>6.69</v>
      </c>
      <c r="W54">
        <f t="shared" si="5"/>
        <v>515.76593940328428</v>
      </c>
      <c r="X54">
        <v>6.26</v>
      </c>
      <c r="Y54">
        <f t="shared" si="6"/>
        <v>482.6150643743735</v>
      </c>
      <c r="Z54">
        <v>194.44</v>
      </c>
      <c r="AE54">
        <f>VLOOKUP(C54,Sheet6!B:C,2,0)</f>
        <v>127</v>
      </c>
    </row>
    <row r="55" spans="1:31">
      <c r="A55" t="s">
        <v>873</v>
      </c>
      <c r="B55" t="str">
        <f t="shared" si="0"/>
        <v>松原</v>
      </c>
      <c r="C55" t="s">
        <v>301</v>
      </c>
      <c r="D55">
        <v>286.72000000000003</v>
      </c>
      <c r="E55">
        <v>21090</v>
      </c>
      <c r="F55">
        <v>54.76</v>
      </c>
      <c r="G55">
        <v>0.1909877232142857</v>
      </c>
      <c r="H55">
        <v>135.95068752963491</v>
      </c>
      <c r="I55">
        <v>31421</v>
      </c>
      <c r="J55">
        <v>28817.56</v>
      </c>
      <c r="K55">
        <v>109</v>
      </c>
      <c r="L55">
        <f t="shared" si="1"/>
        <v>0.38016183035714279</v>
      </c>
      <c r="M55">
        <v>4576</v>
      </c>
      <c r="N55" s="31">
        <f t="shared" si="2"/>
        <v>15.959821428571427</v>
      </c>
      <c r="O55">
        <v>4285</v>
      </c>
      <c r="P55">
        <f t="shared" si="3"/>
        <v>14.944893973214285</v>
      </c>
      <c r="Q55">
        <v>1</v>
      </c>
      <c r="R55">
        <v>143</v>
      </c>
      <c r="S55">
        <v>736</v>
      </c>
      <c r="T55">
        <v>3033</v>
      </c>
      <c r="U55">
        <f t="shared" si="4"/>
        <v>10.578264508928571</v>
      </c>
      <c r="V55">
        <v>9.3800000000000008</v>
      </c>
      <c r="W55">
        <f t="shared" si="5"/>
        <v>327.1484375</v>
      </c>
      <c r="X55">
        <v>17.02</v>
      </c>
      <c r="Y55">
        <f t="shared" si="6"/>
        <v>593.61049107142844</v>
      </c>
      <c r="Z55">
        <v>324.36</v>
      </c>
      <c r="AE55">
        <f>VLOOKUP(C55,Sheet6!B:C,2,0)</f>
        <v>143</v>
      </c>
    </row>
    <row r="56" spans="1:31">
      <c r="A56" t="s">
        <v>874</v>
      </c>
      <c r="B56" t="str">
        <f t="shared" si="0"/>
        <v>白城</v>
      </c>
      <c r="C56" t="s">
        <v>302</v>
      </c>
      <c r="D56">
        <v>203.05</v>
      </c>
      <c r="E56">
        <v>25745</v>
      </c>
      <c r="F56">
        <v>50.88</v>
      </c>
      <c r="G56">
        <v>0.25057867520315191</v>
      </c>
      <c r="H56">
        <v>78.869683433676443</v>
      </c>
      <c r="I56">
        <v>17404</v>
      </c>
      <c r="J56">
        <v>17943.2</v>
      </c>
      <c r="K56">
        <v>122</v>
      </c>
      <c r="L56">
        <f t="shared" si="1"/>
        <v>0.60083723220881557</v>
      </c>
      <c r="M56">
        <v>5943</v>
      </c>
      <c r="N56" s="31">
        <f t="shared" si="2"/>
        <v>29.268653041122874</v>
      </c>
      <c r="O56">
        <v>3229</v>
      </c>
      <c r="P56">
        <f t="shared" si="3"/>
        <v>15.902487072149716</v>
      </c>
      <c r="Q56">
        <v>2</v>
      </c>
      <c r="R56">
        <v>131</v>
      </c>
      <c r="S56">
        <v>737</v>
      </c>
      <c r="T56">
        <v>6561</v>
      </c>
      <c r="U56">
        <f t="shared" si="4"/>
        <v>32.312238364934743</v>
      </c>
      <c r="V56">
        <v>9.39</v>
      </c>
      <c r="W56">
        <f t="shared" si="5"/>
        <v>462.44767298694899</v>
      </c>
      <c r="X56">
        <v>11.3</v>
      </c>
      <c r="Y56">
        <f t="shared" si="6"/>
        <v>556.51317409505043</v>
      </c>
      <c r="Z56">
        <v>410.71</v>
      </c>
      <c r="AE56">
        <f>VLOOKUP(C56,Sheet6!B:C,2,0)</f>
        <v>267</v>
      </c>
    </row>
    <row r="57" spans="1:31">
      <c r="A57" t="s">
        <v>875</v>
      </c>
      <c r="B57" t="str">
        <f t="shared" si="0"/>
        <v>哈尔滨</v>
      </c>
      <c r="C57" t="s">
        <v>307</v>
      </c>
      <c r="D57">
        <v>990.7</v>
      </c>
      <c r="E57">
        <v>53068</v>
      </c>
      <c r="F57">
        <v>474.9</v>
      </c>
      <c r="G57">
        <v>0.47935802967598662</v>
      </c>
      <c r="H57">
        <v>186.68500791437404</v>
      </c>
      <c r="I57">
        <v>32053</v>
      </c>
      <c r="J57">
        <v>29250.71</v>
      </c>
      <c r="K57">
        <v>457</v>
      </c>
      <c r="L57">
        <f t="shared" si="1"/>
        <v>0.46128999697183809</v>
      </c>
      <c r="M57">
        <v>43765</v>
      </c>
      <c r="N57" s="31">
        <f t="shared" si="2"/>
        <v>44.175835267992326</v>
      </c>
      <c r="O57">
        <v>19008</v>
      </c>
      <c r="P57">
        <f t="shared" si="3"/>
        <v>19.18643383466236</v>
      </c>
      <c r="Q57">
        <v>48</v>
      </c>
      <c r="R57">
        <v>577</v>
      </c>
      <c r="S57">
        <v>1768</v>
      </c>
      <c r="T57">
        <v>468903</v>
      </c>
      <c r="U57">
        <f t="shared" si="4"/>
        <v>473.30473402644594</v>
      </c>
      <c r="V57">
        <v>44.84</v>
      </c>
      <c r="W57">
        <f t="shared" si="5"/>
        <v>452.60926617543157</v>
      </c>
      <c r="X57">
        <v>46.38</v>
      </c>
      <c r="Y57">
        <f t="shared" si="6"/>
        <v>468.15383062481072</v>
      </c>
      <c r="Z57">
        <v>3562</v>
      </c>
      <c r="AA57">
        <v>3295200</v>
      </c>
      <c r="AE57">
        <f>VLOOKUP(C57,Sheet6!B:C,2,0)</f>
        <v>13</v>
      </c>
    </row>
    <row r="58" spans="1:31">
      <c r="A58" t="s">
        <v>876</v>
      </c>
      <c r="B58" t="str">
        <f t="shared" si="0"/>
        <v>齐齐哈尔</v>
      </c>
      <c r="C58" t="s">
        <v>313</v>
      </c>
      <c r="D58">
        <v>570.4</v>
      </c>
      <c r="E58">
        <v>42469</v>
      </c>
      <c r="F58">
        <v>141.88</v>
      </c>
      <c r="G58">
        <v>0.24873772791023843</v>
      </c>
      <c r="H58">
        <v>134.30973180437496</v>
      </c>
      <c r="I58">
        <v>12714</v>
      </c>
      <c r="J58">
        <v>21371.89</v>
      </c>
      <c r="K58">
        <v>791</v>
      </c>
      <c r="L58">
        <f t="shared" si="1"/>
        <v>1.3867461430575037</v>
      </c>
      <c r="M58">
        <v>17013</v>
      </c>
      <c r="N58" s="31">
        <f t="shared" si="2"/>
        <v>29.826437587657786</v>
      </c>
      <c r="O58">
        <v>21971</v>
      </c>
      <c r="P58">
        <f t="shared" si="3"/>
        <v>38.518583450210379</v>
      </c>
      <c r="Q58">
        <v>5</v>
      </c>
      <c r="R58">
        <v>319</v>
      </c>
      <c r="S58">
        <v>1315</v>
      </c>
      <c r="T58">
        <v>50304</v>
      </c>
      <c r="U58">
        <f t="shared" si="4"/>
        <v>88.190743338008417</v>
      </c>
      <c r="V58">
        <v>23.72</v>
      </c>
      <c r="W58">
        <f t="shared" si="5"/>
        <v>415.84852734922862</v>
      </c>
      <c r="X58">
        <v>25.47</v>
      </c>
      <c r="Y58">
        <f t="shared" si="6"/>
        <v>446.52875175315569</v>
      </c>
      <c r="Z58">
        <v>1629</v>
      </c>
      <c r="AA58">
        <v>120000</v>
      </c>
      <c r="AE58">
        <f>VLOOKUP(C58,Sheet6!B:C,2,0)</f>
        <v>122</v>
      </c>
    </row>
    <row r="59" spans="1:31">
      <c r="A59" t="s">
        <v>877</v>
      </c>
      <c r="B59" t="str">
        <f t="shared" si="0"/>
        <v>鸡西</v>
      </c>
      <c r="C59" t="s">
        <v>308</v>
      </c>
      <c r="D59">
        <v>190.71</v>
      </c>
      <c r="E59">
        <v>22531</v>
      </c>
      <c r="F59">
        <v>88.11</v>
      </c>
      <c r="G59">
        <v>0.462010382255781</v>
      </c>
      <c r="H59">
        <v>84.643380231680808</v>
      </c>
      <c r="I59">
        <v>18547</v>
      </c>
      <c r="J59">
        <v>23437.59</v>
      </c>
      <c r="K59">
        <v>124</v>
      </c>
      <c r="L59">
        <f t="shared" si="1"/>
        <v>0.65020187719574218</v>
      </c>
      <c r="M59">
        <v>8060</v>
      </c>
      <c r="N59" s="31">
        <f t="shared" si="2"/>
        <v>42.263122017723241</v>
      </c>
      <c r="O59">
        <v>4050</v>
      </c>
      <c r="P59">
        <f t="shared" si="3"/>
        <v>21.236432279377063</v>
      </c>
      <c r="Q59">
        <v>1</v>
      </c>
      <c r="R59">
        <v>129</v>
      </c>
      <c r="S59">
        <v>118</v>
      </c>
      <c r="T59">
        <v>10335</v>
      </c>
      <c r="U59">
        <f t="shared" si="4"/>
        <v>54.192229038854805</v>
      </c>
      <c r="V59">
        <v>11.08</v>
      </c>
      <c r="W59">
        <f t="shared" si="5"/>
        <v>580.98683865555029</v>
      </c>
      <c r="X59">
        <v>8.51</v>
      </c>
      <c r="Y59">
        <f t="shared" si="6"/>
        <v>446.22725604320692</v>
      </c>
      <c r="Z59">
        <v>466</v>
      </c>
      <c r="AA59">
        <v>15600</v>
      </c>
      <c r="AE59">
        <f>VLOOKUP(C59,Sheet6!B:C,2,0)</f>
        <v>135</v>
      </c>
    </row>
    <row r="60" spans="1:31">
      <c r="A60" t="s">
        <v>878</v>
      </c>
      <c r="B60" t="str">
        <f t="shared" si="0"/>
        <v>鹤岗</v>
      </c>
      <c r="C60" t="s">
        <v>317</v>
      </c>
      <c r="D60">
        <v>109.41</v>
      </c>
      <c r="E60">
        <v>14648</v>
      </c>
      <c r="F60">
        <v>67.91</v>
      </c>
      <c r="G60">
        <v>0.62069280687322914</v>
      </c>
      <c r="H60">
        <v>74.692790824685957</v>
      </c>
      <c r="I60">
        <v>18509</v>
      </c>
      <c r="J60">
        <v>25247.5</v>
      </c>
      <c r="K60">
        <v>73</v>
      </c>
      <c r="L60">
        <f t="shared" si="1"/>
        <v>0.66721506260853669</v>
      </c>
      <c r="M60">
        <v>5812</v>
      </c>
      <c r="N60" s="31">
        <f t="shared" si="2"/>
        <v>53.121286902476925</v>
      </c>
      <c r="O60">
        <v>2946</v>
      </c>
      <c r="P60">
        <f t="shared" si="3"/>
        <v>26.926240745818482</v>
      </c>
      <c r="Q60">
        <v>1</v>
      </c>
      <c r="R60">
        <v>64</v>
      </c>
      <c r="S60">
        <v>109</v>
      </c>
      <c r="T60">
        <v>2977</v>
      </c>
      <c r="U60">
        <f t="shared" si="4"/>
        <v>27.209578649117997</v>
      </c>
      <c r="V60">
        <v>6.73</v>
      </c>
      <c r="W60">
        <f t="shared" si="5"/>
        <v>615.11744813088387</v>
      </c>
      <c r="X60">
        <v>5.29</v>
      </c>
      <c r="Y60">
        <f t="shared" si="6"/>
        <v>483.50242208207663</v>
      </c>
      <c r="Z60">
        <v>109.03</v>
      </c>
      <c r="AE60">
        <f>VLOOKUP(C60,Sheet6!B:C,2,0)</f>
        <v>132</v>
      </c>
    </row>
    <row r="61" spans="1:31">
      <c r="A61" t="s">
        <v>879</v>
      </c>
      <c r="B61" t="str">
        <f t="shared" si="0"/>
        <v>双鸭山</v>
      </c>
      <c r="C61" t="s">
        <v>316</v>
      </c>
      <c r="D61">
        <v>150.63</v>
      </c>
      <c r="E61">
        <v>23209</v>
      </c>
      <c r="F61">
        <v>50.13</v>
      </c>
      <c r="G61">
        <v>0.33280223063134834</v>
      </c>
      <c r="H61">
        <v>64.901546813736047</v>
      </c>
      <c r="I61">
        <v>19817</v>
      </c>
      <c r="J61">
        <v>16077.45</v>
      </c>
      <c r="K61">
        <v>112</v>
      </c>
      <c r="L61">
        <f t="shared" si="1"/>
        <v>0.74354378277899491</v>
      </c>
      <c r="M61">
        <v>8207</v>
      </c>
      <c r="N61" s="31">
        <f t="shared" si="2"/>
        <v>54.484498439885812</v>
      </c>
      <c r="O61">
        <v>4811</v>
      </c>
      <c r="P61">
        <f t="shared" si="3"/>
        <v>31.939188740622718</v>
      </c>
      <c r="Q61">
        <v>1</v>
      </c>
      <c r="R61">
        <v>133</v>
      </c>
      <c r="S61">
        <v>184</v>
      </c>
      <c r="T61">
        <v>2164</v>
      </c>
      <c r="U61">
        <f t="shared" si="4"/>
        <v>14.366328088694152</v>
      </c>
      <c r="V61">
        <v>9.93</v>
      </c>
      <c r="W61">
        <f t="shared" si="5"/>
        <v>659.23122883887675</v>
      </c>
      <c r="X61">
        <v>9.3800000000000008</v>
      </c>
      <c r="Y61">
        <f t="shared" si="6"/>
        <v>622.71791807740829</v>
      </c>
      <c r="Z61">
        <v>117</v>
      </c>
      <c r="AE61">
        <f>VLOOKUP(C61,Sheet6!B:C,2,0)</f>
        <v>253</v>
      </c>
    </row>
    <row r="62" spans="1:31">
      <c r="A62" t="s">
        <v>880</v>
      </c>
      <c r="B62" t="str">
        <f t="shared" si="0"/>
        <v>大庆</v>
      </c>
      <c r="C62" t="s">
        <v>309</v>
      </c>
      <c r="D62">
        <v>276.72000000000003</v>
      </c>
      <c r="E62">
        <v>21219</v>
      </c>
      <c r="F62">
        <v>130.57</v>
      </c>
      <c r="G62">
        <v>0.47184880023128062</v>
      </c>
      <c r="H62">
        <v>130.41142372402095</v>
      </c>
      <c r="I62">
        <v>76068</v>
      </c>
      <c r="J62">
        <v>41372.769999999997</v>
      </c>
      <c r="K62">
        <v>145</v>
      </c>
      <c r="L62">
        <f t="shared" si="1"/>
        <v>0.52399537438566057</v>
      </c>
      <c r="M62">
        <v>10623</v>
      </c>
      <c r="N62" s="31">
        <f t="shared" si="2"/>
        <v>38.388985255854287</v>
      </c>
      <c r="O62">
        <v>7107</v>
      </c>
      <c r="P62">
        <f t="shared" si="3"/>
        <v>25.683000867302685</v>
      </c>
      <c r="Q62">
        <v>6</v>
      </c>
      <c r="R62">
        <v>159</v>
      </c>
      <c r="S62">
        <v>606</v>
      </c>
      <c r="T62">
        <v>64851</v>
      </c>
      <c r="U62">
        <f t="shared" si="4"/>
        <v>234.35602775368602</v>
      </c>
      <c r="V62">
        <v>18.61</v>
      </c>
      <c r="W62">
        <f t="shared" si="5"/>
        <v>672.5209598149753</v>
      </c>
      <c r="X62">
        <v>14.26</v>
      </c>
      <c r="Y62">
        <f t="shared" si="6"/>
        <v>515.32234749927716</v>
      </c>
      <c r="Z62">
        <v>1027</v>
      </c>
      <c r="AA62">
        <v>101553</v>
      </c>
      <c r="AE62">
        <f>VLOOKUP(C62,Sheet6!B:C,2,0)</f>
        <v>142</v>
      </c>
    </row>
    <row r="63" spans="1:31">
      <c r="A63" t="s">
        <v>881</v>
      </c>
      <c r="B63" t="str">
        <f t="shared" si="0"/>
        <v>伊春</v>
      </c>
      <c r="C63" t="s">
        <v>319</v>
      </c>
      <c r="D63">
        <v>127.47</v>
      </c>
      <c r="E63">
        <v>32759</v>
      </c>
      <c r="F63">
        <v>81.06</v>
      </c>
      <c r="G63">
        <v>0.63591433278418452</v>
      </c>
      <c r="H63">
        <v>38.911444183277879</v>
      </c>
      <c r="I63">
        <v>13530</v>
      </c>
      <c r="K63">
        <v>51</v>
      </c>
      <c r="L63">
        <f t="shared" si="1"/>
        <v>0.40009413979759945</v>
      </c>
      <c r="M63">
        <v>4882</v>
      </c>
      <c r="N63" s="31">
        <f t="shared" si="2"/>
        <v>38.299207656703537</v>
      </c>
      <c r="O63">
        <v>3142</v>
      </c>
      <c r="P63">
        <f t="shared" si="3"/>
        <v>24.648937004785441</v>
      </c>
      <c r="Q63">
        <v>1</v>
      </c>
      <c r="R63">
        <v>69</v>
      </c>
      <c r="S63">
        <v>130</v>
      </c>
      <c r="T63">
        <v>2482</v>
      </c>
      <c r="U63">
        <f t="shared" si="4"/>
        <v>19.471248136816506</v>
      </c>
      <c r="V63">
        <v>5.78</v>
      </c>
      <c r="W63">
        <f t="shared" si="5"/>
        <v>453.44002510394603</v>
      </c>
      <c r="X63">
        <v>5.31</v>
      </c>
      <c r="Y63">
        <f t="shared" si="6"/>
        <v>416.56860437750055</v>
      </c>
      <c r="Z63">
        <v>374</v>
      </c>
      <c r="AA63">
        <v>10252</v>
      </c>
      <c r="AE63">
        <f>VLOOKUP(C63,Sheet6!B:C,2,0)</f>
        <v>254</v>
      </c>
    </row>
    <row r="64" spans="1:31">
      <c r="A64" t="s">
        <v>882</v>
      </c>
      <c r="B64" t="str">
        <f t="shared" si="0"/>
        <v>佳木斯</v>
      </c>
      <c r="C64" t="s">
        <v>315</v>
      </c>
      <c r="D64">
        <v>251.95</v>
      </c>
      <c r="E64">
        <v>32704</v>
      </c>
      <c r="F64">
        <v>81.95</v>
      </c>
      <c r="G64">
        <v>0.32526294899781705</v>
      </c>
      <c r="H64">
        <v>77.039505870841481</v>
      </c>
      <c r="I64">
        <v>17172</v>
      </c>
      <c r="J64">
        <v>23220.39</v>
      </c>
      <c r="K64">
        <v>251</v>
      </c>
      <c r="L64">
        <f t="shared" si="1"/>
        <v>0.99622941059734083</v>
      </c>
      <c r="M64">
        <v>9550</v>
      </c>
      <c r="N64" s="31">
        <f t="shared" si="2"/>
        <v>37.904346100416753</v>
      </c>
      <c r="O64">
        <v>4991</v>
      </c>
      <c r="P64">
        <f t="shared" si="3"/>
        <v>19.809486009128797</v>
      </c>
      <c r="Q64">
        <v>2</v>
      </c>
      <c r="R64">
        <v>151</v>
      </c>
      <c r="S64">
        <v>425</v>
      </c>
      <c r="T64">
        <v>32472</v>
      </c>
      <c r="U64">
        <f t="shared" si="4"/>
        <v>128.88271482436991</v>
      </c>
      <c r="V64">
        <v>10.8</v>
      </c>
      <c r="W64">
        <f t="shared" si="5"/>
        <v>428.65647946021039</v>
      </c>
      <c r="X64">
        <v>18.72</v>
      </c>
      <c r="Y64">
        <f t="shared" si="6"/>
        <v>743.00456439769789</v>
      </c>
      <c r="Z64">
        <v>471</v>
      </c>
      <c r="AA64">
        <v>166000</v>
      </c>
      <c r="AE64">
        <f>VLOOKUP(C64,Sheet6!B:C,2,0)</f>
        <v>133</v>
      </c>
    </row>
    <row r="65" spans="1:31">
      <c r="A65" t="s">
        <v>883</v>
      </c>
      <c r="B65" t="str">
        <f t="shared" si="0"/>
        <v>七台河</v>
      </c>
      <c r="C65" t="s">
        <v>311</v>
      </c>
      <c r="D65">
        <v>91.49</v>
      </c>
      <c r="E65">
        <v>6221</v>
      </c>
      <c r="F65">
        <v>54.39</v>
      </c>
      <c r="G65">
        <v>0.59449120122417753</v>
      </c>
      <c r="H65">
        <v>147.06638804050795</v>
      </c>
      <c r="I65">
        <v>25534</v>
      </c>
      <c r="K65">
        <v>43</v>
      </c>
      <c r="L65">
        <f t="shared" si="1"/>
        <v>0.46999672095310968</v>
      </c>
      <c r="M65">
        <v>3088</v>
      </c>
      <c r="N65" s="31">
        <f t="shared" si="2"/>
        <v>33.752322658214013</v>
      </c>
      <c r="O65">
        <v>1404</v>
      </c>
      <c r="P65">
        <f t="shared" si="3"/>
        <v>15.345939446934093</v>
      </c>
      <c r="Q65">
        <v>1</v>
      </c>
      <c r="R65">
        <v>57</v>
      </c>
      <c r="S65">
        <v>94</v>
      </c>
      <c r="T65">
        <v>2424</v>
      </c>
      <c r="U65">
        <f t="shared" si="4"/>
        <v>26.494698874193901</v>
      </c>
      <c r="V65">
        <v>3.31</v>
      </c>
      <c r="W65">
        <f t="shared" si="5"/>
        <v>361.78817357088207</v>
      </c>
      <c r="X65">
        <v>4.18</v>
      </c>
      <c r="Y65">
        <f t="shared" si="6"/>
        <v>456.88053339162752</v>
      </c>
      <c r="Z65">
        <v>74.099999999999994</v>
      </c>
      <c r="AE65">
        <f>VLOOKUP(C65,Sheet6!B:C,2,0)</f>
        <v>134</v>
      </c>
    </row>
    <row r="66" spans="1:31">
      <c r="A66" t="s">
        <v>884</v>
      </c>
      <c r="B66" t="str">
        <f t="shared" si="0"/>
        <v>牡丹江</v>
      </c>
      <c r="C66" t="s">
        <v>304</v>
      </c>
      <c r="D66">
        <v>270.23</v>
      </c>
      <c r="E66">
        <v>40583</v>
      </c>
      <c r="F66">
        <v>79.650000000000006</v>
      </c>
      <c r="G66">
        <v>0.29474891758872074</v>
      </c>
      <c r="H66">
        <v>66.586994554370065</v>
      </c>
      <c r="I66">
        <v>22645</v>
      </c>
      <c r="J66">
        <v>23639.49</v>
      </c>
      <c r="K66">
        <v>120</v>
      </c>
      <c r="L66">
        <f t="shared" si="1"/>
        <v>0.44406616585871289</v>
      </c>
      <c r="M66">
        <v>10473</v>
      </c>
      <c r="N66" s="31">
        <f t="shared" si="2"/>
        <v>38.755874625319173</v>
      </c>
      <c r="O66">
        <v>4081</v>
      </c>
      <c r="P66">
        <f t="shared" si="3"/>
        <v>15.101950190578394</v>
      </c>
      <c r="Q66">
        <v>7</v>
      </c>
      <c r="R66">
        <v>149</v>
      </c>
      <c r="S66">
        <v>385</v>
      </c>
      <c r="T66">
        <v>53492</v>
      </c>
      <c r="U66">
        <f t="shared" si="4"/>
        <v>197.94989453428559</v>
      </c>
      <c r="V66">
        <v>12.89</v>
      </c>
      <c r="W66">
        <f t="shared" si="5"/>
        <v>477.00107315990078</v>
      </c>
      <c r="X66">
        <v>13.81</v>
      </c>
      <c r="Y66">
        <f t="shared" si="6"/>
        <v>511.04614587573548</v>
      </c>
      <c r="Z66">
        <v>872.29</v>
      </c>
      <c r="AA66">
        <v>260063</v>
      </c>
      <c r="AE66">
        <f>VLOOKUP(C66,Sheet6!B:C,2,0)</f>
        <v>125</v>
      </c>
    </row>
    <row r="67" spans="1:31">
      <c r="A67" t="s">
        <v>885</v>
      </c>
      <c r="B67" t="str">
        <f t="shared" ref="B67:B130" si="7">LEFT(A67,LEN(A67)-1)</f>
        <v>黑河</v>
      </c>
      <c r="C67" t="s">
        <v>320</v>
      </c>
      <c r="D67">
        <v>173.94</v>
      </c>
      <c r="E67">
        <v>82164</v>
      </c>
      <c r="F67">
        <v>19.149999999999999</v>
      </c>
      <c r="G67">
        <v>0.11009543520754282</v>
      </c>
      <c r="H67">
        <v>21.169855411128964</v>
      </c>
      <c r="I67">
        <v>12882</v>
      </c>
      <c r="J67">
        <v>18347.47</v>
      </c>
      <c r="K67">
        <v>134</v>
      </c>
      <c r="L67">
        <f t="shared" ref="L67:L130" si="8">K67/D67</f>
        <v>0.77038059100839373</v>
      </c>
      <c r="M67">
        <v>6875</v>
      </c>
      <c r="N67" s="31">
        <f t="shared" ref="N67:N130" si="9">M67/D67</f>
        <v>39.525123605841095</v>
      </c>
      <c r="O67">
        <v>5680</v>
      </c>
      <c r="P67">
        <f t="shared" ref="P67:P130" si="10">O67/D67</f>
        <v>32.654938484534895</v>
      </c>
      <c r="Q67">
        <v>1</v>
      </c>
      <c r="R67">
        <v>131</v>
      </c>
      <c r="S67">
        <v>268</v>
      </c>
      <c r="T67">
        <v>8657</v>
      </c>
      <c r="U67">
        <f t="shared" ref="U67:U130" si="11">T67/D67</f>
        <v>49.770035644475108</v>
      </c>
      <c r="V67">
        <v>11.34</v>
      </c>
      <c r="W67">
        <f t="shared" ref="W67:W130" si="12">V67/D67*10000</f>
        <v>651.94894791307343</v>
      </c>
      <c r="X67">
        <v>12.09</v>
      </c>
      <c r="Y67">
        <f t="shared" ref="Y67:Y130" si="13">X67/D67*10000</f>
        <v>695.06726457399111</v>
      </c>
      <c r="Z67">
        <v>143.31</v>
      </c>
      <c r="AA67">
        <v>84987</v>
      </c>
      <c r="AE67">
        <f>VLOOKUP(C67,Sheet6!B:C,2,0)</f>
        <v>123</v>
      </c>
    </row>
    <row r="68" spans="1:31">
      <c r="A68" t="s">
        <v>886</v>
      </c>
      <c r="B68" t="str">
        <f t="shared" si="7"/>
        <v>绥化</v>
      </c>
      <c r="C68" t="s">
        <v>310</v>
      </c>
      <c r="D68">
        <v>578.67999999999995</v>
      </c>
      <c r="E68">
        <v>34854</v>
      </c>
      <c r="F68">
        <v>89.81</v>
      </c>
      <c r="G68">
        <v>0.15519803691159192</v>
      </c>
      <c r="H68">
        <v>166.02972399150741</v>
      </c>
      <c r="I68">
        <v>10471</v>
      </c>
      <c r="J68">
        <v>17782.68</v>
      </c>
      <c r="K68">
        <v>286</v>
      </c>
      <c r="L68">
        <f t="shared" si="8"/>
        <v>0.49422824358885742</v>
      </c>
      <c r="M68">
        <v>11434</v>
      </c>
      <c r="N68" s="31">
        <f t="shared" si="9"/>
        <v>19.758761318863623</v>
      </c>
      <c r="O68">
        <v>9576</v>
      </c>
      <c r="P68">
        <f t="shared" si="10"/>
        <v>16.548005806317828</v>
      </c>
      <c r="Q68">
        <v>1</v>
      </c>
      <c r="R68">
        <v>320</v>
      </c>
      <c r="S68">
        <v>1775</v>
      </c>
      <c r="T68">
        <v>9401</v>
      </c>
      <c r="U68">
        <f t="shared" si="11"/>
        <v>16.245593419506463</v>
      </c>
      <c r="V68">
        <v>30.77</v>
      </c>
      <c r="W68">
        <f t="shared" si="12"/>
        <v>531.72737955346656</v>
      </c>
      <c r="X68">
        <v>27.55</v>
      </c>
      <c r="Y68">
        <f t="shared" si="13"/>
        <v>476.08350038017562</v>
      </c>
      <c r="Z68">
        <v>473.43</v>
      </c>
      <c r="AE68">
        <f>VLOOKUP(C68,Sheet6!B:C,2,0)</f>
        <v>136</v>
      </c>
    </row>
    <row r="69" spans="1:31">
      <c r="A69" t="s">
        <v>574</v>
      </c>
      <c r="B69" t="str">
        <f t="shared" si="7"/>
        <v>上海</v>
      </c>
      <c r="C69" t="s">
        <v>151</v>
      </c>
      <c r="D69">
        <v>1395.87</v>
      </c>
      <c r="E69">
        <v>6340</v>
      </c>
      <c r="F69">
        <v>1326.69</v>
      </c>
      <c r="G69">
        <v>0.9504395108427004</v>
      </c>
      <c r="H69">
        <v>2201.6876971608831</v>
      </c>
      <c r="I69">
        <v>78989</v>
      </c>
      <c r="J69">
        <v>63548.87</v>
      </c>
      <c r="K69">
        <v>936</v>
      </c>
      <c r="L69">
        <f t="shared" si="8"/>
        <v>0.67054954974317094</v>
      </c>
      <c r="M69">
        <v>97980</v>
      </c>
      <c r="N69" s="31">
        <f t="shared" si="9"/>
        <v>70.19278299555117</v>
      </c>
      <c r="O69">
        <v>42384</v>
      </c>
      <c r="P69">
        <f t="shared" si="10"/>
        <v>30.363859098626666</v>
      </c>
      <c r="Q69">
        <v>66</v>
      </c>
      <c r="R69">
        <v>760</v>
      </c>
      <c r="S69">
        <v>751</v>
      </c>
      <c r="T69">
        <v>512809</v>
      </c>
      <c r="U69">
        <f t="shared" si="11"/>
        <v>367.37590176735659</v>
      </c>
      <c r="V69">
        <v>60.37</v>
      </c>
      <c r="W69">
        <f t="shared" si="12"/>
        <v>432.49013160251315</v>
      </c>
      <c r="X69">
        <v>67.12</v>
      </c>
      <c r="Y69">
        <f t="shared" si="13"/>
        <v>480.84707028591492</v>
      </c>
      <c r="Z69">
        <v>5161.07</v>
      </c>
      <c r="AA69">
        <v>61505300</v>
      </c>
      <c r="AE69">
        <f>VLOOKUP(C69,Sheet6!B:C,2,0)</f>
        <v>151</v>
      </c>
    </row>
    <row r="70" spans="1:31">
      <c r="A70" t="s">
        <v>887</v>
      </c>
      <c r="B70" t="str">
        <f t="shared" si="7"/>
        <v>南京</v>
      </c>
      <c r="C70" t="s">
        <v>157</v>
      </c>
      <c r="D70">
        <v>627.12</v>
      </c>
      <c r="E70">
        <v>6582</v>
      </c>
      <c r="F70">
        <v>543.61</v>
      </c>
      <c r="G70">
        <v>0.86683569332823063</v>
      </c>
      <c r="H70">
        <v>952.78030993618961</v>
      </c>
      <c r="I70">
        <v>67455</v>
      </c>
      <c r="J70">
        <v>43623.21</v>
      </c>
      <c r="K70">
        <v>208</v>
      </c>
      <c r="L70">
        <f t="shared" si="8"/>
        <v>0.33167495854063017</v>
      </c>
      <c r="M70">
        <v>26026</v>
      </c>
      <c r="N70" s="31">
        <f t="shared" si="9"/>
        <v>41.500829187396349</v>
      </c>
      <c r="O70">
        <v>16593</v>
      </c>
      <c r="P70">
        <f t="shared" si="10"/>
        <v>26.459050899349407</v>
      </c>
      <c r="Q70">
        <v>42</v>
      </c>
      <c r="R70">
        <v>218</v>
      </c>
      <c r="S70">
        <v>347</v>
      </c>
      <c r="T70">
        <v>773394</v>
      </c>
      <c r="U70">
        <f t="shared" si="11"/>
        <v>1233.2472254114045</v>
      </c>
      <c r="V70">
        <v>26.11</v>
      </c>
      <c r="W70">
        <f t="shared" si="12"/>
        <v>416.34774843730065</v>
      </c>
      <c r="X70">
        <v>28.32</v>
      </c>
      <c r="Y70">
        <f t="shared" si="13"/>
        <v>451.58821278224264</v>
      </c>
      <c r="Z70">
        <v>2092</v>
      </c>
      <c r="AA70">
        <v>10837200</v>
      </c>
      <c r="AE70">
        <f>VLOOKUP(C70,Sheet6!B:C,2,0)</f>
        <v>25</v>
      </c>
    </row>
    <row r="71" spans="1:31">
      <c r="A71" t="s">
        <v>888</v>
      </c>
      <c r="B71" t="str">
        <f t="shared" si="7"/>
        <v>无锡</v>
      </c>
      <c r="C71" t="s">
        <v>155</v>
      </c>
      <c r="D71">
        <v>464.93</v>
      </c>
      <c r="E71">
        <v>4788</v>
      </c>
      <c r="F71">
        <v>237.77</v>
      </c>
      <c r="G71">
        <v>0.51141031983309315</v>
      </c>
      <c r="H71">
        <v>971.03174603174602</v>
      </c>
      <c r="I71">
        <v>107365</v>
      </c>
      <c r="J71">
        <v>43346.97</v>
      </c>
      <c r="K71">
        <v>141</v>
      </c>
      <c r="L71">
        <f t="shared" si="8"/>
        <v>0.30327146021981805</v>
      </c>
      <c r="M71">
        <v>20064</v>
      </c>
      <c r="N71" s="31">
        <f t="shared" si="9"/>
        <v>43.154883530854107</v>
      </c>
      <c r="O71">
        <v>11286</v>
      </c>
      <c r="P71">
        <f t="shared" si="10"/>
        <v>24.274621986105434</v>
      </c>
      <c r="Q71">
        <v>11</v>
      </c>
      <c r="R71">
        <v>184</v>
      </c>
      <c r="S71">
        <v>223</v>
      </c>
      <c r="T71">
        <v>112715</v>
      </c>
      <c r="U71">
        <f t="shared" si="11"/>
        <v>242.43434495515453</v>
      </c>
      <c r="V71">
        <v>23.77</v>
      </c>
      <c r="W71">
        <f t="shared" si="12"/>
        <v>511.25975953369323</v>
      </c>
      <c r="X71">
        <v>30.32</v>
      </c>
      <c r="Y71">
        <f t="shared" si="13"/>
        <v>652.14118254360869</v>
      </c>
      <c r="Z71">
        <v>1119.32</v>
      </c>
      <c r="AA71">
        <v>1106485</v>
      </c>
      <c r="AE71">
        <f>VLOOKUP(C71,Sheet6!B:C,2,0)</f>
        <v>275</v>
      </c>
    </row>
    <row r="72" spans="1:31">
      <c r="A72" t="s">
        <v>889</v>
      </c>
      <c r="B72" t="str">
        <f t="shared" si="7"/>
        <v>徐州</v>
      </c>
      <c r="C72" t="s">
        <v>189</v>
      </c>
      <c r="D72">
        <v>952.24</v>
      </c>
      <c r="E72">
        <v>11258</v>
      </c>
      <c r="F72">
        <v>185.31</v>
      </c>
      <c r="G72">
        <v>0.19460430143661261</v>
      </c>
      <c r="H72">
        <v>845.83407354769952</v>
      </c>
      <c r="I72">
        <v>25100</v>
      </c>
      <c r="J72">
        <v>31175.86</v>
      </c>
      <c r="K72">
        <v>268</v>
      </c>
      <c r="L72">
        <f t="shared" si="8"/>
        <v>0.28144165336469795</v>
      </c>
      <c r="M72">
        <v>25081</v>
      </c>
      <c r="N72" s="31">
        <f t="shared" si="9"/>
        <v>26.338948164328322</v>
      </c>
      <c r="O72">
        <v>11613</v>
      </c>
      <c r="P72">
        <f t="shared" si="10"/>
        <v>12.195454927329244</v>
      </c>
      <c r="Q72">
        <v>7</v>
      </c>
      <c r="R72">
        <v>350</v>
      </c>
      <c r="S72">
        <v>879</v>
      </c>
      <c r="T72">
        <v>125676</v>
      </c>
      <c r="U72">
        <f t="shared" si="11"/>
        <v>131.97933294127532</v>
      </c>
      <c r="V72">
        <v>59.39</v>
      </c>
      <c r="W72">
        <f t="shared" si="12"/>
        <v>623.68730572124673</v>
      </c>
      <c r="X72">
        <v>51.79</v>
      </c>
      <c r="Y72">
        <f t="shared" si="13"/>
        <v>543.87549357304886</v>
      </c>
      <c r="Z72">
        <v>1262.53</v>
      </c>
      <c r="AA72">
        <v>511469</v>
      </c>
      <c r="AE72">
        <f>VLOOKUP(C72,Sheet6!B:C,2,0)</f>
        <v>21</v>
      </c>
    </row>
    <row r="73" spans="1:31">
      <c r="A73" t="s">
        <v>890</v>
      </c>
      <c r="B73" t="str">
        <f t="shared" si="7"/>
        <v>常州</v>
      </c>
      <c r="C73" t="s">
        <v>156</v>
      </c>
      <c r="D73">
        <v>359.28</v>
      </c>
      <c r="E73">
        <v>4385</v>
      </c>
      <c r="F73">
        <v>226.27</v>
      </c>
      <c r="G73">
        <v>0.62978735248274331</v>
      </c>
      <c r="H73">
        <v>819.33865450399082</v>
      </c>
      <c r="I73">
        <v>70138</v>
      </c>
      <c r="J73">
        <v>39221.83</v>
      </c>
      <c r="K73">
        <v>99</v>
      </c>
      <c r="L73">
        <f t="shared" si="8"/>
        <v>0.27555110220440882</v>
      </c>
      <c r="M73">
        <v>14728</v>
      </c>
      <c r="N73" s="31">
        <f t="shared" si="9"/>
        <v>40.993097305722557</v>
      </c>
      <c r="O73">
        <v>7597</v>
      </c>
      <c r="P73">
        <f t="shared" si="10"/>
        <v>21.14506791360499</v>
      </c>
      <c r="Q73">
        <v>9</v>
      </c>
      <c r="R73">
        <v>166</v>
      </c>
      <c r="S73">
        <v>206</v>
      </c>
      <c r="T73">
        <v>125468</v>
      </c>
      <c r="U73">
        <f t="shared" si="11"/>
        <v>349.22066354932088</v>
      </c>
      <c r="V73">
        <v>20.100000000000001</v>
      </c>
      <c r="W73">
        <f t="shared" si="12"/>
        <v>559.45223780895128</v>
      </c>
      <c r="X73">
        <v>21.68</v>
      </c>
      <c r="Y73">
        <f t="shared" si="13"/>
        <v>603.42908038298822</v>
      </c>
      <c r="Z73">
        <v>840.15</v>
      </c>
      <c r="AA73">
        <v>225664</v>
      </c>
      <c r="AE73">
        <f>VLOOKUP(C73,Sheet6!B:C,2,0)</f>
        <v>27</v>
      </c>
    </row>
    <row r="74" spans="1:31">
      <c r="A74" t="s">
        <v>891</v>
      </c>
      <c r="B74" t="str">
        <f t="shared" si="7"/>
        <v>苏州</v>
      </c>
      <c r="C74" t="s">
        <v>149</v>
      </c>
      <c r="D74">
        <v>631.52</v>
      </c>
      <c r="E74">
        <v>8488</v>
      </c>
      <c r="F74">
        <v>239.21</v>
      </c>
      <c r="G74">
        <v>0.37878451988852296</v>
      </c>
      <c r="H74">
        <v>744.01508011310079</v>
      </c>
      <c r="I74">
        <v>122565</v>
      </c>
      <c r="J74">
        <v>40262.160000000003</v>
      </c>
      <c r="K74">
        <v>234</v>
      </c>
      <c r="L74">
        <f t="shared" si="8"/>
        <v>0.37053458322776794</v>
      </c>
      <c r="M74">
        <v>35408</v>
      </c>
      <c r="N74" s="31">
        <f t="shared" si="9"/>
        <v>56.067899670635924</v>
      </c>
      <c r="O74">
        <v>15982</v>
      </c>
      <c r="P74">
        <f t="shared" si="10"/>
        <v>25.307195338231569</v>
      </c>
      <c r="Q74">
        <v>19</v>
      </c>
      <c r="R74">
        <v>257</v>
      </c>
      <c r="S74">
        <v>334</v>
      </c>
      <c r="T74">
        <v>187678</v>
      </c>
      <c r="U74">
        <f t="shared" si="11"/>
        <v>297.18457055991894</v>
      </c>
      <c r="V74">
        <v>28.6</v>
      </c>
      <c r="W74">
        <f t="shared" si="12"/>
        <v>452.87560172282747</v>
      </c>
      <c r="X74">
        <v>37.020000000000003</v>
      </c>
      <c r="Y74">
        <f t="shared" si="13"/>
        <v>586.20471243982774</v>
      </c>
      <c r="Z74">
        <v>1939.87</v>
      </c>
      <c r="AE74">
        <f>VLOOKUP(C74,Sheet6!B:C,2,0)</f>
        <v>150</v>
      </c>
    </row>
    <row r="75" spans="1:31">
      <c r="A75" t="s">
        <v>892</v>
      </c>
      <c r="B75" t="str">
        <f t="shared" si="7"/>
        <v>南通</v>
      </c>
      <c r="C75" t="s">
        <v>162</v>
      </c>
      <c r="D75">
        <v>763.19</v>
      </c>
      <c r="E75">
        <v>8001</v>
      </c>
      <c r="F75">
        <v>211.65</v>
      </c>
      <c r="G75">
        <v>0.2773228160746341</v>
      </c>
      <c r="H75">
        <v>953.86826646669169</v>
      </c>
      <c r="I75">
        <v>37642</v>
      </c>
      <c r="J75">
        <v>35221.699999999997</v>
      </c>
      <c r="K75">
        <v>333</v>
      </c>
      <c r="L75">
        <f t="shared" si="8"/>
        <v>0.43632647178291117</v>
      </c>
      <c r="M75">
        <v>24278</v>
      </c>
      <c r="N75" s="31">
        <f t="shared" si="9"/>
        <v>31.81121345929585</v>
      </c>
      <c r="O75">
        <v>12747</v>
      </c>
      <c r="P75">
        <f t="shared" si="10"/>
        <v>16.702262870320627</v>
      </c>
      <c r="Q75">
        <v>6</v>
      </c>
      <c r="R75">
        <v>271</v>
      </c>
      <c r="S75">
        <v>382</v>
      </c>
      <c r="T75">
        <v>89390</v>
      </c>
      <c r="U75">
        <f t="shared" si="11"/>
        <v>117.12679673475805</v>
      </c>
      <c r="V75">
        <v>36.700000000000003</v>
      </c>
      <c r="W75">
        <f t="shared" si="12"/>
        <v>480.87632175473993</v>
      </c>
      <c r="X75">
        <v>32.81</v>
      </c>
      <c r="Y75">
        <f t="shared" si="13"/>
        <v>429.90605222814759</v>
      </c>
      <c r="Z75">
        <v>253</v>
      </c>
      <c r="AA75">
        <v>220260</v>
      </c>
      <c r="AE75">
        <f>VLOOKUP(C75,Sheet6!B:C,2,0)</f>
        <v>149</v>
      </c>
    </row>
    <row r="76" spans="1:31">
      <c r="A76" t="s">
        <v>893</v>
      </c>
      <c r="B76" t="str">
        <f t="shared" si="7"/>
        <v>连云港</v>
      </c>
      <c r="C76" t="s">
        <v>198</v>
      </c>
      <c r="D76">
        <v>489.44</v>
      </c>
      <c r="E76">
        <v>7500</v>
      </c>
      <c r="F76">
        <v>84.78</v>
      </c>
      <c r="G76">
        <v>0.17321837201699902</v>
      </c>
      <c r="H76">
        <v>652.5866666666667</v>
      </c>
      <c r="I76">
        <v>19229</v>
      </c>
      <c r="J76">
        <v>29551.08</v>
      </c>
      <c r="K76">
        <v>161</v>
      </c>
      <c r="L76">
        <f t="shared" si="8"/>
        <v>0.32894736842105265</v>
      </c>
      <c r="M76">
        <v>10795</v>
      </c>
      <c r="N76" s="31">
        <f t="shared" si="9"/>
        <v>22.055818895063748</v>
      </c>
      <c r="O76">
        <v>5745</v>
      </c>
      <c r="P76">
        <f t="shared" si="10"/>
        <v>11.737904543968618</v>
      </c>
      <c r="Q76">
        <v>3</v>
      </c>
      <c r="R76">
        <v>205</v>
      </c>
      <c r="S76">
        <v>503</v>
      </c>
      <c r="T76">
        <v>29192</v>
      </c>
      <c r="U76">
        <f t="shared" si="11"/>
        <v>59.643674403399807</v>
      </c>
      <c r="V76">
        <v>33.25</v>
      </c>
      <c r="W76">
        <f t="shared" si="12"/>
        <v>679.3478260869565</v>
      </c>
      <c r="X76">
        <v>32.64</v>
      </c>
      <c r="Y76">
        <f t="shared" si="13"/>
        <v>666.88460281137634</v>
      </c>
      <c r="Z76">
        <v>228</v>
      </c>
      <c r="AA76">
        <v>291059</v>
      </c>
      <c r="AE76">
        <f>VLOOKUP(C76,Sheet6!B:C,2,0)</f>
        <v>147</v>
      </c>
    </row>
    <row r="77" spans="1:31">
      <c r="A77" t="s">
        <v>894</v>
      </c>
      <c r="B77" t="str">
        <f t="shared" si="7"/>
        <v>淮安</v>
      </c>
      <c r="C77" t="s">
        <v>183</v>
      </c>
      <c r="D77">
        <v>535.54</v>
      </c>
      <c r="E77">
        <v>10072</v>
      </c>
      <c r="F77">
        <v>276.23</v>
      </c>
      <c r="G77">
        <v>0.51579713933599736</v>
      </c>
      <c r="H77">
        <v>531.71167593328039</v>
      </c>
      <c r="I77">
        <v>20946</v>
      </c>
      <c r="J77">
        <v>28178.95</v>
      </c>
      <c r="K77">
        <v>184</v>
      </c>
      <c r="L77">
        <f t="shared" si="8"/>
        <v>0.34357844418717559</v>
      </c>
      <c r="M77">
        <v>11812</v>
      </c>
      <c r="N77" s="31">
        <f t="shared" si="9"/>
        <v>22.056242297494119</v>
      </c>
      <c r="O77">
        <v>5620</v>
      </c>
      <c r="P77">
        <f t="shared" si="10"/>
        <v>10.494080740934384</v>
      </c>
      <c r="Q77">
        <v>6</v>
      </c>
      <c r="R77">
        <v>204</v>
      </c>
      <c r="S77">
        <v>455</v>
      </c>
      <c r="T77">
        <v>79465</v>
      </c>
      <c r="U77">
        <f t="shared" si="11"/>
        <v>148.38294058333645</v>
      </c>
      <c r="V77">
        <v>32.119999999999997</v>
      </c>
      <c r="W77">
        <f t="shared" si="12"/>
        <v>599.76845800500428</v>
      </c>
      <c r="X77">
        <v>30.63</v>
      </c>
      <c r="Y77">
        <f t="shared" si="13"/>
        <v>571.9460731224558</v>
      </c>
      <c r="Z77">
        <v>105</v>
      </c>
      <c r="AE77">
        <f>VLOOKUP(C77,Sheet6!B:C,2,0)</f>
        <v>157</v>
      </c>
    </row>
    <row r="78" spans="1:31">
      <c r="A78" t="s">
        <v>895</v>
      </c>
      <c r="B78" t="str">
        <f t="shared" si="7"/>
        <v>盐城</v>
      </c>
      <c r="C78" t="s">
        <v>181</v>
      </c>
      <c r="D78">
        <v>812.04</v>
      </c>
      <c r="E78">
        <v>16972</v>
      </c>
      <c r="F78">
        <v>162.21</v>
      </c>
      <c r="G78">
        <v>0.19975616964681545</v>
      </c>
      <c r="H78">
        <v>478.45863775630448</v>
      </c>
      <c r="I78">
        <v>23607</v>
      </c>
      <c r="J78">
        <v>26675.34</v>
      </c>
      <c r="K78">
        <v>260</v>
      </c>
      <c r="L78">
        <f t="shared" si="8"/>
        <v>0.32018127185852913</v>
      </c>
      <c r="M78">
        <v>17858</v>
      </c>
      <c r="N78" s="31">
        <f t="shared" si="9"/>
        <v>21.991527510960051</v>
      </c>
      <c r="O78">
        <v>9197</v>
      </c>
      <c r="P78">
        <f t="shared" si="10"/>
        <v>11.325796758780356</v>
      </c>
      <c r="Q78">
        <v>5</v>
      </c>
      <c r="R78">
        <v>301</v>
      </c>
      <c r="S78">
        <v>573</v>
      </c>
      <c r="T78">
        <v>55668</v>
      </c>
      <c r="U78">
        <f t="shared" si="11"/>
        <v>68.553273237771535</v>
      </c>
      <c r="V78">
        <v>36.42</v>
      </c>
      <c r="W78">
        <f t="shared" si="12"/>
        <v>448.50007388798588</v>
      </c>
      <c r="X78">
        <v>35.869999999999997</v>
      </c>
      <c r="Y78">
        <f t="shared" si="13"/>
        <v>441.72700852174768</v>
      </c>
      <c r="Z78">
        <v>183</v>
      </c>
      <c r="AA78">
        <v>161700</v>
      </c>
      <c r="AE78">
        <f>VLOOKUP(C78,Sheet6!B:C,2,0)</f>
        <v>148</v>
      </c>
    </row>
    <row r="79" spans="1:31">
      <c r="A79" t="s">
        <v>896</v>
      </c>
      <c r="B79" t="str">
        <f t="shared" si="7"/>
        <v>扬州</v>
      </c>
      <c r="C79" t="s">
        <v>165</v>
      </c>
      <c r="D79">
        <v>459.29</v>
      </c>
      <c r="E79">
        <v>6634</v>
      </c>
      <c r="F79">
        <v>121.88</v>
      </c>
      <c r="G79">
        <v>0.26536610855886256</v>
      </c>
      <c r="H79">
        <v>692.32740428097679</v>
      </c>
      <c r="I79">
        <v>40418</v>
      </c>
      <c r="J79">
        <v>30607.89</v>
      </c>
      <c r="K79">
        <v>193</v>
      </c>
      <c r="L79">
        <f t="shared" si="8"/>
        <v>0.42021380826928517</v>
      </c>
      <c r="M79">
        <v>14464</v>
      </c>
      <c r="N79" s="31">
        <f t="shared" si="9"/>
        <v>31.492085610398657</v>
      </c>
      <c r="O79">
        <v>7841</v>
      </c>
      <c r="P79">
        <f t="shared" si="10"/>
        <v>17.072002438546452</v>
      </c>
      <c r="Q79">
        <v>5</v>
      </c>
      <c r="R79">
        <v>186</v>
      </c>
      <c r="S79">
        <v>271</v>
      </c>
      <c r="T79">
        <v>76028</v>
      </c>
      <c r="U79">
        <f t="shared" si="11"/>
        <v>165.5337586274467</v>
      </c>
      <c r="V79">
        <v>23.61</v>
      </c>
      <c r="W79">
        <f t="shared" si="12"/>
        <v>514.0543012040323</v>
      </c>
      <c r="X79">
        <v>22.93</v>
      </c>
      <c r="Y79">
        <f t="shared" si="13"/>
        <v>499.24884060179841</v>
      </c>
      <c r="Z79">
        <v>144.43</v>
      </c>
      <c r="AE79">
        <f>VLOOKUP(C79,Sheet6!B:C,2,0)</f>
        <v>329</v>
      </c>
    </row>
    <row r="80" spans="1:31">
      <c r="A80" t="s">
        <v>897</v>
      </c>
      <c r="B80" t="str">
        <f t="shared" si="7"/>
        <v>镇江</v>
      </c>
      <c r="C80" t="s">
        <v>161</v>
      </c>
      <c r="D80">
        <v>269.33</v>
      </c>
      <c r="E80">
        <v>3847</v>
      </c>
      <c r="F80">
        <v>103.13</v>
      </c>
      <c r="G80">
        <v>0.38291315486577804</v>
      </c>
      <c r="H80">
        <v>700.10397712503243</v>
      </c>
      <c r="I80">
        <v>62084</v>
      </c>
      <c r="J80">
        <v>34205.480000000003</v>
      </c>
      <c r="K80">
        <v>101</v>
      </c>
      <c r="L80">
        <f t="shared" si="8"/>
        <v>0.37500464114654886</v>
      </c>
      <c r="M80">
        <v>8381</v>
      </c>
      <c r="N80" s="31">
        <f t="shared" si="9"/>
        <v>31.117959380685406</v>
      </c>
      <c r="O80">
        <v>5079</v>
      </c>
      <c r="P80">
        <f t="shared" si="10"/>
        <v>18.85790665726061</v>
      </c>
      <c r="Q80">
        <v>5</v>
      </c>
      <c r="R80">
        <v>114</v>
      </c>
      <c r="S80">
        <v>138</v>
      </c>
      <c r="T80">
        <v>86637</v>
      </c>
      <c r="U80">
        <f t="shared" si="11"/>
        <v>321.67601084171838</v>
      </c>
      <c r="V80">
        <v>13.44</v>
      </c>
      <c r="W80">
        <f t="shared" si="12"/>
        <v>499.01607693164522</v>
      </c>
      <c r="X80">
        <v>12.9</v>
      </c>
      <c r="Y80">
        <f t="shared" si="13"/>
        <v>478.96632384064162</v>
      </c>
      <c r="Z80">
        <v>562.25</v>
      </c>
      <c r="AE80">
        <f>VLOOKUP(C80,Sheet6!B:C,2,0)</f>
        <v>26</v>
      </c>
    </row>
    <row r="81" spans="1:31">
      <c r="A81" t="s">
        <v>898</v>
      </c>
      <c r="B81" t="str">
        <f t="shared" si="7"/>
        <v>泰州</v>
      </c>
      <c r="C81" t="s">
        <v>167</v>
      </c>
      <c r="D81">
        <v>502.44</v>
      </c>
      <c r="E81">
        <v>5797</v>
      </c>
      <c r="F81">
        <v>91.36</v>
      </c>
      <c r="G81">
        <v>0.18183265663561818</v>
      </c>
      <c r="H81">
        <v>866.7241676729343</v>
      </c>
      <c r="I81">
        <v>33166</v>
      </c>
      <c r="J81">
        <v>29799.35</v>
      </c>
      <c r="K81">
        <v>173</v>
      </c>
      <c r="L81">
        <f t="shared" si="8"/>
        <v>0.34431971976753445</v>
      </c>
      <c r="M81">
        <v>13883</v>
      </c>
      <c r="N81" s="31">
        <f t="shared" si="9"/>
        <v>27.631159939495262</v>
      </c>
      <c r="O81">
        <v>7949</v>
      </c>
      <c r="P81">
        <f t="shared" si="10"/>
        <v>15.820794522729082</v>
      </c>
      <c r="Q81">
        <v>3</v>
      </c>
      <c r="R81">
        <v>217</v>
      </c>
      <c r="S81">
        <v>166</v>
      </c>
      <c r="T81">
        <v>43819</v>
      </c>
      <c r="U81">
        <f t="shared" si="11"/>
        <v>87.212403471061222</v>
      </c>
      <c r="V81">
        <v>25.83</v>
      </c>
      <c r="W81">
        <f t="shared" si="12"/>
        <v>514.09123477430137</v>
      </c>
      <c r="X81">
        <v>22.66</v>
      </c>
      <c r="Y81">
        <f t="shared" si="13"/>
        <v>450.99912427354514</v>
      </c>
      <c r="Z81">
        <v>263.16000000000003</v>
      </c>
      <c r="AE81">
        <f>VLOOKUP(C81,Sheet6!B:C,2,0)</f>
        <v>328</v>
      </c>
    </row>
    <row r="82" spans="1:31">
      <c r="A82" t="s">
        <v>899</v>
      </c>
      <c r="B82" t="str">
        <f t="shared" si="7"/>
        <v>宿迁</v>
      </c>
      <c r="C82" t="s">
        <v>184</v>
      </c>
      <c r="D82">
        <v>537.59</v>
      </c>
      <c r="E82">
        <v>8555</v>
      </c>
      <c r="F82">
        <v>158.76</v>
      </c>
      <c r="G82">
        <v>0.29531799326624375</v>
      </c>
      <c r="H82">
        <v>628.39275277615434</v>
      </c>
      <c r="I82">
        <v>15381</v>
      </c>
      <c r="J82">
        <v>23811.919999999998</v>
      </c>
      <c r="K82">
        <v>199</v>
      </c>
      <c r="L82">
        <f t="shared" si="8"/>
        <v>0.37017057608958498</v>
      </c>
      <c r="M82">
        <v>11874</v>
      </c>
      <c r="N82" s="31">
        <f t="shared" si="9"/>
        <v>22.087464424561468</v>
      </c>
      <c r="O82">
        <v>5084</v>
      </c>
      <c r="P82">
        <f t="shared" si="10"/>
        <v>9.4570211499469856</v>
      </c>
      <c r="Q82">
        <v>1</v>
      </c>
      <c r="R82">
        <v>218</v>
      </c>
      <c r="S82">
        <v>536</v>
      </c>
      <c r="T82">
        <v>20153</v>
      </c>
      <c r="U82">
        <f t="shared" si="11"/>
        <v>37.487676482077418</v>
      </c>
      <c r="V82">
        <v>39.119999999999997</v>
      </c>
      <c r="W82">
        <f t="shared" si="12"/>
        <v>727.69210736806849</v>
      </c>
      <c r="X82">
        <v>36.44</v>
      </c>
      <c r="Y82">
        <f t="shared" si="13"/>
        <v>677.83998958313953</v>
      </c>
      <c r="Z82">
        <v>21.6</v>
      </c>
      <c r="AE82">
        <f>VLOOKUP(C82,Sheet6!B:C,2,0)</f>
        <v>156</v>
      </c>
    </row>
    <row r="83" spans="1:31">
      <c r="A83" t="s">
        <v>900</v>
      </c>
      <c r="B83" t="str">
        <f t="shared" si="7"/>
        <v>杭州</v>
      </c>
      <c r="C83" t="s">
        <v>136</v>
      </c>
      <c r="D83">
        <v>680.51</v>
      </c>
      <c r="E83">
        <v>16596</v>
      </c>
      <c r="F83">
        <v>426.87</v>
      </c>
      <c r="G83">
        <v>0.62727954034474143</v>
      </c>
      <c r="H83">
        <v>410.04458905760424</v>
      </c>
      <c r="I83">
        <v>63333</v>
      </c>
      <c r="J83">
        <v>43946.59</v>
      </c>
      <c r="K83">
        <v>324</v>
      </c>
      <c r="L83">
        <f t="shared" si="8"/>
        <v>0.47611350310796313</v>
      </c>
      <c r="M83">
        <v>34832</v>
      </c>
      <c r="N83" s="31">
        <f t="shared" si="9"/>
        <v>51.185140556347449</v>
      </c>
      <c r="O83">
        <v>22753</v>
      </c>
      <c r="P83">
        <f t="shared" si="10"/>
        <v>33.435217704368782</v>
      </c>
      <c r="Q83">
        <v>36</v>
      </c>
      <c r="R83">
        <v>327</v>
      </c>
      <c r="S83">
        <v>417</v>
      </c>
      <c r="T83">
        <v>394087</v>
      </c>
      <c r="U83">
        <f t="shared" si="11"/>
        <v>579.10537684971564</v>
      </c>
      <c r="V83">
        <v>36</v>
      </c>
      <c r="W83">
        <f t="shared" si="12"/>
        <v>529.01500345329237</v>
      </c>
      <c r="X83">
        <v>44.51</v>
      </c>
      <c r="Y83">
        <f t="shared" si="13"/>
        <v>654.06827232516787</v>
      </c>
      <c r="Z83">
        <v>2494.38</v>
      </c>
      <c r="AA83">
        <v>7955888</v>
      </c>
      <c r="AE83">
        <f>VLOOKUP(C83,Sheet6!B:C,2,0)</f>
        <v>30</v>
      </c>
    </row>
    <row r="84" spans="1:31">
      <c r="A84" t="s">
        <v>901</v>
      </c>
      <c r="B84" t="str">
        <f t="shared" si="7"/>
        <v>宁波</v>
      </c>
      <c r="C84" t="s">
        <v>132</v>
      </c>
      <c r="D84">
        <v>569.54999999999995</v>
      </c>
      <c r="E84">
        <v>9817</v>
      </c>
      <c r="F84">
        <v>220.98</v>
      </c>
      <c r="G84">
        <v>0.38799051883065577</v>
      </c>
      <c r="H84">
        <v>580.16705714576744</v>
      </c>
      <c r="I84">
        <v>60720</v>
      </c>
      <c r="J84">
        <v>39137.620000000003</v>
      </c>
      <c r="K84">
        <v>250</v>
      </c>
      <c r="L84">
        <f t="shared" si="8"/>
        <v>0.43894302519532968</v>
      </c>
      <c r="M84">
        <v>22843</v>
      </c>
      <c r="N84" s="31">
        <f t="shared" si="9"/>
        <v>40.107102098147664</v>
      </c>
      <c r="O84">
        <v>16160</v>
      </c>
      <c r="P84">
        <f t="shared" si="10"/>
        <v>28.373277148626112</v>
      </c>
      <c r="Q84">
        <v>15</v>
      </c>
      <c r="R84">
        <v>306</v>
      </c>
      <c r="S84">
        <v>536</v>
      </c>
      <c r="T84">
        <v>135098</v>
      </c>
      <c r="U84">
        <f t="shared" si="11"/>
        <v>237.2012992713546</v>
      </c>
      <c r="V84">
        <v>33.29</v>
      </c>
      <c r="W84">
        <f t="shared" si="12"/>
        <v>584.49653235010101</v>
      </c>
      <c r="X84">
        <v>45.03</v>
      </c>
      <c r="Y84">
        <f t="shared" si="13"/>
        <v>790.62417698182787</v>
      </c>
      <c r="Z84">
        <v>1700</v>
      </c>
      <c r="AA84">
        <v>4031500</v>
      </c>
      <c r="AE84">
        <f>VLOOKUP(C84,Sheet6!B:C,2,0)</f>
        <v>330</v>
      </c>
    </row>
    <row r="85" spans="1:31">
      <c r="A85" t="s">
        <v>902</v>
      </c>
      <c r="B85" t="str">
        <f t="shared" si="7"/>
        <v>温州</v>
      </c>
      <c r="C85" t="s">
        <v>97</v>
      </c>
      <c r="D85">
        <v>775.55</v>
      </c>
      <c r="E85">
        <v>11788</v>
      </c>
      <c r="F85">
        <v>144.30000000000001</v>
      </c>
      <c r="G85">
        <v>0.18606150473857266</v>
      </c>
      <c r="H85">
        <v>657.91482863929411</v>
      </c>
      <c r="I85">
        <v>32588</v>
      </c>
      <c r="J85">
        <v>33891.879999999997</v>
      </c>
      <c r="K85">
        <v>427</v>
      </c>
      <c r="L85">
        <f t="shared" si="8"/>
        <v>0.55057700986396751</v>
      </c>
      <c r="M85">
        <v>20380</v>
      </c>
      <c r="N85" s="31">
        <f t="shared" si="9"/>
        <v>26.278125201469926</v>
      </c>
      <c r="O85">
        <v>16156</v>
      </c>
      <c r="P85">
        <f t="shared" si="10"/>
        <v>20.83166784862356</v>
      </c>
      <c r="Q85">
        <v>6</v>
      </c>
      <c r="R85">
        <v>487</v>
      </c>
      <c r="S85">
        <v>749</v>
      </c>
      <c r="T85">
        <v>74239</v>
      </c>
      <c r="U85">
        <f t="shared" si="11"/>
        <v>95.724324672812841</v>
      </c>
      <c r="V85">
        <v>44.56</v>
      </c>
      <c r="W85">
        <f t="shared" si="12"/>
        <v>574.55998968473989</v>
      </c>
      <c r="X85">
        <v>56.57</v>
      </c>
      <c r="Y85">
        <f t="shared" si="13"/>
        <v>729.41783250596359</v>
      </c>
      <c r="Z85">
        <v>450.13</v>
      </c>
      <c r="AA85">
        <v>2548701</v>
      </c>
      <c r="AE85">
        <f>VLOOKUP(C85,Sheet6!B:C,2,0)</f>
        <v>33</v>
      </c>
    </row>
    <row r="86" spans="1:31">
      <c r="A86" t="s">
        <v>903</v>
      </c>
      <c r="B86" t="str">
        <f t="shared" si="7"/>
        <v>嘉兴</v>
      </c>
      <c r="C86" t="s">
        <v>142</v>
      </c>
      <c r="D86">
        <v>338.83</v>
      </c>
      <c r="E86">
        <v>3915</v>
      </c>
      <c r="F86">
        <v>82.84</v>
      </c>
      <c r="G86">
        <v>0.2444883865065077</v>
      </c>
      <c r="H86">
        <v>865.46615581098331</v>
      </c>
      <c r="I86">
        <v>44898</v>
      </c>
      <c r="J86">
        <v>31963.21</v>
      </c>
      <c r="K86">
        <v>119</v>
      </c>
      <c r="L86">
        <f t="shared" si="8"/>
        <v>0.35120857066965738</v>
      </c>
      <c r="M86">
        <v>12842</v>
      </c>
      <c r="N86" s="31">
        <f t="shared" si="9"/>
        <v>37.901012307056639</v>
      </c>
      <c r="O86">
        <v>7525</v>
      </c>
      <c r="P86">
        <f t="shared" si="10"/>
        <v>22.208777262934216</v>
      </c>
      <c r="Q86">
        <v>5</v>
      </c>
      <c r="R86">
        <v>160</v>
      </c>
      <c r="S86">
        <v>225</v>
      </c>
      <c r="T86">
        <v>38932</v>
      </c>
      <c r="U86">
        <f t="shared" si="11"/>
        <v>114.90127792698404</v>
      </c>
      <c r="V86">
        <v>21.57</v>
      </c>
      <c r="W86">
        <f t="shared" si="12"/>
        <v>636.60242599533694</v>
      </c>
      <c r="X86">
        <v>22.48</v>
      </c>
      <c r="Y86">
        <f t="shared" si="13"/>
        <v>663.45955198772242</v>
      </c>
      <c r="Z86">
        <v>575.19000000000005</v>
      </c>
      <c r="AE86">
        <f>VLOOKUP(C86,Sheet6!B:C,2,0)</f>
        <v>302</v>
      </c>
    </row>
    <row r="87" spans="1:31">
      <c r="A87" t="s">
        <v>904</v>
      </c>
      <c r="B87" t="str">
        <f t="shared" si="7"/>
        <v>湖州</v>
      </c>
      <c r="C87" t="s">
        <v>141</v>
      </c>
      <c r="D87">
        <v>258.83</v>
      </c>
      <c r="E87">
        <v>5818</v>
      </c>
      <c r="F87">
        <v>108.54</v>
      </c>
      <c r="G87">
        <v>0.41934860719391109</v>
      </c>
      <c r="H87">
        <v>444.87796493640423</v>
      </c>
      <c r="I87">
        <v>38865</v>
      </c>
      <c r="J87">
        <v>33841.71</v>
      </c>
      <c r="K87">
        <v>129</v>
      </c>
      <c r="L87">
        <f t="shared" si="8"/>
        <v>0.4983966309933161</v>
      </c>
      <c r="M87">
        <v>9304</v>
      </c>
      <c r="N87" s="31">
        <f t="shared" si="9"/>
        <v>35.946374067921035</v>
      </c>
      <c r="O87">
        <v>5690</v>
      </c>
      <c r="P87">
        <f t="shared" si="10"/>
        <v>21.983541320557897</v>
      </c>
      <c r="Q87">
        <v>3</v>
      </c>
      <c r="R87">
        <v>130</v>
      </c>
      <c r="S87">
        <v>150</v>
      </c>
      <c r="T87">
        <v>24409</v>
      </c>
      <c r="U87">
        <f t="shared" si="11"/>
        <v>94.305142371440724</v>
      </c>
      <c r="V87">
        <v>14.93</v>
      </c>
      <c r="W87">
        <f t="shared" si="12"/>
        <v>576.82648842869844</v>
      </c>
      <c r="X87">
        <v>16.309999999999999</v>
      </c>
      <c r="Y87">
        <f t="shared" si="13"/>
        <v>630.14333732565774</v>
      </c>
      <c r="AE87">
        <f>VLOOKUP(C87,Sheet6!B:C,2,0)</f>
        <v>29</v>
      </c>
    </row>
    <row r="88" spans="1:31">
      <c r="A88" t="s">
        <v>905</v>
      </c>
      <c r="B88" t="str">
        <f t="shared" si="7"/>
        <v>绍兴</v>
      </c>
      <c r="C88" t="s">
        <v>130</v>
      </c>
      <c r="D88">
        <v>437.4</v>
      </c>
      <c r="E88">
        <v>8256</v>
      </c>
      <c r="F88">
        <v>64.900000000000006</v>
      </c>
      <c r="G88">
        <v>0.14837677183356199</v>
      </c>
      <c r="H88">
        <v>529.79651162790697</v>
      </c>
      <c r="I88">
        <v>54316</v>
      </c>
      <c r="J88">
        <v>32503.64</v>
      </c>
      <c r="K88">
        <v>244</v>
      </c>
      <c r="L88">
        <f t="shared" si="8"/>
        <v>0.55784179240969367</v>
      </c>
      <c r="M88">
        <v>14552</v>
      </c>
      <c r="N88" s="31">
        <f t="shared" si="9"/>
        <v>33.269318701417468</v>
      </c>
      <c r="O88">
        <v>9298</v>
      </c>
      <c r="P88">
        <f t="shared" si="10"/>
        <v>21.257430269775949</v>
      </c>
      <c r="Q88">
        <v>7</v>
      </c>
      <c r="R88">
        <v>188</v>
      </c>
      <c r="S88">
        <v>471</v>
      </c>
      <c r="T88">
        <v>52898</v>
      </c>
      <c r="U88">
        <f t="shared" si="11"/>
        <v>120.93735711019663</v>
      </c>
      <c r="V88">
        <v>27.76</v>
      </c>
      <c r="W88">
        <f t="shared" si="12"/>
        <v>634.65935070873354</v>
      </c>
      <c r="X88">
        <v>30.02</v>
      </c>
      <c r="Y88">
        <f t="shared" si="13"/>
        <v>686.32830361225433</v>
      </c>
      <c r="Z88">
        <v>473.07</v>
      </c>
      <c r="AE88">
        <f>VLOOKUP(C88,Sheet6!B:C,2,0)</f>
        <v>31</v>
      </c>
    </row>
    <row r="89" spans="1:31">
      <c r="A89" t="s">
        <v>906</v>
      </c>
      <c r="B89" t="str">
        <f t="shared" si="7"/>
        <v>金华</v>
      </c>
      <c r="C89" t="s">
        <v>110</v>
      </c>
      <c r="D89">
        <v>462.54</v>
      </c>
      <c r="E89">
        <v>10941</v>
      </c>
      <c r="F89">
        <v>92.54</v>
      </c>
      <c r="G89">
        <v>0.2000691832057768</v>
      </c>
      <c r="H89">
        <v>422.75843158760631</v>
      </c>
      <c r="I89">
        <v>34294</v>
      </c>
      <c r="J89">
        <v>34768.699999999997</v>
      </c>
      <c r="K89">
        <v>254</v>
      </c>
      <c r="L89">
        <f t="shared" si="8"/>
        <v>0.54914169585333161</v>
      </c>
      <c r="M89">
        <v>14148</v>
      </c>
      <c r="N89" s="31">
        <f t="shared" si="9"/>
        <v>30.587624854066675</v>
      </c>
      <c r="O89">
        <v>10188</v>
      </c>
      <c r="P89">
        <f t="shared" si="10"/>
        <v>22.02620313918796</v>
      </c>
      <c r="Q89">
        <v>8</v>
      </c>
      <c r="R89">
        <v>243</v>
      </c>
      <c r="S89">
        <v>468</v>
      </c>
      <c r="T89">
        <v>75429</v>
      </c>
      <c r="U89">
        <f t="shared" si="11"/>
        <v>163.07562589181475</v>
      </c>
      <c r="V89">
        <v>26.39</v>
      </c>
      <c r="W89">
        <f t="shared" si="12"/>
        <v>570.54525014052842</v>
      </c>
      <c r="X89">
        <v>34.21</v>
      </c>
      <c r="Y89">
        <f t="shared" si="13"/>
        <v>739.61170925757767</v>
      </c>
      <c r="Z89">
        <v>1083.32</v>
      </c>
      <c r="AA89">
        <v>552918</v>
      </c>
      <c r="AE89">
        <f>VLOOKUP(C89,Sheet6!B:C,2,0)</f>
        <v>333</v>
      </c>
    </row>
    <row r="90" spans="1:31">
      <c r="A90" t="s">
        <v>907</v>
      </c>
      <c r="B90" t="str">
        <f t="shared" si="7"/>
        <v>衢州</v>
      </c>
      <c r="C90" t="s">
        <v>104</v>
      </c>
      <c r="D90">
        <v>249.36</v>
      </c>
      <c r="E90">
        <v>8841</v>
      </c>
      <c r="F90">
        <v>82.01</v>
      </c>
      <c r="G90">
        <v>0.32888193776066732</v>
      </c>
      <c r="H90">
        <v>282.04954190702409</v>
      </c>
      <c r="I90">
        <v>25127</v>
      </c>
      <c r="J90">
        <v>39093.57</v>
      </c>
      <c r="K90">
        <v>162</v>
      </c>
      <c r="L90">
        <f t="shared" si="8"/>
        <v>0.64966313763233874</v>
      </c>
      <c r="M90">
        <v>6618</v>
      </c>
      <c r="N90" s="31">
        <f t="shared" si="9"/>
        <v>26.539942252165542</v>
      </c>
      <c r="O90">
        <v>5968</v>
      </c>
      <c r="P90">
        <f t="shared" si="10"/>
        <v>23.933269169072826</v>
      </c>
      <c r="Q90">
        <v>1</v>
      </c>
      <c r="R90">
        <v>99</v>
      </c>
      <c r="S90">
        <v>220</v>
      </c>
      <c r="T90">
        <v>10186</v>
      </c>
      <c r="U90">
        <f t="shared" si="11"/>
        <v>40.848572345203721</v>
      </c>
      <c r="V90">
        <v>12.67</v>
      </c>
      <c r="W90">
        <f t="shared" si="12"/>
        <v>508.10073788899581</v>
      </c>
      <c r="X90">
        <v>14.72</v>
      </c>
      <c r="Y90">
        <f t="shared" si="13"/>
        <v>590.31119666345842</v>
      </c>
      <c r="Z90">
        <v>210.27</v>
      </c>
      <c r="AA90">
        <v>128389</v>
      </c>
      <c r="AE90">
        <f>VLOOKUP(C90,Sheet6!B:C,2,0)</f>
        <v>162</v>
      </c>
    </row>
    <row r="91" spans="1:31">
      <c r="A91" t="s">
        <v>908</v>
      </c>
      <c r="B91" t="str">
        <f t="shared" si="7"/>
        <v>舟山</v>
      </c>
      <c r="C91" t="s">
        <v>137</v>
      </c>
      <c r="D91">
        <v>96.77</v>
      </c>
      <c r="E91">
        <v>1440</v>
      </c>
      <c r="F91">
        <v>69.62</v>
      </c>
      <c r="G91">
        <v>0.71943784230649999</v>
      </c>
      <c r="H91">
        <v>672.0138888888888</v>
      </c>
      <c r="I91">
        <v>55311</v>
      </c>
      <c r="J91">
        <v>40569.74</v>
      </c>
      <c r="K91">
        <v>82</v>
      </c>
      <c r="L91">
        <f t="shared" si="8"/>
        <v>0.84737005270228383</v>
      </c>
      <c r="M91">
        <v>3755</v>
      </c>
      <c r="N91" s="31">
        <f t="shared" si="9"/>
        <v>38.803348145086289</v>
      </c>
      <c r="O91">
        <v>2370</v>
      </c>
      <c r="P91">
        <f t="shared" si="10"/>
        <v>24.491061279322103</v>
      </c>
      <c r="Q91">
        <v>3</v>
      </c>
      <c r="R91">
        <v>52</v>
      </c>
      <c r="S91">
        <v>62</v>
      </c>
      <c r="T91">
        <v>22389</v>
      </c>
      <c r="U91">
        <f t="shared" si="11"/>
        <v>231.36302573111502</v>
      </c>
      <c r="V91">
        <v>4</v>
      </c>
      <c r="W91">
        <f t="shared" si="12"/>
        <v>413.35124522062625</v>
      </c>
      <c r="X91">
        <v>4.6900000000000004</v>
      </c>
      <c r="Y91">
        <f t="shared" si="13"/>
        <v>484.65433502118435</v>
      </c>
      <c r="AA91">
        <v>447956</v>
      </c>
      <c r="AE91">
        <f>VLOOKUP(C91,Sheet6!B:C,2,0)</f>
        <v>331</v>
      </c>
    </row>
    <row r="92" spans="1:31">
      <c r="A92" t="s">
        <v>909</v>
      </c>
      <c r="B92" t="str">
        <f t="shared" si="7"/>
        <v>台州</v>
      </c>
      <c r="C92" t="s">
        <v>108</v>
      </c>
      <c r="D92">
        <v>576.26</v>
      </c>
      <c r="E92">
        <v>9411</v>
      </c>
      <c r="F92">
        <v>153.26</v>
      </c>
      <c r="G92">
        <v>0.26595633915246591</v>
      </c>
      <c r="H92">
        <v>612.32600148762083</v>
      </c>
      <c r="I92">
        <v>35489</v>
      </c>
      <c r="J92">
        <v>36821.040000000001</v>
      </c>
      <c r="K92">
        <v>239</v>
      </c>
      <c r="L92">
        <f t="shared" si="8"/>
        <v>0.41474334501787391</v>
      </c>
      <c r="M92">
        <v>15160</v>
      </c>
      <c r="N92" s="31">
        <f t="shared" si="9"/>
        <v>26.307569499878529</v>
      </c>
      <c r="O92">
        <v>11237</v>
      </c>
      <c r="P92">
        <f t="shared" si="10"/>
        <v>19.49987852705376</v>
      </c>
      <c r="Q92">
        <v>4</v>
      </c>
      <c r="R92">
        <v>259</v>
      </c>
      <c r="S92">
        <v>575</v>
      </c>
      <c r="T92">
        <v>29164</v>
      </c>
      <c r="U92">
        <f t="shared" si="11"/>
        <v>50.609100059001143</v>
      </c>
      <c r="V92">
        <v>28.91</v>
      </c>
      <c r="W92">
        <f t="shared" si="12"/>
        <v>501.68326796931945</v>
      </c>
      <c r="X92">
        <v>41.08</v>
      </c>
      <c r="Y92">
        <f t="shared" si="13"/>
        <v>712.87266164578489</v>
      </c>
      <c r="Z92">
        <v>39.85</v>
      </c>
      <c r="AA92">
        <v>272367</v>
      </c>
      <c r="AE92">
        <f>VLOOKUP(C92,Sheet6!B:C,2,0)</f>
        <v>32</v>
      </c>
    </row>
    <row r="93" spans="1:31">
      <c r="A93" t="s">
        <v>910</v>
      </c>
      <c r="B93" t="str">
        <f t="shared" si="7"/>
        <v>丽水</v>
      </c>
      <c r="C93" t="s">
        <v>101</v>
      </c>
      <c r="D93">
        <v>256.41000000000003</v>
      </c>
      <c r="E93">
        <v>17298</v>
      </c>
      <c r="F93">
        <v>38.369999999999997</v>
      </c>
      <c r="G93">
        <v>0.14964314964314962</v>
      </c>
      <c r="H93">
        <v>148.23100936524455</v>
      </c>
      <c r="I93">
        <v>23717</v>
      </c>
      <c r="J93">
        <v>41141.089999999997</v>
      </c>
      <c r="K93">
        <v>290</v>
      </c>
      <c r="L93">
        <f t="shared" si="8"/>
        <v>1.131001131001131</v>
      </c>
      <c r="M93">
        <v>6514</v>
      </c>
      <c r="N93" s="31">
        <f t="shared" si="9"/>
        <v>25.404625404625403</v>
      </c>
      <c r="O93">
        <v>4768</v>
      </c>
      <c r="P93">
        <f t="shared" si="10"/>
        <v>18.595218595218594</v>
      </c>
      <c r="Q93">
        <v>3</v>
      </c>
      <c r="R93">
        <v>102</v>
      </c>
      <c r="S93">
        <v>274</v>
      </c>
      <c r="T93">
        <v>34402</v>
      </c>
      <c r="U93">
        <f t="shared" si="11"/>
        <v>134.16793416793416</v>
      </c>
      <c r="V93">
        <v>12.38</v>
      </c>
      <c r="W93">
        <f t="shared" si="12"/>
        <v>482.82048282048282</v>
      </c>
      <c r="X93">
        <v>15.52</v>
      </c>
      <c r="Y93">
        <f t="shared" si="13"/>
        <v>605.28060528060519</v>
      </c>
      <c r="Z93">
        <v>125.5</v>
      </c>
      <c r="AE93">
        <f>VLOOKUP(C93,Sheet6!B:C,2,0)</f>
        <v>332</v>
      </c>
    </row>
    <row r="94" spans="1:31">
      <c r="A94" t="s">
        <v>911</v>
      </c>
      <c r="B94" t="str">
        <f t="shared" si="7"/>
        <v>合肥</v>
      </c>
      <c r="C94" t="s">
        <v>150</v>
      </c>
      <c r="D94">
        <v>489.08</v>
      </c>
      <c r="E94">
        <v>7047</v>
      </c>
      <c r="F94">
        <v>206.03</v>
      </c>
      <c r="G94">
        <v>0.42126032550911918</v>
      </c>
      <c r="H94">
        <v>694.02582659287646</v>
      </c>
      <c r="I94">
        <v>41543</v>
      </c>
      <c r="J94">
        <v>34143.620000000003</v>
      </c>
      <c r="K94">
        <v>223</v>
      </c>
      <c r="L94">
        <f t="shared" si="8"/>
        <v>0.45595812546004744</v>
      </c>
      <c r="M94">
        <v>24793</v>
      </c>
      <c r="N94" s="31">
        <f t="shared" si="9"/>
        <v>50.693138136910122</v>
      </c>
      <c r="O94">
        <v>10759</v>
      </c>
      <c r="P94">
        <f t="shared" si="10"/>
        <v>21.998446061993949</v>
      </c>
      <c r="Q94">
        <v>43</v>
      </c>
      <c r="R94">
        <v>256</v>
      </c>
      <c r="S94">
        <v>730</v>
      </c>
      <c r="T94">
        <v>352091</v>
      </c>
      <c r="U94">
        <f t="shared" si="11"/>
        <v>719.90471906436574</v>
      </c>
      <c r="V94">
        <v>32.020000000000003</v>
      </c>
      <c r="W94">
        <f t="shared" si="12"/>
        <v>654.69861781303678</v>
      </c>
      <c r="X94">
        <v>33.42</v>
      </c>
      <c r="Y94">
        <f t="shared" si="13"/>
        <v>683.32379160873484</v>
      </c>
      <c r="Z94">
        <v>2101.25</v>
      </c>
      <c r="AA94">
        <v>1719565</v>
      </c>
      <c r="AE94">
        <f>VLOOKUP(C94,Sheet6!B:C,2,0)</f>
        <v>171</v>
      </c>
    </row>
    <row r="95" spans="1:31">
      <c r="A95" t="s">
        <v>912</v>
      </c>
      <c r="B95" t="str">
        <f t="shared" si="7"/>
        <v>芜湖</v>
      </c>
      <c r="C95" t="s">
        <v>143</v>
      </c>
      <c r="D95">
        <v>230.45</v>
      </c>
      <c r="E95">
        <v>3317</v>
      </c>
      <c r="F95">
        <v>105.25</v>
      </c>
      <c r="G95">
        <v>0.4567151225862443</v>
      </c>
      <c r="H95">
        <v>694.75429605064812</v>
      </c>
      <c r="I95">
        <v>39142</v>
      </c>
      <c r="J95">
        <v>32157.32</v>
      </c>
      <c r="K95">
        <v>127</v>
      </c>
      <c r="L95">
        <f t="shared" si="8"/>
        <v>0.5510956823605988</v>
      </c>
      <c r="M95">
        <v>8768</v>
      </c>
      <c r="N95" s="31">
        <f t="shared" si="9"/>
        <v>38.04729876328922</v>
      </c>
      <c r="O95">
        <v>4746</v>
      </c>
      <c r="P95">
        <f t="shared" si="10"/>
        <v>20.594489043176395</v>
      </c>
      <c r="Q95">
        <v>10</v>
      </c>
      <c r="R95">
        <v>122</v>
      </c>
      <c r="S95">
        <v>231</v>
      </c>
      <c r="T95">
        <v>124196</v>
      </c>
      <c r="U95">
        <f t="shared" si="11"/>
        <v>538.92818398784993</v>
      </c>
      <c r="V95">
        <v>13.28</v>
      </c>
      <c r="W95">
        <f t="shared" si="12"/>
        <v>576.26383163375999</v>
      </c>
      <c r="X95">
        <v>11.87</v>
      </c>
      <c r="Y95">
        <f t="shared" si="13"/>
        <v>515.07919288348876</v>
      </c>
      <c r="Z95">
        <v>390.6</v>
      </c>
      <c r="AE95">
        <f>VLOOKUP(C95,Sheet6!B:C,2,0)</f>
        <v>159</v>
      </c>
    </row>
    <row r="96" spans="1:31">
      <c r="A96" t="s">
        <v>913</v>
      </c>
      <c r="B96" t="str">
        <f t="shared" si="7"/>
        <v>蚌埠</v>
      </c>
      <c r="C96" t="s">
        <v>169</v>
      </c>
      <c r="D96">
        <v>359.48</v>
      </c>
      <c r="E96">
        <v>5952</v>
      </c>
      <c r="F96">
        <v>92.51</v>
      </c>
      <c r="G96">
        <v>0.25734394124846999</v>
      </c>
      <c r="H96">
        <v>603.96505376344089</v>
      </c>
      <c r="I96">
        <v>14803</v>
      </c>
      <c r="J96">
        <v>25512.23</v>
      </c>
      <c r="K96">
        <v>134</v>
      </c>
      <c r="L96">
        <f t="shared" si="8"/>
        <v>0.3727606542784021</v>
      </c>
      <c r="M96">
        <v>11250</v>
      </c>
      <c r="N96" s="31">
        <f t="shared" si="9"/>
        <v>31.295204183821074</v>
      </c>
      <c r="O96">
        <v>4896</v>
      </c>
      <c r="P96">
        <f t="shared" si="10"/>
        <v>13.61967286079893</v>
      </c>
      <c r="Q96">
        <v>5</v>
      </c>
      <c r="R96">
        <v>188</v>
      </c>
      <c r="S96">
        <v>893</v>
      </c>
      <c r="T96">
        <v>52048</v>
      </c>
      <c r="U96">
        <f t="shared" si="11"/>
        <v>144.78691443195726</v>
      </c>
      <c r="V96">
        <v>22.47</v>
      </c>
      <c r="W96">
        <f t="shared" si="12"/>
        <v>625.06954489818622</v>
      </c>
      <c r="X96">
        <v>27.58</v>
      </c>
      <c r="Y96">
        <f t="shared" si="13"/>
        <v>767.21931679092017</v>
      </c>
      <c r="Z96">
        <v>567.79999999999995</v>
      </c>
      <c r="AE96">
        <f>VLOOKUP(C96,Sheet6!B:C,2,0)</f>
        <v>23</v>
      </c>
    </row>
    <row r="97" spans="1:31">
      <c r="A97" t="s">
        <v>914</v>
      </c>
      <c r="B97" t="str">
        <f t="shared" si="7"/>
        <v>淮南</v>
      </c>
      <c r="C97" t="s">
        <v>163</v>
      </c>
      <c r="D97">
        <v>241.7</v>
      </c>
      <c r="E97">
        <v>2585</v>
      </c>
      <c r="F97">
        <v>180.29</v>
      </c>
      <c r="G97">
        <v>0.74592470004137357</v>
      </c>
      <c r="H97">
        <v>935.00967117988387</v>
      </c>
      <c r="I97">
        <v>22169</v>
      </c>
      <c r="J97">
        <v>40022.26</v>
      </c>
      <c r="K97">
        <v>104</v>
      </c>
      <c r="L97">
        <f t="shared" si="8"/>
        <v>0.43028547786512206</v>
      </c>
      <c r="M97">
        <v>8825</v>
      </c>
      <c r="N97" s="31">
        <f t="shared" si="9"/>
        <v>36.512205213074061</v>
      </c>
      <c r="O97">
        <v>4067</v>
      </c>
      <c r="P97">
        <f t="shared" si="10"/>
        <v>16.826644600744725</v>
      </c>
      <c r="Q97">
        <v>5</v>
      </c>
      <c r="R97">
        <v>132</v>
      </c>
      <c r="S97">
        <v>476</v>
      </c>
      <c r="T97">
        <v>59727</v>
      </c>
      <c r="U97">
        <f t="shared" si="11"/>
        <v>247.11212246586678</v>
      </c>
      <c r="V97">
        <v>14.84</v>
      </c>
      <c r="W97">
        <f t="shared" si="12"/>
        <v>613.98427803061645</v>
      </c>
      <c r="X97">
        <v>16.27</v>
      </c>
      <c r="Y97">
        <f t="shared" si="13"/>
        <v>673.14853123707076</v>
      </c>
      <c r="Z97">
        <v>206.9</v>
      </c>
      <c r="AE97">
        <f>VLOOKUP(C97,Sheet6!B:C,2,0)</f>
        <v>170</v>
      </c>
    </row>
    <row r="98" spans="1:31">
      <c r="A98" t="s">
        <v>915</v>
      </c>
      <c r="B98" t="str">
        <f t="shared" si="7"/>
        <v>马鞍山</v>
      </c>
      <c r="C98" t="s">
        <v>152</v>
      </c>
      <c r="D98">
        <v>128.36000000000001</v>
      </c>
      <c r="E98">
        <v>1686</v>
      </c>
      <c r="F98">
        <v>63.35</v>
      </c>
      <c r="G98">
        <v>0.49353381115612338</v>
      </c>
      <c r="H98">
        <v>761.32858837485173</v>
      </c>
      <c r="I98">
        <v>51879</v>
      </c>
      <c r="J98">
        <v>38223.879999999997</v>
      </c>
      <c r="K98">
        <v>56</v>
      </c>
      <c r="L98">
        <f t="shared" si="8"/>
        <v>0.43627298223745709</v>
      </c>
      <c r="M98">
        <v>2894</v>
      </c>
      <c r="N98" s="31">
        <f t="shared" si="9"/>
        <v>22.5459644749143</v>
      </c>
      <c r="O98">
        <v>2508</v>
      </c>
      <c r="P98">
        <f t="shared" si="10"/>
        <v>19.538797133063259</v>
      </c>
      <c r="Q98">
        <v>6</v>
      </c>
      <c r="R98">
        <v>57</v>
      </c>
      <c r="S98">
        <v>158</v>
      </c>
      <c r="T98">
        <v>39930</v>
      </c>
      <c r="U98">
        <f t="shared" si="11"/>
        <v>311.07821751324394</v>
      </c>
      <c r="V98">
        <v>8.0500000000000007</v>
      </c>
      <c r="W98">
        <f t="shared" si="12"/>
        <v>627.14241196634464</v>
      </c>
      <c r="X98">
        <v>7.19</v>
      </c>
      <c r="Y98">
        <f t="shared" si="13"/>
        <v>560.14334683702089</v>
      </c>
      <c r="Z98">
        <v>225.5</v>
      </c>
      <c r="AE98">
        <f>VLOOKUP(C98,Sheet6!B:C,2,0)</f>
        <v>158</v>
      </c>
    </row>
    <row r="99" spans="1:31">
      <c r="A99" t="s">
        <v>916</v>
      </c>
      <c r="B99" t="str">
        <f t="shared" si="7"/>
        <v>淮北</v>
      </c>
      <c r="C99" t="s">
        <v>1102</v>
      </c>
      <c r="D99">
        <v>216.76</v>
      </c>
      <c r="E99">
        <v>2741</v>
      </c>
      <c r="F99">
        <v>108.7</v>
      </c>
      <c r="G99">
        <v>0.50147628713784831</v>
      </c>
      <c r="H99">
        <v>790.80627508208681</v>
      </c>
      <c r="I99">
        <v>18096</v>
      </c>
      <c r="J99">
        <v>35561.980000000003</v>
      </c>
      <c r="K99">
        <v>100</v>
      </c>
      <c r="L99">
        <f t="shared" si="8"/>
        <v>0.46133973057759736</v>
      </c>
      <c r="M99">
        <v>8624</v>
      </c>
      <c r="N99" s="31">
        <f t="shared" si="9"/>
        <v>39.785938365011994</v>
      </c>
      <c r="O99">
        <v>4342</v>
      </c>
      <c r="P99">
        <f t="shared" si="10"/>
        <v>20.031371101679277</v>
      </c>
      <c r="Q99">
        <v>3</v>
      </c>
      <c r="R99">
        <v>139</v>
      </c>
      <c r="S99">
        <v>393</v>
      </c>
      <c r="T99">
        <v>29685</v>
      </c>
      <c r="U99">
        <f t="shared" si="11"/>
        <v>136.94869902195978</v>
      </c>
      <c r="V99">
        <v>16.05</v>
      </c>
      <c r="W99">
        <f t="shared" si="12"/>
        <v>740.45026757704386</v>
      </c>
      <c r="X99">
        <v>18.82</v>
      </c>
      <c r="Y99">
        <f t="shared" si="13"/>
        <v>868.24137294703826</v>
      </c>
      <c r="Z99">
        <v>173.3</v>
      </c>
      <c r="AE99" t="e">
        <f>VLOOKUP(C99,Sheet6!B:C,2,0)</f>
        <v>#N/A</v>
      </c>
    </row>
    <row r="100" spans="1:31">
      <c r="A100" t="s">
        <v>917</v>
      </c>
      <c r="B100" t="str">
        <f t="shared" si="7"/>
        <v>铜陵</v>
      </c>
      <c r="C100" t="s">
        <v>1103</v>
      </c>
      <c r="D100">
        <v>73.94</v>
      </c>
      <c r="E100">
        <v>1113</v>
      </c>
      <c r="F100">
        <v>44.52</v>
      </c>
      <c r="G100">
        <v>0.60210981877197733</v>
      </c>
      <c r="H100">
        <v>664.33063791554355</v>
      </c>
      <c r="I100">
        <v>46765</v>
      </c>
      <c r="J100">
        <v>31025.5</v>
      </c>
      <c r="K100">
        <v>38</v>
      </c>
      <c r="L100">
        <f t="shared" si="8"/>
        <v>0.51393021368677305</v>
      </c>
      <c r="M100">
        <v>3581</v>
      </c>
      <c r="N100" s="31">
        <f t="shared" si="9"/>
        <v>48.431160400324586</v>
      </c>
      <c r="O100">
        <v>1816</v>
      </c>
      <c r="P100">
        <f t="shared" si="10"/>
        <v>24.560454422504733</v>
      </c>
      <c r="Q100">
        <v>3</v>
      </c>
      <c r="R100">
        <v>49</v>
      </c>
      <c r="S100">
        <v>107</v>
      </c>
      <c r="T100">
        <v>24681</v>
      </c>
      <c r="U100">
        <f t="shared" si="11"/>
        <v>333.7976737895591</v>
      </c>
      <c r="V100">
        <v>4.33</v>
      </c>
      <c r="W100">
        <f t="shared" si="12"/>
        <v>585.60995401677042</v>
      </c>
      <c r="X100">
        <v>4.22</v>
      </c>
      <c r="Y100">
        <f t="shared" si="13"/>
        <v>570.73302677846902</v>
      </c>
      <c r="Z100">
        <v>68.63</v>
      </c>
      <c r="AE100" t="e">
        <f>VLOOKUP(C100,Sheet6!B:C,2,0)</f>
        <v>#N/A</v>
      </c>
    </row>
    <row r="101" spans="1:31">
      <c r="A101" t="s">
        <v>918</v>
      </c>
      <c r="B101" t="str">
        <f t="shared" si="7"/>
        <v>安庆</v>
      </c>
      <c r="C101" t="s">
        <v>128</v>
      </c>
      <c r="D101">
        <v>614.89</v>
      </c>
      <c r="E101">
        <v>15318</v>
      </c>
      <c r="F101">
        <v>74.11</v>
      </c>
      <c r="G101">
        <v>0.12052562246905951</v>
      </c>
      <c r="H101">
        <v>401.41663402532964</v>
      </c>
      <c r="I101">
        <v>13811</v>
      </c>
      <c r="J101">
        <v>24024.27</v>
      </c>
      <c r="K101">
        <v>252</v>
      </c>
      <c r="L101">
        <f t="shared" si="8"/>
        <v>0.40982940038055587</v>
      </c>
      <c r="M101">
        <v>13056</v>
      </c>
      <c r="N101" s="31">
        <f t="shared" si="9"/>
        <v>21.233066076859277</v>
      </c>
      <c r="O101">
        <v>6190</v>
      </c>
      <c r="P101">
        <f t="shared" si="10"/>
        <v>10.066841223633496</v>
      </c>
      <c r="Q101">
        <v>3</v>
      </c>
      <c r="R101">
        <v>408</v>
      </c>
      <c r="S101">
        <v>1824</v>
      </c>
      <c r="T101">
        <v>28158</v>
      </c>
      <c r="U101">
        <f t="shared" si="11"/>
        <v>45.793556571094015</v>
      </c>
      <c r="V101">
        <v>49.4</v>
      </c>
      <c r="W101">
        <f t="shared" si="12"/>
        <v>803.39572931743885</v>
      </c>
      <c r="X101">
        <v>41.25</v>
      </c>
      <c r="Y101">
        <f t="shared" si="13"/>
        <v>670.8516970515052</v>
      </c>
      <c r="Z101">
        <v>170</v>
      </c>
      <c r="AA101">
        <v>30187</v>
      </c>
      <c r="AE101">
        <f>VLOOKUP(C101,Sheet6!B:C,2,0)</f>
        <v>42</v>
      </c>
    </row>
    <row r="102" spans="1:31">
      <c r="A102" t="s">
        <v>919</v>
      </c>
      <c r="B102" t="str">
        <f t="shared" si="7"/>
        <v>黄山</v>
      </c>
      <c r="C102" t="s">
        <v>117</v>
      </c>
      <c r="D102">
        <v>148.47999999999999</v>
      </c>
      <c r="E102">
        <v>9807</v>
      </c>
      <c r="F102">
        <v>43.57</v>
      </c>
      <c r="G102">
        <v>0.29344019396551724</v>
      </c>
      <c r="H102">
        <v>151.40205975323747</v>
      </c>
      <c r="I102">
        <v>17977</v>
      </c>
      <c r="J102">
        <v>27054.87</v>
      </c>
      <c r="K102">
        <v>128</v>
      </c>
      <c r="L102">
        <f t="shared" si="8"/>
        <v>0.86206896551724144</v>
      </c>
      <c r="M102">
        <v>4670</v>
      </c>
      <c r="N102" s="31">
        <f t="shared" si="9"/>
        <v>31.452047413793107</v>
      </c>
      <c r="O102">
        <v>2376</v>
      </c>
      <c r="P102">
        <f t="shared" si="10"/>
        <v>16.002155172413794</v>
      </c>
      <c r="Q102">
        <v>1</v>
      </c>
      <c r="R102">
        <v>125</v>
      </c>
      <c r="S102">
        <v>541</v>
      </c>
      <c r="T102">
        <v>14125</v>
      </c>
      <c r="U102">
        <f t="shared" si="11"/>
        <v>95.130657327586206</v>
      </c>
      <c r="V102">
        <v>7.88</v>
      </c>
      <c r="W102">
        <f t="shared" si="12"/>
        <v>530.71120689655174</v>
      </c>
      <c r="X102">
        <v>6.75</v>
      </c>
      <c r="Y102">
        <f t="shared" si="13"/>
        <v>454.60668103448279</v>
      </c>
      <c r="Z102">
        <v>137.9</v>
      </c>
      <c r="AA102">
        <v>285179</v>
      </c>
      <c r="AE102">
        <f>VLOOKUP(C102,Sheet6!B:C,2,0)</f>
        <v>161</v>
      </c>
    </row>
    <row r="103" spans="1:31">
      <c r="A103" t="s">
        <v>920</v>
      </c>
      <c r="B103" t="str">
        <f t="shared" si="7"/>
        <v>滁州</v>
      </c>
      <c r="C103" t="s">
        <v>159</v>
      </c>
      <c r="D103">
        <v>448.83</v>
      </c>
      <c r="E103">
        <v>13523</v>
      </c>
      <c r="F103">
        <v>53.04</v>
      </c>
      <c r="G103">
        <v>0.11817391885569146</v>
      </c>
      <c r="H103">
        <v>331.90120535384159</v>
      </c>
      <c r="I103">
        <v>14002</v>
      </c>
      <c r="J103">
        <v>24276.69</v>
      </c>
      <c r="K103">
        <v>192</v>
      </c>
      <c r="L103">
        <f t="shared" si="8"/>
        <v>0.42777889178530848</v>
      </c>
      <c r="M103">
        <v>9661</v>
      </c>
      <c r="N103" s="31">
        <f t="shared" si="9"/>
        <v>21.524853508009716</v>
      </c>
      <c r="O103">
        <v>4915</v>
      </c>
      <c r="P103">
        <f t="shared" si="10"/>
        <v>10.95069402669162</v>
      </c>
      <c r="Q103">
        <v>3</v>
      </c>
      <c r="R103">
        <v>287</v>
      </c>
      <c r="S103">
        <v>721</v>
      </c>
      <c r="T103">
        <v>37419</v>
      </c>
      <c r="U103">
        <f t="shared" si="11"/>
        <v>83.37009558184613</v>
      </c>
      <c r="V103">
        <v>27.21</v>
      </c>
      <c r="W103">
        <f t="shared" si="12"/>
        <v>606.24289820199192</v>
      </c>
      <c r="X103">
        <v>30.78</v>
      </c>
      <c r="Y103">
        <f t="shared" si="13"/>
        <v>685.78303589332268</v>
      </c>
      <c r="Z103">
        <v>216.6</v>
      </c>
      <c r="AE103">
        <f>VLOOKUP(C103,Sheet6!B:C,2,0)</f>
        <v>24</v>
      </c>
    </row>
    <row r="104" spans="1:31">
      <c r="A104" t="s">
        <v>921</v>
      </c>
      <c r="B104" t="str">
        <f t="shared" si="7"/>
        <v>阜阳</v>
      </c>
      <c r="C104" t="s">
        <v>166</v>
      </c>
      <c r="D104">
        <v>994.14</v>
      </c>
      <c r="E104">
        <v>9775</v>
      </c>
      <c r="F104">
        <v>202.66</v>
      </c>
      <c r="G104">
        <v>0.20385458788500613</v>
      </c>
      <c r="H104">
        <v>1017.0230179028133</v>
      </c>
      <c r="I104">
        <v>7288</v>
      </c>
      <c r="J104">
        <v>22158.63</v>
      </c>
      <c r="K104">
        <v>219</v>
      </c>
      <c r="L104">
        <f t="shared" si="8"/>
        <v>0.2202909047015511</v>
      </c>
      <c r="M104">
        <v>15992</v>
      </c>
      <c r="N104" s="31">
        <f t="shared" si="9"/>
        <v>16.086265515923312</v>
      </c>
      <c r="O104">
        <v>6877</v>
      </c>
      <c r="P104">
        <f t="shared" si="10"/>
        <v>6.9175367654455107</v>
      </c>
      <c r="Q104">
        <v>4</v>
      </c>
      <c r="R104">
        <v>506</v>
      </c>
      <c r="S104">
        <v>2420</v>
      </c>
      <c r="T104">
        <v>29572</v>
      </c>
      <c r="U104">
        <f t="shared" si="11"/>
        <v>29.74631339650351</v>
      </c>
      <c r="V104">
        <v>59.87</v>
      </c>
      <c r="W104">
        <f t="shared" si="12"/>
        <v>602.22906230510796</v>
      </c>
      <c r="X104">
        <v>90.64</v>
      </c>
      <c r="Y104">
        <f t="shared" si="13"/>
        <v>911.74281288349732</v>
      </c>
      <c r="Z104">
        <v>915</v>
      </c>
      <c r="AA104">
        <v>17666</v>
      </c>
      <c r="AE104">
        <f>VLOOKUP(C104,Sheet6!B:C,2,0)</f>
        <v>40</v>
      </c>
    </row>
    <row r="105" spans="1:31">
      <c r="A105" t="s">
        <v>922</v>
      </c>
      <c r="B105" t="str">
        <f t="shared" si="7"/>
        <v>宿州</v>
      </c>
      <c r="C105" t="s">
        <v>175</v>
      </c>
      <c r="D105">
        <v>630.63</v>
      </c>
      <c r="E105">
        <v>9787</v>
      </c>
      <c r="F105">
        <v>182.25</v>
      </c>
      <c r="G105">
        <v>0.28899671756814616</v>
      </c>
      <c r="H105">
        <v>644.35475630939004</v>
      </c>
      <c r="I105">
        <v>8526</v>
      </c>
      <c r="J105">
        <v>24684.34</v>
      </c>
      <c r="K105">
        <v>128</v>
      </c>
      <c r="L105">
        <f t="shared" si="8"/>
        <v>0.20297163154306011</v>
      </c>
      <c r="M105">
        <v>9074</v>
      </c>
      <c r="N105" s="31">
        <f t="shared" si="9"/>
        <v>14.388785817357245</v>
      </c>
      <c r="O105">
        <v>5037</v>
      </c>
      <c r="P105">
        <f t="shared" si="10"/>
        <v>7.987250844393702</v>
      </c>
      <c r="Q105">
        <v>3</v>
      </c>
      <c r="R105">
        <v>310</v>
      </c>
      <c r="S105">
        <v>1240</v>
      </c>
      <c r="T105">
        <v>19996</v>
      </c>
      <c r="U105">
        <f t="shared" si="11"/>
        <v>31.707974565117421</v>
      </c>
      <c r="V105">
        <v>41.47</v>
      </c>
      <c r="W105">
        <f t="shared" si="12"/>
        <v>657.59637188208615</v>
      </c>
      <c r="X105">
        <v>47.23</v>
      </c>
      <c r="Y105">
        <f t="shared" si="13"/>
        <v>748.93360607646309</v>
      </c>
      <c r="AE105">
        <f>VLOOKUP(C105,Sheet6!B:C,2,0)</f>
        <v>22</v>
      </c>
    </row>
    <row r="106" spans="1:31">
      <c r="A106" t="s">
        <v>923</v>
      </c>
      <c r="B106" t="str">
        <f t="shared" si="7"/>
        <v>巢湖</v>
      </c>
      <c r="C106" t="s">
        <v>1104</v>
      </c>
      <c r="D106">
        <v>457.7</v>
      </c>
      <c r="E106">
        <v>9394</v>
      </c>
      <c r="F106">
        <v>88.2</v>
      </c>
      <c r="G106">
        <v>0.19270264365304787</v>
      </c>
      <c r="H106">
        <v>487.22588886523312</v>
      </c>
      <c r="I106">
        <v>12280</v>
      </c>
      <c r="J106">
        <v>27245.71</v>
      </c>
      <c r="K106">
        <v>185</v>
      </c>
      <c r="L106">
        <f t="shared" si="8"/>
        <v>0.40419488748088267</v>
      </c>
      <c r="M106">
        <v>10504</v>
      </c>
      <c r="N106" s="31">
        <f t="shared" si="9"/>
        <v>22.94953025999563</v>
      </c>
      <c r="O106">
        <v>4992</v>
      </c>
      <c r="P106">
        <f t="shared" si="10"/>
        <v>10.906707450294954</v>
      </c>
      <c r="Q106">
        <v>2</v>
      </c>
      <c r="R106">
        <v>260</v>
      </c>
      <c r="S106">
        <v>1087</v>
      </c>
      <c r="T106">
        <v>18697</v>
      </c>
      <c r="U106">
        <f t="shared" si="11"/>
        <v>40.849901682324671</v>
      </c>
      <c r="V106">
        <v>28.26</v>
      </c>
      <c r="W106">
        <f t="shared" si="12"/>
        <v>617.4350010924187</v>
      </c>
      <c r="X106">
        <v>30.4</v>
      </c>
      <c r="Y106">
        <f t="shared" si="13"/>
        <v>664.19051780642337</v>
      </c>
      <c r="Z106">
        <v>59.3</v>
      </c>
      <c r="AE106" t="e">
        <f>VLOOKUP(C106,Sheet6!B:C,2,0)</f>
        <v>#N/A</v>
      </c>
    </row>
    <row r="107" spans="1:31">
      <c r="A107" t="s">
        <v>924</v>
      </c>
      <c r="B107" t="str">
        <f t="shared" si="7"/>
        <v>六安</v>
      </c>
      <c r="C107" t="s">
        <v>147</v>
      </c>
      <c r="D107">
        <v>703.77</v>
      </c>
      <c r="E107">
        <v>17976</v>
      </c>
      <c r="F107">
        <v>184.64</v>
      </c>
      <c r="G107">
        <v>0.26235844096792987</v>
      </c>
      <c r="H107">
        <v>391.50534045393857</v>
      </c>
      <c r="I107">
        <v>9637</v>
      </c>
      <c r="J107">
        <v>24000.1</v>
      </c>
      <c r="K107">
        <v>200</v>
      </c>
      <c r="L107">
        <f t="shared" si="8"/>
        <v>0.28418375321482869</v>
      </c>
      <c r="M107">
        <v>13480</v>
      </c>
      <c r="N107" s="31">
        <f t="shared" si="9"/>
        <v>19.153984966679456</v>
      </c>
      <c r="O107">
        <v>6772</v>
      </c>
      <c r="P107">
        <f t="shared" si="10"/>
        <v>9.6224618838541005</v>
      </c>
      <c r="Q107">
        <v>4</v>
      </c>
      <c r="R107">
        <v>422</v>
      </c>
      <c r="S107">
        <v>1918</v>
      </c>
      <c r="T107">
        <v>30706</v>
      </c>
      <c r="U107">
        <f t="shared" si="11"/>
        <v>43.630731631072649</v>
      </c>
      <c r="V107">
        <v>42.64</v>
      </c>
      <c r="W107">
        <f t="shared" si="12"/>
        <v>605.87976185401476</v>
      </c>
      <c r="X107">
        <v>45.31</v>
      </c>
      <c r="Y107">
        <f t="shared" si="13"/>
        <v>643.81829290819451</v>
      </c>
      <c r="Z107">
        <v>3132</v>
      </c>
      <c r="AE107">
        <f>VLOOKUP(C107,Sheet6!B:C,2,0)</f>
        <v>41</v>
      </c>
    </row>
    <row r="108" spans="1:31">
      <c r="A108" t="s">
        <v>925</v>
      </c>
      <c r="B108" t="str">
        <f t="shared" si="7"/>
        <v>亳州</v>
      </c>
      <c r="C108" t="s">
        <v>328</v>
      </c>
      <c r="D108">
        <v>592.85</v>
      </c>
      <c r="E108">
        <v>8374</v>
      </c>
      <c r="F108">
        <v>157.53</v>
      </c>
      <c r="G108">
        <v>0.26571645441511343</v>
      </c>
      <c r="H108">
        <v>707.96513016479582</v>
      </c>
      <c r="I108">
        <v>8477</v>
      </c>
      <c r="J108">
        <v>22950.720000000001</v>
      </c>
      <c r="K108">
        <v>118</v>
      </c>
      <c r="L108">
        <f t="shared" si="8"/>
        <v>0.19903854263304377</v>
      </c>
      <c r="M108">
        <v>8152</v>
      </c>
      <c r="N108" s="31">
        <f t="shared" si="9"/>
        <v>13.750527114784514</v>
      </c>
      <c r="O108">
        <v>3152</v>
      </c>
      <c r="P108">
        <f t="shared" si="10"/>
        <v>5.3166905625368974</v>
      </c>
      <c r="Q108">
        <v>2</v>
      </c>
      <c r="R108">
        <v>323</v>
      </c>
      <c r="S108">
        <v>1487</v>
      </c>
      <c r="T108">
        <v>8810</v>
      </c>
      <c r="U108">
        <f t="shared" si="11"/>
        <v>14.860420005060302</v>
      </c>
      <c r="V108">
        <v>34.11</v>
      </c>
      <c r="W108">
        <f t="shared" si="12"/>
        <v>575.35632959433246</v>
      </c>
      <c r="X108">
        <v>50.63</v>
      </c>
      <c r="Y108">
        <f t="shared" si="13"/>
        <v>854.01028928059372</v>
      </c>
      <c r="Z108">
        <v>70</v>
      </c>
      <c r="AE108">
        <f>VLOOKUP(C108,Sheet6!B:C,2,0)</f>
        <v>39</v>
      </c>
    </row>
    <row r="109" spans="1:31">
      <c r="A109" t="s">
        <v>926</v>
      </c>
      <c r="B109" t="str">
        <f t="shared" si="7"/>
        <v>池州</v>
      </c>
      <c r="C109" t="s">
        <v>135</v>
      </c>
      <c r="D109">
        <v>159.4</v>
      </c>
      <c r="E109">
        <v>8272</v>
      </c>
      <c r="F109">
        <v>65.63</v>
      </c>
      <c r="G109">
        <v>0.41173149309912166</v>
      </c>
      <c r="H109">
        <v>192.69825918762089</v>
      </c>
      <c r="I109">
        <v>17295</v>
      </c>
      <c r="J109">
        <v>27596.43</v>
      </c>
      <c r="K109">
        <v>87</v>
      </c>
      <c r="L109">
        <f t="shared" si="8"/>
        <v>0.54579673776662485</v>
      </c>
      <c r="M109">
        <v>3873</v>
      </c>
      <c r="N109" s="31">
        <f t="shared" si="9"/>
        <v>24.297365119196989</v>
      </c>
      <c r="O109">
        <v>2055</v>
      </c>
      <c r="P109">
        <f t="shared" si="10"/>
        <v>12.892095357590966</v>
      </c>
      <c r="Q109">
        <v>3</v>
      </c>
      <c r="R109">
        <v>111</v>
      </c>
      <c r="S109">
        <v>425</v>
      </c>
      <c r="T109">
        <v>19165</v>
      </c>
      <c r="U109">
        <f t="shared" si="11"/>
        <v>120.23212045169385</v>
      </c>
      <c r="V109">
        <v>10.99</v>
      </c>
      <c r="W109">
        <f t="shared" si="12"/>
        <v>689.46047678795492</v>
      </c>
      <c r="X109">
        <v>10.4</v>
      </c>
      <c r="Y109">
        <f t="shared" si="13"/>
        <v>652.44667503136759</v>
      </c>
      <c r="Z109">
        <v>52.7</v>
      </c>
      <c r="AE109">
        <f>VLOOKUP(C109,Sheet6!B:C,2,0)</f>
        <v>290</v>
      </c>
    </row>
    <row r="110" spans="1:31">
      <c r="A110" t="s">
        <v>927</v>
      </c>
      <c r="B110" t="str">
        <f t="shared" si="7"/>
        <v>宣城</v>
      </c>
      <c r="C110" t="s">
        <v>140</v>
      </c>
      <c r="D110">
        <v>277.27</v>
      </c>
      <c r="E110">
        <v>12323</v>
      </c>
      <c r="F110">
        <v>85.45</v>
      </c>
      <c r="G110">
        <v>0.30818335918058215</v>
      </c>
      <c r="H110">
        <v>225.00202872677107</v>
      </c>
      <c r="I110">
        <v>16774</v>
      </c>
      <c r="J110">
        <v>29170.48</v>
      </c>
      <c r="K110">
        <v>130</v>
      </c>
      <c r="L110">
        <f t="shared" si="8"/>
        <v>0.46885707072528587</v>
      </c>
      <c r="M110">
        <v>7480</v>
      </c>
      <c r="N110" s="31">
        <f t="shared" si="9"/>
        <v>26.977314530962602</v>
      </c>
      <c r="O110">
        <v>3732</v>
      </c>
      <c r="P110">
        <f t="shared" si="10"/>
        <v>13.459804522667437</v>
      </c>
      <c r="Q110">
        <v>1</v>
      </c>
      <c r="R110">
        <v>161</v>
      </c>
      <c r="S110">
        <v>323</v>
      </c>
      <c r="T110">
        <v>4094</v>
      </c>
      <c r="U110">
        <f t="shared" si="11"/>
        <v>14.765391134994772</v>
      </c>
      <c r="V110">
        <v>14.12</v>
      </c>
      <c r="W110">
        <f t="shared" si="12"/>
        <v>509.25091066469508</v>
      </c>
      <c r="X110">
        <v>14.12</v>
      </c>
      <c r="Y110">
        <f t="shared" si="13"/>
        <v>509.25091066469508</v>
      </c>
      <c r="Z110">
        <v>139.22999999999999</v>
      </c>
      <c r="AE110">
        <f>VLOOKUP(C110,Sheet6!B:C,2,0)</f>
        <v>160</v>
      </c>
    </row>
    <row r="111" spans="1:31">
      <c r="A111" t="s">
        <v>928</v>
      </c>
      <c r="B111" t="str">
        <f t="shared" si="7"/>
        <v>福州</v>
      </c>
      <c r="C111" t="s">
        <v>70</v>
      </c>
      <c r="D111">
        <v>636.92999999999995</v>
      </c>
      <c r="E111">
        <v>13066</v>
      </c>
      <c r="F111">
        <v>187.01</v>
      </c>
      <c r="G111">
        <v>0.29361154286970309</v>
      </c>
      <c r="H111">
        <v>487.47129955609972</v>
      </c>
      <c r="I111">
        <v>38015</v>
      </c>
      <c r="J111">
        <v>30704.44</v>
      </c>
      <c r="K111">
        <v>216</v>
      </c>
      <c r="L111">
        <f t="shared" si="8"/>
        <v>0.33912674862229764</v>
      </c>
      <c r="M111">
        <v>21746</v>
      </c>
      <c r="N111" s="31">
        <f t="shared" si="9"/>
        <v>34.141899423798534</v>
      </c>
      <c r="O111">
        <v>13413</v>
      </c>
      <c r="P111">
        <f t="shared" si="10"/>
        <v>21.058829070698508</v>
      </c>
      <c r="Q111">
        <v>34</v>
      </c>
      <c r="R111">
        <v>367</v>
      </c>
      <c r="S111">
        <v>1350</v>
      </c>
      <c r="T111">
        <v>265682</v>
      </c>
      <c r="U111">
        <f t="shared" si="11"/>
        <v>417.12904086791332</v>
      </c>
      <c r="V111">
        <v>37.99</v>
      </c>
      <c r="W111">
        <f t="shared" si="12"/>
        <v>596.45486945190214</v>
      </c>
      <c r="X111">
        <v>44.63</v>
      </c>
      <c r="Y111">
        <f t="shared" si="13"/>
        <v>700.70494402838619</v>
      </c>
      <c r="Z111">
        <v>669</v>
      </c>
      <c r="AA111">
        <v>5451196</v>
      </c>
      <c r="AE111">
        <f>VLOOKUP(C111,Sheet6!B:C,2,0)</f>
        <v>35</v>
      </c>
    </row>
    <row r="112" spans="1:31">
      <c r="A112" t="s">
        <v>929</v>
      </c>
      <c r="B112" t="str">
        <f t="shared" si="7"/>
        <v>厦门</v>
      </c>
      <c r="C112" t="s">
        <v>55</v>
      </c>
      <c r="D112">
        <v>175.33</v>
      </c>
      <c r="E112">
        <v>1573</v>
      </c>
      <c r="F112">
        <v>175.33</v>
      </c>
      <c r="G112">
        <v>1</v>
      </c>
      <c r="H112">
        <v>1114.6217418944693</v>
      </c>
      <c r="I112">
        <v>68938</v>
      </c>
      <c r="J112">
        <v>36454.99</v>
      </c>
      <c r="K112">
        <v>49</v>
      </c>
      <c r="L112">
        <f t="shared" si="8"/>
        <v>0.27947299378315177</v>
      </c>
      <c r="M112">
        <v>9509</v>
      </c>
      <c r="N112" s="31">
        <f t="shared" si="9"/>
        <v>54.234871385387549</v>
      </c>
      <c r="O112">
        <v>7008</v>
      </c>
      <c r="P112">
        <f t="shared" si="10"/>
        <v>39.970341641476068</v>
      </c>
      <c r="Q112">
        <v>17</v>
      </c>
      <c r="R112">
        <v>95</v>
      </c>
      <c r="S112">
        <v>300</v>
      </c>
      <c r="T112">
        <v>131451</v>
      </c>
      <c r="U112">
        <f t="shared" si="11"/>
        <v>749.73478583243025</v>
      </c>
      <c r="V112">
        <v>12.02</v>
      </c>
      <c r="W112">
        <f t="shared" si="12"/>
        <v>685.56436434152738</v>
      </c>
      <c r="X112">
        <v>17.79</v>
      </c>
      <c r="Y112">
        <f t="shared" si="13"/>
        <v>1014.658073347402</v>
      </c>
      <c r="Z112">
        <v>366.04</v>
      </c>
      <c r="AA112">
        <v>11123900</v>
      </c>
      <c r="AE112">
        <f>VLOOKUP(C112,Sheet6!B:C,2,0)</f>
        <v>298</v>
      </c>
    </row>
    <row r="113" spans="1:31">
      <c r="A113" t="s">
        <v>930</v>
      </c>
      <c r="B113" t="str">
        <f t="shared" si="7"/>
        <v>莆田</v>
      </c>
      <c r="C113" t="s">
        <v>65</v>
      </c>
      <c r="D113">
        <v>318.13</v>
      </c>
      <c r="E113">
        <v>4119</v>
      </c>
      <c r="F113">
        <v>211.95</v>
      </c>
      <c r="G113">
        <v>0.66623707289472855</v>
      </c>
      <c r="H113">
        <v>772.34765719834911</v>
      </c>
      <c r="I113">
        <v>24260</v>
      </c>
      <c r="J113">
        <v>24654.05</v>
      </c>
      <c r="K113">
        <v>273</v>
      </c>
      <c r="L113">
        <f t="shared" si="8"/>
        <v>0.85813975418853927</v>
      </c>
      <c r="M113">
        <v>5177</v>
      </c>
      <c r="N113" s="31">
        <f t="shared" si="9"/>
        <v>16.273221638952631</v>
      </c>
      <c r="O113">
        <v>3049</v>
      </c>
      <c r="P113">
        <f t="shared" si="10"/>
        <v>9.5841322729701695</v>
      </c>
      <c r="Q113">
        <v>2</v>
      </c>
      <c r="R113">
        <v>158</v>
      </c>
      <c r="S113">
        <v>765</v>
      </c>
      <c r="T113">
        <v>16535</v>
      </c>
      <c r="U113">
        <f t="shared" si="11"/>
        <v>51.975607456071415</v>
      </c>
      <c r="V113">
        <v>21.31</v>
      </c>
      <c r="W113">
        <f t="shared" si="12"/>
        <v>669.85194731713455</v>
      </c>
      <c r="X113">
        <v>21.67</v>
      </c>
      <c r="Y113">
        <f t="shared" si="13"/>
        <v>681.16807594379657</v>
      </c>
      <c r="AE113">
        <f>VLOOKUP(C113,Sheet6!B:C,2,0)</f>
        <v>319</v>
      </c>
    </row>
    <row r="114" spans="1:31">
      <c r="A114" t="s">
        <v>931</v>
      </c>
      <c r="B114" t="str">
        <f t="shared" si="7"/>
        <v>三明</v>
      </c>
      <c r="C114" t="s">
        <v>69</v>
      </c>
      <c r="D114">
        <v>270.06</v>
      </c>
      <c r="E114">
        <v>23094</v>
      </c>
      <c r="F114">
        <v>27.37</v>
      </c>
      <c r="G114">
        <v>0.10134784862623121</v>
      </c>
      <c r="H114">
        <v>116.93946479605091</v>
      </c>
      <c r="I114">
        <v>30370</v>
      </c>
      <c r="J114">
        <v>27379.49</v>
      </c>
      <c r="K114">
        <v>155</v>
      </c>
      <c r="L114">
        <f t="shared" si="8"/>
        <v>0.57394653040065169</v>
      </c>
      <c r="M114">
        <v>8657</v>
      </c>
      <c r="N114" s="31">
        <f t="shared" si="9"/>
        <v>32.055839443086718</v>
      </c>
      <c r="O114">
        <v>3105</v>
      </c>
      <c r="P114">
        <f t="shared" si="10"/>
        <v>11.497445012219506</v>
      </c>
      <c r="Q114">
        <v>3</v>
      </c>
      <c r="R114">
        <v>177</v>
      </c>
      <c r="S114">
        <v>524</v>
      </c>
      <c r="T114">
        <v>15571</v>
      </c>
      <c r="U114">
        <f t="shared" si="11"/>
        <v>57.657557579797079</v>
      </c>
      <c r="V114">
        <v>15.5</v>
      </c>
      <c r="W114">
        <f t="shared" si="12"/>
        <v>573.94653040065168</v>
      </c>
      <c r="X114">
        <v>15.86</v>
      </c>
      <c r="Y114">
        <f t="shared" si="13"/>
        <v>587.27690142931203</v>
      </c>
      <c r="Z114">
        <v>138.13</v>
      </c>
      <c r="AE114">
        <f>VLOOKUP(C114,Sheet6!B:C,2,0)</f>
        <v>164</v>
      </c>
    </row>
    <row r="115" spans="1:31">
      <c r="A115" t="s">
        <v>932</v>
      </c>
      <c r="B115" t="str">
        <f t="shared" si="7"/>
        <v>泉州</v>
      </c>
      <c r="C115" t="s">
        <v>59</v>
      </c>
      <c r="D115">
        <v>887.15</v>
      </c>
      <c r="E115">
        <v>11015</v>
      </c>
      <c r="F115">
        <v>140.68</v>
      </c>
      <c r="G115">
        <v>0.1585752127599617</v>
      </c>
      <c r="H115">
        <v>805.40172492056297</v>
      </c>
      <c r="I115">
        <v>39227</v>
      </c>
      <c r="J115">
        <v>25272.65</v>
      </c>
      <c r="K115">
        <v>226</v>
      </c>
      <c r="L115">
        <f t="shared" si="8"/>
        <v>0.25474835146254859</v>
      </c>
      <c r="M115">
        <v>17591</v>
      </c>
      <c r="N115" s="31">
        <f t="shared" si="9"/>
        <v>19.828664825565014</v>
      </c>
      <c r="O115">
        <v>8083</v>
      </c>
      <c r="P115">
        <f t="shared" si="10"/>
        <v>9.1111987826184979</v>
      </c>
      <c r="Q115">
        <v>17</v>
      </c>
      <c r="R115">
        <v>367</v>
      </c>
      <c r="S115">
        <v>1535</v>
      </c>
      <c r="T115">
        <v>106613</v>
      </c>
      <c r="U115">
        <f t="shared" si="11"/>
        <v>120.17471678971989</v>
      </c>
      <c r="V115">
        <v>47.42</v>
      </c>
      <c r="W115">
        <f t="shared" si="12"/>
        <v>534.5206560333653</v>
      </c>
      <c r="X115">
        <v>52.53</v>
      </c>
      <c r="Y115">
        <f t="shared" si="13"/>
        <v>592.12083638618049</v>
      </c>
      <c r="Z115">
        <v>58.7</v>
      </c>
      <c r="AA115">
        <v>1655986</v>
      </c>
      <c r="AE115">
        <f>VLOOKUP(C115,Sheet6!B:C,2,0)</f>
        <v>320</v>
      </c>
    </row>
    <row r="116" spans="1:31">
      <c r="A116" t="s">
        <v>933</v>
      </c>
      <c r="B116" t="str">
        <f t="shared" si="7"/>
        <v>漳州</v>
      </c>
      <c r="C116" t="s">
        <v>54</v>
      </c>
      <c r="D116">
        <v>470.51</v>
      </c>
      <c r="E116">
        <v>12873</v>
      </c>
      <c r="F116">
        <v>54.79</v>
      </c>
      <c r="G116">
        <v>0.11644810949820408</v>
      </c>
      <c r="H116">
        <v>365.50143711644529</v>
      </c>
      <c r="I116">
        <v>24619</v>
      </c>
      <c r="J116">
        <v>24710.36</v>
      </c>
      <c r="K116">
        <v>183</v>
      </c>
      <c r="L116">
        <f t="shared" si="8"/>
        <v>0.38893966121867762</v>
      </c>
      <c r="M116">
        <v>8930</v>
      </c>
      <c r="N116" s="31">
        <f t="shared" si="9"/>
        <v>18.97940532613547</v>
      </c>
      <c r="O116">
        <v>4602</v>
      </c>
      <c r="P116">
        <f t="shared" si="10"/>
        <v>9.7808760706467446</v>
      </c>
      <c r="Q116">
        <v>7</v>
      </c>
      <c r="R116">
        <v>220</v>
      </c>
      <c r="S116">
        <v>1346</v>
      </c>
      <c r="T116">
        <v>56764</v>
      </c>
      <c r="U116">
        <f t="shared" si="11"/>
        <v>120.64355699134981</v>
      </c>
      <c r="V116">
        <v>26.01</v>
      </c>
      <c r="W116">
        <f t="shared" si="12"/>
        <v>552.80440373212048</v>
      </c>
      <c r="X116">
        <v>34.24</v>
      </c>
      <c r="Y116">
        <f t="shared" si="13"/>
        <v>727.72098361352585</v>
      </c>
      <c r="Z116">
        <v>59.52</v>
      </c>
      <c r="AE116">
        <f>VLOOKUP(C116,Sheet6!B:C,2,0)</f>
        <v>299</v>
      </c>
    </row>
    <row r="117" spans="1:31">
      <c r="A117" t="s">
        <v>934</v>
      </c>
      <c r="B117" t="str">
        <f t="shared" si="7"/>
        <v>南平</v>
      </c>
      <c r="C117" t="s">
        <v>75</v>
      </c>
      <c r="D117">
        <v>309.12</v>
      </c>
      <c r="E117">
        <v>26315</v>
      </c>
      <c r="F117">
        <v>49.21</v>
      </c>
      <c r="G117">
        <v>0.15919384057971014</v>
      </c>
      <c r="H117">
        <v>117.46912407372221</v>
      </c>
      <c r="I117">
        <v>21473</v>
      </c>
      <c r="J117">
        <v>25269.86</v>
      </c>
      <c r="K117">
        <v>148</v>
      </c>
      <c r="L117">
        <f t="shared" si="8"/>
        <v>0.47877846790890266</v>
      </c>
      <c r="M117">
        <v>8829</v>
      </c>
      <c r="N117" s="31">
        <f t="shared" si="9"/>
        <v>28.56172360248447</v>
      </c>
      <c r="O117">
        <v>3973</v>
      </c>
      <c r="P117">
        <f t="shared" si="10"/>
        <v>12.85261387163561</v>
      </c>
      <c r="Q117">
        <v>4</v>
      </c>
      <c r="R117">
        <v>173</v>
      </c>
      <c r="S117">
        <v>585</v>
      </c>
      <c r="T117">
        <v>20446</v>
      </c>
      <c r="U117">
        <f t="shared" si="11"/>
        <v>66.142598343685293</v>
      </c>
      <c r="V117">
        <v>16.09</v>
      </c>
      <c r="W117">
        <f t="shared" si="12"/>
        <v>520.50983436853005</v>
      </c>
      <c r="X117">
        <v>18.850000000000001</v>
      </c>
      <c r="Y117">
        <f t="shared" si="13"/>
        <v>609.79554865424427</v>
      </c>
      <c r="Z117">
        <v>432.39</v>
      </c>
      <c r="AA117">
        <v>535713</v>
      </c>
      <c r="AE117">
        <f>VLOOKUP(C117,Sheet6!B:C,2,0)</f>
        <v>163</v>
      </c>
    </row>
    <row r="118" spans="1:31">
      <c r="A118" t="s">
        <v>935</v>
      </c>
      <c r="B118" t="str">
        <f t="shared" si="7"/>
        <v>龙岩</v>
      </c>
      <c r="C118" t="s">
        <v>58</v>
      </c>
      <c r="D118">
        <v>292.35000000000002</v>
      </c>
      <c r="E118">
        <v>19063</v>
      </c>
      <c r="F118">
        <v>47.73</v>
      </c>
      <c r="G118">
        <v>0.16326321190354026</v>
      </c>
      <c r="H118">
        <v>153.35991187116403</v>
      </c>
      <c r="I118">
        <v>29725</v>
      </c>
      <c r="J118">
        <v>27642.91</v>
      </c>
      <c r="K118">
        <v>152</v>
      </c>
      <c r="L118">
        <f t="shared" si="8"/>
        <v>0.51992474773388053</v>
      </c>
      <c r="M118">
        <v>9525</v>
      </c>
      <c r="N118" s="31">
        <f t="shared" si="9"/>
        <v>32.580810672139556</v>
      </c>
      <c r="O118">
        <v>4259</v>
      </c>
      <c r="P118">
        <f t="shared" si="10"/>
        <v>14.568154609201299</v>
      </c>
      <c r="Q118">
        <v>2</v>
      </c>
      <c r="R118">
        <v>179</v>
      </c>
      <c r="S118">
        <v>543</v>
      </c>
      <c r="T118">
        <v>13434</v>
      </c>
      <c r="U118">
        <f t="shared" si="11"/>
        <v>45.951770138532581</v>
      </c>
      <c r="V118">
        <v>16.920000000000002</v>
      </c>
      <c r="W118">
        <f t="shared" si="12"/>
        <v>578.75833760903026</v>
      </c>
      <c r="X118">
        <v>16.27</v>
      </c>
      <c r="Y118">
        <f t="shared" si="13"/>
        <v>556.52471352830503</v>
      </c>
      <c r="Z118">
        <v>259.32</v>
      </c>
      <c r="AA118">
        <v>43596</v>
      </c>
      <c r="AE118">
        <f>VLOOKUP(C118,Sheet6!B:C,2,0)</f>
        <v>165</v>
      </c>
    </row>
    <row r="119" spans="1:31">
      <c r="A119" t="s">
        <v>936</v>
      </c>
      <c r="B119" t="str">
        <f t="shared" si="7"/>
        <v>宁德</v>
      </c>
      <c r="C119" t="s">
        <v>80</v>
      </c>
      <c r="D119">
        <v>335.49</v>
      </c>
      <c r="E119">
        <v>13248</v>
      </c>
      <c r="F119">
        <v>43.53</v>
      </c>
      <c r="G119">
        <v>0.12975051417329875</v>
      </c>
      <c r="H119">
        <v>253.23822463768116</v>
      </c>
      <c r="I119">
        <v>20174</v>
      </c>
      <c r="J119">
        <v>27127.46</v>
      </c>
      <c r="K119">
        <v>134</v>
      </c>
      <c r="L119">
        <f t="shared" si="8"/>
        <v>0.399415779904021</v>
      </c>
      <c r="M119">
        <v>7403</v>
      </c>
      <c r="N119" s="31">
        <f t="shared" si="9"/>
        <v>22.066231482309458</v>
      </c>
      <c r="O119">
        <v>2824</v>
      </c>
      <c r="P119">
        <f t="shared" si="10"/>
        <v>8.4175385257384718</v>
      </c>
      <c r="Q119">
        <v>2</v>
      </c>
      <c r="R119">
        <v>195</v>
      </c>
      <c r="S119">
        <v>901</v>
      </c>
      <c r="T119">
        <v>7507</v>
      </c>
      <c r="U119">
        <f t="shared" si="11"/>
        <v>22.376225818951383</v>
      </c>
      <c r="V119">
        <v>20.149999999999999</v>
      </c>
      <c r="W119">
        <f t="shared" si="12"/>
        <v>600.61402724373295</v>
      </c>
      <c r="X119">
        <v>17.93</v>
      </c>
      <c r="Y119">
        <f t="shared" si="13"/>
        <v>534.44215922978333</v>
      </c>
      <c r="Z119">
        <v>32.04</v>
      </c>
      <c r="AE119">
        <f>VLOOKUP(C119,Sheet6!B:C,2,0)</f>
        <v>34</v>
      </c>
    </row>
    <row r="120" spans="1:31">
      <c r="A120" t="s">
        <v>937</v>
      </c>
      <c r="B120" t="str">
        <f t="shared" si="7"/>
        <v>南昌</v>
      </c>
      <c r="C120" t="s">
        <v>95</v>
      </c>
      <c r="D120">
        <v>496.03</v>
      </c>
      <c r="E120">
        <v>7402</v>
      </c>
      <c r="F120">
        <v>222.79</v>
      </c>
      <c r="G120">
        <v>0.44914622099469792</v>
      </c>
      <c r="H120">
        <v>670.12969467711434</v>
      </c>
      <c r="I120">
        <v>39669</v>
      </c>
      <c r="J120">
        <v>30449.86</v>
      </c>
      <c r="K120">
        <v>186</v>
      </c>
      <c r="L120">
        <f t="shared" si="8"/>
        <v>0.37497731992016614</v>
      </c>
      <c r="M120">
        <v>16096</v>
      </c>
      <c r="N120" s="31">
        <f t="shared" si="9"/>
        <v>32.449650222768788</v>
      </c>
      <c r="O120">
        <v>7016</v>
      </c>
      <c r="P120">
        <f t="shared" si="10"/>
        <v>14.144305787956375</v>
      </c>
      <c r="Q120">
        <v>44</v>
      </c>
      <c r="R120">
        <v>263</v>
      </c>
      <c r="S120">
        <v>1064</v>
      </c>
      <c r="T120">
        <v>484890</v>
      </c>
      <c r="U120">
        <f t="shared" si="11"/>
        <v>977.54168094671695</v>
      </c>
      <c r="V120">
        <v>29.66</v>
      </c>
      <c r="W120">
        <f t="shared" si="12"/>
        <v>597.9477047759209</v>
      </c>
      <c r="X120">
        <v>44.58</v>
      </c>
      <c r="Y120">
        <f t="shared" si="13"/>
        <v>898.7359635505918</v>
      </c>
      <c r="Z120">
        <v>1486.44</v>
      </c>
      <c r="AA120">
        <v>1784232</v>
      </c>
      <c r="AE120">
        <f>VLOOKUP(C120,Sheet6!B:C,2,0)</f>
        <v>44</v>
      </c>
    </row>
    <row r="121" spans="1:31">
      <c r="A121" t="s">
        <v>938</v>
      </c>
      <c r="B121" t="str">
        <f t="shared" si="7"/>
        <v>景德镇</v>
      </c>
      <c r="C121" t="s">
        <v>106</v>
      </c>
      <c r="D121">
        <v>159.22999999999999</v>
      </c>
      <c r="E121">
        <v>5256</v>
      </c>
      <c r="F121">
        <v>45.69</v>
      </c>
      <c r="G121">
        <v>0.28694341518558059</v>
      </c>
      <c r="H121">
        <v>302.94901065449011</v>
      </c>
      <c r="I121">
        <v>23174</v>
      </c>
      <c r="J121">
        <v>20527.240000000002</v>
      </c>
      <c r="K121">
        <v>76</v>
      </c>
      <c r="L121">
        <f t="shared" si="8"/>
        <v>0.47729699177290713</v>
      </c>
      <c r="M121">
        <v>4860</v>
      </c>
      <c r="N121" s="31">
        <f t="shared" si="9"/>
        <v>30.521886579162221</v>
      </c>
      <c r="O121">
        <v>2235</v>
      </c>
      <c r="P121">
        <f t="shared" si="10"/>
        <v>14.036299692269045</v>
      </c>
      <c r="Q121">
        <v>3</v>
      </c>
      <c r="R121">
        <v>104</v>
      </c>
      <c r="S121">
        <v>495</v>
      </c>
      <c r="T121">
        <v>26588</v>
      </c>
      <c r="U121">
        <f t="shared" si="11"/>
        <v>166.978584437606</v>
      </c>
      <c r="V121">
        <v>8.77</v>
      </c>
      <c r="W121">
        <f t="shared" si="12"/>
        <v>550.7756076116309</v>
      </c>
      <c r="X121">
        <v>14.08</v>
      </c>
      <c r="Y121">
        <f t="shared" si="13"/>
        <v>884.25547949507006</v>
      </c>
      <c r="Z121">
        <v>128</v>
      </c>
      <c r="AA121">
        <v>242753</v>
      </c>
      <c r="AE121">
        <f>VLOOKUP(C121,Sheet6!B:C,2,0)</f>
        <v>172</v>
      </c>
    </row>
    <row r="122" spans="1:31">
      <c r="A122" t="s">
        <v>939</v>
      </c>
      <c r="B122" t="str">
        <f t="shared" si="7"/>
        <v>萍乡</v>
      </c>
      <c r="C122" t="s">
        <v>84</v>
      </c>
      <c r="D122">
        <v>186.35</v>
      </c>
      <c r="E122">
        <v>3824</v>
      </c>
      <c r="F122">
        <v>84.79</v>
      </c>
      <c r="G122">
        <v>0.45500402468473305</v>
      </c>
      <c r="H122">
        <v>487.31694560669456</v>
      </c>
      <c r="I122">
        <v>22685</v>
      </c>
      <c r="J122">
        <v>22169.15</v>
      </c>
      <c r="K122">
        <v>70</v>
      </c>
      <c r="L122">
        <f t="shared" si="8"/>
        <v>0.37563724174939633</v>
      </c>
      <c r="M122">
        <v>5754</v>
      </c>
      <c r="N122" s="31">
        <f t="shared" si="9"/>
        <v>30.877381271800378</v>
      </c>
      <c r="O122">
        <v>2581</v>
      </c>
      <c r="P122">
        <f t="shared" si="10"/>
        <v>13.850281727931312</v>
      </c>
      <c r="Q122">
        <v>1</v>
      </c>
      <c r="R122">
        <v>113</v>
      </c>
      <c r="S122">
        <v>420</v>
      </c>
      <c r="T122">
        <v>9393</v>
      </c>
      <c r="U122">
        <f t="shared" si="11"/>
        <v>50.405151596458282</v>
      </c>
      <c r="V122">
        <v>10.77</v>
      </c>
      <c r="W122">
        <f t="shared" si="12"/>
        <v>577.94472766299975</v>
      </c>
      <c r="X122">
        <v>14.35</v>
      </c>
      <c r="Y122">
        <f t="shared" si="13"/>
        <v>770.05634558626241</v>
      </c>
      <c r="Z122">
        <v>187.82</v>
      </c>
      <c r="AE122">
        <f>VLOOKUP(C122,Sheet6!B:C,2,0)</f>
        <v>300</v>
      </c>
    </row>
    <row r="123" spans="1:31">
      <c r="A123" t="s">
        <v>940</v>
      </c>
      <c r="B123" t="str">
        <f t="shared" si="7"/>
        <v>九江</v>
      </c>
      <c r="C123" t="s">
        <v>113</v>
      </c>
      <c r="D123">
        <v>487.85</v>
      </c>
      <c r="E123">
        <v>18823</v>
      </c>
      <c r="F123">
        <v>62.12</v>
      </c>
      <c r="G123">
        <v>0.12733422158450342</v>
      </c>
      <c r="H123">
        <v>259.17760187005263</v>
      </c>
      <c r="I123">
        <v>17420</v>
      </c>
      <c r="J123">
        <v>21053.3</v>
      </c>
      <c r="K123">
        <v>272</v>
      </c>
      <c r="L123">
        <f t="shared" si="8"/>
        <v>0.55754842677052374</v>
      </c>
      <c r="M123">
        <v>11159</v>
      </c>
      <c r="N123" s="31">
        <f t="shared" si="9"/>
        <v>22.873834170339244</v>
      </c>
      <c r="O123">
        <v>6794</v>
      </c>
      <c r="P123">
        <f t="shared" si="10"/>
        <v>13.92641180690786</v>
      </c>
      <c r="Q123">
        <v>7</v>
      </c>
      <c r="R123">
        <v>310</v>
      </c>
      <c r="S123">
        <v>1430</v>
      </c>
      <c r="T123">
        <v>81599</v>
      </c>
      <c r="U123">
        <f t="shared" si="11"/>
        <v>167.26247822076456</v>
      </c>
      <c r="V123">
        <v>29.57</v>
      </c>
      <c r="W123">
        <f t="shared" si="12"/>
        <v>606.12893307369063</v>
      </c>
      <c r="X123">
        <v>42.53</v>
      </c>
      <c r="Y123">
        <f t="shared" si="13"/>
        <v>871.78435994670497</v>
      </c>
      <c r="Z123">
        <v>558</v>
      </c>
      <c r="AA123">
        <v>63038</v>
      </c>
      <c r="AE123">
        <f>VLOOKUP(C123,Sheet6!B:C,2,0)</f>
        <v>43</v>
      </c>
    </row>
    <row r="124" spans="1:31">
      <c r="A124" t="s">
        <v>941</v>
      </c>
      <c r="B124" t="str">
        <f t="shared" si="7"/>
        <v>新余</v>
      </c>
      <c r="C124" t="s">
        <v>1105</v>
      </c>
      <c r="D124">
        <v>123.91</v>
      </c>
      <c r="E124">
        <v>3181</v>
      </c>
      <c r="F124">
        <v>91.7</v>
      </c>
      <c r="G124">
        <v>0.74005326446614483</v>
      </c>
      <c r="H124">
        <v>389.53159383841557</v>
      </c>
      <c r="I124">
        <v>42606</v>
      </c>
      <c r="J124">
        <v>27083.4</v>
      </c>
      <c r="K124">
        <v>48</v>
      </c>
      <c r="L124">
        <f t="shared" si="8"/>
        <v>0.38737793559841821</v>
      </c>
      <c r="M124">
        <v>3197</v>
      </c>
      <c r="N124" s="31">
        <f t="shared" si="9"/>
        <v>25.800984585586313</v>
      </c>
      <c r="O124">
        <v>1715</v>
      </c>
      <c r="P124">
        <f t="shared" si="10"/>
        <v>13.840690823985151</v>
      </c>
      <c r="Q124">
        <v>1</v>
      </c>
      <c r="R124">
        <v>48</v>
      </c>
      <c r="S124">
        <v>162</v>
      </c>
      <c r="T124">
        <v>11908</v>
      </c>
      <c r="U124">
        <f t="shared" si="11"/>
        <v>96.10200952304092</v>
      </c>
      <c r="V124">
        <v>5.64</v>
      </c>
      <c r="W124">
        <f t="shared" si="12"/>
        <v>455.16907432814139</v>
      </c>
      <c r="X124">
        <v>8.75</v>
      </c>
      <c r="Y124">
        <f t="shared" si="13"/>
        <v>706.15769510128325</v>
      </c>
      <c r="Z124">
        <v>206</v>
      </c>
      <c r="AE124" t="e">
        <f>VLOOKUP(C124,Sheet6!B:C,2,0)</f>
        <v>#N/A</v>
      </c>
    </row>
    <row r="125" spans="1:31">
      <c r="A125" t="s">
        <v>942</v>
      </c>
      <c r="B125" t="str">
        <f t="shared" si="7"/>
        <v>鹰潭</v>
      </c>
      <c r="C125" t="s">
        <v>93</v>
      </c>
      <c r="D125">
        <v>117.03</v>
      </c>
      <c r="E125">
        <v>3554</v>
      </c>
      <c r="F125">
        <v>20.63</v>
      </c>
      <c r="G125">
        <v>0.17627958643082969</v>
      </c>
      <c r="H125">
        <v>329.29093978615646</v>
      </c>
      <c r="I125">
        <v>23106</v>
      </c>
      <c r="J125">
        <v>20392.32</v>
      </c>
      <c r="K125">
        <v>61</v>
      </c>
      <c r="L125">
        <f t="shared" si="8"/>
        <v>0.5212338716568401</v>
      </c>
      <c r="M125">
        <v>2654</v>
      </c>
      <c r="N125" s="31">
        <f t="shared" si="9"/>
        <v>22.677945825856618</v>
      </c>
      <c r="O125">
        <v>1561</v>
      </c>
      <c r="P125">
        <f t="shared" si="10"/>
        <v>13.33846022387422</v>
      </c>
      <c r="Q125">
        <v>1</v>
      </c>
      <c r="R125">
        <v>70</v>
      </c>
      <c r="S125">
        <v>359</v>
      </c>
      <c r="T125">
        <v>4292</v>
      </c>
      <c r="U125">
        <f t="shared" si="11"/>
        <v>36.674357002477997</v>
      </c>
      <c r="V125">
        <v>6.24</v>
      </c>
      <c r="W125">
        <f t="shared" si="12"/>
        <v>533.19661625224296</v>
      </c>
      <c r="X125">
        <v>10.4</v>
      </c>
      <c r="Y125">
        <f t="shared" si="13"/>
        <v>888.6610270870716</v>
      </c>
      <c r="Z125">
        <v>400.52</v>
      </c>
      <c r="AE125">
        <f>VLOOKUP(C125,Sheet6!B:C,2,0)</f>
        <v>174</v>
      </c>
    </row>
    <row r="126" spans="1:31">
      <c r="A126" t="s">
        <v>943</v>
      </c>
      <c r="B126" t="str">
        <f t="shared" si="7"/>
        <v>赣州</v>
      </c>
      <c r="C126" t="s">
        <v>63</v>
      </c>
      <c r="D126">
        <v>892.97</v>
      </c>
      <c r="E126">
        <v>39379</v>
      </c>
      <c r="F126">
        <v>64.17</v>
      </c>
      <c r="G126">
        <v>7.1861316729565389E-2</v>
      </c>
      <c r="H126">
        <v>226.7629955052185</v>
      </c>
      <c r="I126">
        <v>11201</v>
      </c>
      <c r="J126">
        <v>20561.98</v>
      </c>
      <c r="K126">
        <v>375</v>
      </c>
      <c r="L126">
        <f t="shared" si="8"/>
        <v>0.41994691870947509</v>
      </c>
      <c r="M126">
        <v>16986</v>
      </c>
      <c r="N126" s="31">
        <f t="shared" si="9"/>
        <v>19.021915629864385</v>
      </c>
      <c r="O126">
        <v>8113</v>
      </c>
      <c r="P126">
        <f t="shared" si="10"/>
        <v>9.0854116039732578</v>
      </c>
      <c r="Q126">
        <v>8</v>
      </c>
      <c r="R126">
        <v>447</v>
      </c>
      <c r="S126">
        <v>2628</v>
      </c>
      <c r="T126">
        <v>77055</v>
      </c>
      <c r="U126">
        <f t="shared" si="11"/>
        <v>86.29069285642295</v>
      </c>
      <c r="V126">
        <v>48.74</v>
      </c>
      <c r="W126">
        <f t="shared" si="12"/>
        <v>545.81900847732845</v>
      </c>
      <c r="X126">
        <v>92.33</v>
      </c>
      <c r="Y126">
        <f t="shared" si="13"/>
        <v>1033.9653067852223</v>
      </c>
      <c r="Z126">
        <v>1155.5999999999999</v>
      </c>
      <c r="AA126">
        <v>189199</v>
      </c>
      <c r="AE126">
        <f>VLOOKUP(C126,Sheet6!B:C,2,0)</f>
        <v>47</v>
      </c>
    </row>
    <row r="127" spans="1:31">
      <c r="A127" t="s">
        <v>944</v>
      </c>
      <c r="B127" t="str">
        <f t="shared" si="7"/>
        <v>吉安</v>
      </c>
      <c r="C127" t="s">
        <v>76</v>
      </c>
      <c r="D127">
        <v>487.18</v>
      </c>
      <c r="E127">
        <v>25271</v>
      </c>
      <c r="F127">
        <v>53.5</v>
      </c>
      <c r="G127">
        <v>0.10981567387823803</v>
      </c>
      <c r="H127">
        <v>192.78224051284081</v>
      </c>
      <c r="I127">
        <v>12137</v>
      </c>
      <c r="J127">
        <v>20610.84</v>
      </c>
      <c r="K127">
        <v>271</v>
      </c>
      <c r="L127">
        <f t="shared" si="8"/>
        <v>0.55626257235518695</v>
      </c>
      <c r="M127">
        <v>10453</v>
      </c>
      <c r="N127" s="31">
        <f t="shared" si="9"/>
        <v>21.456135309331252</v>
      </c>
      <c r="O127">
        <v>5520</v>
      </c>
      <c r="P127">
        <f t="shared" si="10"/>
        <v>11.330514388932222</v>
      </c>
      <c r="Q127">
        <v>1</v>
      </c>
      <c r="R127">
        <v>307</v>
      </c>
      <c r="S127">
        <v>1211</v>
      </c>
      <c r="T127">
        <v>18645</v>
      </c>
      <c r="U127">
        <f t="shared" si="11"/>
        <v>38.271275503920521</v>
      </c>
      <c r="V127">
        <v>28.17</v>
      </c>
      <c r="W127">
        <f t="shared" si="12"/>
        <v>578.22570713083462</v>
      </c>
      <c r="X127">
        <v>37.159999999999997</v>
      </c>
      <c r="Y127">
        <f t="shared" si="13"/>
        <v>762.75709183464005</v>
      </c>
      <c r="Z127">
        <v>435.61</v>
      </c>
      <c r="AA127">
        <v>105766</v>
      </c>
      <c r="AE127">
        <f>VLOOKUP(C127,Sheet6!B:C,2,0)</f>
        <v>46</v>
      </c>
    </row>
    <row r="128" spans="1:31">
      <c r="A128" t="s">
        <v>945</v>
      </c>
      <c r="B128" t="str">
        <f t="shared" si="7"/>
        <v>宜春</v>
      </c>
      <c r="C128" t="s">
        <v>87</v>
      </c>
      <c r="D128">
        <v>545.73</v>
      </c>
      <c r="E128">
        <v>18669</v>
      </c>
      <c r="F128">
        <v>103.73</v>
      </c>
      <c r="G128">
        <v>0.19007567844904991</v>
      </c>
      <c r="H128">
        <v>292.31881729069579</v>
      </c>
      <c r="I128">
        <v>12769</v>
      </c>
      <c r="J128">
        <v>23949.16</v>
      </c>
      <c r="K128">
        <v>221</v>
      </c>
      <c r="L128">
        <f t="shared" si="8"/>
        <v>0.40496216077547503</v>
      </c>
      <c r="M128">
        <v>11968</v>
      </c>
      <c r="N128" s="31">
        <f t="shared" si="9"/>
        <v>21.930258552764187</v>
      </c>
      <c r="O128">
        <v>6593</v>
      </c>
      <c r="P128">
        <f t="shared" si="10"/>
        <v>12.081065728473787</v>
      </c>
      <c r="Q128">
        <v>2</v>
      </c>
      <c r="R128">
        <v>245</v>
      </c>
      <c r="S128">
        <v>1640</v>
      </c>
      <c r="T128">
        <v>30777</v>
      </c>
      <c r="U128">
        <f t="shared" si="11"/>
        <v>56.396020009895004</v>
      </c>
      <c r="V128">
        <v>30.1</v>
      </c>
      <c r="W128">
        <f t="shared" si="12"/>
        <v>551.55479816026241</v>
      </c>
      <c r="X128">
        <v>47.63</v>
      </c>
      <c r="Y128">
        <f t="shared" si="13"/>
        <v>872.77591482967762</v>
      </c>
      <c r="Z128">
        <v>169</v>
      </c>
      <c r="AE128">
        <f>VLOOKUP(C128,Sheet6!B:C,2,0)</f>
        <v>45</v>
      </c>
    </row>
    <row r="129" spans="1:31">
      <c r="A129" t="s">
        <v>946</v>
      </c>
      <c r="B129" t="str">
        <f t="shared" si="7"/>
        <v>抚州</v>
      </c>
      <c r="C129" t="s">
        <v>90</v>
      </c>
      <c r="D129">
        <v>389.16</v>
      </c>
      <c r="E129">
        <v>18820</v>
      </c>
      <c r="F129">
        <v>107.27</v>
      </c>
      <c r="G129">
        <v>0.27564497892897522</v>
      </c>
      <c r="H129">
        <v>206.78002125398513</v>
      </c>
      <c r="I129">
        <v>12923</v>
      </c>
      <c r="J129">
        <v>18205.099999999999</v>
      </c>
      <c r="K129">
        <v>433</v>
      </c>
      <c r="L129">
        <f t="shared" si="8"/>
        <v>1.1126528934114501</v>
      </c>
      <c r="M129">
        <v>9192</v>
      </c>
      <c r="N129" s="31">
        <f t="shared" si="9"/>
        <v>23.620104841196422</v>
      </c>
      <c r="O129">
        <v>4027</v>
      </c>
      <c r="P129">
        <f t="shared" si="10"/>
        <v>10.347928872443211</v>
      </c>
      <c r="Q129">
        <v>4</v>
      </c>
      <c r="R129">
        <v>215</v>
      </c>
      <c r="S129">
        <v>1388</v>
      </c>
      <c r="T129">
        <v>39856</v>
      </c>
      <c r="U129">
        <f t="shared" si="11"/>
        <v>102.41545893719807</v>
      </c>
      <c r="V129">
        <v>24.57</v>
      </c>
      <c r="W129">
        <f t="shared" si="12"/>
        <v>631.35985198889909</v>
      </c>
      <c r="X129">
        <v>40.46</v>
      </c>
      <c r="Y129">
        <f t="shared" si="13"/>
        <v>1039.6751978620619</v>
      </c>
      <c r="Z129">
        <v>98.32</v>
      </c>
      <c r="AE129">
        <f>VLOOKUP(C129,Sheet6!B:C,2,0)</f>
        <v>175</v>
      </c>
    </row>
    <row r="130" spans="1:31">
      <c r="A130" t="s">
        <v>947</v>
      </c>
      <c r="B130" t="str">
        <f t="shared" si="7"/>
        <v>上饶</v>
      </c>
      <c r="C130" t="s">
        <v>96</v>
      </c>
      <c r="D130">
        <v>722.31</v>
      </c>
      <c r="E130">
        <v>22791</v>
      </c>
      <c r="F130">
        <v>39.24</v>
      </c>
      <c r="G130">
        <v>5.43257050296964E-2</v>
      </c>
      <c r="H130">
        <v>316.92773463209159</v>
      </c>
      <c r="I130">
        <v>11184</v>
      </c>
      <c r="J130">
        <v>20758.990000000002</v>
      </c>
      <c r="K130">
        <v>291</v>
      </c>
      <c r="L130">
        <f t="shared" si="8"/>
        <v>0.40287411222328368</v>
      </c>
      <c r="M130">
        <v>13811</v>
      </c>
      <c r="N130" s="31">
        <f t="shared" si="9"/>
        <v>19.120599188713989</v>
      </c>
      <c r="O130">
        <v>6670</v>
      </c>
      <c r="P130">
        <f t="shared" si="10"/>
        <v>9.2342622973515542</v>
      </c>
      <c r="Q130">
        <v>3</v>
      </c>
      <c r="R130">
        <v>457</v>
      </c>
      <c r="S130">
        <v>2224</v>
      </c>
      <c r="T130">
        <v>20167</v>
      </c>
      <c r="U130">
        <f t="shared" si="11"/>
        <v>27.920145090058288</v>
      </c>
      <c r="V130">
        <v>44.24</v>
      </c>
      <c r="W130">
        <f t="shared" si="12"/>
        <v>612.47940634907457</v>
      </c>
      <c r="X130">
        <v>70.48</v>
      </c>
      <c r="Y130">
        <f t="shared" si="13"/>
        <v>975.75833091055097</v>
      </c>
      <c r="Z130">
        <v>395.68</v>
      </c>
      <c r="AE130">
        <f>VLOOKUP(C130,Sheet6!B:C,2,0)</f>
        <v>173</v>
      </c>
    </row>
    <row r="131" spans="1:31">
      <c r="A131" t="s">
        <v>948</v>
      </c>
      <c r="B131" t="str">
        <f t="shared" ref="B131:B194" si="14">LEFT(A131,LEN(A131)-1)</f>
        <v>济南</v>
      </c>
      <c r="C131" t="s">
        <v>224</v>
      </c>
      <c r="D131">
        <v>603.63</v>
      </c>
      <c r="E131">
        <v>8177</v>
      </c>
      <c r="F131">
        <v>349.24</v>
      </c>
      <c r="G131">
        <v>0.57856634030780452</v>
      </c>
      <c r="H131">
        <v>738.20472055766163</v>
      </c>
      <c r="I131">
        <v>50376</v>
      </c>
      <c r="J131">
        <v>35661.31</v>
      </c>
      <c r="K131">
        <v>281</v>
      </c>
      <c r="L131">
        <f t="shared" ref="L131:L194" si="15">K131/D131</f>
        <v>0.46551695575103957</v>
      </c>
      <c r="M131">
        <v>30920</v>
      </c>
      <c r="N131" s="31">
        <f t="shared" ref="N131:N194" si="16">M131/D131</f>
        <v>51.223431572320791</v>
      </c>
      <c r="O131">
        <v>16467</v>
      </c>
      <c r="P131">
        <f t="shared" ref="P131:P194" si="17">O131/D131</f>
        <v>27.279956264599175</v>
      </c>
      <c r="Q131">
        <v>66</v>
      </c>
      <c r="R131">
        <v>218</v>
      </c>
      <c r="S131">
        <v>672</v>
      </c>
      <c r="T131">
        <v>632572</v>
      </c>
      <c r="U131">
        <f t="shared" ref="U131:U194" si="18">T131/D131</f>
        <v>1047.9465897983864</v>
      </c>
      <c r="V131">
        <v>29.2</v>
      </c>
      <c r="W131">
        <f t="shared" ref="W131:W194" si="19">V131/D131*10000</f>
        <v>483.74003942812647</v>
      </c>
      <c r="X131">
        <v>39.06</v>
      </c>
      <c r="Y131">
        <f t="shared" ref="Y131:Y194" si="20">X131/D131*10000</f>
        <v>647.08513493365149</v>
      </c>
      <c r="Z131">
        <v>3072.4</v>
      </c>
      <c r="AA131">
        <v>3220000</v>
      </c>
      <c r="AE131">
        <f>VLOOKUP(C131,Sheet6!B:C,2,0)</f>
        <v>18</v>
      </c>
    </row>
    <row r="132" spans="1:31">
      <c r="A132" t="s">
        <v>949</v>
      </c>
      <c r="B132" t="str">
        <f t="shared" si="14"/>
        <v>青岛</v>
      </c>
      <c r="C132" t="s">
        <v>223</v>
      </c>
      <c r="D132">
        <v>762.24</v>
      </c>
      <c r="E132">
        <v>10978</v>
      </c>
      <c r="F132">
        <v>275.86</v>
      </c>
      <c r="G132">
        <v>0.36190701091519734</v>
      </c>
      <c r="H132">
        <v>694.33412279103652</v>
      </c>
      <c r="I132">
        <v>57251</v>
      </c>
      <c r="J132">
        <v>33257.15</v>
      </c>
      <c r="K132">
        <v>252</v>
      </c>
      <c r="L132">
        <f t="shared" si="15"/>
        <v>0.33060453400503775</v>
      </c>
      <c r="M132">
        <v>30527</v>
      </c>
      <c r="N132" s="31">
        <f t="shared" si="16"/>
        <v>40.049065910999161</v>
      </c>
      <c r="O132">
        <v>16734</v>
      </c>
      <c r="P132">
        <f t="shared" si="17"/>
        <v>21.953715365239294</v>
      </c>
      <c r="Q132">
        <v>25</v>
      </c>
      <c r="R132">
        <v>305</v>
      </c>
      <c r="S132">
        <v>932</v>
      </c>
      <c r="T132">
        <v>269506</v>
      </c>
      <c r="U132">
        <f t="shared" si="18"/>
        <v>353.57105373635602</v>
      </c>
      <c r="V132">
        <v>37.74</v>
      </c>
      <c r="W132">
        <f t="shared" si="19"/>
        <v>495.11964735516375</v>
      </c>
      <c r="X132">
        <v>46.5</v>
      </c>
      <c r="Y132">
        <f t="shared" si="20"/>
        <v>610.04408060453397</v>
      </c>
      <c r="Z132">
        <v>1425.1</v>
      </c>
      <c r="AA132">
        <v>4408947</v>
      </c>
      <c r="AE132">
        <f>VLOOKUP(C132,Sheet6!B:C,2,0)</f>
        <v>145</v>
      </c>
    </row>
    <row r="133" spans="1:31">
      <c r="A133" t="s">
        <v>950</v>
      </c>
      <c r="B133" t="str">
        <f t="shared" si="14"/>
        <v>淄博</v>
      </c>
      <c r="C133" t="s">
        <v>227</v>
      </c>
      <c r="D133">
        <v>421.01</v>
      </c>
      <c r="E133">
        <v>5965</v>
      </c>
      <c r="F133">
        <v>278.47000000000003</v>
      </c>
      <c r="G133">
        <v>0.66143322011353656</v>
      </c>
      <c r="H133">
        <v>705.80050293378031</v>
      </c>
      <c r="I133">
        <v>54229</v>
      </c>
      <c r="J133">
        <v>29949.86</v>
      </c>
      <c r="K133">
        <v>217</v>
      </c>
      <c r="L133">
        <f t="shared" si="15"/>
        <v>0.51542718700268408</v>
      </c>
      <c r="M133">
        <v>19290</v>
      </c>
      <c r="N133" s="31">
        <f t="shared" si="16"/>
        <v>45.818389111897581</v>
      </c>
      <c r="O133">
        <v>7765</v>
      </c>
      <c r="P133">
        <f t="shared" si="17"/>
        <v>18.443742428920928</v>
      </c>
      <c r="Q133">
        <v>8</v>
      </c>
      <c r="R133">
        <v>208</v>
      </c>
      <c r="S133">
        <v>380</v>
      </c>
      <c r="T133">
        <v>101406</v>
      </c>
      <c r="U133">
        <f t="shared" si="18"/>
        <v>240.86363744329114</v>
      </c>
      <c r="V133">
        <v>29.36</v>
      </c>
      <c r="W133">
        <f t="shared" si="19"/>
        <v>697.37060877413842</v>
      </c>
      <c r="X133">
        <v>23.49</v>
      </c>
      <c r="Y133">
        <f t="shared" si="20"/>
        <v>557.94399182917266</v>
      </c>
      <c r="Z133">
        <v>370.08</v>
      </c>
      <c r="AE133">
        <f>VLOOKUP(C133,Sheet6!B:C,2,0)</f>
        <v>153</v>
      </c>
    </row>
    <row r="134" spans="1:31">
      <c r="A134" t="s">
        <v>951</v>
      </c>
      <c r="B134" t="str">
        <f t="shared" si="14"/>
        <v>枣庄</v>
      </c>
      <c r="C134" t="s">
        <v>199</v>
      </c>
      <c r="D134">
        <v>385.02</v>
      </c>
      <c r="E134">
        <v>4563</v>
      </c>
      <c r="F134">
        <v>219.49</v>
      </c>
      <c r="G134">
        <v>0.57007428185548803</v>
      </c>
      <c r="H134">
        <v>843.78698224852064</v>
      </c>
      <c r="I134">
        <v>32698</v>
      </c>
      <c r="J134">
        <v>26987.79</v>
      </c>
      <c r="K134">
        <v>120</v>
      </c>
      <c r="L134">
        <f t="shared" si="15"/>
        <v>0.31167212092878294</v>
      </c>
      <c r="M134">
        <v>10776</v>
      </c>
      <c r="N134" s="31">
        <f t="shared" si="16"/>
        <v>27.988156459404706</v>
      </c>
      <c r="O134">
        <v>5598</v>
      </c>
      <c r="P134">
        <f t="shared" si="17"/>
        <v>14.539504441327724</v>
      </c>
      <c r="Q134">
        <v>3</v>
      </c>
      <c r="R134">
        <v>148</v>
      </c>
      <c r="S134">
        <v>603</v>
      </c>
      <c r="T134">
        <v>20523</v>
      </c>
      <c r="U134">
        <f t="shared" si="18"/>
        <v>53.303724481845101</v>
      </c>
      <c r="V134">
        <v>23.43</v>
      </c>
      <c r="W134">
        <f t="shared" si="19"/>
        <v>608.53981611344864</v>
      </c>
      <c r="X134">
        <v>27</v>
      </c>
      <c r="Y134">
        <f t="shared" si="20"/>
        <v>701.2622720897615</v>
      </c>
      <c r="Z134">
        <v>233.21</v>
      </c>
      <c r="AE134">
        <f>VLOOKUP(C134,Sheet6!B:C,2,0)</f>
        <v>169</v>
      </c>
    </row>
    <row r="135" spans="1:31">
      <c r="A135" t="s">
        <v>952</v>
      </c>
      <c r="B135" t="str">
        <f t="shared" si="14"/>
        <v>东营</v>
      </c>
      <c r="C135" t="s">
        <v>1106</v>
      </c>
      <c r="D135">
        <v>184.28</v>
      </c>
      <c r="E135">
        <v>7923</v>
      </c>
      <c r="F135">
        <v>83.21</v>
      </c>
      <c r="G135">
        <v>0.45154113305838939</v>
      </c>
      <c r="H135">
        <v>232.58866590937777</v>
      </c>
      <c r="I135">
        <v>102370</v>
      </c>
      <c r="J135">
        <v>36920.269999999997</v>
      </c>
      <c r="K135">
        <v>107</v>
      </c>
      <c r="L135">
        <f t="shared" si="15"/>
        <v>0.58063815932276974</v>
      </c>
      <c r="M135">
        <v>9356</v>
      </c>
      <c r="N135" s="31">
        <f t="shared" si="16"/>
        <v>50.770566529194703</v>
      </c>
      <c r="O135">
        <v>4012</v>
      </c>
      <c r="P135">
        <f t="shared" si="17"/>
        <v>21.771217712177123</v>
      </c>
      <c r="Q135">
        <v>5</v>
      </c>
      <c r="R135">
        <v>95</v>
      </c>
      <c r="S135">
        <v>176</v>
      </c>
      <c r="T135">
        <v>51558</v>
      </c>
      <c r="U135">
        <f t="shared" si="18"/>
        <v>279.78076839591927</v>
      </c>
      <c r="V135">
        <v>11.54</v>
      </c>
      <c r="W135">
        <f t="shared" si="19"/>
        <v>626.2209680920339</v>
      </c>
      <c r="X135">
        <v>13.75</v>
      </c>
      <c r="Y135">
        <f t="shared" si="20"/>
        <v>746.14716735402658</v>
      </c>
      <c r="Z135">
        <v>45.23</v>
      </c>
      <c r="AA135">
        <v>76000</v>
      </c>
      <c r="AE135" t="e">
        <f>VLOOKUP(C135,Sheet6!B:C,2,0)</f>
        <v>#N/A</v>
      </c>
    </row>
    <row r="136" spans="1:31">
      <c r="A136" t="s">
        <v>953</v>
      </c>
      <c r="B136" t="str">
        <f t="shared" si="14"/>
        <v>烟台</v>
      </c>
      <c r="C136" t="s">
        <v>244</v>
      </c>
      <c r="D136">
        <v>651.85</v>
      </c>
      <c r="E136">
        <v>13746</v>
      </c>
      <c r="F136">
        <v>179.32</v>
      </c>
      <c r="G136">
        <v>0.27509396333512309</v>
      </c>
      <c r="H136">
        <v>474.21067947039137</v>
      </c>
      <c r="I136">
        <v>52683</v>
      </c>
      <c r="J136">
        <v>31200.15</v>
      </c>
      <c r="K136">
        <v>279</v>
      </c>
      <c r="L136">
        <f t="shared" si="15"/>
        <v>0.42801257958119199</v>
      </c>
      <c r="M136">
        <v>25958</v>
      </c>
      <c r="N136" s="31">
        <f t="shared" si="16"/>
        <v>39.822044948991334</v>
      </c>
      <c r="O136">
        <v>14226</v>
      </c>
      <c r="P136">
        <f t="shared" si="17"/>
        <v>21.824039272838842</v>
      </c>
      <c r="Q136">
        <v>10</v>
      </c>
      <c r="R136">
        <v>312</v>
      </c>
      <c r="S136">
        <v>584</v>
      </c>
      <c r="T136">
        <v>135529</v>
      </c>
      <c r="U136">
        <f t="shared" si="18"/>
        <v>207.91439748408376</v>
      </c>
      <c r="V136">
        <v>38.090000000000003</v>
      </c>
      <c r="W136">
        <f t="shared" si="19"/>
        <v>584.33688732070266</v>
      </c>
      <c r="X136">
        <v>26.81</v>
      </c>
      <c r="Y136">
        <f t="shared" si="20"/>
        <v>411.29094116744648</v>
      </c>
      <c r="Z136">
        <v>339.5</v>
      </c>
      <c r="AA136">
        <v>1132200</v>
      </c>
      <c r="AE136">
        <f>VLOOKUP(C136,Sheet6!B:C,2,0)</f>
        <v>144</v>
      </c>
    </row>
    <row r="137" spans="1:31">
      <c r="A137" t="s">
        <v>954</v>
      </c>
      <c r="B137" t="str">
        <f t="shared" si="14"/>
        <v>潍坊</v>
      </c>
      <c r="C137" t="s">
        <v>230</v>
      </c>
      <c r="D137">
        <v>865.17</v>
      </c>
      <c r="E137">
        <v>16143</v>
      </c>
      <c r="F137">
        <v>176.68</v>
      </c>
      <c r="G137">
        <v>0.20421420067732354</v>
      </c>
      <c r="H137">
        <v>535.94127485597471</v>
      </c>
      <c r="I137">
        <v>30338</v>
      </c>
      <c r="J137">
        <v>28803.67</v>
      </c>
      <c r="K137">
        <v>232</v>
      </c>
      <c r="L137">
        <f t="shared" si="15"/>
        <v>0.26815539142596256</v>
      </c>
      <c r="M137">
        <v>30242</v>
      </c>
      <c r="N137" s="31">
        <f t="shared" si="16"/>
        <v>34.954979946137755</v>
      </c>
      <c r="O137">
        <v>13943</v>
      </c>
      <c r="P137">
        <f t="shared" si="17"/>
        <v>16.115907856259465</v>
      </c>
      <c r="Q137">
        <v>11</v>
      </c>
      <c r="R137">
        <v>378</v>
      </c>
      <c r="S137">
        <v>1201</v>
      </c>
      <c r="T137">
        <v>120265</v>
      </c>
      <c r="U137">
        <f t="shared" si="18"/>
        <v>139.00736271484217</v>
      </c>
      <c r="V137">
        <v>48.34</v>
      </c>
      <c r="W137">
        <f t="shared" si="19"/>
        <v>558.73412161771682</v>
      </c>
      <c r="X137">
        <v>55.47</v>
      </c>
      <c r="Y137">
        <f t="shared" si="20"/>
        <v>641.14567079302344</v>
      </c>
      <c r="Z137">
        <v>559.02</v>
      </c>
      <c r="AA137">
        <v>107172</v>
      </c>
      <c r="AE137">
        <f>VLOOKUP(C137,Sheet6!B:C,2,0)</f>
        <v>168</v>
      </c>
    </row>
    <row r="138" spans="1:31">
      <c r="A138" t="s">
        <v>955</v>
      </c>
      <c r="B138" t="str">
        <f t="shared" si="14"/>
        <v>济宁</v>
      </c>
      <c r="C138" t="s">
        <v>208</v>
      </c>
      <c r="D138">
        <v>827.03</v>
      </c>
      <c r="E138">
        <v>11194</v>
      </c>
      <c r="F138">
        <v>114.74</v>
      </c>
      <c r="G138">
        <v>0.13873740976748122</v>
      </c>
      <c r="H138">
        <v>738.81543684116491</v>
      </c>
      <c r="I138">
        <v>27979</v>
      </c>
      <c r="J138">
        <v>30995.96</v>
      </c>
      <c r="K138">
        <v>271</v>
      </c>
      <c r="L138">
        <f t="shared" si="15"/>
        <v>0.32767856063262518</v>
      </c>
      <c r="M138">
        <v>25602</v>
      </c>
      <c r="N138" s="31">
        <f t="shared" si="16"/>
        <v>30.956555384931622</v>
      </c>
      <c r="O138">
        <v>12772</v>
      </c>
      <c r="P138">
        <f t="shared" si="17"/>
        <v>15.443212459040181</v>
      </c>
      <c r="Q138">
        <v>6</v>
      </c>
      <c r="R138">
        <v>310</v>
      </c>
      <c r="S138">
        <v>1306</v>
      </c>
      <c r="T138">
        <v>76620</v>
      </c>
      <c r="U138">
        <f t="shared" si="18"/>
        <v>92.644765002478749</v>
      </c>
      <c r="V138">
        <v>42.32</v>
      </c>
      <c r="W138">
        <f t="shared" si="19"/>
        <v>511.71057881818075</v>
      </c>
      <c r="X138">
        <v>54.04</v>
      </c>
      <c r="Y138">
        <f t="shared" si="20"/>
        <v>653.4224876969397</v>
      </c>
      <c r="Z138">
        <v>484.75</v>
      </c>
      <c r="AE138">
        <f>VLOOKUP(C138,Sheet6!B:C,2,0)</f>
        <v>20</v>
      </c>
    </row>
    <row r="139" spans="1:31">
      <c r="A139" t="s">
        <v>956</v>
      </c>
      <c r="B139" t="str">
        <f t="shared" si="14"/>
        <v>泰安</v>
      </c>
      <c r="C139" t="s">
        <v>219</v>
      </c>
      <c r="D139">
        <v>555.28</v>
      </c>
      <c r="E139">
        <v>7762</v>
      </c>
      <c r="F139">
        <v>159.66</v>
      </c>
      <c r="G139">
        <v>0.28753061518513184</v>
      </c>
      <c r="H139">
        <v>715.3826333419222</v>
      </c>
      <c r="I139">
        <v>31375</v>
      </c>
      <c r="J139">
        <v>25630.12</v>
      </c>
      <c r="K139">
        <v>152</v>
      </c>
      <c r="L139">
        <f t="shared" si="15"/>
        <v>0.27373577294337992</v>
      </c>
      <c r="M139">
        <v>17109</v>
      </c>
      <c r="N139" s="31">
        <f t="shared" si="16"/>
        <v>30.81148249531768</v>
      </c>
      <c r="O139">
        <v>9447</v>
      </c>
      <c r="P139">
        <f t="shared" si="17"/>
        <v>17.013038467079671</v>
      </c>
      <c r="Q139">
        <v>7</v>
      </c>
      <c r="R139">
        <v>178</v>
      </c>
      <c r="S139">
        <v>675</v>
      </c>
      <c r="T139">
        <v>93093</v>
      </c>
      <c r="U139">
        <f t="shared" si="18"/>
        <v>167.65055467511885</v>
      </c>
      <c r="V139">
        <v>20.92</v>
      </c>
      <c r="W139">
        <f t="shared" si="19"/>
        <v>376.74686644575712</v>
      </c>
      <c r="X139">
        <v>37.869999999999997</v>
      </c>
      <c r="Y139">
        <f t="shared" si="20"/>
        <v>681.99827114248671</v>
      </c>
      <c r="Z139">
        <v>301.99</v>
      </c>
      <c r="AE139">
        <f>VLOOKUP(C139,Sheet6!B:C,2,0)</f>
        <v>19</v>
      </c>
    </row>
    <row r="140" spans="1:31">
      <c r="A140" t="s">
        <v>957</v>
      </c>
      <c r="B140" t="str">
        <f t="shared" si="14"/>
        <v>威海</v>
      </c>
      <c r="C140" t="s">
        <v>245</v>
      </c>
      <c r="D140">
        <v>252.6</v>
      </c>
      <c r="E140">
        <v>5797</v>
      </c>
      <c r="F140">
        <v>64.239999999999995</v>
      </c>
      <c r="G140">
        <v>0.25431512272367379</v>
      </c>
      <c r="H140">
        <v>435.74262549594613</v>
      </c>
      <c r="I140">
        <v>63519</v>
      </c>
      <c r="J140">
        <v>27370.62</v>
      </c>
      <c r="K140">
        <v>96</v>
      </c>
      <c r="L140">
        <f t="shared" si="15"/>
        <v>0.38004750593824227</v>
      </c>
      <c r="M140">
        <v>16180</v>
      </c>
      <c r="N140" s="31">
        <f t="shared" si="16"/>
        <v>64.053840063341255</v>
      </c>
      <c r="O140">
        <v>7045</v>
      </c>
      <c r="P140">
        <f t="shared" si="17"/>
        <v>27.889944576405384</v>
      </c>
      <c r="Q140">
        <v>7</v>
      </c>
      <c r="R140">
        <v>112</v>
      </c>
      <c r="S140">
        <v>135</v>
      </c>
      <c r="T140">
        <v>61031</v>
      </c>
      <c r="U140">
        <f t="shared" si="18"/>
        <v>241.61124307205068</v>
      </c>
      <c r="V140">
        <v>15.19</v>
      </c>
      <c r="W140">
        <f t="shared" si="19"/>
        <v>601.34600158353123</v>
      </c>
      <c r="X140">
        <v>10.15</v>
      </c>
      <c r="Y140">
        <f t="shared" si="20"/>
        <v>401.82106096595408</v>
      </c>
      <c r="Z140">
        <v>246.06</v>
      </c>
      <c r="AA140">
        <v>675486</v>
      </c>
      <c r="AE140">
        <f>VLOOKUP(C140,Sheet6!B:C,2,0)</f>
        <v>271</v>
      </c>
    </row>
    <row r="141" spans="1:31">
      <c r="A141" t="s">
        <v>958</v>
      </c>
      <c r="B141" t="str">
        <f t="shared" si="14"/>
        <v>日照</v>
      </c>
      <c r="C141" t="s">
        <v>213</v>
      </c>
      <c r="D141">
        <v>285.14999999999998</v>
      </c>
      <c r="E141">
        <v>5348</v>
      </c>
      <c r="F141">
        <v>122.63</v>
      </c>
      <c r="G141">
        <v>0.43005435735577768</v>
      </c>
      <c r="H141">
        <v>533.18997756170529</v>
      </c>
      <c r="I141">
        <v>31451</v>
      </c>
      <c r="J141">
        <v>28383.56</v>
      </c>
      <c r="K141">
        <v>72</v>
      </c>
      <c r="L141">
        <f t="shared" si="15"/>
        <v>0.25249868490268285</v>
      </c>
      <c r="M141">
        <v>7034</v>
      </c>
      <c r="N141" s="31">
        <f t="shared" si="16"/>
        <v>24.667718744520428</v>
      </c>
      <c r="O141">
        <v>2973</v>
      </c>
      <c r="P141">
        <f t="shared" si="17"/>
        <v>10.426091530773277</v>
      </c>
      <c r="Q141">
        <v>2</v>
      </c>
      <c r="R141">
        <v>122</v>
      </c>
      <c r="S141">
        <v>433</v>
      </c>
      <c r="T141">
        <v>26288</v>
      </c>
      <c r="U141">
        <f t="shared" si="18"/>
        <v>92.190075398912853</v>
      </c>
      <c r="V141">
        <v>14.28</v>
      </c>
      <c r="W141">
        <f t="shared" si="19"/>
        <v>500.78905839032086</v>
      </c>
      <c r="X141">
        <v>18.95</v>
      </c>
      <c r="Y141">
        <f t="shared" si="20"/>
        <v>664.56251095914433</v>
      </c>
      <c r="Z141">
        <v>101.3</v>
      </c>
      <c r="AE141">
        <f>VLOOKUP(C141,Sheet6!B:C,2,0)</f>
        <v>146</v>
      </c>
    </row>
    <row r="142" spans="1:31">
      <c r="A142" t="s">
        <v>959</v>
      </c>
      <c r="B142" t="str">
        <f t="shared" si="14"/>
        <v>莱芜</v>
      </c>
      <c r="C142" t="s">
        <v>220</v>
      </c>
      <c r="D142">
        <v>126.17</v>
      </c>
      <c r="E142">
        <v>2246</v>
      </c>
      <c r="F142">
        <v>126.17</v>
      </c>
      <c r="G142">
        <v>1</v>
      </c>
      <c r="H142">
        <v>561.75422974176308</v>
      </c>
      <c r="I142">
        <v>36907</v>
      </c>
      <c r="J142">
        <v>31596.69</v>
      </c>
      <c r="K142">
        <v>37</v>
      </c>
      <c r="L142">
        <f t="shared" si="15"/>
        <v>0.2932551319648094</v>
      </c>
      <c r="M142">
        <v>4307</v>
      </c>
      <c r="N142" s="31">
        <f t="shared" si="16"/>
        <v>34.136482523579296</v>
      </c>
      <c r="O142">
        <v>2096</v>
      </c>
      <c r="P142">
        <f t="shared" si="17"/>
        <v>16.61250693508758</v>
      </c>
      <c r="Q142">
        <v>2</v>
      </c>
      <c r="R142">
        <v>57</v>
      </c>
      <c r="S142">
        <v>171</v>
      </c>
      <c r="T142">
        <v>12030</v>
      </c>
      <c r="U142">
        <f t="shared" si="18"/>
        <v>95.347546960450188</v>
      </c>
      <c r="V142">
        <v>8.3699999999999992</v>
      </c>
      <c r="W142">
        <f t="shared" si="19"/>
        <v>663.39066339066335</v>
      </c>
      <c r="X142">
        <v>7.09</v>
      </c>
      <c r="Y142">
        <f t="shared" si="20"/>
        <v>561.94023935959422</v>
      </c>
      <c r="Z142">
        <v>8.2200000000000006</v>
      </c>
      <c r="AE142">
        <f>VLOOKUP(C142,Sheet6!B:C,2,0)</f>
        <v>154</v>
      </c>
    </row>
    <row r="143" spans="1:31">
      <c r="A143" t="s">
        <v>960</v>
      </c>
      <c r="B143" t="str">
        <f t="shared" si="14"/>
        <v>临沂</v>
      </c>
      <c r="C143" t="s">
        <v>205</v>
      </c>
      <c r="D143">
        <v>1038</v>
      </c>
      <c r="E143">
        <v>17191</v>
      </c>
      <c r="F143">
        <v>198.58</v>
      </c>
      <c r="G143">
        <v>0.19131021194605011</v>
      </c>
      <c r="H143">
        <v>603.80431621197135</v>
      </c>
      <c r="I143">
        <v>20983</v>
      </c>
      <c r="J143">
        <v>27666.84</v>
      </c>
      <c r="K143">
        <v>273</v>
      </c>
      <c r="L143">
        <f t="shared" si="15"/>
        <v>0.26300578034682082</v>
      </c>
      <c r="M143">
        <v>31340</v>
      </c>
      <c r="N143" s="31">
        <f t="shared" si="16"/>
        <v>30.192678227360307</v>
      </c>
      <c r="O143">
        <v>9044</v>
      </c>
      <c r="P143">
        <f t="shared" si="17"/>
        <v>8.7129094412331405</v>
      </c>
      <c r="Q143">
        <v>3</v>
      </c>
      <c r="R143">
        <v>362</v>
      </c>
      <c r="S143">
        <v>1668</v>
      </c>
      <c r="T143">
        <v>56226</v>
      </c>
      <c r="U143">
        <f t="shared" si="18"/>
        <v>54.167630057803471</v>
      </c>
      <c r="V143">
        <v>54.5</v>
      </c>
      <c r="W143">
        <f t="shared" si="19"/>
        <v>525.04816955684009</v>
      </c>
      <c r="X143">
        <v>72.53</v>
      </c>
      <c r="Y143">
        <f t="shared" si="20"/>
        <v>698.74759152215802</v>
      </c>
      <c r="Z143">
        <v>219.18</v>
      </c>
      <c r="AA143">
        <v>301341</v>
      </c>
      <c r="AE143">
        <f>VLOOKUP(C143,Sheet6!B:C,2,0)</f>
        <v>155</v>
      </c>
    </row>
    <row r="144" spans="1:31">
      <c r="A144" t="s">
        <v>961</v>
      </c>
      <c r="B144" t="str">
        <f t="shared" si="14"/>
        <v>德州</v>
      </c>
      <c r="C144" t="s">
        <v>234</v>
      </c>
      <c r="D144">
        <v>566.6</v>
      </c>
      <c r="E144">
        <v>10356</v>
      </c>
      <c r="F144">
        <v>63.13</v>
      </c>
      <c r="G144">
        <v>0.111418990469467</v>
      </c>
      <c r="H144">
        <v>547.12244109694859</v>
      </c>
      <c r="I144">
        <v>28046</v>
      </c>
      <c r="J144">
        <v>21647.43</v>
      </c>
      <c r="K144">
        <v>184</v>
      </c>
      <c r="L144">
        <f t="shared" si="15"/>
        <v>0.32474408753971057</v>
      </c>
      <c r="M144">
        <v>13895</v>
      </c>
      <c r="N144" s="31">
        <f t="shared" si="16"/>
        <v>24.523473349805858</v>
      </c>
      <c r="O144">
        <v>7502</v>
      </c>
      <c r="P144">
        <f t="shared" si="17"/>
        <v>13.240381221320154</v>
      </c>
      <c r="Q144">
        <v>4</v>
      </c>
      <c r="R144">
        <v>205</v>
      </c>
      <c r="S144">
        <v>971</v>
      </c>
      <c r="T144">
        <v>40207</v>
      </c>
      <c r="U144">
        <f t="shared" si="18"/>
        <v>70.96187786798447</v>
      </c>
      <c r="V144">
        <v>25.07</v>
      </c>
      <c r="W144">
        <f t="shared" si="19"/>
        <v>442.46381927285563</v>
      </c>
      <c r="X144">
        <v>42.33</v>
      </c>
      <c r="Y144">
        <f t="shared" si="20"/>
        <v>747.08789269325791</v>
      </c>
      <c r="Z144">
        <v>357.96</v>
      </c>
      <c r="AE144">
        <f>VLOOKUP(C144,Sheet6!B:C,2,0)</f>
        <v>17</v>
      </c>
    </row>
    <row r="145" spans="1:31">
      <c r="A145" t="s">
        <v>962</v>
      </c>
      <c r="B145" t="str">
        <f t="shared" si="14"/>
        <v>聊城</v>
      </c>
      <c r="C145" t="s">
        <v>222</v>
      </c>
      <c r="D145">
        <v>587.9</v>
      </c>
      <c r="E145">
        <v>8703</v>
      </c>
      <c r="F145">
        <v>104.74</v>
      </c>
      <c r="G145">
        <v>0.1781595509440381</v>
      </c>
      <c r="H145">
        <v>675.51419050901984</v>
      </c>
      <c r="I145">
        <v>24657</v>
      </c>
      <c r="J145">
        <v>21382.02</v>
      </c>
      <c r="K145">
        <v>196</v>
      </c>
      <c r="L145">
        <f t="shared" si="15"/>
        <v>0.33339003231842151</v>
      </c>
      <c r="M145">
        <v>16596</v>
      </c>
      <c r="N145" s="31">
        <f t="shared" si="16"/>
        <v>28.229290695696548</v>
      </c>
      <c r="O145">
        <v>6276</v>
      </c>
      <c r="P145">
        <f t="shared" si="17"/>
        <v>10.675284912400068</v>
      </c>
      <c r="Q145">
        <v>3</v>
      </c>
      <c r="R145">
        <v>205</v>
      </c>
      <c r="S145">
        <v>786</v>
      </c>
      <c r="T145">
        <v>37844</v>
      </c>
      <c r="U145">
        <f t="shared" si="18"/>
        <v>64.371491750297679</v>
      </c>
      <c r="V145">
        <v>32.200000000000003</v>
      </c>
      <c r="W145">
        <f t="shared" si="19"/>
        <v>547.71219595169248</v>
      </c>
      <c r="X145">
        <v>39.840000000000003</v>
      </c>
      <c r="Y145">
        <f t="shared" si="20"/>
        <v>677.66626977377121</v>
      </c>
      <c r="Z145">
        <v>167.61</v>
      </c>
      <c r="AE145">
        <f>VLOOKUP(C145,Sheet6!B:C,2,0)</f>
        <v>36</v>
      </c>
    </row>
    <row r="146" spans="1:31">
      <c r="A146" t="s">
        <v>963</v>
      </c>
      <c r="B146" t="str">
        <f t="shared" si="14"/>
        <v>滨州</v>
      </c>
      <c r="C146" t="s">
        <v>236</v>
      </c>
      <c r="D146">
        <v>376.59</v>
      </c>
      <c r="E146">
        <v>9454</v>
      </c>
      <c r="F146">
        <v>63.2</v>
      </c>
      <c r="G146">
        <v>0.16782176903263499</v>
      </c>
      <c r="H146">
        <v>398.33932726888088</v>
      </c>
      <c r="I146">
        <v>36679</v>
      </c>
      <c r="J146">
        <v>23846.99</v>
      </c>
      <c r="K146">
        <v>133</v>
      </c>
      <c r="L146">
        <f t="shared" si="15"/>
        <v>0.35316922913513371</v>
      </c>
      <c r="M146">
        <v>13061</v>
      </c>
      <c r="N146" s="31">
        <f t="shared" si="16"/>
        <v>34.682280464165274</v>
      </c>
      <c r="O146">
        <v>6280</v>
      </c>
      <c r="P146">
        <f t="shared" si="17"/>
        <v>16.675960593749171</v>
      </c>
      <c r="Q146">
        <v>3</v>
      </c>
      <c r="R146">
        <v>161</v>
      </c>
      <c r="S146">
        <v>457</v>
      </c>
      <c r="T146">
        <v>48112</v>
      </c>
      <c r="U146">
        <f t="shared" si="18"/>
        <v>127.75697708383123</v>
      </c>
      <c r="V146">
        <v>18.8</v>
      </c>
      <c r="W146">
        <f t="shared" si="19"/>
        <v>499.21665471733189</v>
      </c>
      <c r="X146">
        <v>26.31</v>
      </c>
      <c r="Y146">
        <f t="shared" si="20"/>
        <v>698.63777583047874</v>
      </c>
      <c r="Z146">
        <v>6.71</v>
      </c>
      <c r="AE146">
        <f>VLOOKUP(C146,Sheet6!B:C,2,0)</f>
        <v>152</v>
      </c>
    </row>
    <row r="147" spans="1:31">
      <c r="A147" t="s">
        <v>964</v>
      </c>
      <c r="B147" t="str">
        <f t="shared" si="14"/>
        <v>菏泽</v>
      </c>
      <c r="C147" t="s">
        <v>202</v>
      </c>
      <c r="D147">
        <v>821.81</v>
      </c>
      <c r="E147">
        <v>12239</v>
      </c>
      <c r="F147">
        <v>148.78</v>
      </c>
      <c r="G147">
        <v>0.18103941300300558</v>
      </c>
      <c r="H147">
        <v>671.46825721055643</v>
      </c>
      <c r="I147">
        <v>11649</v>
      </c>
      <c r="J147">
        <v>19252.36</v>
      </c>
      <c r="K147">
        <v>283</v>
      </c>
      <c r="L147">
        <f t="shared" si="15"/>
        <v>0.34436183546075128</v>
      </c>
      <c r="M147">
        <v>21805</v>
      </c>
      <c r="N147" s="31">
        <f t="shared" si="16"/>
        <v>26.532896898309829</v>
      </c>
      <c r="O147">
        <v>9717</v>
      </c>
      <c r="P147">
        <f t="shared" si="17"/>
        <v>11.823900901668269</v>
      </c>
      <c r="Q147">
        <v>3</v>
      </c>
      <c r="R147">
        <v>374</v>
      </c>
      <c r="S147">
        <v>1709</v>
      </c>
      <c r="T147">
        <v>30041</v>
      </c>
      <c r="U147">
        <f t="shared" si="18"/>
        <v>36.554678088609293</v>
      </c>
      <c r="V147">
        <v>54.01</v>
      </c>
      <c r="W147">
        <f t="shared" si="19"/>
        <v>657.20787043233838</v>
      </c>
      <c r="X147">
        <v>85.63</v>
      </c>
      <c r="Y147">
        <f t="shared" si="20"/>
        <v>1041.9683381803579</v>
      </c>
      <c r="Z147">
        <v>389.07</v>
      </c>
      <c r="AE147">
        <f>VLOOKUP(C147,Sheet6!B:C,2,0)</f>
        <v>37</v>
      </c>
    </row>
    <row r="148" spans="1:31">
      <c r="A148" t="s">
        <v>965</v>
      </c>
      <c r="B148" t="str">
        <f t="shared" si="14"/>
        <v>郑州</v>
      </c>
      <c r="C148" t="s">
        <v>190</v>
      </c>
      <c r="D148">
        <v>725.54</v>
      </c>
      <c r="E148">
        <v>7446</v>
      </c>
      <c r="F148">
        <v>280.88</v>
      </c>
      <c r="G148">
        <v>0.38713234280673708</v>
      </c>
      <c r="H148">
        <v>974.40236368520004</v>
      </c>
      <c r="I148">
        <v>44231</v>
      </c>
      <c r="J148">
        <v>29836.720000000001</v>
      </c>
      <c r="K148">
        <v>270</v>
      </c>
      <c r="L148">
        <f t="shared" si="15"/>
        <v>0.37213661548639637</v>
      </c>
      <c r="M148">
        <v>40578</v>
      </c>
      <c r="N148" s="31">
        <f t="shared" si="16"/>
        <v>55.927998456322193</v>
      </c>
      <c r="O148">
        <v>18418</v>
      </c>
      <c r="P148">
        <f t="shared" si="17"/>
        <v>25.385230311216475</v>
      </c>
      <c r="Q148">
        <v>41</v>
      </c>
      <c r="R148">
        <v>379</v>
      </c>
      <c r="S148">
        <v>1030</v>
      </c>
      <c r="T148">
        <v>617394</v>
      </c>
      <c r="U148">
        <f t="shared" si="18"/>
        <v>850.94412437632661</v>
      </c>
      <c r="V148">
        <v>45.25</v>
      </c>
      <c r="W148">
        <f t="shared" si="19"/>
        <v>623.67340187997911</v>
      </c>
      <c r="X148">
        <v>58.6</v>
      </c>
      <c r="Y148">
        <f t="shared" si="20"/>
        <v>807.6742839815862</v>
      </c>
      <c r="Z148">
        <v>2720</v>
      </c>
      <c r="AA148">
        <v>3940000</v>
      </c>
      <c r="AE148">
        <f>VLOOKUP(C148,Sheet6!B:C,2,0)</f>
        <v>76</v>
      </c>
    </row>
    <row r="149" spans="1:31">
      <c r="A149" t="s">
        <v>966</v>
      </c>
      <c r="B149" t="str">
        <f t="shared" si="14"/>
        <v>开封</v>
      </c>
      <c r="C149" t="s">
        <v>193</v>
      </c>
      <c r="D149">
        <v>522.80999999999995</v>
      </c>
      <c r="E149">
        <v>6444</v>
      </c>
      <c r="F149">
        <v>85.09</v>
      </c>
      <c r="G149">
        <v>0.16275511179969782</v>
      </c>
      <c r="H149">
        <v>811.31284916201116</v>
      </c>
      <c r="I149">
        <v>16571</v>
      </c>
      <c r="J149">
        <v>21232.35</v>
      </c>
      <c r="K149">
        <v>157</v>
      </c>
      <c r="L149">
        <f t="shared" si="15"/>
        <v>0.3003003003003003</v>
      </c>
      <c r="M149">
        <v>13983</v>
      </c>
      <c r="N149" s="31">
        <f t="shared" si="16"/>
        <v>26.74585413438917</v>
      </c>
      <c r="O149">
        <v>6216</v>
      </c>
      <c r="P149">
        <f t="shared" si="17"/>
        <v>11.8895966029724</v>
      </c>
      <c r="Q149">
        <v>3</v>
      </c>
      <c r="R149">
        <v>288</v>
      </c>
      <c r="S149">
        <v>1422</v>
      </c>
      <c r="T149">
        <v>71271</v>
      </c>
      <c r="U149">
        <f t="shared" si="18"/>
        <v>136.32294715097265</v>
      </c>
      <c r="V149">
        <v>30.42</v>
      </c>
      <c r="W149">
        <f t="shared" si="19"/>
        <v>581.85574109140998</v>
      </c>
      <c r="X149">
        <v>49.62</v>
      </c>
      <c r="Y149">
        <f t="shared" si="20"/>
        <v>949.10196821024851</v>
      </c>
      <c r="Z149">
        <v>473.92</v>
      </c>
      <c r="AE149">
        <f>VLOOKUP(C149,Sheet6!B:C,2,0)</f>
        <v>58</v>
      </c>
    </row>
    <row r="150" spans="1:31">
      <c r="A150" t="s">
        <v>967</v>
      </c>
      <c r="B150" t="str">
        <f t="shared" si="14"/>
        <v>洛阳</v>
      </c>
      <c r="C150" t="s">
        <v>185</v>
      </c>
      <c r="D150">
        <v>690.69</v>
      </c>
      <c r="E150">
        <v>15200</v>
      </c>
      <c r="F150">
        <v>159.21</v>
      </c>
      <c r="G150">
        <v>0.23050862181296963</v>
      </c>
      <c r="H150">
        <v>454.4013157894737</v>
      </c>
      <c r="I150">
        <v>31170</v>
      </c>
      <c r="J150">
        <v>26151.79</v>
      </c>
      <c r="K150">
        <v>264</v>
      </c>
      <c r="L150">
        <f t="shared" si="15"/>
        <v>0.38222646918299091</v>
      </c>
      <c r="M150">
        <v>24328</v>
      </c>
      <c r="N150" s="31">
        <f t="shared" si="16"/>
        <v>35.222748266226525</v>
      </c>
      <c r="O150">
        <v>11883</v>
      </c>
      <c r="P150">
        <f t="shared" si="17"/>
        <v>17.204534595838943</v>
      </c>
      <c r="Q150">
        <v>3</v>
      </c>
      <c r="R150">
        <v>448</v>
      </c>
      <c r="S150">
        <v>2249</v>
      </c>
      <c r="T150">
        <v>80791</v>
      </c>
      <c r="U150">
        <f t="shared" si="18"/>
        <v>116.97143436273871</v>
      </c>
      <c r="V150">
        <v>43.95</v>
      </c>
      <c r="W150">
        <f t="shared" si="19"/>
        <v>636.32020153759277</v>
      </c>
      <c r="X150">
        <v>63.58</v>
      </c>
      <c r="Y150">
        <f t="shared" si="20"/>
        <v>920.52874661570308</v>
      </c>
      <c r="Z150">
        <v>755.44</v>
      </c>
      <c r="AA150">
        <v>231968</v>
      </c>
      <c r="AE150">
        <f>VLOOKUP(C150,Sheet6!B:C,2,0)</f>
        <v>182</v>
      </c>
    </row>
    <row r="151" spans="1:31">
      <c r="A151" t="s">
        <v>968</v>
      </c>
      <c r="B151" t="str">
        <f t="shared" si="14"/>
        <v>平顶山</v>
      </c>
      <c r="C151" t="s">
        <v>172</v>
      </c>
      <c r="D151">
        <v>528.15</v>
      </c>
      <c r="E151">
        <v>7882</v>
      </c>
      <c r="F151">
        <v>101.28</v>
      </c>
      <c r="G151">
        <v>0.19176370349332578</v>
      </c>
      <c r="H151">
        <v>670.07104795737109</v>
      </c>
      <c r="I151">
        <v>23018</v>
      </c>
      <c r="J151">
        <v>28435.05</v>
      </c>
      <c r="K151">
        <v>197</v>
      </c>
      <c r="L151">
        <f t="shared" si="15"/>
        <v>0.37300009467007478</v>
      </c>
      <c r="M151">
        <v>17747</v>
      </c>
      <c r="N151" s="31">
        <f t="shared" si="16"/>
        <v>33.602196345735116</v>
      </c>
      <c r="O151">
        <v>7568</v>
      </c>
      <c r="P151">
        <f t="shared" si="17"/>
        <v>14.329262520117391</v>
      </c>
      <c r="Q151">
        <v>4</v>
      </c>
      <c r="R151">
        <v>267</v>
      </c>
      <c r="S151">
        <v>1481</v>
      </c>
      <c r="T151">
        <v>57929</v>
      </c>
      <c r="U151">
        <f t="shared" si="18"/>
        <v>109.68285524945566</v>
      </c>
      <c r="V151">
        <v>24.9</v>
      </c>
      <c r="W151">
        <f t="shared" si="19"/>
        <v>471.4569724510082</v>
      </c>
      <c r="X151">
        <v>41.49</v>
      </c>
      <c r="Y151">
        <f t="shared" si="20"/>
        <v>785.57228060210173</v>
      </c>
      <c r="Z151">
        <v>113.09</v>
      </c>
      <c r="AE151">
        <f>VLOOKUP(C151,Sheet6!B:C,2,0)</f>
        <v>183</v>
      </c>
    </row>
    <row r="152" spans="1:31">
      <c r="A152" t="s">
        <v>969</v>
      </c>
      <c r="B152" t="str">
        <f t="shared" si="14"/>
        <v>安阳</v>
      </c>
      <c r="C152" t="s">
        <v>215</v>
      </c>
      <c r="D152">
        <v>570.26</v>
      </c>
      <c r="E152">
        <v>7413</v>
      </c>
      <c r="F152">
        <v>107.14</v>
      </c>
      <c r="G152">
        <v>0.1878792129905657</v>
      </c>
      <c r="H152">
        <v>769.27020099824631</v>
      </c>
      <c r="I152">
        <v>21578</v>
      </c>
      <c r="J152">
        <v>24092.74</v>
      </c>
      <c r="K152">
        <v>172</v>
      </c>
      <c r="L152">
        <f t="shared" si="15"/>
        <v>0.30161680636902466</v>
      </c>
      <c r="M152">
        <v>16334</v>
      </c>
      <c r="N152" s="31">
        <f t="shared" si="16"/>
        <v>28.643075088556099</v>
      </c>
      <c r="O152">
        <v>6276</v>
      </c>
      <c r="P152">
        <f t="shared" si="17"/>
        <v>11.005506260302319</v>
      </c>
      <c r="Q152">
        <v>3</v>
      </c>
      <c r="R152">
        <v>326</v>
      </c>
      <c r="S152">
        <v>1534</v>
      </c>
      <c r="T152">
        <v>40513</v>
      </c>
      <c r="U152">
        <f t="shared" si="18"/>
        <v>71.043033002490091</v>
      </c>
      <c r="V152">
        <v>29.52</v>
      </c>
      <c r="W152">
        <f t="shared" si="19"/>
        <v>517.6586118612563</v>
      </c>
      <c r="X152">
        <v>48.97</v>
      </c>
      <c r="Y152">
        <f t="shared" si="20"/>
        <v>858.73110510994979</v>
      </c>
      <c r="Z152">
        <v>688.6</v>
      </c>
      <c r="AE152">
        <f>VLOOKUP(C152,Sheet6!B:C,2,0)</f>
        <v>73</v>
      </c>
    </row>
    <row r="153" spans="1:31">
      <c r="A153" t="s">
        <v>970</v>
      </c>
      <c r="B153" t="str">
        <f t="shared" si="14"/>
        <v>鹤壁</v>
      </c>
      <c r="C153" t="s">
        <v>211</v>
      </c>
      <c r="D153">
        <v>158.77000000000001</v>
      </c>
      <c r="E153">
        <v>2182</v>
      </c>
      <c r="F153">
        <v>58.35</v>
      </c>
      <c r="G153">
        <v>0.36751275429867103</v>
      </c>
      <c r="H153">
        <v>727.63519706691102</v>
      </c>
      <c r="I153">
        <v>25370</v>
      </c>
      <c r="J153">
        <v>21130</v>
      </c>
      <c r="K153">
        <v>55</v>
      </c>
      <c r="L153">
        <f t="shared" si="15"/>
        <v>0.34641305032436859</v>
      </c>
      <c r="M153">
        <v>5373</v>
      </c>
      <c r="N153" s="31">
        <f t="shared" si="16"/>
        <v>33.841405807142408</v>
      </c>
      <c r="O153">
        <v>2697</v>
      </c>
      <c r="P153">
        <f t="shared" si="17"/>
        <v>16.986836304087674</v>
      </c>
      <c r="Q153">
        <v>1</v>
      </c>
      <c r="R153">
        <v>101</v>
      </c>
      <c r="S153">
        <v>466</v>
      </c>
      <c r="T153">
        <v>8750</v>
      </c>
      <c r="U153">
        <f t="shared" si="18"/>
        <v>55.111167097058633</v>
      </c>
      <c r="V153">
        <v>10.59</v>
      </c>
      <c r="W153">
        <f t="shared" si="19"/>
        <v>667.00258235182969</v>
      </c>
      <c r="X153">
        <v>18.39</v>
      </c>
      <c r="Y153">
        <f t="shared" si="20"/>
        <v>1158.2792719027523</v>
      </c>
      <c r="Z153">
        <v>23.17</v>
      </c>
      <c r="AE153">
        <f>VLOOKUP(C153,Sheet6!B:C,2,0)</f>
        <v>74</v>
      </c>
    </row>
    <row r="154" spans="1:31">
      <c r="A154" t="s">
        <v>971</v>
      </c>
      <c r="B154" t="str">
        <f t="shared" si="14"/>
        <v>新乡</v>
      </c>
      <c r="C154" t="s">
        <v>200</v>
      </c>
      <c r="D154">
        <v>593.41</v>
      </c>
      <c r="E154">
        <v>8169</v>
      </c>
      <c r="F154">
        <v>101.04</v>
      </c>
      <c r="G154">
        <v>0.17027013363441804</v>
      </c>
      <c r="H154">
        <v>726.41694209817604</v>
      </c>
      <c r="I154">
        <v>17992</v>
      </c>
      <c r="J154">
        <v>19969.14</v>
      </c>
      <c r="K154">
        <v>240</v>
      </c>
      <c r="L154">
        <f t="shared" si="15"/>
        <v>0.40444212264707369</v>
      </c>
      <c r="M154">
        <v>20396</v>
      </c>
      <c r="N154" s="31">
        <f t="shared" si="16"/>
        <v>34.37083972295715</v>
      </c>
      <c r="O154">
        <v>7931</v>
      </c>
      <c r="P154">
        <f t="shared" si="17"/>
        <v>13.365126977974757</v>
      </c>
      <c r="Q154">
        <v>6</v>
      </c>
      <c r="R154">
        <v>409</v>
      </c>
      <c r="S154">
        <v>1690</v>
      </c>
      <c r="T154">
        <v>104930</v>
      </c>
      <c r="U154">
        <f t="shared" si="18"/>
        <v>176.82546637232269</v>
      </c>
      <c r="V154">
        <v>34.840000000000003</v>
      </c>
      <c r="W154">
        <f t="shared" si="19"/>
        <v>587.11514804266869</v>
      </c>
      <c r="X154">
        <v>56.89</v>
      </c>
      <c r="Y154">
        <f t="shared" si="20"/>
        <v>958.69634822466776</v>
      </c>
      <c r="Z154">
        <v>425.79</v>
      </c>
      <c r="AE154">
        <f>VLOOKUP(C154,Sheet6!B:C,2,0)</f>
        <v>75</v>
      </c>
    </row>
    <row r="155" spans="1:31">
      <c r="A155" t="s">
        <v>972</v>
      </c>
      <c r="B155" t="str">
        <f t="shared" si="14"/>
        <v>焦作</v>
      </c>
      <c r="C155" t="s">
        <v>1107</v>
      </c>
      <c r="D155">
        <v>363.06</v>
      </c>
      <c r="E155">
        <v>4071</v>
      </c>
      <c r="F155">
        <v>83.2</v>
      </c>
      <c r="G155">
        <v>0.2291632237095797</v>
      </c>
      <c r="H155">
        <v>891.82019159911567</v>
      </c>
      <c r="I155">
        <v>31356</v>
      </c>
      <c r="J155">
        <v>24487.22</v>
      </c>
      <c r="K155">
        <v>151</v>
      </c>
      <c r="L155">
        <f t="shared" si="15"/>
        <v>0.41590921610753046</v>
      </c>
      <c r="M155">
        <v>12396</v>
      </c>
      <c r="N155" s="31">
        <f t="shared" si="16"/>
        <v>34.143116840191702</v>
      </c>
      <c r="O155">
        <v>6742</v>
      </c>
      <c r="P155">
        <f t="shared" si="17"/>
        <v>18.569933344350797</v>
      </c>
      <c r="Q155">
        <v>3</v>
      </c>
      <c r="R155">
        <v>253</v>
      </c>
      <c r="S155">
        <v>645</v>
      </c>
      <c r="T155">
        <v>60563</v>
      </c>
      <c r="U155">
        <f t="shared" si="18"/>
        <v>166.81264804715474</v>
      </c>
      <c r="V155">
        <v>23.14</v>
      </c>
      <c r="W155">
        <f t="shared" si="19"/>
        <v>637.3602159422685</v>
      </c>
      <c r="X155">
        <v>31.39</v>
      </c>
      <c r="Y155">
        <f t="shared" si="20"/>
        <v>864.59538368313781</v>
      </c>
      <c r="Z155">
        <v>124</v>
      </c>
      <c r="AE155" t="e">
        <f>VLOOKUP(C155,Sheet6!B:C,2,0)</f>
        <v>#N/A</v>
      </c>
    </row>
    <row r="156" spans="1:31">
      <c r="A156" t="s">
        <v>973</v>
      </c>
      <c r="B156" t="str">
        <f t="shared" si="14"/>
        <v>濮阳</v>
      </c>
      <c r="C156" t="s">
        <v>209</v>
      </c>
      <c r="D156">
        <v>400.23</v>
      </c>
      <c r="E156">
        <v>4266</v>
      </c>
      <c r="F156">
        <v>66.55</v>
      </c>
      <c r="G156">
        <v>0.1662793893511231</v>
      </c>
      <c r="H156">
        <v>938.18565400843897</v>
      </c>
      <c r="I156">
        <v>18855</v>
      </c>
      <c r="J156">
        <v>24046.2</v>
      </c>
      <c r="K156">
        <v>132</v>
      </c>
      <c r="L156">
        <f t="shared" si="15"/>
        <v>0.32981035904354994</v>
      </c>
      <c r="M156">
        <v>10519</v>
      </c>
      <c r="N156" s="31">
        <f t="shared" si="16"/>
        <v>26.282387627114407</v>
      </c>
      <c r="O156">
        <v>5036</v>
      </c>
      <c r="P156">
        <f t="shared" si="17"/>
        <v>12.582764910176648</v>
      </c>
      <c r="Q156">
        <v>1</v>
      </c>
      <c r="R156">
        <v>208</v>
      </c>
      <c r="S156">
        <v>1271</v>
      </c>
      <c r="T156">
        <v>11641</v>
      </c>
      <c r="U156">
        <f t="shared" si="18"/>
        <v>29.085775678984582</v>
      </c>
      <c r="V156">
        <v>29.52</v>
      </c>
      <c r="W156">
        <f t="shared" si="19"/>
        <v>737.57589386102984</v>
      </c>
      <c r="X156">
        <v>46.14</v>
      </c>
      <c r="Y156">
        <f t="shared" si="20"/>
        <v>1152.8371186567724</v>
      </c>
      <c r="AE156">
        <f>VLOOKUP(C156,Sheet6!B:C,2,0)</f>
        <v>57</v>
      </c>
    </row>
    <row r="157" spans="1:31">
      <c r="A157" t="s">
        <v>974</v>
      </c>
      <c r="B157" t="str">
        <f t="shared" si="14"/>
        <v>许昌</v>
      </c>
      <c r="C157" t="s">
        <v>178</v>
      </c>
      <c r="D157">
        <v>482.08</v>
      </c>
      <c r="E157">
        <v>4996</v>
      </c>
      <c r="F157">
        <v>40.99</v>
      </c>
      <c r="G157">
        <v>8.5027381347494199E-2</v>
      </c>
      <c r="H157">
        <v>964.93194555644504</v>
      </c>
      <c r="I157">
        <v>26227</v>
      </c>
      <c r="J157">
        <v>22813.07</v>
      </c>
      <c r="K157">
        <v>165</v>
      </c>
      <c r="L157">
        <f t="shared" si="15"/>
        <v>0.34226684367739796</v>
      </c>
      <c r="M157">
        <v>12349</v>
      </c>
      <c r="N157" s="31">
        <f t="shared" si="16"/>
        <v>25.616080318619318</v>
      </c>
      <c r="O157">
        <v>6963</v>
      </c>
      <c r="P157">
        <f t="shared" si="17"/>
        <v>14.443660803186194</v>
      </c>
      <c r="Q157">
        <v>2</v>
      </c>
      <c r="R157">
        <v>249</v>
      </c>
      <c r="S157">
        <v>1117</v>
      </c>
      <c r="T157">
        <v>32357</v>
      </c>
      <c r="U157">
        <f t="shared" si="18"/>
        <v>67.119565217391312</v>
      </c>
      <c r="V157">
        <v>30.72</v>
      </c>
      <c r="W157">
        <f t="shared" si="19"/>
        <v>637.23863259210088</v>
      </c>
      <c r="X157">
        <v>40.56</v>
      </c>
      <c r="Y157">
        <f t="shared" si="20"/>
        <v>841.35413209425826</v>
      </c>
      <c r="Z157">
        <v>190.9</v>
      </c>
      <c r="AE157">
        <f>VLOOKUP(C157,Sheet6!B:C,2,0)</f>
        <v>77</v>
      </c>
    </row>
    <row r="158" spans="1:31">
      <c r="A158" t="s">
        <v>975</v>
      </c>
      <c r="B158" t="str">
        <f t="shared" si="14"/>
        <v>漯河</v>
      </c>
      <c r="C158" t="s">
        <v>171</v>
      </c>
      <c r="D158">
        <v>274.47000000000003</v>
      </c>
      <c r="E158">
        <v>2617</v>
      </c>
      <c r="F158">
        <v>138.21</v>
      </c>
      <c r="G158">
        <v>0.50355230079790136</v>
      </c>
      <c r="H158">
        <v>1048.7963316774935</v>
      </c>
      <c r="I158">
        <v>23777</v>
      </c>
      <c r="J158">
        <v>18912.009999999998</v>
      </c>
      <c r="K158">
        <v>72</v>
      </c>
      <c r="L158">
        <f t="shared" si="15"/>
        <v>0.26232375122964258</v>
      </c>
      <c r="M158">
        <v>7070</v>
      </c>
      <c r="N158" s="31">
        <f t="shared" si="16"/>
        <v>25.758735016577401</v>
      </c>
      <c r="O158">
        <v>3246</v>
      </c>
      <c r="P158">
        <f t="shared" si="17"/>
        <v>11.826429117936385</v>
      </c>
      <c r="Q158">
        <v>3</v>
      </c>
      <c r="R158">
        <v>118</v>
      </c>
      <c r="S158">
        <v>524</v>
      </c>
      <c r="T158">
        <v>23855</v>
      </c>
      <c r="U158">
        <f t="shared" si="18"/>
        <v>86.912959521987815</v>
      </c>
      <c r="V158">
        <v>16.28</v>
      </c>
      <c r="W158">
        <f t="shared" si="19"/>
        <v>593.14314861369189</v>
      </c>
      <c r="X158">
        <v>21.84</v>
      </c>
      <c r="Y158">
        <f t="shared" si="20"/>
        <v>795.71537872991576</v>
      </c>
      <c r="Z158">
        <v>290</v>
      </c>
      <c r="AE158">
        <f>VLOOKUP(C158,Sheet6!B:C,2,0)</f>
        <v>78</v>
      </c>
    </row>
    <row r="159" spans="1:31">
      <c r="A159" t="s">
        <v>976</v>
      </c>
      <c r="B159" t="str">
        <f t="shared" si="14"/>
        <v>三门峡</v>
      </c>
      <c r="C159" t="s">
        <v>186</v>
      </c>
      <c r="D159">
        <v>228.63</v>
      </c>
      <c r="E159">
        <v>10496</v>
      </c>
      <c r="F159">
        <v>29.1</v>
      </c>
      <c r="G159">
        <v>0.1272798845295893</v>
      </c>
      <c r="H159">
        <v>217.82583841463415</v>
      </c>
      <c r="I159">
        <v>31587</v>
      </c>
      <c r="J159">
        <v>26695.49</v>
      </c>
      <c r="K159">
        <v>125</v>
      </c>
      <c r="L159">
        <f t="shared" si="15"/>
        <v>0.54673489918208462</v>
      </c>
      <c r="M159">
        <v>8065</v>
      </c>
      <c r="N159" s="31">
        <f t="shared" si="16"/>
        <v>35.275335695228101</v>
      </c>
      <c r="O159">
        <v>3960</v>
      </c>
      <c r="P159">
        <f t="shared" si="17"/>
        <v>17.32056160608844</v>
      </c>
      <c r="Q159">
        <v>1</v>
      </c>
      <c r="R159">
        <v>141</v>
      </c>
      <c r="S159">
        <v>566</v>
      </c>
      <c r="T159">
        <v>14302</v>
      </c>
      <c r="U159">
        <f t="shared" si="18"/>
        <v>62.55522022481739</v>
      </c>
      <c r="V159">
        <v>15.78</v>
      </c>
      <c r="W159">
        <f t="shared" si="19"/>
        <v>690.19813672746363</v>
      </c>
      <c r="X159">
        <v>18.649999999999999</v>
      </c>
      <c r="Y159">
        <f t="shared" si="20"/>
        <v>815.7284695796701</v>
      </c>
      <c r="Z159">
        <v>292.7</v>
      </c>
      <c r="AE159">
        <f>VLOOKUP(C159,Sheet6!B:C,2,0)</f>
        <v>197</v>
      </c>
    </row>
    <row r="160" spans="1:31">
      <c r="A160" t="s">
        <v>977</v>
      </c>
      <c r="B160" t="str">
        <f t="shared" si="14"/>
        <v>南阳</v>
      </c>
      <c r="C160" t="s">
        <v>160</v>
      </c>
      <c r="D160">
        <v>1157.56</v>
      </c>
      <c r="E160">
        <v>26509</v>
      </c>
      <c r="F160">
        <v>183.77</v>
      </c>
      <c r="G160">
        <v>0.15875634956287366</v>
      </c>
      <c r="H160">
        <v>436.66679241012486</v>
      </c>
      <c r="I160">
        <v>16997</v>
      </c>
      <c r="J160">
        <v>20804.22</v>
      </c>
      <c r="K160">
        <v>312</v>
      </c>
      <c r="L160">
        <f t="shared" si="15"/>
        <v>0.26953246483983551</v>
      </c>
      <c r="M160">
        <v>22800</v>
      </c>
      <c r="N160" s="31">
        <f t="shared" si="16"/>
        <v>19.696603199834136</v>
      </c>
      <c r="O160">
        <v>10893</v>
      </c>
      <c r="P160">
        <f t="shared" si="17"/>
        <v>9.4103113445523352</v>
      </c>
      <c r="Q160">
        <v>4</v>
      </c>
      <c r="R160">
        <v>523</v>
      </c>
      <c r="S160">
        <v>3754</v>
      </c>
      <c r="T160">
        <v>63494</v>
      </c>
      <c r="U160">
        <f t="shared" si="18"/>
        <v>54.851584367117042</v>
      </c>
      <c r="V160">
        <v>56.26</v>
      </c>
      <c r="W160">
        <f t="shared" si="19"/>
        <v>486.02232281695979</v>
      </c>
      <c r="X160">
        <v>105.36</v>
      </c>
      <c r="Y160">
        <f t="shared" si="20"/>
        <v>910.19040049759849</v>
      </c>
      <c r="Z160">
        <v>404.38</v>
      </c>
      <c r="AA160">
        <v>134000</v>
      </c>
      <c r="AE160">
        <f>VLOOKUP(C160,Sheet6!B:C,2,0)</f>
        <v>184</v>
      </c>
    </row>
    <row r="161" spans="1:31">
      <c r="A161" t="s">
        <v>978</v>
      </c>
      <c r="B161" t="str">
        <f t="shared" si="14"/>
        <v>商丘</v>
      </c>
      <c r="C161" t="s">
        <v>188</v>
      </c>
      <c r="D161">
        <v>905.99</v>
      </c>
      <c r="E161">
        <v>10704</v>
      </c>
      <c r="F161">
        <v>171.71</v>
      </c>
      <c r="G161">
        <v>0.18952747822823651</v>
      </c>
      <c r="H161">
        <v>846.40321375186841</v>
      </c>
      <c r="I161">
        <v>12779</v>
      </c>
      <c r="J161">
        <v>21653.279999999999</v>
      </c>
      <c r="K161">
        <v>228</v>
      </c>
      <c r="L161">
        <f t="shared" si="15"/>
        <v>0.25165840682568241</v>
      </c>
      <c r="M161">
        <v>17827</v>
      </c>
      <c r="N161" s="31">
        <f t="shared" si="16"/>
        <v>19.676817624918598</v>
      </c>
      <c r="O161">
        <v>17610</v>
      </c>
      <c r="P161">
        <f t="shared" si="17"/>
        <v>19.437300632457312</v>
      </c>
      <c r="Q161">
        <v>5</v>
      </c>
      <c r="R161">
        <v>476</v>
      </c>
      <c r="S161">
        <v>2680</v>
      </c>
      <c r="T161">
        <v>74877</v>
      </c>
      <c r="U161">
        <f t="shared" si="18"/>
        <v>82.646607578450087</v>
      </c>
      <c r="V161">
        <v>72.2</v>
      </c>
      <c r="W161">
        <f t="shared" si="19"/>
        <v>796.91828828132759</v>
      </c>
      <c r="X161">
        <v>112.61</v>
      </c>
      <c r="Y161">
        <f t="shared" si="20"/>
        <v>1242.949701431583</v>
      </c>
      <c r="Z161">
        <v>688.9</v>
      </c>
      <c r="AE161">
        <f>VLOOKUP(C161,Sheet6!B:C,2,0)</f>
        <v>38</v>
      </c>
    </row>
    <row r="162" spans="1:31">
      <c r="A162" t="s">
        <v>979</v>
      </c>
      <c r="B162" t="str">
        <f t="shared" si="14"/>
        <v>信阳</v>
      </c>
      <c r="C162" t="s">
        <v>148</v>
      </c>
      <c r="D162">
        <v>853.1</v>
      </c>
      <c r="E162">
        <v>19541</v>
      </c>
      <c r="F162">
        <v>144.66</v>
      </c>
      <c r="G162">
        <v>0.16956980424334778</v>
      </c>
      <c r="H162">
        <v>436.56926462310014</v>
      </c>
      <c r="I162">
        <v>13780</v>
      </c>
      <c r="J162">
        <v>21408.27</v>
      </c>
      <c r="K162">
        <v>265</v>
      </c>
      <c r="L162">
        <f t="shared" si="15"/>
        <v>0.31063181338647283</v>
      </c>
      <c r="M162">
        <v>13118</v>
      </c>
      <c r="N162" s="31">
        <f t="shared" si="16"/>
        <v>15.376860860391513</v>
      </c>
      <c r="O162">
        <v>6632</v>
      </c>
      <c r="P162">
        <f t="shared" si="17"/>
        <v>7.7740007033173129</v>
      </c>
      <c r="Q162">
        <v>3</v>
      </c>
      <c r="R162">
        <v>387</v>
      </c>
      <c r="S162">
        <v>2464</v>
      </c>
      <c r="T162">
        <v>48146</v>
      </c>
      <c r="U162">
        <f t="shared" si="18"/>
        <v>56.43652561247216</v>
      </c>
      <c r="V162">
        <v>59.52</v>
      </c>
      <c r="W162">
        <f t="shared" si="19"/>
        <v>697.69077482124021</v>
      </c>
      <c r="X162">
        <v>86.69</v>
      </c>
      <c r="Y162">
        <f t="shared" si="20"/>
        <v>1016.1762982065408</v>
      </c>
      <c r="Z162">
        <v>559.27</v>
      </c>
      <c r="AE162">
        <f>VLOOKUP(C162,Sheet6!B:C,2,0)</f>
        <v>60</v>
      </c>
    </row>
    <row r="163" spans="1:31">
      <c r="A163" t="s">
        <v>980</v>
      </c>
      <c r="B163" t="str">
        <f t="shared" si="14"/>
        <v>周口</v>
      </c>
      <c r="C163" t="s">
        <v>173</v>
      </c>
      <c r="D163">
        <v>1197.42</v>
      </c>
      <c r="E163">
        <v>11959</v>
      </c>
      <c r="F163">
        <v>52.3</v>
      </c>
      <c r="G163">
        <v>4.3677239398039115E-2</v>
      </c>
      <c r="H163">
        <v>1001.2710092817126</v>
      </c>
      <c r="I163">
        <v>10649</v>
      </c>
      <c r="J163">
        <v>20548.900000000001</v>
      </c>
      <c r="K163">
        <v>265</v>
      </c>
      <c r="L163">
        <f t="shared" si="15"/>
        <v>0.22130914800153662</v>
      </c>
      <c r="M163">
        <v>20219</v>
      </c>
      <c r="N163" s="31">
        <f t="shared" si="16"/>
        <v>16.885470428087054</v>
      </c>
      <c r="O163">
        <v>10669</v>
      </c>
      <c r="P163">
        <f t="shared" si="17"/>
        <v>8.9099898114279021</v>
      </c>
      <c r="Q163">
        <v>3</v>
      </c>
      <c r="R163">
        <v>613</v>
      </c>
      <c r="S163">
        <v>4065</v>
      </c>
      <c r="T163">
        <v>31067</v>
      </c>
      <c r="U163">
        <f t="shared" si="18"/>
        <v>25.944948305523539</v>
      </c>
      <c r="V163">
        <v>88.81</v>
      </c>
      <c r="W163">
        <f t="shared" si="19"/>
        <v>741.67794090628183</v>
      </c>
      <c r="X163">
        <v>145.88</v>
      </c>
      <c r="Y163">
        <f t="shared" si="20"/>
        <v>1218.2859815269494</v>
      </c>
      <c r="Z163">
        <v>50</v>
      </c>
      <c r="AE163">
        <f>VLOOKUP(C163,Sheet6!B:C,2,0)</f>
        <v>59</v>
      </c>
    </row>
    <row r="164" spans="1:31">
      <c r="A164" t="s">
        <v>981</v>
      </c>
      <c r="B164" t="str">
        <f t="shared" si="14"/>
        <v>驻马店</v>
      </c>
      <c r="C164" t="s">
        <v>164</v>
      </c>
      <c r="D164">
        <v>869.16</v>
      </c>
      <c r="E164">
        <v>15083</v>
      </c>
      <c r="F164">
        <v>65.12</v>
      </c>
      <c r="G164">
        <v>7.492291407796034E-2</v>
      </c>
      <c r="H164">
        <v>576.25140887091425</v>
      </c>
      <c r="I164">
        <v>11708</v>
      </c>
      <c r="J164">
        <v>18997.27</v>
      </c>
      <c r="K164">
        <v>232</v>
      </c>
      <c r="L164">
        <f t="shared" si="15"/>
        <v>0.26692438676423214</v>
      </c>
      <c r="M164">
        <v>20884</v>
      </c>
      <c r="N164" s="31">
        <f t="shared" si="16"/>
        <v>24.027796953380275</v>
      </c>
      <c r="O164">
        <v>9323</v>
      </c>
      <c r="P164">
        <f t="shared" si="17"/>
        <v>10.726448525012657</v>
      </c>
      <c r="Q164">
        <v>2</v>
      </c>
      <c r="R164">
        <v>344</v>
      </c>
      <c r="S164">
        <v>2344</v>
      </c>
      <c r="T164">
        <v>16905</v>
      </c>
      <c r="U164">
        <f t="shared" si="18"/>
        <v>19.449813613143725</v>
      </c>
      <c r="V164">
        <v>59.6</v>
      </c>
      <c r="W164">
        <f t="shared" si="19"/>
        <v>685.71954530811354</v>
      </c>
      <c r="X164">
        <v>100.26</v>
      </c>
      <c r="Y164">
        <f t="shared" si="20"/>
        <v>1153.5275438354274</v>
      </c>
      <c r="Z164">
        <v>322.60000000000002</v>
      </c>
      <c r="AE164">
        <f>VLOOKUP(C164,Sheet6!B:C,2,0)</f>
        <v>79</v>
      </c>
    </row>
    <row r="165" spans="1:31">
      <c r="A165" t="s">
        <v>982</v>
      </c>
      <c r="B165" t="str">
        <f t="shared" si="14"/>
        <v>武汉</v>
      </c>
      <c r="C165" t="s">
        <v>125</v>
      </c>
      <c r="D165">
        <v>834.39</v>
      </c>
      <c r="E165">
        <v>8494</v>
      </c>
      <c r="F165">
        <v>514.6</v>
      </c>
      <c r="G165">
        <v>0.61673797624611992</v>
      </c>
      <c r="H165">
        <v>982.32870261360961</v>
      </c>
      <c r="I165">
        <v>51144</v>
      </c>
      <c r="K165">
        <v>227</v>
      </c>
      <c r="L165">
        <f t="shared" si="15"/>
        <v>0.27205503421661331</v>
      </c>
      <c r="M165">
        <v>42865</v>
      </c>
      <c r="N165" s="31">
        <f t="shared" si="16"/>
        <v>51.372859214515998</v>
      </c>
      <c r="O165">
        <v>23997</v>
      </c>
      <c r="P165">
        <f t="shared" si="17"/>
        <v>28.759932405709559</v>
      </c>
      <c r="Q165">
        <v>78</v>
      </c>
      <c r="R165">
        <v>408</v>
      </c>
      <c r="S165">
        <v>681</v>
      </c>
      <c r="T165">
        <v>846315</v>
      </c>
      <c r="U165">
        <f t="shared" si="18"/>
        <v>1014.2918778988243</v>
      </c>
      <c r="V165">
        <v>41.36</v>
      </c>
      <c r="W165">
        <f t="shared" si="19"/>
        <v>495.69146322463121</v>
      </c>
      <c r="X165">
        <v>41.32</v>
      </c>
      <c r="Y165">
        <f t="shared" si="20"/>
        <v>495.21207109385301</v>
      </c>
      <c r="Z165">
        <v>6440</v>
      </c>
      <c r="AA165">
        <v>7638191</v>
      </c>
      <c r="AE165">
        <f>VLOOKUP(C165,Sheet6!B:C,2,0)</f>
        <v>62</v>
      </c>
    </row>
    <row r="166" spans="1:31">
      <c r="A166" t="s">
        <v>983</v>
      </c>
      <c r="B166" t="str">
        <f t="shared" si="14"/>
        <v>黄石</v>
      </c>
      <c r="C166" t="s">
        <v>121</v>
      </c>
      <c r="D166">
        <v>257.94</v>
      </c>
      <c r="E166">
        <v>4583</v>
      </c>
      <c r="F166">
        <v>71.66</v>
      </c>
      <c r="G166">
        <v>0.27781654648367837</v>
      </c>
      <c r="H166">
        <v>562.81911411739031</v>
      </c>
      <c r="I166">
        <v>23560</v>
      </c>
      <c r="J166">
        <v>17272.11</v>
      </c>
      <c r="K166">
        <v>75</v>
      </c>
      <c r="L166">
        <f t="shared" si="15"/>
        <v>0.29076529425447778</v>
      </c>
      <c r="M166">
        <v>9345</v>
      </c>
      <c r="N166" s="31">
        <f t="shared" si="16"/>
        <v>36.229355664107935</v>
      </c>
      <c r="O166">
        <v>4090</v>
      </c>
      <c r="P166">
        <f t="shared" si="17"/>
        <v>15.856400713344188</v>
      </c>
      <c r="Q166">
        <v>3</v>
      </c>
      <c r="R166">
        <v>149</v>
      </c>
      <c r="S166">
        <v>625</v>
      </c>
      <c r="T166">
        <v>32242</v>
      </c>
      <c r="U166">
        <f t="shared" si="18"/>
        <v>124.99806156470497</v>
      </c>
      <c r="V166">
        <v>20.48</v>
      </c>
      <c r="W166">
        <f t="shared" si="19"/>
        <v>793.98309684422736</v>
      </c>
      <c r="X166">
        <v>23.37</v>
      </c>
      <c r="Y166">
        <f t="shared" si="20"/>
        <v>906.02465689695282</v>
      </c>
      <c r="Z166">
        <v>146</v>
      </c>
      <c r="AE166">
        <f>VLOOKUP(C166,Sheet6!B:C,2,0)</f>
        <v>64</v>
      </c>
    </row>
    <row r="167" spans="1:31">
      <c r="A167" t="s">
        <v>984</v>
      </c>
      <c r="B167" t="str">
        <f t="shared" si="14"/>
        <v>十堰</v>
      </c>
      <c r="C167" t="s">
        <v>154</v>
      </c>
      <c r="D167">
        <v>352.12</v>
      </c>
      <c r="E167">
        <v>23680</v>
      </c>
      <c r="F167">
        <v>47.86</v>
      </c>
      <c r="G167">
        <v>0.13591957287288425</v>
      </c>
      <c r="H167">
        <v>148.69932432432432</v>
      </c>
      <c r="I167">
        <v>17015</v>
      </c>
      <c r="J167">
        <v>20991.85</v>
      </c>
      <c r="K167">
        <v>153</v>
      </c>
      <c r="L167">
        <f t="shared" si="15"/>
        <v>0.43451096217198681</v>
      </c>
      <c r="M167">
        <v>12722</v>
      </c>
      <c r="N167" s="31">
        <f t="shared" si="16"/>
        <v>36.129728501647165</v>
      </c>
      <c r="O167">
        <v>6746</v>
      </c>
      <c r="P167">
        <f t="shared" si="17"/>
        <v>19.158241508576623</v>
      </c>
      <c r="Q167">
        <v>4</v>
      </c>
      <c r="R167">
        <v>205</v>
      </c>
      <c r="S167">
        <v>807</v>
      </c>
      <c r="T167">
        <v>32479</v>
      </c>
      <c r="U167">
        <f t="shared" si="18"/>
        <v>92.238441440418043</v>
      </c>
      <c r="V167">
        <v>22.19</v>
      </c>
      <c r="W167">
        <f t="shared" si="19"/>
        <v>630.18289219584233</v>
      </c>
      <c r="X167">
        <v>23.05</v>
      </c>
      <c r="Y167">
        <f t="shared" si="20"/>
        <v>654.60638418720896</v>
      </c>
      <c r="Z167">
        <v>237.6</v>
      </c>
      <c r="AE167">
        <f>VLOOKUP(C167,Sheet6!B:C,2,0)</f>
        <v>198</v>
      </c>
    </row>
    <row r="168" spans="1:31">
      <c r="A168" t="s">
        <v>985</v>
      </c>
      <c r="B168" t="str">
        <f t="shared" si="14"/>
        <v>宜昌</v>
      </c>
      <c r="C168" t="s">
        <v>123</v>
      </c>
      <c r="D168">
        <v>401.1</v>
      </c>
      <c r="E168">
        <v>21048</v>
      </c>
      <c r="F168">
        <v>124.61</v>
      </c>
      <c r="G168">
        <v>0.31067065569683366</v>
      </c>
      <c r="H168">
        <v>190.56442417331814</v>
      </c>
      <c r="I168">
        <v>31476</v>
      </c>
      <c r="J168">
        <v>19332</v>
      </c>
      <c r="K168">
        <v>153</v>
      </c>
      <c r="L168">
        <f t="shared" si="15"/>
        <v>0.38145100972326101</v>
      </c>
      <c r="M168">
        <v>13956</v>
      </c>
      <c r="N168" s="31">
        <f t="shared" si="16"/>
        <v>34.794315632011966</v>
      </c>
      <c r="O168">
        <v>8054</v>
      </c>
      <c r="P168">
        <f t="shared" si="17"/>
        <v>20.079780603340811</v>
      </c>
      <c r="Q168">
        <v>5</v>
      </c>
      <c r="R168">
        <v>189</v>
      </c>
      <c r="S168">
        <v>380</v>
      </c>
      <c r="T168">
        <v>49062</v>
      </c>
      <c r="U168">
        <f t="shared" si="18"/>
        <v>122.31862378459236</v>
      </c>
      <c r="V168">
        <v>18.29</v>
      </c>
      <c r="W168">
        <f t="shared" si="19"/>
        <v>455.99601096983292</v>
      </c>
      <c r="X168">
        <v>16.989999999999998</v>
      </c>
      <c r="Y168">
        <f t="shared" si="20"/>
        <v>423.58514086262767</v>
      </c>
      <c r="Z168">
        <v>302.7</v>
      </c>
      <c r="AA168">
        <v>657528</v>
      </c>
      <c r="AE168">
        <f>VLOOKUP(C168,Sheet6!B:C,2,0)</f>
        <v>293</v>
      </c>
    </row>
    <row r="169" spans="1:31">
      <c r="A169" t="s">
        <v>1120</v>
      </c>
      <c r="B169" t="str">
        <f t="shared" si="14"/>
        <v>襄阳</v>
      </c>
      <c r="C169" t="s">
        <v>1121</v>
      </c>
      <c r="D169">
        <v>586.63</v>
      </c>
      <c r="E169">
        <v>19724</v>
      </c>
      <c r="F169">
        <v>220.64</v>
      </c>
      <c r="G169">
        <v>0.37611441624192421</v>
      </c>
      <c r="H169">
        <v>297.41938754816465</v>
      </c>
      <c r="I169">
        <v>22071</v>
      </c>
      <c r="J169">
        <v>20290.439999999999</v>
      </c>
      <c r="K169">
        <v>191</v>
      </c>
      <c r="L169">
        <f t="shared" si="15"/>
        <v>0.32558853110137564</v>
      </c>
      <c r="M169">
        <v>16003</v>
      </c>
      <c r="N169" s="31">
        <f t="shared" si="16"/>
        <v>27.279545880708454</v>
      </c>
      <c r="O169">
        <v>8646</v>
      </c>
      <c r="P169">
        <f t="shared" si="17"/>
        <v>14.738421151321958</v>
      </c>
      <c r="Q169">
        <v>4</v>
      </c>
      <c r="R169">
        <v>256</v>
      </c>
      <c r="S169">
        <v>863</v>
      </c>
      <c r="T169">
        <v>36813</v>
      </c>
      <c r="U169">
        <f t="shared" si="18"/>
        <v>62.753353902800747</v>
      </c>
      <c r="V169">
        <v>31.69</v>
      </c>
      <c r="W169">
        <f t="shared" si="19"/>
        <v>540.20421730903638</v>
      </c>
      <c r="X169">
        <v>33.22</v>
      </c>
      <c r="Y169">
        <f t="shared" si="20"/>
        <v>566.28539283705231</v>
      </c>
      <c r="Z169">
        <v>591.97</v>
      </c>
      <c r="AA169">
        <v>137000</v>
      </c>
      <c r="AE169">
        <f>VLOOKUP(C169,Sheet6!B:C,2,0)</f>
        <v>185</v>
      </c>
    </row>
    <row r="170" spans="1:31">
      <c r="A170" t="s">
        <v>986</v>
      </c>
      <c r="B170" t="str">
        <f t="shared" si="14"/>
        <v>鄂州</v>
      </c>
      <c r="C170" t="s">
        <v>124</v>
      </c>
      <c r="D170">
        <v>103.4</v>
      </c>
      <c r="E170">
        <v>1504</v>
      </c>
      <c r="F170">
        <v>103.4</v>
      </c>
      <c r="G170">
        <v>1</v>
      </c>
      <c r="H170">
        <v>687.5</v>
      </c>
      <c r="I170">
        <v>31310</v>
      </c>
      <c r="J170">
        <v>12721.22</v>
      </c>
      <c r="K170">
        <v>43</v>
      </c>
      <c r="L170">
        <f t="shared" si="15"/>
        <v>0.41586073500967113</v>
      </c>
      <c r="M170">
        <v>3579</v>
      </c>
      <c r="N170" s="31">
        <f t="shared" si="16"/>
        <v>34.613152804642162</v>
      </c>
      <c r="O170">
        <v>2565</v>
      </c>
      <c r="P170">
        <f t="shared" si="17"/>
        <v>24.806576402321081</v>
      </c>
      <c r="Q170">
        <v>1</v>
      </c>
      <c r="R170">
        <v>60</v>
      </c>
      <c r="S170">
        <v>263</v>
      </c>
      <c r="T170">
        <v>9332</v>
      </c>
      <c r="U170">
        <f t="shared" si="18"/>
        <v>90.251450676982586</v>
      </c>
      <c r="V170">
        <v>7.25</v>
      </c>
      <c r="W170">
        <f t="shared" si="19"/>
        <v>701.16054158607346</v>
      </c>
      <c r="X170">
        <v>7.46</v>
      </c>
      <c r="Y170">
        <f t="shared" si="20"/>
        <v>721.47001934235971</v>
      </c>
      <c r="Z170">
        <v>28.22</v>
      </c>
      <c r="AE170">
        <f>VLOOKUP(C170,Sheet6!B:C,2,0)</f>
        <v>63</v>
      </c>
    </row>
    <row r="171" spans="1:31">
      <c r="A171" t="s">
        <v>987</v>
      </c>
      <c r="B171" t="str">
        <f t="shared" si="14"/>
        <v>荆门</v>
      </c>
      <c r="C171" t="s">
        <v>129</v>
      </c>
      <c r="D171">
        <v>300.58</v>
      </c>
      <c r="E171">
        <v>12404</v>
      </c>
      <c r="F171">
        <v>67.52</v>
      </c>
      <c r="G171">
        <v>0.22463237740368622</v>
      </c>
      <c r="H171">
        <v>242.32505643340858</v>
      </c>
      <c r="I171">
        <v>21074</v>
      </c>
      <c r="J171">
        <v>23426.47</v>
      </c>
      <c r="K171">
        <v>96</v>
      </c>
      <c r="L171">
        <f t="shared" si="15"/>
        <v>0.31938252711424581</v>
      </c>
      <c r="M171">
        <v>8680</v>
      </c>
      <c r="N171" s="31">
        <f t="shared" si="16"/>
        <v>28.87750349324639</v>
      </c>
      <c r="O171">
        <v>4384</v>
      </c>
      <c r="P171">
        <f t="shared" si="17"/>
        <v>14.585135404883891</v>
      </c>
      <c r="Q171">
        <v>1</v>
      </c>
      <c r="R171">
        <v>139</v>
      </c>
      <c r="S171">
        <v>311</v>
      </c>
      <c r="T171">
        <v>18371</v>
      </c>
      <c r="U171">
        <f t="shared" si="18"/>
        <v>61.118504225164685</v>
      </c>
      <c r="V171">
        <v>14.98</v>
      </c>
      <c r="W171">
        <f t="shared" si="19"/>
        <v>498.36981835118775</v>
      </c>
      <c r="X171">
        <v>13.16</v>
      </c>
      <c r="Y171">
        <f t="shared" si="20"/>
        <v>437.82021425244534</v>
      </c>
      <c r="Z171">
        <v>219.3</v>
      </c>
      <c r="AE171">
        <f>VLOOKUP(C171,Sheet6!B:C,2,0)</f>
        <v>186</v>
      </c>
    </row>
    <row r="172" spans="1:31">
      <c r="A172" t="s">
        <v>988</v>
      </c>
      <c r="B172" t="str">
        <f t="shared" si="14"/>
        <v>孝感</v>
      </c>
      <c r="C172" t="s">
        <v>131</v>
      </c>
      <c r="D172">
        <v>526.89</v>
      </c>
      <c r="E172">
        <v>8910</v>
      </c>
      <c r="F172">
        <v>93.54</v>
      </c>
      <c r="G172">
        <v>0.17753231224733818</v>
      </c>
      <c r="H172">
        <v>591.34680134680127</v>
      </c>
      <c r="I172">
        <v>14366</v>
      </c>
      <c r="J172">
        <v>16490.88</v>
      </c>
      <c r="K172">
        <v>149</v>
      </c>
      <c r="L172">
        <f t="shared" si="15"/>
        <v>0.28279147450131908</v>
      </c>
      <c r="M172">
        <v>10077</v>
      </c>
      <c r="N172" s="31">
        <f t="shared" si="16"/>
        <v>19.125434151340887</v>
      </c>
      <c r="O172">
        <v>5804</v>
      </c>
      <c r="P172">
        <f t="shared" si="17"/>
        <v>11.015582000037959</v>
      </c>
      <c r="Q172">
        <v>2</v>
      </c>
      <c r="R172">
        <v>235</v>
      </c>
      <c r="S172">
        <v>713</v>
      </c>
      <c r="T172">
        <v>31670</v>
      </c>
      <c r="U172">
        <f t="shared" si="18"/>
        <v>60.107422801723324</v>
      </c>
      <c r="V172">
        <v>34.1</v>
      </c>
      <c r="W172">
        <f t="shared" si="19"/>
        <v>647.19391144261613</v>
      </c>
      <c r="X172">
        <v>30</v>
      </c>
      <c r="Y172">
        <f t="shared" si="20"/>
        <v>569.37880772077665</v>
      </c>
      <c r="Z172">
        <v>674.26</v>
      </c>
      <c r="AE172">
        <f>VLOOKUP(C172,Sheet6!B:C,2,0)</f>
        <v>81</v>
      </c>
    </row>
    <row r="173" spans="1:31">
      <c r="A173" t="s">
        <v>989</v>
      </c>
      <c r="B173" t="str">
        <f t="shared" si="14"/>
        <v>荆州</v>
      </c>
      <c r="C173" t="s">
        <v>115</v>
      </c>
      <c r="D173">
        <v>655.09</v>
      </c>
      <c r="E173">
        <v>14205</v>
      </c>
      <c r="F173">
        <v>113.2</v>
      </c>
      <c r="G173">
        <v>0.17280068387549802</v>
      </c>
      <c r="H173">
        <v>461.16860260471668</v>
      </c>
      <c r="I173">
        <v>10962</v>
      </c>
      <c r="J173">
        <v>18897.689999999999</v>
      </c>
      <c r="K173">
        <v>175</v>
      </c>
      <c r="L173">
        <f t="shared" si="15"/>
        <v>0.26713886641530171</v>
      </c>
      <c r="M173">
        <v>14455</v>
      </c>
      <c r="N173" s="31">
        <f t="shared" si="16"/>
        <v>22.06567036590392</v>
      </c>
      <c r="O173">
        <v>6314</v>
      </c>
      <c r="P173">
        <f t="shared" si="17"/>
        <v>9.6383703002640857</v>
      </c>
      <c r="Q173">
        <v>9</v>
      </c>
      <c r="R173">
        <v>275</v>
      </c>
      <c r="S173">
        <v>585</v>
      </c>
      <c r="T173">
        <v>117433</v>
      </c>
      <c r="U173">
        <f t="shared" si="18"/>
        <v>179.26239142713214</v>
      </c>
      <c r="V173">
        <v>37.94</v>
      </c>
      <c r="W173">
        <f t="shared" si="19"/>
        <v>579.15706238837402</v>
      </c>
      <c r="X173">
        <v>36.25</v>
      </c>
      <c r="Y173">
        <f t="shared" si="20"/>
        <v>553.35908043169638</v>
      </c>
      <c r="Z173">
        <v>19.8</v>
      </c>
      <c r="AE173">
        <f>VLOOKUP(C173,Sheet6!B:C,2,0)</f>
        <v>187</v>
      </c>
    </row>
    <row r="174" spans="1:31">
      <c r="A174" t="s">
        <v>990</v>
      </c>
      <c r="B174" t="str">
        <f t="shared" si="14"/>
        <v>黄冈</v>
      </c>
      <c r="C174" t="s">
        <v>138</v>
      </c>
      <c r="D174">
        <v>737.38</v>
      </c>
      <c r="E174">
        <v>17446</v>
      </c>
      <c r="F174">
        <v>36.74</v>
      </c>
      <c r="G174">
        <v>4.9825056280343921E-2</v>
      </c>
      <c r="H174">
        <v>422.66422102487678</v>
      </c>
      <c r="I174">
        <v>10928</v>
      </c>
      <c r="J174">
        <v>17486.29</v>
      </c>
      <c r="K174">
        <v>204</v>
      </c>
      <c r="L174">
        <f t="shared" si="15"/>
        <v>0.27665518457240501</v>
      </c>
      <c r="M174">
        <v>13301</v>
      </c>
      <c r="N174" s="31">
        <f t="shared" si="16"/>
        <v>18.038189264693916</v>
      </c>
      <c r="O174">
        <v>9000</v>
      </c>
      <c r="P174">
        <f t="shared" si="17"/>
        <v>12.205375789959044</v>
      </c>
      <c r="Q174">
        <v>4</v>
      </c>
      <c r="R174">
        <v>369</v>
      </c>
      <c r="S174">
        <v>1422</v>
      </c>
      <c r="T174">
        <v>38300</v>
      </c>
      <c r="U174">
        <f t="shared" si="18"/>
        <v>51.940654750603485</v>
      </c>
      <c r="V174">
        <v>56.63</v>
      </c>
      <c r="W174">
        <f t="shared" si="19"/>
        <v>767.98936776153414</v>
      </c>
      <c r="X174">
        <v>53.99</v>
      </c>
      <c r="Y174">
        <f t="shared" si="20"/>
        <v>732.18693211098764</v>
      </c>
      <c r="Z174">
        <v>732</v>
      </c>
      <c r="AE174">
        <f>VLOOKUP(C174,Sheet6!B:C,2,0)</f>
        <v>61</v>
      </c>
    </row>
    <row r="175" spans="1:31">
      <c r="A175" t="s">
        <v>991</v>
      </c>
      <c r="B175" t="str">
        <f t="shared" si="14"/>
        <v>咸宁</v>
      </c>
      <c r="C175" t="s">
        <v>111</v>
      </c>
      <c r="D175">
        <v>289.42</v>
      </c>
      <c r="E175">
        <v>9861</v>
      </c>
      <c r="F175">
        <v>59.65</v>
      </c>
      <c r="G175">
        <v>0.20610185889019417</v>
      </c>
      <c r="H175">
        <v>293.49964506642334</v>
      </c>
      <c r="I175">
        <v>16101</v>
      </c>
      <c r="J175">
        <v>17614.82</v>
      </c>
      <c r="K175">
        <v>82</v>
      </c>
      <c r="L175">
        <f t="shared" si="15"/>
        <v>0.28332527123211937</v>
      </c>
      <c r="M175">
        <v>6493</v>
      </c>
      <c r="N175" s="31">
        <f t="shared" si="16"/>
        <v>22.434524220855504</v>
      </c>
      <c r="O175">
        <v>3548</v>
      </c>
      <c r="P175">
        <f t="shared" si="17"/>
        <v>12.259000760140971</v>
      </c>
      <c r="Q175">
        <v>2</v>
      </c>
      <c r="R175">
        <v>161</v>
      </c>
      <c r="S175">
        <v>506</v>
      </c>
      <c r="T175">
        <v>25420</v>
      </c>
      <c r="U175">
        <f t="shared" si="18"/>
        <v>87.830834081957008</v>
      </c>
      <c r="V175">
        <v>19.690000000000001</v>
      </c>
      <c r="W175">
        <f t="shared" si="19"/>
        <v>680.32616958054041</v>
      </c>
      <c r="X175">
        <v>21.3</v>
      </c>
      <c r="Y175">
        <f t="shared" si="20"/>
        <v>735.95466795660286</v>
      </c>
      <c r="Z175">
        <v>154.12</v>
      </c>
      <c r="AE175">
        <f>VLOOKUP(C175,Sheet6!B:C,2,0)</f>
        <v>65</v>
      </c>
    </row>
    <row r="176" spans="1:31">
      <c r="A176" t="s">
        <v>992</v>
      </c>
      <c r="B176" t="str">
        <f t="shared" si="14"/>
        <v>随州</v>
      </c>
      <c r="C176" t="s">
        <v>324</v>
      </c>
      <c r="D176">
        <v>256.94</v>
      </c>
      <c r="E176">
        <v>9636</v>
      </c>
      <c r="F176">
        <v>64.56</v>
      </c>
      <c r="G176">
        <v>0.25126488674398695</v>
      </c>
      <c r="H176">
        <v>266.64591116645909</v>
      </c>
      <c r="I176">
        <v>15531</v>
      </c>
      <c r="J176">
        <v>20024.28</v>
      </c>
      <c r="K176">
        <v>96</v>
      </c>
      <c r="L176">
        <f t="shared" si="15"/>
        <v>0.37362808437767575</v>
      </c>
      <c r="M176">
        <v>5100</v>
      </c>
      <c r="N176" s="31">
        <f t="shared" si="16"/>
        <v>19.848991982564023</v>
      </c>
      <c r="O176">
        <v>4321</v>
      </c>
      <c r="P176">
        <f t="shared" si="17"/>
        <v>16.817155756207676</v>
      </c>
      <c r="Q176">
        <v>1</v>
      </c>
      <c r="R176">
        <v>108</v>
      </c>
      <c r="S176">
        <v>200</v>
      </c>
      <c r="T176">
        <v>6638</v>
      </c>
      <c r="U176">
        <f t="shared" si="18"/>
        <v>25.834825251031369</v>
      </c>
      <c r="V176">
        <v>15.26</v>
      </c>
      <c r="W176">
        <f t="shared" si="19"/>
        <v>593.91297579201375</v>
      </c>
      <c r="X176">
        <v>14.48</v>
      </c>
      <c r="Y176">
        <f t="shared" si="20"/>
        <v>563.55569393632754</v>
      </c>
      <c r="Z176">
        <v>96.9</v>
      </c>
      <c r="AE176">
        <f>VLOOKUP(C176,Sheet6!B:C,2,0)</f>
        <v>80</v>
      </c>
    </row>
    <row r="177" spans="1:31">
      <c r="A177" t="s">
        <v>993</v>
      </c>
      <c r="B177" t="str">
        <f t="shared" si="14"/>
        <v>长沙</v>
      </c>
      <c r="C177" t="s">
        <v>89</v>
      </c>
      <c r="D177">
        <v>648.37</v>
      </c>
      <c r="E177">
        <v>11819</v>
      </c>
      <c r="F177">
        <v>239.64</v>
      </c>
      <c r="G177">
        <v>0.36960377562194424</v>
      </c>
      <c r="H177">
        <v>548.58279042220158</v>
      </c>
      <c r="I177">
        <v>56620</v>
      </c>
      <c r="J177">
        <v>34887.870000000003</v>
      </c>
      <c r="K177">
        <v>265</v>
      </c>
      <c r="L177">
        <f t="shared" si="15"/>
        <v>0.40871724478307137</v>
      </c>
      <c r="M177">
        <v>35909</v>
      </c>
      <c r="N177" s="31">
        <f t="shared" si="16"/>
        <v>55.383500161944568</v>
      </c>
      <c r="O177">
        <v>17153</v>
      </c>
      <c r="P177">
        <f t="shared" si="17"/>
        <v>26.455573206656691</v>
      </c>
      <c r="Q177">
        <v>48</v>
      </c>
      <c r="R177">
        <v>291</v>
      </c>
      <c r="S177">
        <v>1055</v>
      </c>
      <c r="T177">
        <v>502972</v>
      </c>
      <c r="U177">
        <f t="shared" si="18"/>
        <v>775.7484152567207</v>
      </c>
      <c r="V177">
        <v>29.53</v>
      </c>
      <c r="W177">
        <f t="shared" si="19"/>
        <v>455.44982031864521</v>
      </c>
      <c r="X177">
        <v>40.36</v>
      </c>
      <c r="Y177">
        <f t="shared" si="20"/>
        <v>622.48407545074565</v>
      </c>
      <c r="Z177">
        <v>1478.52</v>
      </c>
      <c r="AA177">
        <v>9421000</v>
      </c>
      <c r="AE177">
        <f>VLOOKUP(C177,Sheet6!B:C,2,0)</f>
        <v>67</v>
      </c>
    </row>
    <row r="178" spans="1:31">
      <c r="A178" t="s">
        <v>994</v>
      </c>
      <c r="B178" t="str">
        <f t="shared" si="14"/>
        <v>株洲</v>
      </c>
      <c r="C178" t="s">
        <v>86</v>
      </c>
      <c r="D178">
        <v>381.98</v>
      </c>
      <c r="E178">
        <v>11276</v>
      </c>
      <c r="F178">
        <v>99</v>
      </c>
      <c r="G178">
        <v>0.25917587308236034</v>
      </c>
      <c r="H178">
        <v>338.75487761617597</v>
      </c>
      <c r="I178">
        <v>27536</v>
      </c>
      <c r="J178">
        <v>29228.48</v>
      </c>
      <c r="K178">
        <v>177</v>
      </c>
      <c r="L178">
        <f t="shared" si="15"/>
        <v>0.46337504581391692</v>
      </c>
      <c r="M178">
        <v>14193</v>
      </c>
      <c r="N178" s="31">
        <f t="shared" si="16"/>
        <v>37.156395622807473</v>
      </c>
      <c r="O178">
        <v>7229</v>
      </c>
      <c r="P178">
        <f t="shared" si="17"/>
        <v>18.925074611236191</v>
      </c>
      <c r="Q178">
        <v>9</v>
      </c>
      <c r="R178">
        <v>195</v>
      </c>
      <c r="S178">
        <v>513</v>
      </c>
      <c r="T178">
        <v>73913</v>
      </c>
      <c r="U178">
        <f t="shared" si="18"/>
        <v>193.49965966804544</v>
      </c>
      <c r="V178">
        <v>14.55</v>
      </c>
      <c r="W178">
        <f t="shared" si="19"/>
        <v>380.90999528771141</v>
      </c>
      <c r="X178">
        <v>21.16</v>
      </c>
      <c r="Y178">
        <f t="shared" si="20"/>
        <v>553.95570448714591</v>
      </c>
      <c r="Z178">
        <v>692.61</v>
      </c>
      <c r="AE178">
        <f>VLOOKUP(C178,Sheet6!B:C,2,0)</f>
        <v>68</v>
      </c>
    </row>
    <row r="179" spans="1:31">
      <c r="A179" t="s">
        <v>995</v>
      </c>
      <c r="B179" t="str">
        <f t="shared" si="14"/>
        <v>湘潭</v>
      </c>
      <c r="C179" t="s">
        <v>85</v>
      </c>
      <c r="D179">
        <v>294.63</v>
      </c>
      <c r="E179">
        <v>5015</v>
      </c>
      <c r="F179">
        <v>87.78</v>
      </c>
      <c r="G179">
        <v>0.29793300071275836</v>
      </c>
      <c r="H179">
        <v>587.4975074775673</v>
      </c>
      <c r="I179">
        <v>26608</v>
      </c>
      <c r="J179">
        <v>25347.16</v>
      </c>
      <c r="K179">
        <v>109</v>
      </c>
      <c r="L179">
        <f t="shared" si="15"/>
        <v>0.36995553745375559</v>
      </c>
      <c r="M179">
        <v>9167</v>
      </c>
      <c r="N179" s="31">
        <f t="shared" si="16"/>
        <v>31.1136001086108</v>
      </c>
      <c r="O179">
        <v>5253</v>
      </c>
      <c r="P179">
        <f t="shared" si="17"/>
        <v>17.829141635271359</v>
      </c>
      <c r="Q179">
        <v>9</v>
      </c>
      <c r="R179">
        <v>190</v>
      </c>
      <c r="S179">
        <v>515</v>
      </c>
      <c r="T179">
        <v>108838</v>
      </c>
      <c r="U179">
        <f t="shared" si="18"/>
        <v>369.40569527882428</v>
      </c>
      <c r="V179">
        <v>13.4</v>
      </c>
      <c r="W179">
        <f t="shared" si="19"/>
        <v>454.80772494314903</v>
      </c>
      <c r="X179">
        <v>15.33</v>
      </c>
      <c r="Y179">
        <f t="shared" si="20"/>
        <v>520.31361368496084</v>
      </c>
      <c r="Z179">
        <v>123.47</v>
      </c>
      <c r="AE179">
        <f>VLOOKUP(C179,Sheet6!B:C,2,0)</f>
        <v>82</v>
      </c>
    </row>
    <row r="180" spans="1:31">
      <c r="A180" t="s">
        <v>996</v>
      </c>
      <c r="B180" t="str">
        <f t="shared" si="14"/>
        <v>衡阳</v>
      </c>
      <c r="C180" t="s">
        <v>71</v>
      </c>
      <c r="D180">
        <v>735.5</v>
      </c>
      <c r="E180">
        <v>15299</v>
      </c>
      <c r="F180">
        <v>103.7</v>
      </c>
      <c r="G180">
        <v>0.14099252209381374</v>
      </c>
      <c r="H180">
        <v>480.75037584155831</v>
      </c>
      <c r="I180">
        <v>17299</v>
      </c>
      <c r="J180">
        <v>25393.17</v>
      </c>
      <c r="K180">
        <v>298</v>
      </c>
      <c r="L180">
        <f t="shared" si="15"/>
        <v>0.4051665533650578</v>
      </c>
      <c r="M180">
        <v>18970</v>
      </c>
      <c r="N180" s="31">
        <f t="shared" si="16"/>
        <v>25.791978246091094</v>
      </c>
      <c r="O180">
        <v>9943</v>
      </c>
      <c r="P180">
        <f t="shared" si="17"/>
        <v>13.51869476546567</v>
      </c>
      <c r="Q180">
        <v>7</v>
      </c>
      <c r="R180">
        <v>425</v>
      </c>
      <c r="S180">
        <v>1925</v>
      </c>
      <c r="T180">
        <v>89488</v>
      </c>
      <c r="U180">
        <f t="shared" si="18"/>
        <v>121.66961250849762</v>
      </c>
      <c r="V180">
        <v>25.83</v>
      </c>
      <c r="W180">
        <f t="shared" si="19"/>
        <v>351.18966689326987</v>
      </c>
      <c r="X180">
        <v>60.6</v>
      </c>
      <c r="Y180">
        <f t="shared" si="20"/>
        <v>823.92929979605708</v>
      </c>
      <c r="Z180">
        <v>850</v>
      </c>
      <c r="AE180">
        <f>VLOOKUP(C180,Sheet6!B:C,2,0)</f>
        <v>83</v>
      </c>
    </row>
    <row r="181" spans="1:31">
      <c r="A181" t="s">
        <v>997</v>
      </c>
      <c r="B181" t="str">
        <f t="shared" si="14"/>
        <v>邵阳</v>
      </c>
      <c r="C181" t="s">
        <v>74</v>
      </c>
      <c r="D181">
        <v>759.12</v>
      </c>
      <c r="E181">
        <v>20830</v>
      </c>
      <c r="F181">
        <v>66.930000000000007</v>
      </c>
      <c r="G181">
        <v>8.8167878596269372E-2</v>
      </c>
      <c r="H181">
        <v>364.43590974555929</v>
      </c>
      <c r="I181">
        <v>8857</v>
      </c>
      <c r="J181">
        <v>22419.15</v>
      </c>
      <c r="K181">
        <v>265</v>
      </c>
      <c r="L181">
        <f t="shared" si="15"/>
        <v>0.34908841816840552</v>
      </c>
      <c r="M181">
        <v>16900</v>
      </c>
      <c r="N181" s="31">
        <f t="shared" si="16"/>
        <v>22.262619875645484</v>
      </c>
      <c r="O181">
        <v>12600</v>
      </c>
      <c r="P181">
        <f t="shared" si="17"/>
        <v>16.598166297818526</v>
      </c>
      <c r="Q181">
        <v>3</v>
      </c>
      <c r="R181">
        <v>483</v>
      </c>
      <c r="S181">
        <v>1752</v>
      </c>
      <c r="T181">
        <v>24151</v>
      </c>
      <c r="U181">
        <f t="shared" si="18"/>
        <v>31.814469385604383</v>
      </c>
      <c r="V181">
        <v>25.75</v>
      </c>
      <c r="W181">
        <f t="shared" si="19"/>
        <v>339.20855727684688</v>
      </c>
      <c r="X181">
        <v>59.6</v>
      </c>
      <c r="Y181">
        <f t="shared" si="20"/>
        <v>785.11961218252713</v>
      </c>
      <c r="Z181">
        <v>153.4</v>
      </c>
      <c r="AE181">
        <f>VLOOKUP(C181,Sheet6!B:C,2,0)</f>
        <v>190</v>
      </c>
    </row>
    <row r="182" spans="1:31">
      <c r="A182" t="s">
        <v>998</v>
      </c>
      <c r="B182" t="str">
        <f t="shared" si="14"/>
        <v>岳阳</v>
      </c>
      <c r="C182" t="s">
        <v>102</v>
      </c>
      <c r="D182">
        <v>555.11</v>
      </c>
      <c r="E182">
        <v>15087</v>
      </c>
      <c r="F182">
        <v>84.41</v>
      </c>
      <c r="G182">
        <v>0.15205995208156942</v>
      </c>
      <c r="H182">
        <v>367.93928547756349</v>
      </c>
      <c r="I182">
        <v>24542</v>
      </c>
      <c r="J182">
        <v>21800.87</v>
      </c>
      <c r="K182">
        <v>295</v>
      </c>
      <c r="L182">
        <f t="shared" si="15"/>
        <v>0.53142620381546002</v>
      </c>
      <c r="M182">
        <v>13510</v>
      </c>
      <c r="N182" s="31">
        <f t="shared" si="16"/>
        <v>24.33751868998937</v>
      </c>
      <c r="O182">
        <v>7809</v>
      </c>
      <c r="P182">
        <f t="shared" si="17"/>
        <v>14.06748212066077</v>
      </c>
      <c r="Q182">
        <v>5</v>
      </c>
      <c r="R182">
        <v>338</v>
      </c>
      <c r="S182">
        <v>1022</v>
      </c>
      <c r="T182">
        <v>35985</v>
      </c>
      <c r="U182">
        <f t="shared" si="18"/>
        <v>64.824989641692639</v>
      </c>
      <c r="V182">
        <v>26.78</v>
      </c>
      <c r="W182">
        <f t="shared" si="19"/>
        <v>482.42690637891593</v>
      </c>
      <c r="X182">
        <v>34.700000000000003</v>
      </c>
      <c r="Y182">
        <f t="shared" si="20"/>
        <v>625.10133126767676</v>
      </c>
      <c r="Z182">
        <v>928.59</v>
      </c>
      <c r="AE182">
        <f>VLOOKUP(C182,Sheet6!B:C,2,0)</f>
        <v>66</v>
      </c>
    </row>
    <row r="183" spans="1:31">
      <c r="A183" t="s">
        <v>999</v>
      </c>
      <c r="B183" t="str">
        <f t="shared" si="14"/>
        <v>常德</v>
      </c>
      <c r="C183" t="s">
        <v>94</v>
      </c>
      <c r="D183">
        <v>615.42999999999995</v>
      </c>
      <c r="E183">
        <v>17950</v>
      </c>
      <c r="F183">
        <v>140.38999999999999</v>
      </c>
      <c r="G183">
        <v>0.22811692637667971</v>
      </c>
      <c r="H183">
        <v>342.85793871866292</v>
      </c>
      <c r="I183">
        <v>22496</v>
      </c>
      <c r="J183">
        <v>25052.34</v>
      </c>
      <c r="K183">
        <v>277</v>
      </c>
      <c r="L183">
        <f t="shared" si="15"/>
        <v>0.4500918057293275</v>
      </c>
      <c r="M183">
        <v>15534</v>
      </c>
      <c r="N183" s="31">
        <f t="shared" si="16"/>
        <v>25.240888484474272</v>
      </c>
      <c r="O183">
        <v>13961</v>
      </c>
      <c r="P183">
        <f t="shared" si="17"/>
        <v>22.684951984791123</v>
      </c>
      <c r="Q183">
        <v>4</v>
      </c>
      <c r="R183">
        <v>300</v>
      </c>
      <c r="S183">
        <v>784</v>
      </c>
      <c r="T183">
        <v>34638</v>
      </c>
      <c r="U183">
        <f t="shared" si="18"/>
        <v>56.282599158312081</v>
      </c>
      <c r="V183">
        <v>27.76</v>
      </c>
      <c r="W183">
        <f t="shared" si="19"/>
        <v>451.06673382838028</v>
      </c>
      <c r="X183">
        <v>27.83</v>
      </c>
      <c r="Y183">
        <f t="shared" si="20"/>
        <v>452.20414994394167</v>
      </c>
      <c r="Z183">
        <v>184.56</v>
      </c>
      <c r="AA183">
        <v>236263</v>
      </c>
      <c r="AE183">
        <f>VLOOKUP(C183,Sheet6!B:C,2,0)</f>
        <v>188</v>
      </c>
    </row>
    <row r="184" spans="1:31">
      <c r="A184" t="s">
        <v>1000</v>
      </c>
      <c r="B184" t="str">
        <f t="shared" si="14"/>
        <v>张家界</v>
      </c>
      <c r="C184" t="s">
        <v>1108</v>
      </c>
      <c r="D184">
        <v>164.61</v>
      </c>
      <c r="E184">
        <v>9516</v>
      </c>
      <c r="F184">
        <v>49.68</v>
      </c>
      <c r="G184">
        <v>0.30180426462547838</v>
      </c>
      <c r="H184">
        <v>172.98234552332914</v>
      </c>
      <c r="I184">
        <v>13517</v>
      </c>
      <c r="J184">
        <v>25440.63</v>
      </c>
      <c r="K184">
        <v>123</v>
      </c>
      <c r="L184">
        <f t="shared" si="15"/>
        <v>0.74722070348095493</v>
      </c>
      <c r="M184">
        <v>5146</v>
      </c>
      <c r="N184" s="31">
        <f t="shared" si="16"/>
        <v>31.26177024482109</v>
      </c>
      <c r="O184">
        <v>2430</v>
      </c>
      <c r="P184">
        <f t="shared" si="17"/>
        <v>14.762165117550573</v>
      </c>
      <c r="Q184">
        <v>2</v>
      </c>
      <c r="R184">
        <v>104</v>
      </c>
      <c r="S184">
        <v>218</v>
      </c>
      <c r="T184">
        <v>12885</v>
      </c>
      <c r="U184">
        <f t="shared" si="18"/>
        <v>78.275924913431737</v>
      </c>
      <c r="V184">
        <v>7.3</v>
      </c>
      <c r="W184">
        <f t="shared" si="19"/>
        <v>443.47245003341226</v>
      </c>
      <c r="X184">
        <v>10.17</v>
      </c>
      <c r="Y184">
        <f t="shared" si="20"/>
        <v>617.82394751230174</v>
      </c>
      <c r="Z184">
        <v>131.5</v>
      </c>
      <c r="AA184">
        <v>594568</v>
      </c>
      <c r="AE184" t="e">
        <f>VLOOKUP(C184,Sheet6!B:C,2,0)</f>
        <v>#N/A</v>
      </c>
    </row>
    <row r="185" spans="1:31">
      <c r="A185" t="s">
        <v>1001</v>
      </c>
      <c r="B185" t="str">
        <f t="shared" si="14"/>
        <v>益阳</v>
      </c>
      <c r="C185" t="s">
        <v>92</v>
      </c>
      <c r="D185">
        <v>469.11</v>
      </c>
      <c r="E185">
        <v>12144</v>
      </c>
      <c r="F185">
        <v>132.19</v>
      </c>
      <c r="G185">
        <v>0.28178891944320095</v>
      </c>
      <c r="H185">
        <v>386.28952569169962</v>
      </c>
      <c r="I185">
        <v>14071</v>
      </c>
      <c r="J185">
        <v>23309.11</v>
      </c>
      <c r="K185">
        <v>145</v>
      </c>
      <c r="L185">
        <f t="shared" si="15"/>
        <v>0.30909594764554155</v>
      </c>
      <c r="M185">
        <v>10107</v>
      </c>
      <c r="N185" s="31">
        <f t="shared" si="16"/>
        <v>21.545053398989577</v>
      </c>
      <c r="O185">
        <v>5107</v>
      </c>
      <c r="P185">
        <f t="shared" si="17"/>
        <v>10.886572445695039</v>
      </c>
      <c r="Q185">
        <v>4</v>
      </c>
      <c r="R185">
        <v>247</v>
      </c>
      <c r="S185">
        <v>601</v>
      </c>
      <c r="T185">
        <v>27548</v>
      </c>
      <c r="U185">
        <f t="shared" si="18"/>
        <v>58.723966660271579</v>
      </c>
      <c r="V185">
        <v>19.32</v>
      </c>
      <c r="W185">
        <f t="shared" si="19"/>
        <v>411.8437040353009</v>
      </c>
      <c r="X185">
        <v>24.23</v>
      </c>
      <c r="Y185">
        <f t="shared" si="20"/>
        <v>516.5099869966532</v>
      </c>
      <c r="Z185">
        <v>91.45</v>
      </c>
      <c r="AE185">
        <f>VLOOKUP(C185,Sheet6!B:C,2,0)</f>
        <v>301</v>
      </c>
    </row>
    <row r="186" spans="1:31">
      <c r="A186" t="s">
        <v>1002</v>
      </c>
      <c r="B186" t="str">
        <f t="shared" si="14"/>
        <v>郴州</v>
      </c>
      <c r="C186" t="s">
        <v>60</v>
      </c>
      <c r="D186">
        <v>472.43</v>
      </c>
      <c r="E186">
        <v>19506</v>
      </c>
      <c r="F186">
        <v>66.47</v>
      </c>
      <c r="G186">
        <v>0.14069809283915077</v>
      </c>
      <c r="H186">
        <v>242.19727263406131</v>
      </c>
      <c r="I186">
        <v>19059</v>
      </c>
      <c r="J186">
        <v>26419.09</v>
      </c>
      <c r="K186">
        <v>328</v>
      </c>
      <c r="L186">
        <f t="shared" si="15"/>
        <v>0.69428275088372882</v>
      </c>
      <c r="M186">
        <v>16128</v>
      </c>
      <c r="N186" s="31">
        <f t="shared" si="16"/>
        <v>34.138390872721885</v>
      </c>
      <c r="O186">
        <v>7918</v>
      </c>
      <c r="P186">
        <f t="shared" si="17"/>
        <v>16.760154943589527</v>
      </c>
      <c r="Q186">
        <v>2</v>
      </c>
      <c r="R186">
        <v>292</v>
      </c>
      <c r="S186">
        <v>1516</v>
      </c>
      <c r="T186">
        <v>20124</v>
      </c>
      <c r="U186">
        <f t="shared" si="18"/>
        <v>42.596786825561459</v>
      </c>
      <c r="V186">
        <v>20.28</v>
      </c>
      <c r="W186">
        <f t="shared" si="19"/>
        <v>429.26994475372015</v>
      </c>
      <c r="X186">
        <v>41.42</v>
      </c>
      <c r="Y186">
        <f t="shared" si="20"/>
        <v>876.74364456109902</v>
      </c>
      <c r="Z186">
        <v>348</v>
      </c>
      <c r="AE186">
        <f>VLOOKUP(C186,Sheet6!B:C,2,0)</f>
        <v>69</v>
      </c>
    </row>
    <row r="187" spans="1:31">
      <c r="A187" t="s">
        <v>1003</v>
      </c>
      <c r="B187" t="str">
        <f t="shared" si="14"/>
        <v>永州</v>
      </c>
      <c r="C187" t="s">
        <v>64</v>
      </c>
      <c r="D187">
        <v>586.66</v>
      </c>
      <c r="E187">
        <v>22441</v>
      </c>
      <c r="F187">
        <v>109.27</v>
      </c>
      <c r="G187">
        <v>0.18625779838407255</v>
      </c>
      <c r="H187">
        <v>261.4232877322757</v>
      </c>
      <c r="I187">
        <v>12471</v>
      </c>
      <c r="J187">
        <v>25116.05</v>
      </c>
      <c r="K187">
        <v>259</v>
      </c>
      <c r="L187">
        <f t="shared" si="15"/>
        <v>0.44148228957147245</v>
      </c>
      <c r="M187">
        <v>13053</v>
      </c>
      <c r="N187" s="31">
        <f t="shared" si="16"/>
        <v>22.249684655507451</v>
      </c>
      <c r="O187">
        <v>6458</v>
      </c>
      <c r="P187">
        <f t="shared" si="17"/>
        <v>11.008079637268606</v>
      </c>
      <c r="Q187">
        <v>3</v>
      </c>
      <c r="R187">
        <v>331</v>
      </c>
      <c r="S187">
        <v>490</v>
      </c>
      <c r="T187">
        <v>24251</v>
      </c>
      <c r="U187">
        <f t="shared" si="18"/>
        <v>41.337401561381384</v>
      </c>
      <c r="V187">
        <v>28.89</v>
      </c>
      <c r="W187">
        <f t="shared" si="19"/>
        <v>492.44877782702082</v>
      </c>
      <c r="X187">
        <v>46.02</v>
      </c>
      <c r="Y187">
        <f t="shared" si="20"/>
        <v>784.44073228104867</v>
      </c>
      <c r="Z187">
        <v>471.37</v>
      </c>
      <c r="AA187">
        <v>5931</v>
      </c>
      <c r="AE187">
        <f>VLOOKUP(C187,Sheet6!B:C,2,0)</f>
        <v>191</v>
      </c>
    </row>
    <row r="188" spans="1:31">
      <c r="A188" t="s">
        <v>1004</v>
      </c>
      <c r="B188" t="str">
        <f t="shared" si="14"/>
        <v>怀化</v>
      </c>
      <c r="C188" t="s">
        <v>77</v>
      </c>
      <c r="D188">
        <v>506.75</v>
      </c>
      <c r="E188">
        <v>27624</v>
      </c>
      <c r="F188">
        <v>34.53</v>
      </c>
      <c r="G188">
        <v>6.8140108534780461E-2</v>
      </c>
      <c r="H188">
        <v>183.44555459021143</v>
      </c>
      <c r="I188">
        <v>12041</v>
      </c>
      <c r="J188">
        <v>25749.72</v>
      </c>
      <c r="K188">
        <v>351</v>
      </c>
      <c r="L188">
        <f t="shared" si="15"/>
        <v>0.6926492353231376</v>
      </c>
      <c r="M188">
        <v>15056</v>
      </c>
      <c r="N188" s="31">
        <f t="shared" si="16"/>
        <v>29.710902812037492</v>
      </c>
      <c r="O188">
        <v>9233</v>
      </c>
      <c r="P188">
        <f t="shared" si="17"/>
        <v>18.220029600394671</v>
      </c>
      <c r="Q188">
        <v>4</v>
      </c>
      <c r="R188">
        <v>364</v>
      </c>
      <c r="S188">
        <v>1525</v>
      </c>
      <c r="T188">
        <v>29686</v>
      </c>
      <c r="U188">
        <f t="shared" si="18"/>
        <v>58.581154415392206</v>
      </c>
      <c r="V188">
        <v>14</v>
      </c>
      <c r="W188">
        <f t="shared" si="19"/>
        <v>276.27035027133695</v>
      </c>
      <c r="X188">
        <v>31.8</v>
      </c>
      <c r="Y188">
        <f t="shared" si="20"/>
        <v>627.52836704489391</v>
      </c>
      <c r="Z188">
        <v>792</v>
      </c>
      <c r="AA188">
        <v>73094</v>
      </c>
      <c r="AE188">
        <f>VLOOKUP(C188,Sheet6!B:C,2,0)</f>
        <v>201</v>
      </c>
    </row>
    <row r="189" spans="1:31">
      <c r="A189" t="s">
        <v>1005</v>
      </c>
      <c r="B189" t="str">
        <f t="shared" si="14"/>
        <v>娄底</v>
      </c>
      <c r="C189" t="s">
        <v>83</v>
      </c>
      <c r="D189">
        <v>419.47</v>
      </c>
      <c r="E189">
        <v>8117</v>
      </c>
      <c r="F189">
        <v>44.54</v>
      </c>
      <c r="G189">
        <v>0.10618161012706509</v>
      </c>
      <c r="H189">
        <v>516.77959837378341</v>
      </c>
      <c r="I189">
        <v>14454</v>
      </c>
      <c r="J189">
        <v>18777.87</v>
      </c>
      <c r="K189">
        <v>138</v>
      </c>
      <c r="L189">
        <f t="shared" si="15"/>
        <v>0.32898657830118955</v>
      </c>
      <c r="M189">
        <v>8795</v>
      </c>
      <c r="N189" s="31">
        <f t="shared" si="16"/>
        <v>20.966934464920016</v>
      </c>
      <c r="O189">
        <v>5643</v>
      </c>
      <c r="P189">
        <f t="shared" si="17"/>
        <v>13.45269029966386</v>
      </c>
      <c r="Q189">
        <v>3</v>
      </c>
      <c r="R189">
        <v>286</v>
      </c>
      <c r="S189">
        <v>938</v>
      </c>
      <c r="T189">
        <v>24365</v>
      </c>
      <c r="U189">
        <f t="shared" si="18"/>
        <v>58.085202755858582</v>
      </c>
      <c r="V189">
        <v>15.24</v>
      </c>
      <c r="W189">
        <f t="shared" si="19"/>
        <v>363.31561255870503</v>
      </c>
      <c r="X189">
        <v>31.67</v>
      </c>
      <c r="Y189">
        <f t="shared" si="20"/>
        <v>755.00035759410684</v>
      </c>
      <c r="Z189">
        <v>9100</v>
      </c>
      <c r="AE189">
        <f>VLOOKUP(C189,Sheet6!B:C,2,0)</f>
        <v>189</v>
      </c>
    </row>
    <row r="190" spans="1:31">
      <c r="A190" t="s">
        <v>1006</v>
      </c>
      <c r="B190" t="str">
        <f t="shared" si="14"/>
        <v>广州</v>
      </c>
      <c r="C190" t="s">
        <v>32</v>
      </c>
      <c r="D190">
        <v>789.39</v>
      </c>
      <c r="E190">
        <v>7434</v>
      </c>
      <c r="F190">
        <v>650.25</v>
      </c>
      <c r="G190">
        <v>0.82373731615551249</v>
      </c>
      <c r="H190">
        <v>1061.8644067796608</v>
      </c>
      <c r="I190">
        <v>89082</v>
      </c>
      <c r="J190">
        <v>49518.11</v>
      </c>
      <c r="K190">
        <v>253</v>
      </c>
      <c r="L190">
        <f t="shared" si="15"/>
        <v>0.32050063973447851</v>
      </c>
      <c r="M190">
        <v>51690</v>
      </c>
      <c r="N190" s="31">
        <f t="shared" si="16"/>
        <v>65.480940979743849</v>
      </c>
      <c r="O190">
        <v>32926</v>
      </c>
      <c r="P190">
        <f t="shared" si="17"/>
        <v>41.710687999594626</v>
      </c>
      <c r="Q190">
        <v>74</v>
      </c>
      <c r="R190">
        <v>471</v>
      </c>
      <c r="S190">
        <v>1022</v>
      </c>
      <c r="T190">
        <v>796006</v>
      </c>
      <c r="U190">
        <f t="shared" si="18"/>
        <v>1008.381155069104</v>
      </c>
      <c r="V190">
        <v>57.52</v>
      </c>
      <c r="W190">
        <f t="shared" si="19"/>
        <v>728.66390504060098</v>
      </c>
      <c r="X190">
        <v>82.89</v>
      </c>
      <c r="Y190">
        <f t="shared" si="20"/>
        <v>1050.0513054383764</v>
      </c>
      <c r="Z190">
        <v>7953.19</v>
      </c>
      <c r="AA190">
        <v>49420000</v>
      </c>
      <c r="AE190">
        <f>VLOOKUP(C190,Sheet6!B:C,2,0)</f>
        <v>50</v>
      </c>
    </row>
    <row r="191" spans="1:31">
      <c r="A191" t="s">
        <v>1007</v>
      </c>
      <c r="B191" t="str">
        <f t="shared" si="14"/>
        <v>韶关</v>
      </c>
      <c r="C191" t="s">
        <v>51</v>
      </c>
      <c r="D191">
        <v>325.54000000000002</v>
      </c>
      <c r="E191">
        <v>18463</v>
      </c>
      <c r="F191">
        <v>92.09</v>
      </c>
      <c r="G191">
        <v>0.28288382380045463</v>
      </c>
      <c r="H191">
        <v>176.32020798353466</v>
      </c>
      <c r="I191">
        <v>19549</v>
      </c>
      <c r="J191">
        <v>28273.119999999999</v>
      </c>
      <c r="K191">
        <v>174</v>
      </c>
      <c r="L191">
        <f t="shared" si="15"/>
        <v>0.53449652884438159</v>
      </c>
      <c r="M191">
        <v>10650</v>
      </c>
      <c r="N191" s="31">
        <f t="shared" si="16"/>
        <v>32.7148737482337</v>
      </c>
      <c r="O191">
        <v>5081</v>
      </c>
      <c r="P191">
        <f t="shared" si="17"/>
        <v>15.607913006082201</v>
      </c>
      <c r="Q191">
        <v>2</v>
      </c>
      <c r="R191">
        <v>168</v>
      </c>
      <c r="S191">
        <v>846</v>
      </c>
      <c r="T191">
        <v>29070</v>
      </c>
      <c r="U191">
        <f t="shared" si="18"/>
        <v>89.29778214658721</v>
      </c>
      <c r="V191">
        <v>20.73</v>
      </c>
      <c r="W191">
        <f t="shared" si="19"/>
        <v>636.78810591632362</v>
      </c>
      <c r="X191">
        <v>21.8</v>
      </c>
      <c r="Y191">
        <f t="shared" si="20"/>
        <v>669.65657062112177</v>
      </c>
      <c r="Z191">
        <v>528.38</v>
      </c>
      <c r="AE191">
        <f>VLOOKUP(C191,Sheet6!B:C,2,0)</f>
        <v>49</v>
      </c>
    </row>
    <row r="192" spans="1:31">
      <c r="A192" t="s">
        <v>1008</v>
      </c>
      <c r="B192" t="str">
        <f t="shared" si="14"/>
        <v>深圳</v>
      </c>
      <c r="C192" t="s">
        <v>24</v>
      </c>
      <c r="D192">
        <v>884.03</v>
      </c>
      <c r="E192">
        <v>1992</v>
      </c>
      <c r="F192">
        <v>884.03</v>
      </c>
      <c r="G192">
        <v>1</v>
      </c>
      <c r="H192">
        <v>4437.901606425703</v>
      </c>
      <c r="I192">
        <v>92772</v>
      </c>
      <c r="J192">
        <v>46715.25</v>
      </c>
      <c r="K192">
        <v>101</v>
      </c>
      <c r="L192">
        <f t="shared" si="15"/>
        <v>0.11424951641912605</v>
      </c>
      <c r="M192">
        <v>19872</v>
      </c>
      <c r="N192" s="31">
        <f t="shared" si="16"/>
        <v>22.478875151295771</v>
      </c>
      <c r="O192">
        <v>21388</v>
      </c>
      <c r="P192">
        <f t="shared" si="17"/>
        <v>24.193749080913545</v>
      </c>
      <c r="Q192">
        <v>8</v>
      </c>
      <c r="R192">
        <v>285</v>
      </c>
      <c r="S192">
        <v>346</v>
      </c>
      <c r="T192">
        <v>66952</v>
      </c>
      <c r="U192">
        <f t="shared" si="18"/>
        <v>75.734986369240872</v>
      </c>
      <c r="V192">
        <v>31.6</v>
      </c>
      <c r="W192">
        <f t="shared" si="19"/>
        <v>357.45393255884989</v>
      </c>
      <c r="X192">
        <v>58.95</v>
      </c>
      <c r="Y192">
        <f t="shared" si="20"/>
        <v>666.83257355519606</v>
      </c>
      <c r="Z192">
        <v>2238</v>
      </c>
      <c r="AA192">
        <v>20510100</v>
      </c>
      <c r="AE192">
        <f>VLOOKUP(C192,Sheet6!B:C,2,0)</f>
        <v>85</v>
      </c>
    </row>
    <row r="193" spans="1:31">
      <c r="A193" t="s">
        <v>1009</v>
      </c>
      <c r="B193" t="str">
        <f t="shared" si="14"/>
        <v>珠海</v>
      </c>
      <c r="C193" t="s">
        <v>18</v>
      </c>
      <c r="D193">
        <v>101.07</v>
      </c>
      <c r="E193">
        <v>1701</v>
      </c>
      <c r="F193">
        <v>101.07</v>
      </c>
      <c r="G193">
        <v>1</v>
      </c>
      <c r="H193">
        <v>594.17989417989406</v>
      </c>
      <c r="I193">
        <v>69890</v>
      </c>
      <c r="J193">
        <v>31760.66</v>
      </c>
      <c r="K193">
        <v>48</v>
      </c>
      <c r="L193">
        <f t="shared" si="15"/>
        <v>0.4749183734045711</v>
      </c>
      <c r="M193">
        <v>5867</v>
      </c>
      <c r="N193" s="31">
        <f t="shared" si="16"/>
        <v>58.048877015929556</v>
      </c>
      <c r="O193">
        <v>4260</v>
      </c>
      <c r="P193">
        <f t="shared" si="17"/>
        <v>42.149005639655684</v>
      </c>
      <c r="Q193">
        <v>10</v>
      </c>
      <c r="R193">
        <v>58</v>
      </c>
      <c r="S193">
        <v>130</v>
      </c>
      <c r="T193">
        <v>101564</v>
      </c>
      <c r="U193">
        <f t="shared" si="18"/>
        <v>1004.8877015929554</v>
      </c>
      <c r="V193">
        <v>9.39</v>
      </c>
      <c r="W193">
        <f t="shared" si="19"/>
        <v>929.05906797269233</v>
      </c>
      <c r="X193">
        <v>12.56</v>
      </c>
      <c r="Y193">
        <f t="shared" si="20"/>
        <v>1242.7030770752945</v>
      </c>
      <c r="AA193">
        <v>864700</v>
      </c>
      <c r="AE193">
        <f>VLOOKUP(C193,Sheet6!B:C,2,0)</f>
        <v>53</v>
      </c>
    </row>
    <row r="194" spans="1:31">
      <c r="A194" t="s">
        <v>1010</v>
      </c>
      <c r="B194" t="str">
        <f t="shared" si="14"/>
        <v>汕头</v>
      </c>
      <c r="C194" t="s">
        <v>38</v>
      </c>
      <c r="D194">
        <v>508.65</v>
      </c>
      <c r="E194">
        <v>2064</v>
      </c>
      <c r="F194">
        <v>501.36</v>
      </c>
      <c r="G194">
        <v>0.98566794455912721</v>
      </c>
      <c r="H194">
        <v>2464.3895348837209</v>
      </c>
      <c r="I194">
        <v>20385</v>
      </c>
      <c r="J194">
        <v>25386.83</v>
      </c>
      <c r="K194">
        <v>80</v>
      </c>
      <c r="L194">
        <f t="shared" si="15"/>
        <v>0.15727907205347488</v>
      </c>
      <c r="M194">
        <v>9661</v>
      </c>
      <c r="N194" s="31">
        <f t="shared" si="16"/>
        <v>18.99341393885776</v>
      </c>
      <c r="O194">
        <v>4435</v>
      </c>
      <c r="P194">
        <f t="shared" si="17"/>
        <v>8.7191585569645138</v>
      </c>
      <c r="Q194">
        <v>1</v>
      </c>
      <c r="R194">
        <v>256</v>
      </c>
      <c r="S194">
        <v>808</v>
      </c>
      <c r="T194">
        <v>9115</v>
      </c>
      <c r="U194">
        <f t="shared" si="18"/>
        <v>17.919984272092794</v>
      </c>
      <c r="V194">
        <v>45.63</v>
      </c>
      <c r="W194">
        <f t="shared" si="19"/>
        <v>897.08050722500752</v>
      </c>
      <c r="X194">
        <v>61.02</v>
      </c>
      <c r="Y194">
        <f t="shared" si="20"/>
        <v>1199.6461220878798</v>
      </c>
      <c r="Z194">
        <v>116.2</v>
      </c>
      <c r="AA194">
        <v>1946000</v>
      </c>
      <c r="AE194">
        <f>VLOOKUP(C194,Sheet6!B:C,2,0)</f>
        <v>177</v>
      </c>
    </row>
    <row r="195" spans="1:31">
      <c r="A195" t="s">
        <v>1011</v>
      </c>
      <c r="B195" t="str">
        <f t="shared" ref="B195:B258" si="21">LEFT(A195,LEN(A195)-1)</f>
        <v>佛山</v>
      </c>
      <c r="C195" t="s">
        <v>30</v>
      </c>
      <c r="D195">
        <v>365.98</v>
      </c>
      <c r="E195">
        <v>3848</v>
      </c>
      <c r="F195">
        <v>365.98</v>
      </c>
      <c r="G195">
        <v>1</v>
      </c>
      <c r="H195">
        <v>951.09147609147612</v>
      </c>
      <c r="I195">
        <v>80686</v>
      </c>
      <c r="K195">
        <v>97</v>
      </c>
      <c r="L195">
        <f t="shared" ref="L195:L258" si="22">K195/D195</f>
        <v>0.26504180556314549</v>
      </c>
      <c r="M195">
        <v>19883</v>
      </c>
      <c r="N195" s="31">
        <f t="shared" ref="N195:N258" si="23">M195/D195</f>
        <v>54.328105360948683</v>
      </c>
      <c r="O195">
        <v>11391</v>
      </c>
      <c r="P195">
        <f t="shared" ref="P195:P258" si="24">O195/D195</f>
        <v>31.12465162030712</v>
      </c>
      <c r="Q195">
        <v>3</v>
      </c>
      <c r="R195">
        <v>179</v>
      </c>
      <c r="S195">
        <v>429</v>
      </c>
      <c r="T195">
        <v>37048</v>
      </c>
      <c r="U195">
        <f t="shared" ref="U195:U258" si="25">T195/D195</f>
        <v>101.22957538663314</v>
      </c>
      <c r="V195">
        <v>32.31</v>
      </c>
      <c r="W195">
        <f t="shared" ref="W195:W258" si="26">V195/D195*10000</f>
        <v>882.83512760260123</v>
      </c>
      <c r="X195">
        <v>43.42</v>
      </c>
      <c r="Y195">
        <f t="shared" ref="Y195:Y258" si="27">X195/D195*10000</f>
        <v>1186.4036286135854</v>
      </c>
      <c r="Z195">
        <v>161.6</v>
      </c>
      <c r="AA195">
        <v>5734</v>
      </c>
      <c r="AE195">
        <f>VLOOKUP(C195,Sheet6!B:C,2,0)</f>
        <v>51</v>
      </c>
    </row>
    <row r="196" spans="1:31">
      <c r="A196" t="s">
        <v>1012</v>
      </c>
      <c r="B196" t="str">
        <f t="shared" si="21"/>
        <v>江门</v>
      </c>
      <c r="C196" t="s">
        <v>23</v>
      </c>
      <c r="D196">
        <v>390.73</v>
      </c>
      <c r="E196">
        <v>9504</v>
      </c>
      <c r="F196">
        <v>137.08000000000001</v>
      </c>
      <c r="G196">
        <v>0.35083049676247025</v>
      </c>
      <c r="H196">
        <v>411.12163299663302</v>
      </c>
      <c r="I196">
        <v>32139</v>
      </c>
      <c r="K196">
        <v>126</v>
      </c>
      <c r="L196">
        <f t="shared" si="22"/>
        <v>0.3224733191718066</v>
      </c>
      <c r="M196">
        <v>11658</v>
      </c>
      <c r="N196" s="31">
        <f t="shared" si="23"/>
        <v>29.83645995956287</v>
      </c>
      <c r="O196">
        <v>6600</v>
      </c>
      <c r="P196">
        <f t="shared" si="24"/>
        <v>16.891459575666062</v>
      </c>
      <c r="Q196">
        <v>3</v>
      </c>
      <c r="R196">
        <v>221</v>
      </c>
      <c r="S196">
        <v>417</v>
      </c>
      <c r="T196">
        <v>21667</v>
      </c>
      <c r="U196">
        <f t="shared" si="25"/>
        <v>55.452614337266141</v>
      </c>
      <c r="V196">
        <v>26.97</v>
      </c>
      <c r="W196">
        <f t="shared" si="26"/>
        <v>690.24646175108137</v>
      </c>
      <c r="X196">
        <v>31.66</v>
      </c>
      <c r="Y196">
        <f t="shared" si="27"/>
        <v>810.278197220587</v>
      </c>
      <c r="AE196">
        <f>VLOOKUP(C196,Sheet6!B:C,2,0)</f>
        <v>326</v>
      </c>
    </row>
    <row r="197" spans="1:31">
      <c r="A197" t="s">
        <v>1013</v>
      </c>
      <c r="B197" t="str">
        <f t="shared" si="21"/>
        <v>湛江</v>
      </c>
      <c r="C197" t="s">
        <v>12</v>
      </c>
      <c r="D197">
        <v>694.85</v>
      </c>
      <c r="E197">
        <v>12471</v>
      </c>
      <c r="F197">
        <v>147.63999999999999</v>
      </c>
      <c r="G197">
        <v>0.21247751313233068</v>
      </c>
      <c r="H197">
        <v>557.17264052602036</v>
      </c>
      <c r="I197">
        <v>16647</v>
      </c>
      <c r="J197">
        <v>23943.29</v>
      </c>
      <c r="K197">
        <v>167</v>
      </c>
      <c r="L197">
        <f t="shared" si="22"/>
        <v>0.24033964164927682</v>
      </c>
      <c r="M197">
        <v>16267</v>
      </c>
      <c r="N197" s="31">
        <f t="shared" si="23"/>
        <v>23.410808088076564</v>
      </c>
      <c r="O197">
        <v>7613</v>
      </c>
      <c r="P197">
        <f t="shared" si="24"/>
        <v>10.956321508239188</v>
      </c>
      <c r="Q197">
        <v>3</v>
      </c>
      <c r="R197">
        <v>347</v>
      </c>
      <c r="S197">
        <v>2105</v>
      </c>
      <c r="T197">
        <v>65031</v>
      </c>
      <c r="U197">
        <f t="shared" si="25"/>
        <v>93.589983449665397</v>
      </c>
      <c r="V197">
        <v>65.88</v>
      </c>
      <c r="W197">
        <f t="shared" si="26"/>
        <v>948.11829891343439</v>
      </c>
      <c r="X197">
        <v>83.77</v>
      </c>
      <c r="Y197">
        <f t="shared" si="27"/>
        <v>1205.5839389796358</v>
      </c>
      <c r="Z197">
        <v>175.4</v>
      </c>
      <c r="AA197">
        <v>396000</v>
      </c>
      <c r="AE197">
        <f>VLOOKUP(C197,Sheet6!B:C,2,0)</f>
        <v>195</v>
      </c>
    </row>
    <row r="198" spans="1:31">
      <c r="A198" t="s">
        <v>1014</v>
      </c>
      <c r="B198" t="str">
        <f t="shared" si="21"/>
        <v>茂名</v>
      </c>
      <c r="C198" t="s">
        <v>14</v>
      </c>
      <c r="D198">
        <v>730.49</v>
      </c>
      <c r="E198">
        <v>11458</v>
      </c>
      <c r="F198">
        <v>129.80000000000001</v>
      </c>
      <c r="G198">
        <v>0.17768894851401115</v>
      </c>
      <c r="H198">
        <v>637.53709198813056</v>
      </c>
      <c r="I198">
        <v>19979</v>
      </c>
      <c r="J198">
        <v>24258.22</v>
      </c>
      <c r="K198">
        <v>144</v>
      </c>
      <c r="L198">
        <f t="shared" si="22"/>
        <v>0.19712795520814796</v>
      </c>
      <c r="M198">
        <v>12571</v>
      </c>
      <c r="N198" s="31">
        <f t="shared" si="23"/>
        <v>17.20899670084464</v>
      </c>
      <c r="O198">
        <v>5359</v>
      </c>
      <c r="P198">
        <f t="shared" si="24"/>
        <v>7.336171610836562</v>
      </c>
      <c r="Q198">
        <v>2</v>
      </c>
      <c r="R198">
        <v>287</v>
      </c>
      <c r="S198">
        <v>2003</v>
      </c>
      <c r="T198">
        <v>23151</v>
      </c>
      <c r="U198">
        <f t="shared" si="25"/>
        <v>31.692425632109952</v>
      </c>
      <c r="V198">
        <v>65.349999999999994</v>
      </c>
      <c r="W198">
        <f t="shared" si="26"/>
        <v>894.6049911703102</v>
      </c>
      <c r="X198">
        <v>72.45</v>
      </c>
      <c r="Y198">
        <f t="shared" si="27"/>
        <v>991.80002464099448</v>
      </c>
      <c r="Z198">
        <v>125</v>
      </c>
      <c r="AE198">
        <f>VLOOKUP(C198,Sheet6!B:C,2,0)</f>
        <v>194</v>
      </c>
    </row>
    <row r="199" spans="1:31">
      <c r="A199" t="s">
        <v>1015</v>
      </c>
      <c r="B199" t="str">
        <f t="shared" si="21"/>
        <v>肇庆</v>
      </c>
      <c r="C199" t="s">
        <v>28</v>
      </c>
      <c r="D199">
        <v>411.99</v>
      </c>
      <c r="E199">
        <v>15134</v>
      </c>
      <c r="F199">
        <v>52.98</v>
      </c>
      <c r="G199">
        <v>0.12859535425617125</v>
      </c>
      <c r="H199">
        <v>272.22809567860446</v>
      </c>
      <c r="I199">
        <v>22415</v>
      </c>
      <c r="J199">
        <v>26319.99</v>
      </c>
      <c r="K199">
        <v>141</v>
      </c>
      <c r="L199">
        <f t="shared" si="22"/>
        <v>0.34224131653680911</v>
      </c>
      <c r="M199">
        <v>8458</v>
      </c>
      <c r="N199" s="31">
        <f t="shared" si="23"/>
        <v>20.52962450544916</v>
      </c>
      <c r="O199">
        <v>4727</v>
      </c>
      <c r="P199">
        <f t="shared" si="24"/>
        <v>11.473579455812034</v>
      </c>
      <c r="Q199">
        <v>4</v>
      </c>
      <c r="R199">
        <v>182</v>
      </c>
      <c r="S199">
        <v>1056</v>
      </c>
      <c r="T199">
        <v>48227</v>
      </c>
      <c r="U199">
        <f t="shared" si="25"/>
        <v>117.05866647248719</v>
      </c>
      <c r="V199">
        <v>32.24</v>
      </c>
      <c r="W199">
        <f t="shared" si="26"/>
        <v>782.54326561324308</v>
      </c>
      <c r="X199">
        <v>39.65</v>
      </c>
      <c r="Y199">
        <f t="shared" si="27"/>
        <v>962.40200004854478</v>
      </c>
      <c r="AE199">
        <f>VLOOKUP(C199,Sheet6!B:C,2,0)</f>
        <v>310</v>
      </c>
    </row>
    <row r="200" spans="1:31">
      <c r="A200" t="s">
        <v>1016</v>
      </c>
      <c r="B200" t="str">
        <f t="shared" si="21"/>
        <v>惠州</v>
      </c>
      <c r="C200" t="s">
        <v>33</v>
      </c>
      <c r="D200">
        <v>321.60000000000002</v>
      </c>
      <c r="E200">
        <v>11158</v>
      </c>
      <c r="F200">
        <v>127.49</v>
      </c>
      <c r="G200">
        <v>0.39642412935323379</v>
      </c>
      <c r="H200">
        <v>288.22369600286794</v>
      </c>
      <c r="I200">
        <v>35819</v>
      </c>
      <c r="J200">
        <v>25786.99</v>
      </c>
      <c r="K200">
        <v>124</v>
      </c>
      <c r="L200">
        <f t="shared" si="22"/>
        <v>0.38557213930348255</v>
      </c>
      <c r="M200">
        <v>10112</v>
      </c>
      <c r="N200" s="31">
        <f t="shared" si="23"/>
        <v>31.442786069651739</v>
      </c>
      <c r="O200">
        <v>5802</v>
      </c>
      <c r="P200">
        <f t="shared" si="24"/>
        <v>18.041044776119403</v>
      </c>
      <c r="Q200">
        <v>1</v>
      </c>
      <c r="R200">
        <v>210</v>
      </c>
      <c r="S200">
        <v>785</v>
      </c>
      <c r="T200">
        <v>12038</v>
      </c>
      <c r="U200">
        <f t="shared" si="25"/>
        <v>37.431592039800989</v>
      </c>
      <c r="V200">
        <v>30.59</v>
      </c>
      <c r="W200">
        <f t="shared" si="26"/>
        <v>951.18159203980088</v>
      </c>
      <c r="X200">
        <v>40.130000000000003</v>
      </c>
      <c r="Y200">
        <f t="shared" si="27"/>
        <v>1247.823383084577</v>
      </c>
      <c r="Z200">
        <v>502</v>
      </c>
      <c r="AE200">
        <f>VLOOKUP(C200,Sheet6!B:C,2,0)</f>
        <v>167</v>
      </c>
    </row>
    <row r="201" spans="1:31">
      <c r="A201" t="s">
        <v>1017</v>
      </c>
      <c r="B201" t="str">
        <f t="shared" si="21"/>
        <v>梅州</v>
      </c>
      <c r="C201" t="s">
        <v>47</v>
      </c>
      <c r="D201">
        <v>506.32</v>
      </c>
      <c r="E201">
        <v>15870</v>
      </c>
      <c r="F201">
        <v>31.39</v>
      </c>
      <c r="G201">
        <v>6.1996365934586822E-2</v>
      </c>
      <c r="H201">
        <v>319.04221802142405</v>
      </c>
      <c r="I201">
        <v>12558</v>
      </c>
      <c r="J201">
        <v>24099.59</v>
      </c>
      <c r="K201">
        <v>171</v>
      </c>
      <c r="L201">
        <f t="shared" si="22"/>
        <v>0.33773107915942485</v>
      </c>
      <c r="M201">
        <v>8593</v>
      </c>
      <c r="N201" s="31">
        <f t="shared" si="23"/>
        <v>16.971480486648758</v>
      </c>
      <c r="O201">
        <v>4599</v>
      </c>
      <c r="P201">
        <f t="shared" si="24"/>
        <v>9.0831884973929533</v>
      </c>
      <c r="Q201">
        <v>1</v>
      </c>
      <c r="R201">
        <v>254</v>
      </c>
      <c r="S201">
        <v>1546</v>
      </c>
      <c r="T201">
        <v>19282</v>
      </c>
      <c r="U201">
        <f t="shared" si="25"/>
        <v>38.082635487438772</v>
      </c>
      <c r="V201">
        <v>11.49</v>
      </c>
      <c r="W201">
        <f t="shared" si="26"/>
        <v>226.93158476852582</v>
      </c>
      <c r="X201">
        <v>34.74</v>
      </c>
      <c r="Y201">
        <f t="shared" si="27"/>
        <v>686.12735029230532</v>
      </c>
      <c r="Z201">
        <v>130</v>
      </c>
      <c r="AA201">
        <v>20100</v>
      </c>
      <c r="AE201">
        <f>VLOOKUP(C201,Sheet6!B:C,2,0)</f>
        <v>166</v>
      </c>
    </row>
    <row r="202" spans="1:31">
      <c r="A202" t="s">
        <v>1018</v>
      </c>
      <c r="B202" t="str">
        <f t="shared" si="21"/>
        <v>汕尾</v>
      </c>
      <c r="C202" t="s">
        <v>29</v>
      </c>
      <c r="D202">
        <v>338.3</v>
      </c>
      <c r="E202">
        <v>5271</v>
      </c>
      <c r="F202">
        <v>52.09</v>
      </c>
      <c r="G202">
        <v>0.15397576115873485</v>
      </c>
      <c r="H202">
        <v>641.81369759058998</v>
      </c>
      <c r="I202">
        <v>13363</v>
      </c>
      <c r="J202">
        <v>23245.4</v>
      </c>
      <c r="K202">
        <v>79</v>
      </c>
      <c r="L202">
        <f t="shared" si="22"/>
        <v>0.23352054389595034</v>
      </c>
      <c r="M202">
        <v>5058</v>
      </c>
      <c r="N202" s="31">
        <f t="shared" si="23"/>
        <v>14.951226721844517</v>
      </c>
      <c r="O202">
        <v>2905</v>
      </c>
      <c r="P202">
        <f t="shared" si="24"/>
        <v>8.5870529116169081</v>
      </c>
      <c r="Q202">
        <v>1</v>
      </c>
      <c r="R202">
        <v>171</v>
      </c>
      <c r="S202">
        <v>785</v>
      </c>
      <c r="T202">
        <v>3862</v>
      </c>
      <c r="U202">
        <f t="shared" si="25"/>
        <v>11.415903044634939</v>
      </c>
      <c r="V202">
        <v>27.96</v>
      </c>
      <c r="W202">
        <f t="shared" si="26"/>
        <v>826.48536801655337</v>
      </c>
      <c r="X202">
        <v>39.17</v>
      </c>
      <c r="Y202">
        <f t="shared" si="27"/>
        <v>1157.8480638486551</v>
      </c>
      <c r="AE202">
        <f>VLOOKUP(C202,Sheet6!B:C,2,0)</f>
        <v>322</v>
      </c>
    </row>
    <row r="203" spans="1:31">
      <c r="A203" t="s">
        <v>1019</v>
      </c>
      <c r="B203" t="str">
        <f t="shared" si="21"/>
        <v>河源</v>
      </c>
      <c r="C203" t="s">
        <v>39</v>
      </c>
      <c r="D203">
        <v>347.81</v>
      </c>
      <c r="E203">
        <v>15642</v>
      </c>
      <c r="F203">
        <v>29.79</v>
      </c>
      <c r="G203">
        <v>8.5650211322273656E-2</v>
      </c>
      <c r="H203">
        <v>222.35647615394453</v>
      </c>
      <c r="I203">
        <v>13928</v>
      </c>
      <c r="J203">
        <v>23805.95</v>
      </c>
      <c r="K203">
        <v>123</v>
      </c>
      <c r="L203">
        <f t="shared" si="22"/>
        <v>0.35364135591271095</v>
      </c>
      <c r="M203">
        <v>5376</v>
      </c>
      <c r="N203" s="31">
        <f t="shared" si="23"/>
        <v>15.456714873062879</v>
      </c>
      <c r="O203">
        <v>3451</v>
      </c>
      <c r="P203">
        <f t="shared" si="24"/>
        <v>9.922083896380208</v>
      </c>
      <c r="Q203">
        <v>1</v>
      </c>
      <c r="R203">
        <v>190</v>
      </c>
      <c r="S203">
        <v>1271</v>
      </c>
      <c r="T203">
        <v>10147</v>
      </c>
      <c r="U203">
        <f t="shared" si="25"/>
        <v>29.173974296311204</v>
      </c>
      <c r="V203">
        <v>24.14</v>
      </c>
      <c r="W203">
        <f t="shared" si="26"/>
        <v>694.05710014088152</v>
      </c>
      <c r="X203">
        <v>26.85</v>
      </c>
      <c r="Y203">
        <f t="shared" si="27"/>
        <v>771.97320376067398</v>
      </c>
      <c r="AE203">
        <f>VLOOKUP(C203,Sheet6!B:C,2,0)</f>
        <v>48</v>
      </c>
    </row>
    <row r="204" spans="1:31">
      <c r="A204" t="s">
        <v>1020</v>
      </c>
      <c r="B204" t="str">
        <f t="shared" si="21"/>
        <v>阳江</v>
      </c>
      <c r="C204" t="s">
        <v>17</v>
      </c>
      <c r="D204">
        <v>274.48</v>
      </c>
      <c r="E204">
        <v>7946</v>
      </c>
      <c r="F204">
        <v>66.510000000000005</v>
      </c>
      <c r="G204">
        <v>0.24231273681142523</v>
      </c>
      <c r="H204">
        <v>345.43166373017874</v>
      </c>
      <c r="I204">
        <v>22130</v>
      </c>
      <c r="J204">
        <v>21442.799999999999</v>
      </c>
      <c r="K204">
        <v>79</v>
      </c>
      <c r="L204">
        <f t="shared" si="22"/>
        <v>0.28781696298455262</v>
      </c>
      <c r="M204">
        <v>5458</v>
      </c>
      <c r="N204" s="31">
        <f t="shared" si="23"/>
        <v>19.884873214806177</v>
      </c>
      <c r="O204">
        <v>7262</v>
      </c>
      <c r="P204">
        <f t="shared" si="24"/>
        <v>26.457301078402796</v>
      </c>
      <c r="Q204">
        <v>1</v>
      </c>
      <c r="R204">
        <v>99</v>
      </c>
      <c r="S204">
        <v>754</v>
      </c>
      <c r="T204">
        <v>6225</v>
      </c>
      <c r="U204">
        <f t="shared" si="25"/>
        <v>22.679248032643542</v>
      </c>
      <c r="V204">
        <v>19.7</v>
      </c>
      <c r="W204">
        <f t="shared" si="26"/>
        <v>717.72078111337794</v>
      </c>
      <c r="X204">
        <v>18.5</v>
      </c>
      <c r="Y204">
        <f t="shared" si="27"/>
        <v>674.00174876129404</v>
      </c>
      <c r="AE204">
        <f>VLOOKUP(C204,Sheet6!B:C,2,0)</f>
        <v>327</v>
      </c>
    </row>
    <row r="205" spans="1:31">
      <c r="A205" t="s">
        <v>1021</v>
      </c>
      <c r="B205" t="str">
        <f t="shared" si="21"/>
        <v>清远</v>
      </c>
      <c r="C205" t="s">
        <v>37</v>
      </c>
      <c r="D205">
        <v>407.31</v>
      </c>
      <c r="E205">
        <v>19036</v>
      </c>
      <c r="F205">
        <v>60.01</v>
      </c>
      <c r="G205">
        <v>0.14733249858829883</v>
      </c>
      <c r="H205">
        <v>213.9682706450935</v>
      </c>
      <c r="I205">
        <v>22797</v>
      </c>
      <c r="J205">
        <v>28375.53</v>
      </c>
      <c r="K205">
        <v>161</v>
      </c>
      <c r="L205">
        <f t="shared" si="22"/>
        <v>0.39527632515774225</v>
      </c>
      <c r="M205">
        <v>8815</v>
      </c>
      <c r="N205" s="31">
        <f t="shared" si="23"/>
        <v>21.641992585499988</v>
      </c>
      <c r="O205">
        <v>4168</v>
      </c>
      <c r="P205">
        <f t="shared" si="24"/>
        <v>10.232992069922172</v>
      </c>
      <c r="Q205">
        <v>1</v>
      </c>
      <c r="R205">
        <v>177</v>
      </c>
      <c r="S205">
        <v>819</v>
      </c>
      <c r="T205">
        <v>8437</v>
      </c>
      <c r="U205">
        <f t="shared" si="25"/>
        <v>20.713952517738331</v>
      </c>
      <c r="V205">
        <v>28.69</v>
      </c>
      <c r="W205">
        <f t="shared" si="26"/>
        <v>704.37750116618793</v>
      </c>
      <c r="X205">
        <v>29.72</v>
      </c>
      <c r="Y205">
        <f t="shared" si="27"/>
        <v>729.66536544646578</v>
      </c>
      <c r="Z205">
        <v>87.62</v>
      </c>
      <c r="AE205">
        <f>VLOOKUP(C205,Sheet6!B:C,2,0)</f>
        <v>70</v>
      </c>
    </row>
    <row r="206" spans="1:31">
      <c r="A206" t="s">
        <v>1022</v>
      </c>
      <c r="B206" t="str">
        <f t="shared" si="21"/>
        <v>东莞</v>
      </c>
      <c r="C206" t="s">
        <v>31</v>
      </c>
      <c r="D206">
        <v>176.8</v>
      </c>
      <c r="E206">
        <v>2465</v>
      </c>
      <c r="F206">
        <v>176.8</v>
      </c>
      <c r="G206">
        <v>1</v>
      </c>
      <c r="H206">
        <v>717.24137931034488</v>
      </c>
      <c r="I206">
        <v>56601</v>
      </c>
      <c r="J206">
        <v>42591.02</v>
      </c>
      <c r="K206">
        <v>65</v>
      </c>
      <c r="L206">
        <f t="shared" si="22"/>
        <v>0.36764705882352938</v>
      </c>
      <c r="M206">
        <v>17685</v>
      </c>
      <c r="N206" s="31">
        <f t="shared" si="23"/>
        <v>100.02828054298642</v>
      </c>
      <c r="O206">
        <v>12884</v>
      </c>
      <c r="P206">
        <f t="shared" si="24"/>
        <v>72.873303167420815</v>
      </c>
      <c r="Q206">
        <v>5</v>
      </c>
      <c r="R206">
        <v>186</v>
      </c>
      <c r="S206">
        <v>337</v>
      </c>
      <c r="T206">
        <v>33992</v>
      </c>
      <c r="U206">
        <f t="shared" si="25"/>
        <v>192.262443438914</v>
      </c>
      <c r="V206">
        <v>24.95</v>
      </c>
      <c r="W206">
        <f t="shared" si="26"/>
        <v>1411.1990950226243</v>
      </c>
      <c r="X206">
        <v>51.12</v>
      </c>
      <c r="Y206">
        <f t="shared" si="27"/>
        <v>2891.4027149321264</v>
      </c>
      <c r="AE206">
        <f>VLOOKUP(C206,Sheet6!B:C,2,0)</f>
        <v>84</v>
      </c>
    </row>
    <row r="207" spans="1:31">
      <c r="A207" t="s">
        <v>1023</v>
      </c>
      <c r="B207" t="str">
        <f t="shared" si="21"/>
        <v>中山</v>
      </c>
      <c r="C207" t="s">
        <v>22</v>
      </c>
      <c r="D207">
        <v>147.15</v>
      </c>
      <c r="E207">
        <v>1800</v>
      </c>
      <c r="F207">
        <v>147.15</v>
      </c>
      <c r="G207">
        <v>1</v>
      </c>
      <c r="H207">
        <v>817.5</v>
      </c>
      <c r="I207">
        <v>62304</v>
      </c>
      <c r="J207">
        <v>36159.440000000002</v>
      </c>
      <c r="K207">
        <v>42</v>
      </c>
      <c r="L207">
        <f t="shared" si="22"/>
        <v>0.2854230377166157</v>
      </c>
      <c r="M207">
        <v>8707</v>
      </c>
      <c r="N207" s="31">
        <f t="shared" si="23"/>
        <v>59.170914033299354</v>
      </c>
      <c r="O207">
        <v>4915</v>
      </c>
      <c r="P207">
        <f t="shared" si="24"/>
        <v>33.401291199456338</v>
      </c>
      <c r="Q207">
        <v>5</v>
      </c>
      <c r="R207">
        <v>99</v>
      </c>
      <c r="S207">
        <v>212</v>
      </c>
      <c r="T207">
        <v>34598</v>
      </c>
      <c r="U207">
        <f t="shared" si="25"/>
        <v>235.12062521236831</v>
      </c>
      <c r="V207">
        <v>14.77</v>
      </c>
      <c r="W207">
        <f t="shared" si="26"/>
        <v>1003.7376826367652</v>
      </c>
      <c r="X207">
        <v>23.68</v>
      </c>
      <c r="Y207">
        <f t="shared" si="27"/>
        <v>1609.2422697927284</v>
      </c>
      <c r="AE207">
        <f>VLOOKUP(C207,Sheet6!B:C,2,0)</f>
        <v>52</v>
      </c>
    </row>
    <row r="208" spans="1:31">
      <c r="A208" t="s">
        <v>1024</v>
      </c>
      <c r="B208" t="str">
        <f t="shared" si="21"/>
        <v>潮州</v>
      </c>
      <c r="C208" t="s">
        <v>43</v>
      </c>
      <c r="D208">
        <v>257.01</v>
      </c>
      <c r="E208">
        <v>3100</v>
      </c>
      <c r="F208">
        <v>34.909999999999997</v>
      </c>
      <c r="G208">
        <v>0.13583129061126026</v>
      </c>
      <c r="H208">
        <v>829.0645161290322</v>
      </c>
      <c r="I208">
        <v>18681</v>
      </c>
      <c r="J208">
        <v>21287.59</v>
      </c>
      <c r="K208">
        <v>67</v>
      </c>
      <c r="L208">
        <f t="shared" si="22"/>
        <v>0.26069024551573872</v>
      </c>
      <c r="M208">
        <v>3233</v>
      </c>
      <c r="N208" s="31">
        <f t="shared" si="23"/>
        <v>12.579277070931093</v>
      </c>
      <c r="O208">
        <v>3149</v>
      </c>
      <c r="P208">
        <f t="shared" si="24"/>
        <v>12.252441539239719</v>
      </c>
      <c r="Q208">
        <v>1</v>
      </c>
      <c r="R208">
        <v>123</v>
      </c>
      <c r="S208">
        <v>704</v>
      </c>
      <c r="T208">
        <v>14714</v>
      </c>
      <c r="U208">
        <f t="shared" si="25"/>
        <v>57.250690634605661</v>
      </c>
      <c r="V208">
        <v>20.57</v>
      </c>
      <c r="W208">
        <f t="shared" si="26"/>
        <v>800.35796272518587</v>
      </c>
      <c r="X208">
        <v>21.48</v>
      </c>
      <c r="Y208">
        <f t="shared" si="27"/>
        <v>835.76514532508475</v>
      </c>
      <c r="Z208">
        <v>27</v>
      </c>
      <c r="AE208">
        <f>VLOOKUP(C208,Sheet6!B:C,2,0)</f>
        <v>321</v>
      </c>
    </row>
    <row r="209" spans="1:31">
      <c r="A209" t="s">
        <v>1025</v>
      </c>
      <c r="B209" t="str">
        <f t="shared" si="21"/>
        <v>揭阳</v>
      </c>
      <c r="C209" t="s">
        <v>40</v>
      </c>
      <c r="D209">
        <v>644.61</v>
      </c>
      <c r="E209">
        <v>5240</v>
      </c>
      <c r="F209">
        <v>69.2</v>
      </c>
      <c r="G209">
        <v>0.10735173205504103</v>
      </c>
      <c r="H209">
        <v>1230.1717557251909</v>
      </c>
      <c r="I209">
        <v>14159</v>
      </c>
      <c r="J209">
        <v>19877.71</v>
      </c>
      <c r="K209">
        <v>136</v>
      </c>
      <c r="L209">
        <f t="shared" si="22"/>
        <v>0.21098028265152571</v>
      </c>
      <c r="M209">
        <v>6851</v>
      </c>
      <c r="N209" s="31">
        <f t="shared" si="23"/>
        <v>10.628131738570609</v>
      </c>
      <c r="O209">
        <v>4013</v>
      </c>
      <c r="P209">
        <f t="shared" si="24"/>
        <v>6.2254696638277407</v>
      </c>
      <c r="Q209">
        <v>2</v>
      </c>
      <c r="R209">
        <v>271</v>
      </c>
      <c r="S209">
        <v>1365</v>
      </c>
      <c r="T209">
        <v>9431</v>
      </c>
      <c r="U209">
        <f t="shared" si="25"/>
        <v>14.630551806518669</v>
      </c>
      <c r="V209">
        <v>57.1</v>
      </c>
      <c r="W209">
        <f t="shared" si="26"/>
        <v>885.80692201486158</v>
      </c>
      <c r="X209">
        <v>72.44</v>
      </c>
      <c r="Y209">
        <f t="shared" si="27"/>
        <v>1123.7802702409208</v>
      </c>
      <c r="Z209">
        <v>21.52</v>
      </c>
      <c r="AE209">
        <f>VLOOKUP(C209,Sheet6!B:C,2,0)</f>
        <v>176</v>
      </c>
    </row>
    <row r="210" spans="1:31">
      <c r="A210" t="s">
        <v>1026</v>
      </c>
      <c r="B210" t="str">
        <f t="shared" si="21"/>
        <v>云浮</v>
      </c>
      <c r="C210" t="s">
        <v>322</v>
      </c>
      <c r="D210">
        <v>274.24</v>
      </c>
      <c r="E210">
        <v>7779</v>
      </c>
      <c r="F210">
        <v>29.43</v>
      </c>
      <c r="G210">
        <v>0.10731476079346557</v>
      </c>
      <c r="H210">
        <v>352.53888674636846</v>
      </c>
      <c r="I210">
        <v>14276</v>
      </c>
      <c r="J210">
        <v>21918.29</v>
      </c>
      <c r="K210">
        <v>78</v>
      </c>
      <c r="L210">
        <f t="shared" si="22"/>
        <v>0.28442240373395566</v>
      </c>
      <c r="M210">
        <v>5260</v>
      </c>
      <c r="N210" s="31">
        <f t="shared" si="23"/>
        <v>19.180280046674444</v>
      </c>
      <c r="O210">
        <v>2550</v>
      </c>
      <c r="P210">
        <f t="shared" si="24"/>
        <v>9.2984247374562425</v>
      </c>
      <c r="Q210">
        <v>1</v>
      </c>
      <c r="R210">
        <v>111</v>
      </c>
      <c r="S210">
        <v>766</v>
      </c>
      <c r="T210">
        <v>7376</v>
      </c>
      <c r="U210">
        <f t="shared" si="25"/>
        <v>26.896149358226371</v>
      </c>
      <c r="V210">
        <v>15.84</v>
      </c>
      <c r="W210">
        <f t="shared" si="26"/>
        <v>577.59626604434072</v>
      </c>
      <c r="X210">
        <v>21.71</v>
      </c>
      <c r="Y210">
        <f t="shared" si="27"/>
        <v>791.64235705950989</v>
      </c>
      <c r="AE210">
        <f>VLOOKUP(C210,Sheet6!B:C,2,0)</f>
        <v>323</v>
      </c>
    </row>
    <row r="211" spans="1:31">
      <c r="A211" t="s">
        <v>1027</v>
      </c>
      <c r="B211" t="str">
        <f t="shared" si="21"/>
        <v>南宁</v>
      </c>
      <c r="C211" t="s">
        <v>20</v>
      </c>
      <c r="D211">
        <v>694.8</v>
      </c>
      <c r="E211">
        <v>22099</v>
      </c>
      <c r="F211">
        <v>265.51</v>
      </c>
      <c r="G211">
        <v>0.38213874496257916</v>
      </c>
      <c r="H211">
        <v>314.40336666817501</v>
      </c>
      <c r="I211">
        <v>21945</v>
      </c>
      <c r="J211">
        <v>32596.13</v>
      </c>
      <c r="K211">
        <v>202</v>
      </c>
      <c r="L211">
        <f t="shared" si="22"/>
        <v>0.29073114565342545</v>
      </c>
      <c r="M211">
        <v>23501</v>
      </c>
      <c r="N211" s="31">
        <f t="shared" si="23"/>
        <v>33.824122049510656</v>
      </c>
      <c r="O211">
        <v>12908</v>
      </c>
      <c r="P211">
        <f t="shared" si="24"/>
        <v>18.578008059873348</v>
      </c>
      <c r="Q211">
        <v>30</v>
      </c>
      <c r="R211">
        <v>355</v>
      </c>
      <c r="S211">
        <v>1548</v>
      </c>
      <c r="T211">
        <v>257576</v>
      </c>
      <c r="U211">
        <f t="shared" si="25"/>
        <v>370.7196315486471</v>
      </c>
      <c r="V211">
        <v>38.53</v>
      </c>
      <c r="W211">
        <f t="shared" si="26"/>
        <v>554.54807138744968</v>
      </c>
      <c r="X211">
        <v>52.66</v>
      </c>
      <c r="Y211">
        <f t="shared" si="27"/>
        <v>757.91594703511805</v>
      </c>
      <c r="Z211">
        <v>943.83</v>
      </c>
      <c r="AA211">
        <v>2306000</v>
      </c>
      <c r="AE211">
        <f>VLOOKUP(C211,Sheet6!B:C,2,0)</f>
        <v>218</v>
      </c>
    </row>
    <row r="212" spans="1:31">
      <c r="A212" t="s">
        <v>1028</v>
      </c>
      <c r="B212" t="str">
        <f t="shared" si="21"/>
        <v>柳州</v>
      </c>
      <c r="C212" t="s">
        <v>42</v>
      </c>
      <c r="D212">
        <v>366.23</v>
      </c>
      <c r="E212">
        <v>18617</v>
      </c>
      <c r="F212">
        <v>103.33</v>
      </c>
      <c r="G212">
        <v>0.28214510007372412</v>
      </c>
      <c r="H212">
        <v>196.71805339206102</v>
      </c>
      <c r="I212">
        <v>28291</v>
      </c>
      <c r="J212">
        <v>33644.839999999997</v>
      </c>
      <c r="K212">
        <v>170</v>
      </c>
      <c r="L212">
        <f t="shared" si="22"/>
        <v>0.46418917073969906</v>
      </c>
      <c r="M212">
        <v>14980</v>
      </c>
      <c r="N212" s="31">
        <f t="shared" si="23"/>
        <v>40.903257515768779</v>
      </c>
      <c r="O212">
        <v>7192</v>
      </c>
      <c r="P212">
        <f t="shared" si="24"/>
        <v>19.637932446823033</v>
      </c>
      <c r="Q212">
        <v>7</v>
      </c>
      <c r="R212">
        <v>187</v>
      </c>
      <c r="S212">
        <v>1017</v>
      </c>
      <c r="T212">
        <v>59450</v>
      </c>
      <c r="U212">
        <f t="shared" si="25"/>
        <v>162.32968353220653</v>
      </c>
      <c r="V212">
        <v>18.010000000000002</v>
      </c>
      <c r="W212">
        <f t="shared" si="26"/>
        <v>491.76746853070478</v>
      </c>
      <c r="X212">
        <v>25.09</v>
      </c>
      <c r="Y212">
        <f t="shared" si="27"/>
        <v>685.0886055211206</v>
      </c>
      <c r="Z212">
        <v>539.91</v>
      </c>
      <c r="AA212">
        <v>170198</v>
      </c>
      <c r="AE212">
        <f>VLOOKUP(C212,Sheet6!B:C,2,0)</f>
        <v>202</v>
      </c>
    </row>
    <row r="213" spans="1:31">
      <c r="A213" t="s">
        <v>1029</v>
      </c>
      <c r="B213" t="str">
        <f t="shared" si="21"/>
        <v>桂林</v>
      </c>
      <c r="C213" t="s">
        <v>53</v>
      </c>
      <c r="D213">
        <v>509.98</v>
      </c>
      <c r="E213">
        <v>27809</v>
      </c>
      <c r="F213">
        <v>75.86</v>
      </c>
      <c r="G213">
        <v>0.14875093140907486</v>
      </c>
      <c r="H213">
        <v>183.38667337912187</v>
      </c>
      <c r="I213">
        <v>18443</v>
      </c>
      <c r="J213">
        <v>27843.9</v>
      </c>
      <c r="K213">
        <v>192</v>
      </c>
      <c r="L213">
        <f t="shared" si="22"/>
        <v>0.37648535236675945</v>
      </c>
      <c r="M213">
        <v>13486</v>
      </c>
      <c r="N213" s="31">
        <f t="shared" si="23"/>
        <v>26.444174281344367</v>
      </c>
      <c r="O213">
        <v>8008</v>
      </c>
      <c r="P213">
        <f t="shared" si="24"/>
        <v>15.70257657163026</v>
      </c>
      <c r="Q213">
        <v>9</v>
      </c>
      <c r="R213">
        <v>256</v>
      </c>
      <c r="S213">
        <v>1265</v>
      </c>
      <c r="T213">
        <v>102247</v>
      </c>
      <c r="U213">
        <f t="shared" si="25"/>
        <v>200.49217616377112</v>
      </c>
      <c r="V213">
        <v>22.65</v>
      </c>
      <c r="W213">
        <f t="shared" si="26"/>
        <v>444.13506412016153</v>
      </c>
      <c r="X213">
        <v>27.77</v>
      </c>
      <c r="Y213">
        <f t="shared" si="27"/>
        <v>544.53115808463076</v>
      </c>
      <c r="Z213">
        <v>396.54</v>
      </c>
      <c r="AA213">
        <v>2800000</v>
      </c>
      <c r="AE213">
        <f>VLOOKUP(C213,Sheet6!B:C,2,0)</f>
        <v>311</v>
      </c>
    </row>
    <row r="214" spans="1:31">
      <c r="A214" t="s">
        <v>1030</v>
      </c>
      <c r="B214" t="str">
        <f t="shared" si="21"/>
        <v>梧州</v>
      </c>
      <c r="C214" t="s">
        <v>34</v>
      </c>
      <c r="D214">
        <v>310.64999999999998</v>
      </c>
      <c r="E214">
        <v>12555</v>
      </c>
      <c r="F214">
        <v>49.89</v>
      </c>
      <c r="G214">
        <v>0.16059874456784162</v>
      </c>
      <c r="H214">
        <v>247.43130227001194</v>
      </c>
      <c r="I214">
        <v>14776</v>
      </c>
      <c r="J214">
        <v>24374.44</v>
      </c>
      <c r="K214">
        <v>92</v>
      </c>
      <c r="L214">
        <f t="shared" si="22"/>
        <v>0.29615322710445841</v>
      </c>
      <c r="M214">
        <v>7389</v>
      </c>
      <c r="N214" s="31">
        <f t="shared" si="23"/>
        <v>23.785610816030903</v>
      </c>
      <c r="O214">
        <v>3892</v>
      </c>
      <c r="P214">
        <f t="shared" si="24"/>
        <v>12.528569129245133</v>
      </c>
      <c r="Q214">
        <v>1</v>
      </c>
      <c r="R214">
        <v>141</v>
      </c>
      <c r="S214">
        <v>896</v>
      </c>
      <c r="T214">
        <v>10932</v>
      </c>
      <c r="U214">
        <f t="shared" si="25"/>
        <v>35.190729116368907</v>
      </c>
      <c r="V214">
        <v>19.940000000000001</v>
      </c>
      <c r="W214">
        <f t="shared" si="26"/>
        <v>641.8799291807502</v>
      </c>
      <c r="X214">
        <v>31.94</v>
      </c>
      <c r="Y214">
        <f t="shared" si="27"/>
        <v>1028.1667471430872</v>
      </c>
      <c r="Z214">
        <v>13.97</v>
      </c>
      <c r="AA214">
        <v>47000</v>
      </c>
      <c r="AE214">
        <f>VLOOKUP(C214,Sheet6!B:C,2,0)</f>
        <v>193</v>
      </c>
    </row>
    <row r="215" spans="1:31">
      <c r="A215" t="s">
        <v>1031</v>
      </c>
      <c r="B215" t="str">
        <f t="shared" si="21"/>
        <v>北海</v>
      </c>
      <c r="C215" t="s">
        <v>13</v>
      </c>
      <c r="D215">
        <v>158.94999999999999</v>
      </c>
      <c r="E215">
        <v>3337</v>
      </c>
      <c r="F215">
        <v>59.86</v>
      </c>
      <c r="G215">
        <v>0.37659641396665622</v>
      </c>
      <c r="H215">
        <v>476.32604135450998</v>
      </c>
      <c r="I215">
        <v>20093</v>
      </c>
      <c r="J215">
        <v>24761.279999999999</v>
      </c>
      <c r="K215">
        <v>48</v>
      </c>
      <c r="L215">
        <f t="shared" si="22"/>
        <v>0.30198175526895255</v>
      </c>
      <c r="M215">
        <v>4150</v>
      </c>
      <c r="N215" s="31">
        <f t="shared" si="23"/>
        <v>26.108839257628187</v>
      </c>
      <c r="O215">
        <v>2388</v>
      </c>
      <c r="P215">
        <f t="shared" si="24"/>
        <v>15.023592324630387</v>
      </c>
      <c r="Q215">
        <v>4</v>
      </c>
      <c r="R215">
        <v>84</v>
      </c>
      <c r="S215">
        <v>394</v>
      </c>
      <c r="T215">
        <v>15887</v>
      </c>
      <c r="U215">
        <f t="shared" si="25"/>
        <v>99.949669707455186</v>
      </c>
      <c r="V215">
        <v>10.81</v>
      </c>
      <c r="W215">
        <f t="shared" si="26"/>
        <v>680.08807801195348</v>
      </c>
      <c r="X215">
        <v>15.3</v>
      </c>
      <c r="Y215">
        <f t="shared" si="27"/>
        <v>962.56684491978615</v>
      </c>
      <c r="Z215">
        <v>31</v>
      </c>
      <c r="AA215">
        <v>505440</v>
      </c>
      <c r="AE215">
        <f>VLOOKUP(C215,Sheet6!B:C,2,0)</f>
        <v>205</v>
      </c>
    </row>
    <row r="216" spans="1:31">
      <c r="A216" t="s">
        <v>1032</v>
      </c>
      <c r="B216" t="str">
        <f t="shared" si="21"/>
        <v>防城港</v>
      </c>
      <c r="C216" t="s">
        <v>1109</v>
      </c>
      <c r="D216">
        <v>85.84</v>
      </c>
      <c r="E216">
        <v>6222</v>
      </c>
      <c r="F216">
        <v>51.31</v>
      </c>
      <c r="G216">
        <v>0.59773998136067097</v>
      </c>
      <c r="H216">
        <v>137.96207007393122</v>
      </c>
      <c r="I216">
        <v>29602</v>
      </c>
      <c r="J216">
        <v>26423.73</v>
      </c>
      <c r="K216">
        <v>37</v>
      </c>
      <c r="L216">
        <f t="shared" si="22"/>
        <v>0.43103448275862066</v>
      </c>
      <c r="M216">
        <v>1998</v>
      </c>
      <c r="N216" s="31">
        <f t="shared" si="23"/>
        <v>23.275862068965516</v>
      </c>
      <c r="O216">
        <v>826</v>
      </c>
      <c r="P216">
        <f t="shared" si="24"/>
        <v>9.6225535880708293</v>
      </c>
      <c r="R216">
        <v>46</v>
      </c>
      <c r="S216">
        <v>622</v>
      </c>
      <c r="U216">
        <f t="shared" si="25"/>
        <v>0</v>
      </c>
      <c r="V216">
        <v>4.6500000000000004</v>
      </c>
      <c r="W216">
        <f t="shared" si="26"/>
        <v>541.7054986020504</v>
      </c>
      <c r="X216">
        <v>8.58</v>
      </c>
      <c r="Y216">
        <f t="shared" si="27"/>
        <v>999.53401677539603</v>
      </c>
      <c r="Z216">
        <v>24.7</v>
      </c>
      <c r="AE216" t="e">
        <f>VLOOKUP(C216,Sheet6!B:C,2,0)</f>
        <v>#N/A</v>
      </c>
    </row>
    <row r="217" spans="1:31">
      <c r="A217" t="s">
        <v>1033</v>
      </c>
      <c r="B217" t="str">
        <f t="shared" si="21"/>
        <v>钦州</v>
      </c>
      <c r="C217" t="s">
        <v>15</v>
      </c>
      <c r="D217">
        <v>367.85</v>
      </c>
      <c r="E217">
        <v>10843</v>
      </c>
      <c r="F217">
        <v>133.19</v>
      </c>
      <c r="G217">
        <v>0.36207693353268994</v>
      </c>
      <c r="H217">
        <v>339.25112976113621</v>
      </c>
      <c r="I217">
        <v>12212</v>
      </c>
      <c r="J217">
        <v>24759.34</v>
      </c>
      <c r="K217">
        <v>83</v>
      </c>
      <c r="L217">
        <f t="shared" si="22"/>
        <v>0.22563544923202392</v>
      </c>
      <c r="M217">
        <v>7363</v>
      </c>
      <c r="N217" s="31">
        <f t="shared" si="23"/>
        <v>20.016310996330024</v>
      </c>
      <c r="O217">
        <v>2881</v>
      </c>
      <c r="P217">
        <f t="shared" si="24"/>
        <v>7.8319967378007336</v>
      </c>
      <c r="Q217">
        <v>2</v>
      </c>
      <c r="R217">
        <v>122</v>
      </c>
      <c r="S217">
        <v>1076</v>
      </c>
      <c r="T217">
        <v>21807</v>
      </c>
      <c r="U217">
        <f t="shared" si="25"/>
        <v>59.28231616147886</v>
      </c>
      <c r="V217">
        <v>16.13</v>
      </c>
      <c r="W217">
        <f t="shared" si="26"/>
        <v>438.49395133886088</v>
      </c>
      <c r="X217">
        <v>40.159999999999997</v>
      </c>
      <c r="Y217">
        <f t="shared" si="27"/>
        <v>1091.7493543563951</v>
      </c>
      <c r="Z217">
        <v>27</v>
      </c>
      <c r="AE217">
        <f>VLOOKUP(C217,Sheet6!B:C,2,0)</f>
        <v>204</v>
      </c>
    </row>
    <row r="218" spans="1:31">
      <c r="A218" t="s">
        <v>1034</v>
      </c>
      <c r="B218" t="str">
        <f t="shared" si="21"/>
        <v>贵港</v>
      </c>
      <c r="C218" t="s">
        <v>25</v>
      </c>
      <c r="D218">
        <v>505.78</v>
      </c>
      <c r="E218">
        <v>10606</v>
      </c>
      <c r="F218">
        <v>185.04</v>
      </c>
      <c r="G218">
        <v>0.36585076515481041</v>
      </c>
      <c r="H218">
        <v>476.88101074863283</v>
      </c>
      <c r="I218">
        <v>10215</v>
      </c>
      <c r="J218">
        <v>22386.97</v>
      </c>
      <c r="K218">
        <v>103</v>
      </c>
      <c r="L218">
        <f t="shared" si="22"/>
        <v>0.20364585392858556</v>
      </c>
      <c r="M218">
        <v>7588</v>
      </c>
      <c r="N218" s="31">
        <f t="shared" si="23"/>
        <v>15.00257028747677</v>
      </c>
      <c r="O218">
        <v>3874</v>
      </c>
      <c r="P218">
        <f t="shared" si="24"/>
        <v>7.6594566807702957</v>
      </c>
      <c r="Q218">
        <v>1</v>
      </c>
      <c r="R218">
        <v>244</v>
      </c>
      <c r="S218">
        <v>1147</v>
      </c>
      <c r="T218">
        <v>2805</v>
      </c>
      <c r="U218">
        <f t="shared" si="25"/>
        <v>5.5458895171813838</v>
      </c>
      <c r="V218">
        <v>33.19</v>
      </c>
      <c r="W218">
        <f t="shared" si="26"/>
        <v>656.21416426114115</v>
      </c>
      <c r="X218">
        <v>51.87</v>
      </c>
      <c r="Y218">
        <f t="shared" si="27"/>
        <v>1025.5447032306536</v>
      </c>
      <c r="Z218">
        <v>109.61</v>
      </c>
      <c r="AE218">
        <f>VLOOKUP(C218,Sheet6!B:C,2,0)</f>
        <v>325</v>
      </c>
    </row>
    <row r="219" spans="1:31">
      <c r="A219" t="s">
        <v>1035</v>
      </c>
      <c r="B219" t="str">
        <f t="shared" si="21"/>
        <v>玉林</v>
      </c>
      <c r="C219" t="s">
        <v>19</v>
      </c>
      <c r="D219">
        <v>647.57000000000005</v>
      </c>
      <c r="E219">
        <v>12838</v>
      </c>
      <c r="F219">
        <v>96.85</v>
      </c>
      <c r="G219">
        <v>0.1495591210216656</v>
      </c>
      <c r="H219">
        <v>504.41657579062161</v>
      </c>
      <c r="I219">
        <v>12032</v>
      </c>
      <c r="J219">
        <v>24138.38</v>
      </c>
      <c r="K219">
        <v>156</v>
      </c>
      <c r="L219">
        <f t="shared" si="22"/>
        <v>0.24090059761879024</v>
      </c>
      <c r="M219">
        <v>12629</v>
      </c>
      <c r="N219" s="31">
        <f t="shared" si="23"/>
        <v>19.502138764921167</v>
      </c>
      <c r="O219">
        <v>6249</v>
      </c>
      <c r="P219">
        <f t="shared" si="24"/>
        <v>9.6499220161526935</v>
      </c>
      <c r="Q219">
        <v>1</v>
      </c>
      <c r="R219">
        <v>298</v>
      </c>
      <c r="S219">
        <v>1458</v>
      </c>
      <c r="T219">
        <v>18967</v>
      </c>
      <c r="U219">
        <f t="shared" si="25"/>
        <v>29.289497660484578</v>
      </c>
      <c r="V219">
        <v>39.19</v>
      </c>
      <c r="W219">
        <f t="shared" si="26"/>
        <v>605.18553978720445</v>
      </c>
      <c r="X219">
        <v>65.819999999999993</v>
      </c>
      <c r="Y219">
        <f t="shared" si="27"/>
        <v>1016.4152137992802</v>
      </c>
      <c r="Z219">
        <v>252.53</v>
      </c>
      <c r="AE219">
        <f>VLOOKUP(C219,Sheet6!B:C,2,0)</f>
        <v>324</v>
      </c>
    </row>
    <row r="220" spans="1:31">
      <c r="A220" t="s">
        <v>1036</v>
      </c>
      <c r="B220" t="str">
        <f t="shared" si="21"/>
        <v>百色</v>
      </c>
      <c r="C220" t="s">
        <v>35</v>
      </c>
      <c r="D220">
        <v>395.47</v>
      </c>
      <c r="E220">
        <v>36202</v>
      </c>
      <c r="F220">
        <v>34.53</v>
      </c>
      <c r="G220">
        <v>8.7313829114724253E-2</v>
      </c>
      <c r="H220">
        <v>109.23982100436442</v>
      </c>
      <c r="I220">
        <v>12423</v>
      </c>
      <c r="J220">
        <v>27410.04</v>
      </c>
      <c r="K220">
        <v>208</v>
      </c>
      <c r="L220">
        <f t="shared" si="22"/>
        <v>0.52595645687409909</v>
      </c>
      <c r="M220">
        <v>10196</v>
      </c>
      <c r="N220" s="31">
        <f t="shared" si="23"/>
        <v>25.781980934078437</v>
      </c>
      <c r="O220">
        <v>4229</v>
      </c>
      <c r="P220">
        <f t="shared" si="24"/>
        <v>10.693605077502717</v>
      </c>
      <c r="Q220">
        <v>4</v>
      </c>
      <c r="R220">
        <v>205</v>
      </c>
      <c r="S220">
        <v>1441</v>
      </c>
      <c r="T220">
        <v>22833</v>
      </c>
      <c r="U220">
        <f t="shared" si="25"/>
        <v>57.73636432599185</v>
      </c>
      <c r="V220">
        <v>18.510000000000002</v>
      </c>
      <c r="W220">
        <f t="shared" si="26"/>
        <v>468.05067388171034</v>
      </c>
      <c r="X220">
        <v>31.8</v>
      </c>
      <c r="Y220">
        <f t="shared" si="27"/>
        <v>804.10650618251702</v>
      </c>
      <c r="Z220">
        <v>106.45</v>
      </c>
      <c r="AA220">
        <v>68000</v>
      </c>
      <c r="AE220">
        <f>VLOOKUP(C220,Sheet6!B:C,2,0)</f>
        <v>316</v>
      </c>
    </row>
    <row r="221" spans="1:31">
      <c r="A221" t="s">
        <v>1037</v>
      </c>
      <c r="B221" t="str">
        <f t="shared" si="21"/>
        <v>贺州</v>
      </c>
      <c r="C221" t="s">
        <v>44</v>
      </c>
      <c r="D221">
        <v>221.95</v>
      </c>
      <c r="E221">
        <v>11855</v>
      </c>
      <c r="F221">
        <v>105.76</v>
      </c>
      <c r="G221">
        <v>0.47650371705339045</v>
      </c>
      <c r="H221">
        <v>187.22058203289748</v>
      </c>
      <c r="I221">
        <v>11573</v>
      </c>
      <c r="J221">
        <v>22964.83</v>
      </c>
      <c r="K221">
        <v>86</v>
      </c>
      <c r="L221">
        <f t="shared" si="22"/>
        <v>0.38747465645415635</v>
      </c>
      <c r="M221">
        <v>4647</v>
      </c>
      <c r="N221" s="31">
        <f t="shared" si="23"/>
        <v>20.937148006307726</v>
      </c>
      <c r="O221">
        <v>2272</v>
      </c>
      <c r="P221">
        <f t="shared" si="24"/>
        <v>10.23653976120748</v>
      </c>
      <c r="Q221">
        <v>1</v>
      </c>
      <c r="R221">
        <v>120</v>
      </c>
      <c r="S221">
        <v>713</v>
      </c>
      <c r="T221">
        <v>9684</v>
      </c>
      <c r="U221">
        <f t="shared" si="25"/>
        <v>43.631448524442447</v>
      </c>
      <c r="V221">
        <v>11.71</v>
      </c>
      <c r="W221">
        <f t="shared" si="26"/>
        <v>527.59630547420602</v>
      </c>
      <c r="X221">
        <v>18.989999999999998</v>
      </c>
      <c r="Y221">
        <f t="shared" si="27"/>
        <v>855.59810768191028</v>
      </c>
      <c r="AE221">
        <f>VLOOKUP(C221,Sheet6!B:C,2,0)</f>
        <v>192</v>
      </c>
    </row>
    <row r="222" spans="1:31">
      <c r="A222" t="s">
        <v>1038</v>
      </c>
      <c r="B222" t="str">
        <f t="shared" si="21"/>
        <v>河池</v>
      </c>
      <c r="C222" t="s">
        <v>46</v>
      </c>
      <c r="D222">
        <v>407.06</v>
      </c>
      <c r="E222">
        <v>33508</v>
      </c>
      <c r="F222">
        <v>32.78</v>
      </c>
      <c r="G222">
        <v>8.0528668992286154E-2</v>
      </c>
      <c r="H222">
        <v>121.48143726871196</v>
      </c>
      <c r="I222">
        <v>9949</v>
      </c>
      <c r="J222">
        <v>22761.58</v>
      </c>
      <c r="K222">
        <v>186</v>
      </c>
      <c r="L222">
        <f t="shared" si="22"/>
        <v>0.45693509556330764</v>
      </c>
      <c r="M222">
        <v>9168</v>
      </c>
      <c r="N222" s="31">
        <f t="shared" si="23"/>
        <v>22.522478258733358</v>
      </c>
      <c r="O222">
        <v>4165</v>
      </c>
      <c r="P222">
        <f t="shared" si="24"/>
        <v>10.231906844199873</v>
      </c>
      <c r="Q222">
        <v>2</v>
      </c>
      <c r="R222">
        <v>220</v>
      </c>
      <c r="S222">
        <v>1500</v>
      </c>
      <c r="T222">
        <v>12188</v>
      </c>
      <c r="U222">
        <f t="shared" si="25"/>
        <v>29.941531960890288</v>
      </c>
      <c r="V222">
        <v>20.329999999999998</v>
      </c>
      <c r="W222">
        <f t="shared" si="26"/>
        <v>499.43497273129265</v>
      </c>
      <c r="X222">
        <v>33.75</v>
      </c>
      <c r="Y222">
        <f t="shared" si="27"/>
        <v>829.11610082051777</v>
      </c>
      <c r="Z222">
        <v>76.41</v>
      </c>
      <c r="AE222">
        <f>VLOOKUP(C222,Sheet6!B:C,2,0)</f>
        <v>217</v>
      </c>
    </row>
    <row r="223" spans="1:31">
      <c r="A223" t="s">
        <v>1039</v>
      </c>
      <c r="B223" t="str">
        <f t="shared" si="21"/>
        <v>来宾</v>
      </c>
      <c r="C223" t="s">
        <v>326</v>
      </c>
      <c r="D223">
        <v>253.86</v>
      </c>
      <c r="E223">
        <v>13411</v>
      </c>
      <c r="F223">
        <v>104.48</v>
      </c>
      <c r="G223">
        <v>0.41156542976443711</v>
      </c>
      <c r="H223">
        <v>189.29237193348746</v>
      </c>
      <c r="I223">
        <v>12967</v>
      </c>
      <c r="J223">
        <v>27975.8</v>
      </c>
      <c r="K223">
        <v>92</v>
      </c>
      <c r="L223">
        <f t="shared" si="22"/>
        <v>0.36240447490742927</v>
      </c>
      <c r="M223">
        <v>5380</v>
      </c>
      <c r="N223" s="31">
        <f t="shared" si="23"/>
        <v>21.192783423934451</v>
      </c>
      <c r="O223">
        <v>2172</v>
      </c>
      <c r="P223">
        <f t="shared" si="24"/>
        <v>8.5558969510753951</v>
      </c>
      <c r="Q223">
        <v>1</v>
      </c>
      <c r="R223">
        <v>110</v>
      </c>
      <c r="S223">
        <v>741</v>
      </c>
      <c r="T223">
        <v>5935</v>
      </c>
      <c r="U223">
        <f t="shared" si="25"/>
        <v>23.379027810604267</v>
      </c>
      <c r="V223">
        <v>14.22</v>
      </c>
      <c r="W223">
        <f t="shared" si="26"/>
        <v>560.15126447648311</v>
      </c>
      <c r="X223">
        <v>17.8</v>
      </c>
      <c r="Y223">
        <f t="shared" si="27"/>
        <v>701.17387536437411</v>
      </c>
      <c r="Z223">
        <v>133.91999999999999</v>
      </c>
      <c r="AE223">
        <f>VLOOKUP(C223,Sheet6!B:C,2,0)</f>
        <v>203</v>
      </c>
    </row>
    <row r="224" spans="1:31">
      <c r="A224" t="s">
        <v>1040</v>
      </c>
      <c r="B224" t="str">
        <f t="shared" si="21"/>
        <v>崇左</v>
      </c>
      <c r="C224" t="s">
        <v>323</v>
      </c>
      <c r="D224">
        <v>240.98</v>
      </c>
      <c r="E224">
        <v>17386</v>
      </c>
      <c r="F224">
        <v>35.409999999999997</v>
      </c>
      <c r="G224">
        <v>0.14694165490912109</v>
      </c>
      <c r="H224">
        <v>138.6057747613022</v>
      </c>
      <c r="I224">
        <v>13921</v>
      </c>
      <c r="J224">
        <v>22440</v>
      </c>
      <c r="K224">
        <v>98</v>
      </c>
      <c r="L224">
        <f t="shared" si="22"/>
        <v>0.40667275292555399</v>
      </c>
      <c r="M224">
        <v>4301</v>
      </c>
      <c r="N224" s="31">
        <f t="shared" si="23"/>
        <v>17.847954187069465</v>
      </c>
      <c r="O224">
        <v>2468</v>
      </c>
      <c r="P224">
        <f t="shared" si="24"/>
        <v>10.241513818574155</v>
      </c>
      <c r="Q224">
        <v>3</v>
      </c>
      <c r="R224">
        <v>115</v>
      </c>
      <c r="S224">
        <v>784</v>
      </c>
      <c r="T224">
        <v>19833</v>
      </c>
      <c r="U224">
        <f t="shared" si="25"/>
        <v>82.301435803801155</v>
      </c>
      <c r="V224">
        <v>8.82</v>
      </c>
      <c r="W224">
        <f t="shared" si="26"/>
        <v>366.00547763299863</v>
      </c>
      <c r="X224">
        <v>14.75</v>
      </c>
      <c r="Y224">
        <f t="shared" si="27"/>
        <v>612.08399037264508</v>
      </c>
      <c r="Z224">
        <v>140.38</v>
      </c>
      <c r="AE224">
        <f>VLOOKUP(C224,Sheet6!B:C,2,0)</f>
        <v>315</v>
      </c>
    </row>
    <row r="225" spans="1:31">
      <c r="A225" t="s">
        <v>1041</v>
      </c>
      <c r="B225" t="str">
        <f t="shared" si="21"/>
        <v>海口</v>
      </c>
      <c r="C225" t="s">
        <v>11</v>
      </c>
      <c r="D225">
        <v>157.03</v>
      </c>
      <c r="E225">
        <v>2305</v>
      </c>
      <c r="F225">
        <v>157.03</v>
      </c>
      <c r="G225">
        <v>1</v>
      </c>
      <c r="H225">
        <v>681.25813449023872</v>
      </c>
      <c r="I225">
        <v>26366</v>
      </c>
      <c r="J225">
        <v>30639.01</v>
      </c>
      <c r="K225">
        <v>73</v>
      </c>
      <c r="L225">
        <f t="shared" si="22"/>
        <v>0.46487932242246705</v>
      </c>
      <c r="M225">
        <v>7120</v>
      </c>
      <c r="N225" s="31">
        <f t="shared" si="23"/>
        <v>45.341654460931032</v>
      </c>
      <c r="O225">
        <v>4994</v>
      </c>
      <c r="P225">
        <f t="shared" si="24"/>
        <v>31.802840221613703</v>
      </c>
      <c r="Q225">
        <v>10</v>
      </c>
      <c r="R225">
        <v>96</v>
      </c>
      <c r="S225">
        <v>346</v>
      </c>
      <c r="T225">
        <v>94153</v>
      </c>
      <c r="U225">
        <f t="shared" si="25"/>
        <v>599.5860663567471</v>
      </c>
      <c r="V225">
        <v>8.49</v>
      </c>
      <c r="W225">
        <f t="shared" si="26"/>
        <v>540.6610201872254</v>
      </c>
      <c r="X225">
        <v>17.66</v>
      </c>
      <c r="Y225">
        <f t="shared" si="27"/>
        <v>1124.6258676685984</v>
      </c>
      <c r="Z225">
        <v>87.2</v>
      </c>
      <c r="AA225">
        <v>14230600</v>
      </c>
      <c r="AE225">
        <f>VLOOKUP(C225,Sheet6!B:C,2,0)</f>
        <v>255</v>
      </c>
    </row>
    <row r="226" spans="1:31">
      <c r="A226" t="s">
        <v>1042</v>
      </c>
      <c r="B226" t="str">
        <f t="shared" si="21"/>
        <v>三亚</v>
      </c>
      <c r="C226" t="s">
        <v>10</v>
      </c>
      <c r="D226">
        <v>55.14</v>
      </c>
      <c r="E226">
        <v>1915</v>
      </c>
      <c r="F226">
        <v>55.14</v>
      </c>
      <c r="G226">
        <v>1</v>
      </c>
      <c r="H226">
        <v>287.9373368146214</v>
      </c>
      <c r="I226">
        <v>35750</v>
      </c>
      <c r="J226">
        <v>28410.42</v>
      </c>
      <c r="K226">
        <v>26</v>
      </c>
      <c r="L226">
        <f t="shared" si="22"/>
        <v>0.47152702212549874</v>
      </c>
      <c r="M226">
        <v>1922</v>
      </c>
      <c r="N226" s="31">
        <f t="shared" si="23"/>
        <v>34.85672832789264</v>
      </c>
      <c r="O226">
        <v>1303</v>
      </c>
      <c r="P226">
        <f t="shared" si="24"/>
        <v>23.63075807036634</v>
      </c>
      <c r="Q226">
        <v>5</v>
      </c>
      <c r="R226">
        <v>44</v>
      </c>
      <c r="S226">
        <v>138</v>
      </c>
      <c r="T226">
        <v>32859</v>
      </c>
      <c r="U226">
        <f t="shared" si="25"/>
        <v>595.9194776931447</v>
      </c>
      <c r="V226">
        <v>4.41</v>
      </c>
      <c r="W226">
        <f t="shared" si="26"/>
        <v>799.78237214363435</v>
      </c>
      <c r="X226">
        <v>6.84</v>
      </c>
      <c r="Y226">
        <f t="shared" si="27"/>
        <v>1240.4787812840043</v>
      </c>
      <c r="Z226">
        <v>43.93</v>
      </c>
      <c r="AA226">
        <v>1142500</v>
      </c>
      <c r="AE226">
        <f>VLOOKUP(C226,Sheet6!B:C,2,0)</f>
        <v>259</v>
      </c>
    </row>
    <row r="227" spans="1:31">
      <c r="A227" t="s">
        <v>732</v>
      </c>
      <c r="B227" t="str">
        <f t="shared" si="21"/>
        <v>重庆</v>
      </c>
      <c r="C227" t="s">
        <v>100</v>
      </c>
      <c r="D227">
        <v>3266.33</v>
      </c>
      <c r="E227">
        <v>82826</v>
      </c>
      <c r="F227">
        <v>1426.28</v>
      </c>
      <c r="G227">
        <v>0.43666132938190566</v>
      </c>
      <c r="H227">
        <v>394.36046652017484</v>
      </c>
      <c r="I227">
        <v>22920</v>
      </c>
      <c r="K227">
        <v>1404</v>
      </c>
      <c r="L227">
        <f t="shared" si="22"/>
        <v>0.42984021822657231</v>
      </c>
      <c r="M227">
        <v>86960</v>
      </c>
      <c r="N227" s="31">
        <f t="shared" si="23"/>
        <v>26.623151977907927</v>
      </c>
      <c r="O227">
        <v>41943</v>
      </c>
      <c r="P227">
        <f t="shared" si="24"/>
        <v>12.84101728851647</v>
      </c>
      <c r="Q227">
        <v>51</v>
      </c>
      <c r="R227">
        <v>1304</v>
      </c>
      <c r="S227">
        <v>7096</v>
      </c>
      <c r="T227">
        <v>523279</v>
      </c>
      <c r="U227">
        <f t="shared" si="25"/>
        <v>160.20395979585652</v>
      </c>
      <c r="V227">
        <v>192.02</v>
      </c>
      <c r="W227">
        <f t="shared" si="26"/>
        <v>587.87691384520247</v>
      </c>
      <c r="X227">
        <v>208.14</v>
      </c>
      <c r="Y227">
        <f t="shared" si="27"/>
        <v>637.22893890084595</v>
      </c>
      <c r="Z227">
        <v>2602.9</v>
      </c>
      <c r="AA227">
        <v>6186300</v>
      </c>
      <c r="AE227">
        <f>VLOOKUP(C227,Sheet6!B:C,2,0)</f>
        <v>213</v>
      </c>
    </row>
    <row r="228" spans="1:31">
      <c r="A228" t="s">
        <v>1043</v>
      </c>
      <c r="B228" t="str">
        <f t="shared" si="21"/>
        <v>成都</v>
      </c>
      <c r="C228" t="s">
        <v>116</v>
      </c>
      <c r="D228">
        <v>1132.29</v>
      </c>
      <c r="E228">
        <v>12121</v>
      </c>
      <c r="F228">
        <v>515.51</v>
      </c>
      <c r="G228">
        <v>0.45528089093783397</v>
      </c>
      <c r="H228">
        <v>934.15559772296012</v>
      </c>
      <c r="I228">
        <v>35215</v>
      </c>
      <c r="J228">
        <v>34195.160000000003</v>
      </c>
      <c r="K228">
        <v>562</v>
      </c>
      <c r="L228">
        <f t="shared" si="22"/>
        <v>0.4963392770403342</v>
      </c>
      <c r="M228">
        <v>57109</v>
      </c>
      <c r="N228" s="31">
        <f t="shared" si="23"/>
        <v>50.436725573837094</v>
      </c>
      <c r="O228">
        <v>32456</v>
      </c>
      <c r="P228">
        <f t="shared" si="24"/>
        <v>28.66403483206599</v>
      </c>
      <c r="Q228">
        <v>42</v>
      </c>
      <c r="R228">
        <v>486</v>
      </c>
      <c r="S228">
        <v>503</v>
      </c>
      <c r="T228">
        <v>589291</v>
      </c>
      <c r="U228">
        <f t="shared" si="25"/>
        <v>520.44175961988537</v>
      </c>
      <c r="V228">
        <v>63.65</v>
      </c>
      <c r="W228">
        <f t="shared" si="26"/>
        <v>562.13514205724675</v>
      </c>
      <c r="X228">
        <v>69.42</v>
      </c>
      <c r="Y228">
        <f t="shared" si="27"/>
        <v>613.09381872135236</v>
      </c>
      <c r="Z228" t="s">
        <v>734</v>
      </c>
      <c r="AA228">
        <v>11218000</v>
      </c>
      <c r="AE228">
        <f>VLOOKUP(C228,Sheet6!B:C,2,0)</f>
        <v>97</v>
      </c>
    </row>
    <row r="229" spans="1:31">
      <c r="A229" t="s">
        <v>1044</v>
      </c>
      <c r="B229" t="str">
        <f t="shared" si="21"/>
        <v>自贡</v>
      </c>
      <c r="C229" t="s">
        <v>1110</v>
      </c>
      <c r="D229">
        <v>327.02999999999997</v>
      </c>
      <c r="E229">
        <v>4373</v>
      </c>
      <c r="F229">
        <v>150.13999999999999</v>
      </c>
      <c r="G229">
        <v>0.45910161147295353</v>
      </c>
      <c r="H229">
        <v>747.83901211982607</v>
      </c>
      <c r="I229">
        <v>19256</v>
      </c>
      <c r="J229">
        <v>25455.37</v>
      </c>
      <c r="K229">
        <v>145</v>
      </c>
      <c r="L229">
        <f t="shared" si="22"/>
        <v>0.44338439898480264</v>
      </c>
      <c r="M229">
        <v>8253</v>
      </c>
      <c r="N229" s="31">
        <f t="shared" si="23"/>
        <v>25.236216860838457</v>
      </c>
      <c r="O229">
        <v>3832</v>
      </c>
      <c r="P229">
        <f t="shared" si="24"/>
        <v>11.717579426963889</v>
      </c>
      <c r="Q229">
        <v>2</v>
      </c>
      <c r="R229">
        <v>138</v>
      </c>
      <c r="S229">
        <v>462</v>
      </c>
      <c r="T229">
        <v>33771</v>
      </c>
      <c r="U229">
        <f t="shared" si="25"/>
        <v>103.26575543528118</v>
      </c>
      <c r="V229">
        <v>15.02</v>
      </c>
      <c r="W229">
        <f t="shared" si="26"/>
        <v>459.28508087943004</v>
      </c>
      <c r="X229">
        <v>17.84</v>
      </c>
      <c r="Y229">
        <f t="shared" si="27"/>
        <v>545.51570192337101</v>
      </c>
      <c r="Z229">
        <v>74.94</v>
      </c>
      <c r="AE229" t="e">
        <f>VLOOKUP(C229,Sheet6!B:C,2,0)</f>
        <v>#N/A</v>
      </c>
    </row>
    <row r="230" spans="1:31">
      <c r="A230" t="s">
        <v>1045</v>
      </c>
      <c r="B230" t="str">
        <f t="shared" si="21"/>
        <v>攀枝花</v>
      </c>
      <c r="C230" t="s">
        <v>67</v>
      </c>
      <c r="D230">
        <v>111.38</v>
      </c>
      <c r="E230">
        <v>7440</v>
      </c>
      <c r="F230">
        <v>69.19</v>
      </c>
      <c r="G230">
        <v>0.62120667983479982</v>
      </c>
      <c r="H230">
        <v>149.7043010752688</v>
      </c>
      <c r="I230">
        <v>36562</v>
      </c>
      <c r="J230">
        <v>31922.38</v>
      </c>
      <c r="K230">
        <v>67</v>
      </c>
      <c r="L230">
        <f t="shared" si="22"/>
        <v>0.60154426288382112</v>
      </c>
      <c r="M230">
        <v>6386</v>
      </c>
      <c r="N230" s="31">
        <f t="shared" si="23"/>
        <v>57.33524869815048</v>
      </c>
      <c r="O230">
        <v>3257</v>
      </c>
      <c r="P230">
        <f t="shared" si="24"/>
        <v>29.242233794217995</v>
      </c>
      <c r="Q230">
        <v>2</v>
      </c>
      <c r="R230">
        <v>65</v>
      </c>
      <c r="S230">
        <v>299</v>
      </c>
      <c r="T230">
        <v>20190</v>
      </c>
      <c r="U230">
        <f t="shared" si="25"/>
        <v>181.27132339737835</v>
      </c>
      <c r="V230">
        <v>6.75</v>
      </c>
      <c r="W230">
        <f t="shared" si="26"/>
        <v>606.03339917399887</v>
      </c>
      <c r="X230">
        <v>9.8699999999999992</v>
      </c>
      <c r="Y230">
        <f t="shared" si="27"/>
        <v>886.15550368109166</v>
      </c>
      <c r="Z230">
        <v>218.7</v>
      </c>
      <c r="AA230">
        <v>178082</v>
      </c>
      <c r="AE230">
        <f>VLOOKUP(C230,Sheet6!B:C,2,0)</f>
        <v>99</v>
      </c>
    </row>
    <row r="231" spans="1:31">
      <c r="A231" t="s">
        <v>1046</v>
      </c>
      <c r="B231" t="str">
        <f t="shared" si="21"/>
        <v>泸州</v>
      </c>
      <c r="C231" t="s">
        <v>91</v>
      </c>
      <c r="D231">
        <v>495.27</v>
      </c>
      <c r="E231">
        <v>12229</v>
      </c>
      <c r="F231">
        <v>145.07</v>
      </c>
      <c r="G231">
        <v>0.29291093746845154</v>
      </c>
      <c r="H231">
        <v>404.99632022242207</v>
      </c>
      <c r="I231">
        <v>13591</v>
      </c>
      <c r="J231">
        <v>23315.84</v>
      </c>
      <c r="K231">
        <v>188</v>
      </c>
      <c r="L231">
        <f t="shared" si="22"/>
        <v>0.37959093019968909</v>
      </c>
      <c r="M231">
        <v>11025</v>
      </c>
      <c r="N231" s="31">
        <f t="shared" si="23"/>
        <v>22.260585135380701</v>
      </c>
      <c r="O231">
        <v>5141</v>
      </c>
      <c r="P231">
        <f t="shared" si="24"/>
        <v>10.380196660407455</v>
      </c>
      <c r="Q231">
        <v>4</v>
      </c>
      <c r="R231">
        <v>217</v>
      </c>
      <c r="S231">
        <v>282</v>
      </c>
      <c r="T231">
        <v>40723</v>
      </c>
      <c r="U231">
        <f t="shared" si="25"/>
        <v>82.223837502776263</v>
      </c>
      <c r="V231">
        <v>28.24</v>
      </c>
      <c r="W231">
        <f t="shared" si="26"/>
        <v>570.19403557655414</v>
      </c>
      <c r="X231">
        <v>38.799999999999997</v>
      </c>
      <c r="Y231">
        <f t="shared" si="27"/>
        <v>783.41106870999658</v>
      </c>
      <c r="AA231">
        <v>203567</v>
      </c>
      <c r="AE231">
        <f>VLOOKUP(C231,Sheet6!B:C,2,0)</f>
        <v>313</v>
      </c>
    </row>
    <row r="232" spans="1:31">
      <c r="A232" t="s">
        <v>1047</v>
      </c>
      <c r="B232" t="str">
        <f t="shared" si="21"/>
        <v>德阳</v>
      </c>
      <c r="C232" t="s">
        <v>126</v>
      </c>
      <c r="D232">
        <v>387.91</v>
      </c>
      <c r="E232">
        <v>5911</v>
      </c>
      <c r="F232">
        <v>65.77</v>
      </c>
      <c r="G232">
        <v>0.16954963780258306</v>
      </c>
      <c r="H232">
        <v>656.25105735070213</v>
      </c>
      <c r="I232">
        <v>21352</v>
      </c>
      <c r="J232">
        <v>34156.39</v>
      </c>
      <c r="K232">
        <v>213</v>
      </c>
      <c r="L232">
        <f t="shared" si="22"/>
        <v>0.54909643989585211</v>
      </c>
      <c r="M232">
        <v>11973</v>
      </c>
      <c r="N232" s="31">
        <f t="shared" si="23"/>
        <v>30.86540692428656</v>
      </c>
      <c r="O232">
        <v>4432</v>
      </c>
      <c r="P232">
        <f t="shared" si="24"/>
        <v>11.425330617926837</v>
      </c>
      <c r="Q232">
        <v>6</v>
      </c>
      <c r="R232">
        <v>172</v>
      </c>
      <c r="S232">
        <v>430</v>
      </c>
      <c r="T232">
        <v>51820</v>
      </c>
      <c r="U232">
        <f t="shared" si="25"/>
        <v>133.58768786574205</v>
      </c>
      <c r="V232">
        <v>18.12</v>
      </c>
      <c r="W232">
        <f t="shared" si="26"/>
        <v>467.11866154520379</v>
      </c>
      <c r="X232">
        <v>18.760000000000002</v>
      </c>
      <c r="Y232">
        <f t="shared" si="27"/>
        <v>483.61733391766131</v>
      </c>
      <c r="Z232">
        <v>141.41</v>
      </c>
      <c r="AE232">
        <f>VLOOKUP(C232,Sheet6!B:C,2,0)</f>
        <v>96</v>
      </c>
    </row>
    <row r="233" spans="1:31">
      <c r="A233" t="s">
        <v>1048</v>
      </c>
      <c r="B233" t="str">
        <f t="shared" si="21"/>
        <v>绵阳</v>
      </c>
      <c r="C233" t="s">
        <v>133</v>
      </c>
      <c r="D233">
        <v>542.67999999999995</v>
      </c>
      <c r="E233">
        <v>20249</v>
      </c>
      <c r="F233">
        <v>121.38</v>
      </c>
      <c r="G233">
        <v>0.22366772315176534</v>
      </c>
      <c r="H233">
        <v>268.00335819052788</v>
      </c>
      <c r="I233">
        <v>16537</v>
      </c>
      <c r="J233">
        <v>26212.49</v>
      </c>
      <c r="K233">
        <v>417</v>
      </c>
      <c r="L233">
        <f t="shared" si="22"/>
        <v>0.76840863860838804</v>
      </c>
      <c r="M233">
        <v>18707</v>
      </c>
      <c r="N233" s="31">
        <f t="shared" si="23"/>
        <v>34.471511756467905</v>
      </c>
      <c r="O233">
        <v>6527</v>
      </c>
      <c r="P233">
        <f t="shared" si="24"/>
        <v>12.027345765460309</v>
      </c>
      <c r="Q233">
        <v>12</v>
      </c>
      <c r="R233">
        <v>271</v>
      </c>
      <c r="S233">
        <v>480</v>
      </c>
      <c r="T233">
        <v>103301</v>
      </c>
      <c r="U233">
        <f t="shared" si="25"/>
        <v>190.35343111962854</v>
      </c>
      <c r="V233">
        <v>31.47</v>
      </c>
      <c r="W233">
        <f t="shared" si="26"/>
        <v>579.89975676273309</v>
      </c>
      <c r="X233">
        <v>28.99</v>
      </c>
      <c r="Y233">
        <f t="shared" si="27"/>
        <v>534.20063389105917</v>
      </c>
      <c r="Z233">
        <v>396.1</v>
      </c>
      <c r="AA233">
        <v>280903</v>
      </c>
      <c r="AE233">
        <f>VLOOKUP(C233,Sheet6!B:C,2,0)</f>
        <v>95</v>
      </c>
    </row>
    <row r="234" spans="1:31">
      <c r="A234" t="s">
        <v>1049</v>
      </c>
      <c r="B234" t="str">
        <f t="shared" si="21"/>
        <v>广元</v>
      </c>
      <c r="C234" t="s">
        <v>146</v>
      </c>
      <c r="D234">
        <v>311.55</v>
      </c>
      <c r="E234">
        <v>16314</v>
      </c>
      <c r="F234">
        <v>92.95</v>
      </c>
      <c r="G234">
        <v>0.29834697480340233</v>
      </c>
      <c r="H234">
        <v>190.97094520044135</v>
      </c>
      <c r="I234">
        <v>99</v>
      </c>
      <c r="J234">
        <v>24556.93</v>
      </c>
      <c r="K234">
        <v>303</v>
      </c>
      <c r="L234">
        <f t="shared" si="22"/>
        <v>0.97255657197881551</v>
      </c>
      <c r="M234">
        <v>10732</v>
      </c>
      <c r="N234" s="31">
        <f t="shared" si="23"/>
        <v>34.447119242497187</v>
      </c>
      <c r="O234">
        <v>4708</v>
      </c>
      <c r="P234">
        <f t="shared" si="24"/>
        <v>15.11153907879955</v>
      </c>
      <c r="Q234">
        <v>1</v>
      </c>
      <c r="R234">
        <v>194</v>
      </c>
      <c r="S234">
        <v>243</v>
      </c>
      <c r="T234">
        <v>3925</v>
      </c>
      <c r="U234">
        <f t="shared" si="25"/>
        <v>12.598298828438452</v>
      </c>
      <c r="V234">
        <v>20.2</v>
      </c>
      <c r="W234">
        <f t="shared" si="26"/>
        <v>648.371047985877</v>
      </c>
      <c r="X234">
        <v>19.48</v>
      </c>
      <c r="Y234">
        <f t="shared" si="27"/>
        <v>625.26079281014279</v>
      </c>
      <c r="Z234">
        <v>174.25</v>
      </c>
      <c r="AA234">
        <v>16533</v>
      </c>
      <c r="AE234">
        <f>VLOOKUP(C234,Sheet6!B:C,2,0)</f>
        <v>94</v>
      </c>
    </row>
    <row r="235" spans="1:31">
      <c r="A235" t="s">
        <v>1050</v>
      </c>
      <c r="B235" t="str">
        <f t="shared" si="21"/>
        <v>遂宁</v>
      </c>
      <c r="C235" t="s">
        <v>114</v>
      </c>
      <c r="D235">
        <v>384.75</v>
      </c>
      <c r="E235">
        <v>5325</v>
      </c>
      <c r="F235">
        <v>150.76</v>
      </c>
      <c r="G235">
        <v>0.39183885640025989</v>
      </c>
      <c r="H235">
        <v>722.53521126760563</v>
      </c>
      <c r="I235">
        <v>11536</v>
      </c>
      <c r="J235">
        <v>21451.18</v>
      </c>
      <c r="K235">
        <v>140</v>
      </c>
      <c r="L235">
        <f t="shared" si="22"/>
        <v>0.36387264457439894</v>
      </c>
      <c r="M235">
        <v>8582</v>
      </c>
      <c r="N235" s="31">
        <f t="shared" si="23"/>
        <v>22.305393112410655</v>
      </c>
      <c r="O235">
        <v>4301</v>
      </c>
      <c r="P235">
        <f t="shared" si="24"/>
        <v>11.178687459389213</v>
      </c>
      <c r="Q235">
        <v>1</v>
      </c>
      <c r="R235">
        <v>168</v>
      </c>
      <c r="S235">
        <v>431</v>
      </c>
      <c r="T235">
        <v>9635</v>
      </c>
      <c r="U235">
        <f t="shared" si="25"/>
        <v>25.042235217673813</v>
      </c>
      <c r="V235">
        <v>21.15</v>
      </c>
      <c r="W235">
        <f t="shared" si="26"/>
        <v>549.70760233918134</v>
      </c>
      <c r="X235">
        <v>22.05</v>
      </c>
      <c r="Y235">
        <f t="shared" si="27"/>
        <v>573.09941520467839</v>
      </c>
      <c r="Z235">
        <v>276</v>
      </c>
      <c r="AE235">
        <f>VLOOKUP(C235,Sheet6!B:C,2,0)</f>
        <v>294</v>
      </c>
    </row>
    <row r="236" spans="1:31">
      <c r="A236" t="s">
        <v>1051</v>
      </c>
      <c r="B236" t="str">
        <f t="shared" si="21"/>
        <v>内江</v>
      </c>
      <c r="C236" t="s">
        <v>99</v>
      </c>
      <c r="D236">
        <v>425.33</v>
      </c>
      <c r="E236">
        <v>5386</v>
      </c>
      <c r="F236">
        <v>141.5</v>
      </c>
      <c r="G236">
        <v>0.33268285801612868</v>
      </c>
      <c r="H236">
        <v>789.69550686966204</v>
      </c>
      <c r="I236">
        <v>14175</v>
      </c>
      <c r="J236">
        <v>23217.759999999998</v>
      </c>
      <c r="K236">
        <v>154</v>
      </c>
      <c r="L236">
        <f t="shared" si="22"/>
        <v>0.36207180307055697</v>
      </c>
      <c r="M236">
        <v>10714</v>
      </c>
      <c r="N236" s="31">
        <f t="shared" si="23"/>
        <v>25.189852585051607</v>
      </c>
      <c r="O236">
        <v>4457</v>
      </c>
      <c r="P236">
        <f t="shared" si="24"/>
        <v>10.478922248606965</v>
      </c>
      <c r="Q236">
        <v>2</v>
      </c>
      <c r="R236">
        <v>215</v>
      </c>
      <c r="S236">
        <v>369</v>
      </c>
      <c r="T236">
        <v>20243</v>
      </c>
      <c r="U236">
        <f t="shared" si="25"/>
        <v>47.593633178943413</v>
      </c>
      <c r="V236">
        <v>20.57</v>
      </c>
      <c r="W236">
        <f t="shared" si="26"/>
        <v>483.62447981567254</v>
      </c>
      <c r="X236">
        <v>23.68</v>
      </c>
      <c r="Y236">
        <f t="shared" si="27"/>
        <v>556.74417511109016</v>
      </c>
      <c r="Z236">
        <v>185.37</v>
      </c>
      <c r="AE236">
        <f>VLOOKUP(C236,Sheet6!B:C,2,0)</f>
        <v>314</v>
      </c>
    </row>
    <row r="237" spans="1:31">
      <c r="A237" t="s">
        <v>1052</v>
      </c>
      <c r="B237" t="str">
        <f t="shared" si="21"/>
        <v>乐山</v>
      </c>
      <c r="C237" t="s">
        <v>98</v>
      </c>
      <c r="D237">
        <v>353.38</v>
      </c>
      <c r="E237">
        <v>12826</v>
      </c>
      <c r="F237">
        <v>115.16</v>
      </c>
      <c r="G237">
        <v>0.32588148735072725</v>
      </c>
      <c r="H237">
        <v>275.51847809137689</v>
      </c>
      <c r="I237">
        <v>18379</v>
      </c>
      <c r="J237">
        <v>23112.69</v>
      </c>
      <c r="K237">
        <v>286</v>
      </c>
      <c r="L237">
        <f t="shared" si="22"/>
        <v>0.80932707000962134</v>
      </c>
      <c r="M237">
        <v>11691</v>
      </c>
      <c r="N237" s="31">
        <f t="shared" si="23"/>
        <v>33.083366347840851</v>
      </c>
      <c r="O237">
        <v>5595</v>
      </c>
      <c r="P237">
        <f t="shared" si="24"/>
        <v>15.832814533929481</v>
      </c>
      <c r="Q237">
        <v>1</v>
      </c>
      <c r="R237">
        <v>232</v>
      </c>
      <c r="S237">
        <v>552</v>
      </c>
      <c r="T237">
        <v>13471</v>
      </c>
      <c r="U237">
        <f t="shared" si="25"/>
        <v>38.12043692342521</v>
      </c>
      <c r="V237">
        <v>17.13</v>
      </c>
      <c r="W237">
        <f t="shared" si="26"/>
        <v>484.74729752674176</v>
      </c>
      <c r="X237">
        <v>18.489999999999998</v>
      </c>
      <c r="Y237">
        <f t="shared" si="27"/>
        <v>523.23278057615028</v>
      </c>
      <c r="Z237">
        <v>113.6</v>
      </c>
      <c r="AE237">
        <f>VLOOKUP(C237,Sheet6!B:C,2,0)</f>
        <v>227</v>
      </c>
    </row>
    <row r="238" spans="1:31">
      <c r="A238" t="s">
        <v>1053</v>
      </c>
      <c r="B238" t="str">
        <f t="shared" si="21"/>
        <v>南充</v>
      </c>
      <c r="C238" t="s">
        <v>122</v>
      </c>
      <c r="D238">
        <v>751.5</v>
      </c>
      <c r="E238">
        <v>12479</v>
      </c>
      <c r="F238">
        <v>192.93</v>
      </c>
      <c r="G238">
        <v>0.25672654690618762</v>
      </c>
      <c r="H238">
        <v>602.21171568234638</v>
      </c>
      <c r="I238">
        <v>10982</v>
      </c>
      <c r="J238">
        <v>21677.23</v>
      </c>
      <c r="K238">
        <v>543</v>
      </c>
      <c r="L238">
        <f t="shared" si="22"/>
        <v>0.72255489021956087</v>
      </c>
      <c r="M238">
        <v>17283</v>
      </c>
      <c r="N238" s="31">
        <f t="shared" si="23"/>
        <v>22.998003992015967</v>
      </c>
      <c r="O238">
        <v>7655</v>
      </c>
      <c r="P238">
        <f t="shared" si="24"/>
        <v>10.186294078509647</v>
      </c>
      <c r="Q238">
        <v>4</v>
      </c>
      <c r="R238">
        <v>521</v>
      </c>
      <c r="S238">
        <v>262</v>
      </c>
      <c r="T238">
        <v>71065</v>
      </c>
      <c r="U238">
        <f t="shared" si="25"/>
        <v>94.564204923486358</v>
      </c>
      <c r="V238">
        <v>47.24</v>
      </c>
      <c r="W238">
        <f t="shared" si="26"/>
        <v>628.60944777112445</v>
      </c>
      <c r="X238">
        <v>52.86</v>
      </c>
      <c r="Y238">
        <f t="shared" si="27"/>
        <v>703.39321357285439</v>
      </c>
      <c r="Z238">
        <v>354.23</v>
      </c>
      <c r="AA238">
        <v>63697</v>
      </c>
      <c r="AE238">
        <f>VLOOKUP(C238,Sheet6!B:C,2,0)</f>
        <v>222</v>
      </c>
    </row>
    <row r="239" spans="1:31">
      <c r="A239" t="s">
        <v>1054</v>
      </c>
      <c r="B239" t="str">
        <f t="shared" si="21"/>
        <v>眉山</v>
      </c>
      <c r="C239" t="s">
        <v>325</v>
      </c>
      <c r="D239">
        <v>347.33</v>
      </c>
      <c r="E239">
        <v>7186</v>
      </c>
      <c r="F239">
        <v>85.22</v>
      </c>
      <c r="G239">
        <v>0.245357441050298</v>
      </c>
      <c r="H239">
        <v>483.34261063178405</v>
      </c>
      <c r="I239">
        <v>15509</v>
      </c>
      <c r="J239">
        <v>23963.85</v>
      </c>
      <c r="K239">
        <v>176</v>
      </c>
      <c r="L239">
        <f t="shared" si="22"/>
        <v>0.50672271326980112</v>
      </c>
      <c r="M239">
        <v>8012</v>
      </c>
      <c r="N239" s="31">
        <f t="shared" si="23"/>
        <v>23.067399879077534</v>
      </c>
      <c r="O239">
        <v>3199</v>
      </c>
      <c r="P239">
        <f t="shared" si="24"/>
        <v>9.210261134943714</v>
      </c>
      <c r="Q239">
        <v>2</v>
      </c>
      <c r="R239">
        <v>245</v>
      </c>
      <c r="S239">
        <v>207</v>
      </c>
      <c r="T239">
        <v>14047</v>
      </c>
      <c r="U239">
        <f t="shared" si="25"/>
        <v>40.442806552846001</v>
      </c>
      <c r="V239">
        <v>19.440000000000001</v>
      </c>
      <c r="W239">
        <f t="shared" si="26"/>
        <v>559.69826965709854</v>
      </c>
      <c r="X239">
        <v>18.38</v>
      </c>
      <c r="Y239">
        <f t="shared" si="27"/>
        <v>529.17974260789447</v>
      </c>
      <c r="Z239">
        <v>40.020000000000003</v>
      </c>
      <c r="AE239">
        <f>VLOOKUP(C239,Sheet6!B:C,2,0)</f>
        <v>226</v>
      </c>
    </row>
    <row r="240" spans="1:31">
      <c r="A240" t="s">
        <v>1055</v>
      </c>
      <c r="B240" t="str">
        <f t="shared" si="21"/>
        <v>宜宾</v>
      </c>
      <c r="C240" t="s">
        <v>1111</v>
      </c>
      <c r="D240">
        <v>532.87</v>
      </c>
      <c r="E240">
        <v>13271</v>
      </c>
      <c r="F240">
        <v>79.83</v>
      </c>
      <c r="G240">
        <v>0.14981139865257942</v>
      </c>
      <c r="H240">
        <v>401.52965111898123</v>
      </c>
      <c r="I240">
        <v>16163</v>
      </c>
      <c r="J240">
        <v>25178.46</v>
      </c>
      <c r="K240">
        <v>240</v>
      </c>
      <c r="L240">
        <f t="shared" si="22"/>
        <v>0.45039127742226059</v>
      </c>
      <c r="M240">
        <v>15625</v>
      </c>
      <c r="N240" s="31">
        <f t="shared" si="23"/>
        <v>29.322348790511757</v>
      </c>
      <c r="O240">
        <v>4697</v>
      </c>
      <c r="P240">
        <f t="shared" si="24"/>
        <v>8.8145326252181579</v>
      </c>
      <c r="Q240">
        <v>2</v>
      </c>
      <c r="R240">
        <v>314</v>
      </c>
      <c r="S240">
        <v>1588</v>
      </c>
      <c r="T240">
        <v>21298</v>
      </c>
      <c r="U240">
        <f t="shared" si="25"/>
        <v>39.968472610580442</v>
      </c>
      <c r="V240">
        <v>31.06</v>
      </c>
      <c r="W240">
        <f t="shared" si="26"/>
        <v>582.88137819730889</v>
      </c>
      <c r="X240">
        <v>39.11</v>
      </c>
      <c r="Y240">
        <f t="shared" si="27"/>
        <v>733.95011916602539</v>
      </c>
      <c r="Z240">
        <v>240</v>
      </c>
      <c r="AA240">
        <v>211197</v>
      </c>
      <c r="AE240" t="e">
        <f>VLOOKUP(C240,Sheet6!B:C,2,0)</f>
        <v>#N/A</v>
      </c>
    </row>
    <row r="241" spans="1:31">
      <c r="A241" t="s">
        <v>1056</v>
      </c>
      <c r="B241" t="str">
        <f t="shared" si="21"/>
        <v>广安</v>
      </c>
      <c r="C241" t="s">
        <v>327</v>
      </c>
      <c r="D241">
        <v>468.01</v>
      </c>
      <c r="E241">
        <v>6344</v>
      </c>
      <c r="F241">
        <v>125.76</v>
      </c>
      <c r="G241">
        <v>0.26871220700412385</v>
      </c>
      <c r="H241">
        <v>737.72068095838586</v>
      </c>
      <c r="I241">
        <v>12140</v>
      </c>
      <c r="J241">
        <v>25178.52</v>
      </c>
      <c r="K241">
        <v>211</v>
      </c>
      <c r="L241">
        <f t="shared" si="22"/>
        <v>0.4508450674130895</v>
      </c>
      <c r="M241">
        <v>8073</v>
      </c>
      <c r="N241" s="31">
        <f t="shared" si="23"/>
        <v>17.24963141813209</v>
      </c>
      <c r="O241">
        <v>6690</v>
      </c>
      <c r="P241">
        <f t="shared" si="24"/>
        <v>14.294566355419756</v>
      </c>
      <c r="Q241">
        <v>1</v>
      </c>
      <c r="R241">
        <v>281</v>
      </c>
      <c r="S241">
        <v>267</v>
      </c>
      <c r="T241">
        <v>4169</v>
      </c>
      <c r="U241">
        <f t="shared" si="25"/>
        <v>8.9079293177496215</v>
      </c>
      <c r="V241">
        <v>29</v>
      </c>
      <c r="W241">
        <f t="shared" si="26"/>
        <v>619.64487938291916</v>
      </c>
      <c r="X241">
        <v>35</v>
      </c>
      <c r="Y241">
        <f t="shared" si="27"/>
        <v>747.84726822076459</v>
      </c>
      <c r="Z241">
        <v>125.33</v>
      </c>
      <c r="AE241">
        <f>VLOOKUP(C241,Sheet6!B:C,2,0)</f>
        <v>212</v>
      </c>
    </row>
    <row r="242" spans="1:31">
      <c r="A242" t="s">
        <v>1057</v>
      </c>
      <c r="B242" t="str">
        <f t="shared" si="21"/>
        <v>达州</v>
      </c>
      <c r="C242" t="s">
        <v>127</v>
      </c>
      <c r="D242">
        <v>656.77</v>
      </c>
      <c r="E242">
        <v>16591</v>
      </c>
      <c r="F242">
        <v>42.72</v>
      </c>
      <c r="G242">
        <v>6.5045601961112712E-2</v>
      </c>
      <c r="H242">
        <v>395.85920077150263</v>
      </c>
      <c r="I242">
        <v>11915</v>
      </c>
      <c r="J242">
        <v>22768.9</v>
      </c>
      <c r="K242">
        <v>362</v>
      </c>
      <c r="L242">
        <f t="shared" si="22"/>
        <v>0.55118230126223788</v>
      </c>
      <c r="M242">
        <v>13790</v>
      </c>
      <c r="N242" s="31">
        <f t="shared" si="23"/>
        <v>20.996695951398511</v>
      </c>
      <c r="O242">
        <v>11205</v>
      </c>
      <c r="P242">
        <f t="shared" si="24"/>
        <v>17.060767087412643</v>
      </c>
      <c r="Q242">
        <v>2</v>
      </c>
      <c r="R242">
        <v>390</v>
      </c>
      <c r="S242">
        <v>1714</v>
      </c>
      <c r="T242">
        <v>23110</v>
      </c>
      <c r="U242">
        <f t="shared" si="25"/>
        <v>35.187356304337897</v>
      </c>
      <c r="V242">
        <v>39.96</v>
      </c>
      <c r="W242">
        <f t="shared" si="26"/>
        <v>608.43217564748693</v>
      </c>
      <c r="X242">
        <v>56.77</v>
      </c>
      <c r="Y242">
        <f t="shared" si="27"/>
        <v>864.38174703473067</v>
      </c>
      <c r="Z242">
        <v>560.35</v>
      </c>
      <c r="AA242">
        <v>144000</v>
      </c>
      <c r="AE242">
        <f>VLOOKUP(C242,Sheet6!B:C,2,0)</f>
        <v>211</v>
      </c>
    </row>
    <row r="243" spans="1:31">
      <c r="A243" t="s">
        <v>1058</v>
      </c>
      <c r="B243" t="str">
        <f t="shared" si="21"/>
        <v>雅安</v>
      </c>
      <c r="C243" t="s">
        <v>103</v>
      </c>
      <c r="D243">
        <v>154.85</v>
      </c>
      <c r="E243">
        <v>15302</v>
      </c>
      <c r="F243">
        <v>35.200000000000003</v>
      </c>
      <c r="G243">
        <v>0.22731675815305136</v>
      </c>
      <c r="H243">
        <v>101.19592210168605</v>
      </c>
      <c r="I243">
        <v>15710</v>
      </c>
      <c r="J243">
        <v>23138.98</v>
      </c>
      <c r="K243">
        <v>187</v>
      </c>
      <c r="L243">
        <f t="shared" si="22"/>
        <v>1.2076202776880853</v>
      </c>
      <c r="M243">
        <v>6299</v>
      </c>
      <c r="N243" s="31">
        <f t="shared" si="23"/>
        <v>40.678075556990635</v>
      </c>
      <c r="O243">
        <v>2897</v>
      </c>
      <c r="P243">
        <f t="shared" si="24"/>
        <v>18.708427510494026</v>
      </c>
      <c r="Q243">
        <v>3</v>
      </c>
      <c r="R243">
        <v>85</v>
      </c>
      <c r="S243">
        <v>320</v>
      </c>
      <c r="T243">
        <v>49635</v>
      </c>
      <c r="U243">
        <f t="shared" si="25"/>
        <v>320.53600258314498</v>
      </c>
      <c r="V243">
        <v>8.17</v>
      </c>
      <c r="W243">
        <f t="shared" si="26"/>
        <v>527.60736196319021</v>
      </c>
      <c r="X243">
        <v>9.85</v>
      </c>
      <c r="Y243">
        <f t="shared" si="27"/>
        <v>636.099451081692</v>
      </c>
      <c r="AE243">
        <f>VLOOKUP(C243,Sheet6!B:C,2,0)</f>
        <v>296</v>
      </c>
    </row>
    <row r="244" spans="1:31">
      <c r="A244" t="s">
        <v>1059</v>
      </c>
      <c r="B244" t="str">
        <f t="shared" si="21"/>
        <v>巴中</v>
      </c>
      <c r="C244" t="s">
        <v>1112</v>
      </c>
      <c r="D244">
        <v>399.88</v>
      </c>
      <c r="E244">
        <v>12301</v>
      </c>
      <c r="F244">
        <v>142.78</v>
      </c>
      <c r="G244">
        <v>0.35705711713514054</v>
      </c>
      <c r="H244">
        <v>325.07926184863021</v>
      </c>
      <c r="I244">
        <v>7548</v>
      </c>
      <c r="J244">
        <v>21969.75</v>
      </c>
      <c r="K244">
        <v>311</v>
      </c>
      <c r="L244">
        <f t="shared" si="22"/>
        <v>0.77773331999599882</v>
      </c>
      <c r="M244">
        <v>8932</v>
      </c>
      <c r="N244" s="31">
        <f t="shared" si="23"/>
        <v>22.336701010303091</v>
      </c>
      <c r="O244">
        <v>3935</v>
      </c>
      <c r="P244">
        <f t="shared" si="24"/>
        <v>9.8404521356406924</v>
      </c>
      <c r="R244">
        <v>198</v>
      </c>
      <c r="S244">
        <v>254</v>
      </c>
      <c r="U244">
        <f t="shared" si="25"/>
        <v>0</v>
      </c>
      <c r="V244">
        <v>27.16</v>
      </c>
      <c r="W244">
        <f t="shared" si="26"/>
        <v>679.20376112833856</v>
      </c>
      <c r="X244">
        <v>36.28</v>
      </c>
      <c r="Y244">
        <f t="shared" si="27"/>
        <v>907.27218165449642</v>
      </c>
      <c r="AE244" t="e">
        <f>VLOOKUP(C244,Sheet6!B:C,2,0)</f>
        <v>#N/A</v>
      </c>
    </row>
    <row r="245" spans="1:31">
      <c r="A245" t="s">
        <v>1060</v>
      </c>
      <c r="B245" t="str">
        <f t="shared" si="21"/>
        <v>资阳</v>
      </c>
      <c r="C245" t="s">
        <v>107</v>
      </c>
      <c r="D245">
        <v>496.25</v>
      </c>
      <c r="E245">
        <v>7962</v>
      </c>
      <c r="F245">
        <v>108.21</v>
      </c>
      <c r="G245">
        <v>0.21805541561712846</v>
      </c>
      <c r="H245">
        <v>623.2730469731224</v>
      </c>
      <c r="I245">
        <v>12616</v>
      </c>
      <c r="J245">
        <v>24229.77</v>
      </c>
      <c r="K245">
        <v>212</v>
      </c>
      <c r="L245">
        <f t="shared" si="22"/>
        <v>0.42720403022670023</v>
      </c>
      <c r="M245">
        <v>10745</v>
      </c>
      <c r="N245" s="31">
        <f t="shared" si="23"/>
        <v>21.652392947103273</v>
      </c>
      <c r="O245">
        <v>4872</v>
      </c>
      <c r="P245">
        <f t="shared" si="24"/>
        <v>9.8176322418136017</v>
      </c>
      <c r="R245">
        <v>319</v>
      </c>
      <c r="S245">
        <v>1036</v>
      </c>
      <c r="U245">
        <f t="shared" si="25"/>
        <v>0</v>
      </c>
      <c r="V245">
        <v>21.5</v>
      </c>
      <c r="W245">
        <f t="shared" si="26"/>
        <v>433.24937027707807</v>
      </c>
      <c r="X245">
        <v>26.84</v>
      </c>
      <c r="Y245">
        <f t="shared" si="27"/>
        <v>540.85642317380359</v>
      </c>
      <c r="Z245">
        <v>67.819999999999993</v>
      </c>
      <c r="AE245">
        <f>VLOOKUP(C245,Sheet6!B:C,2,0)</f>
        <v>295</v>
      </c>
    </row>
    <row r="246" spans="1:31">
      <c r="A246" t="s">
        <v>1061</v>
      </c>
      <c r="B246" t="str">
        <f t="shared" si="21"/>
        <v>贵阳</v>
      </c>
      <c r="C246" t="s">
        <v>66</v>
      </c>
      <c r="D246">
        <v>365.5</v>
      </c>
      <c r="E246">
        <v>8034</v>
      </c>
      <c r="F246">
        <v>218.11</v>
      </c>
      <c r="G246">
        <v>0.59674418604651169</v>
      </c>
      <c r="H246">
        <v>454.94149863081901</v>
      </c>
      <c r="I246">
        <v>24585</v>
      </c>
      <c r="J246">
        <v>27579.06</v>
      </c>
      <c r="K246">
        <v>219</v>
      </c>
      <c r="L246">
        <f t="shared" si="22"/>
        <v>0.59917920656634749</v>
      </c>
      <c r="M246">
        <v>18037</v>
      </c>
      <c r="N246" s="31">
        <f t="shared" si="23"/>
        <v>49.348837209302324</v>
      </c>
      <c r="O246">
        <v>10113</v>
      </c>
      <c r="P246">
        <f t="shared" si="24"/>
        <v>27.668946648426811</v>
      </c>
      <c r="Q246">
        <v>25</v>
      </c>
      <c r="R246">
        <v>290</v>
      </c>
      <c r="S246">
        <v>815</v>
      </c>
      <c r="T246">
        <v>245768</v>
      </c>
      <c r="U246">
        <f t="shared" si="25"/>
        <v>672.41586867305057</v>
      </c>
      <c r="V246">
        <v>24.42</v>
      </c>
      <c r="W246">
        <f t="shared" si="26"/>
        <v>668.12585499316015</v>
      </c>
      <c r="X246">
        <v>35.770000000000003</v>
      </c>
      <c r="Y246">
        <f t="shared" si="27"/>
        <v>978.65937072503436</v>
      </c>
      <c r="Z246">
        <v>978.5</v>
      </c>
      <c r="AA246">
        <v>5690000</v>
      </c>
      <c r="AE246">
        <f>VLOOKUP(C246,Sheet6!B:C,2,0)</f>
        <v>215</v>
      </c>
    </row>
    <row r="247" spans="1:31">
      <c r="A247" t="s">
        <v>1117</v>
      </c>
      <c r="B247" t="str">
        <f t="shared" si="21"/>
        <v>六盘水</v>
      </c>
      <c r="C247" t="s">
        <v>1119</v>
      </c>
      <c r="D247">
        <v>316.16000000000003</v>
      </c>
      <c r="E247">
        <v>9946</v>
      </c>
      <c r="F247">
        <v>47.39</v>
      </c>
      <c r="G247">
        <v>0.14989245951417002</v>
      </c>
      <c r="H247">
        <v>317.87653327971043</v>
      </c>
      <c r="I247">
        <v>14422</v>
      </c>
      <c r="J247">
        <v>27931.3</v>
      </c>
      <c r="K247">
        <v>138</v>
      </c>
      <c r="L247">
        <f t="shared" si="22"/>
        <v>0.43648785425101211</v>
      </c>
      <c r="M247">
        <v>8201</v>
      </c>
      <c r="N247" s="31">
        <f t="shared" si="23"/>
        <v>25.939397773279349</v>
      </c>
      <c r="O247">
        <v>3165</v>
      </c>
      <c r="P247">
        <f t="shared" si="24"/>
        <v>10.010754048582996</v>
      </c>
      <c r="Q247">
        <v>2</v>
      </c>
      <c r="R247">
        <v>219</v>
      </c>
      <c r="S247">
        <v>920</v>
      </c>
      <c r="T247">
        <v>7368</v>
      </c>
      <c r="U247">
        <f t="shared" si="25"/>
        <v>23.304655870445341</v>
      </c>
      <c r="V247">
        <v>20.6</v>
      </c>
      <c r="W247">
        <f t="shared" si="26"/>
        <v>651.5688259109312</v>
      </c>
      <c r="X247">
        <v>38.24</v>
      </c>
      <c r="Y247">
        <f t="shared" si="27"/>
        <v>1209.5141700404859</v>
      </c>
      <c r="Z247">
        <v>548</v>
      </c>
      <c r="AE247" t="e">
        <f>VLOOKUP(C247,Sheet6!B:C,2,0)</f>
        <v>#N/A</v>
      </c>
    </row>
    <row r="248" spans="1:31">
      <c r="A248" t="s">
        <v>1062</v>
      </c>
      <c r="B248" t="str">
        <f t="shared" si="21"/>
        <v>遵义</v>
      </c>
      <c r="C248" t="s">
        <v>78</v>
      </c>
      <c r="D248">
        <v>747.44</v>
      </c>
      <c r="E248">
        <v>30762</v>
      </c>
      <c r="F248">
        <v>84.61</v>
      </c>
      <c r="G248">
        <v>0.11319972171679331</v>
      </c>
      <c r="H248">
        <v>242.97509914829988</v>
      </c>
      <c r="I248">
        <v>11322</v>
      </c>
      <c r="J248">
        <v>30260.82</v>
      </c>
      <c r="K248">
        <v>284</v>
      </c>
      <c r="L248">
        <f t="shared" si="22"/>
        <v>0.37996360911912658</v>
      </c>
      <c r="M248">
        <v>15244</v>
      </c>
      <c r="N248" s="31">
        <f t="shared" si="23"/>
        <v>20.394948089478753</v>
      </c>
      <c r="O248">
        <v>6611</v>
      </c>
      <c r="P248">
        <f t="shared" si="24"/>
        <v>8.8448571122765696</v>
      </c>
      <c r="Q248">
        <v>6</v>
      </c>
      <c r="R248">
        <v>513</v>
      </c>
      <c r="S248">
        <v>2127</v>
      </c>
      <c r="T248">
        <v>34816</v>
      </c>
      <c r="U248">
        <f t="shared" si="25"/>
        <v>46.580327517927856</v>
      </c>
      <c r="V248">
        <v>50.28</v>
      </c>
      <c r="W248">
        <f t="shared" si="26"/>
        <v>672.69613614470734</v>
      </c>
      <c r="X248">
        <v>72.010000000000005</v>
      </c>
      <c r="Y248">
        <f t="shared" si="27"/>
        <v>963.42181312212347</v>
      </c>
      <c r="Z248">
        <v>290.14</v>
      </c>
      <c r="AE248">
        <f>VLOOKUP(C248,Sheet6!B:C,2,0)</f>
        <v>214</v>
      </c>
    </row>
    <row r="249" spans="1:31">
      <c r="A249" t="s">
        <v>1063</v>
      </c>
      <c r="B249" t="str">
        <f t="shared" si="21"/>
        <v>安顺</v>
      </c>
      <c r="C249" t="s">
        <v>61</v>
      </c>
      <c r="D249">
        <v>271.89999999999998</v>
      </c>
      <c r="E249">
        <v>9267</v>
      </c>
      <c r="F249">
        <v>84.52</v>
      </c>
      <c r="G249">
        <v>0.31084957705038618</v>
      </c>
      <c r="H249">
        <v>293.40671198877737</v>
      </c>
      <c r="I249">
        <v>7630</v>
      </c>
      <c r="J249">
        <v>26271.439999999999</v>
      </c>
      <c r="K249">
        <v>122</v>
      </c>
      <c r="L249">
        <f t="shared" si="22"/>
        <v>0.44869437293122477</v>
      </c>
      <c r="M249">
        <v>5893</v>
      </c>
      <c r="N249" s="31">
        <f t="shared" si="23"/>
        <v>21.673409341669732</v>
      </c>
      <c r="O249">
        <v>1660</v>
      </c>
      <c r="P249">
        <f t="shared" si="24"/>
        <v>6.1051857300478121</v>
      </c>
      <c r="Q249">
        <v>2</v>
      </c>
      <c r="R249">
        <v>146</v>
      </c>
      <c r="S249">
        <v>999</v>
      </c>
      <c r="T249">
        <v>10425</v>
      </c>
      <c r="U249">
        <f t="shared" si="25"/>
        <v>38.341301949246052</v>
      </c>
      <c r="V249">
        <v>16.829999999999998</v>
      </c>
      <c r="W249">
        <f t="shared" si="26"/>
        <v>618.97756528135346</v>
      </c>
      <c r="X249">
        <v>29.78</v>
      </c>
      <c r="Y249">
        <f t="shared" si="27"/>
        <v>1095.2556086796617</v>
      </c>
      <c r="Z249">
        <v>104</v>
      </c>
      <c r="AE249">
        <f>VLOOKUP(C249,Sheet6!B:C,2,0)</f>
        <v>305</v>
      </c>
    </row>
    <row r="250" spans="1:31">
      <c r="A250" t="s">
        <v>1064</v>
      </c>
      <c r="B250" t="str">
        <f t="shared" si="21"/>
        <v>昆明</v>
      </c>
      <c r="C250" t="s">
        <v>48</v>
      </c>
      <c r="D250">
        <v>531.26</v>
      </c>
      <c r="E250">
        <v>21015</v>
      </c>
      <c r="F250">
        <v>333.3</v>
      </c>
      <c r="G250">
        <v>0.62737642585551334</v>
      </c>
      <c r="H250">
        <v>252.80038068046633</v>
      </c>
      <c r="I250">
        <v>25826</v>
      </c>
      <c r="J250">
        <v>29889.22</v>
      </c>
      <c r="K250">
        <v>314</v>
      </c>
      <c r="L250">
        <f t="shared" si="22"/>
        <v>0.59104769792568612</v>
      </c>
      <c r="M250">
        <v>29944</v>
      </c>
      <c r="N250" s="31">
        <f t="shared" si="23"/>
        <v>56.364115499002374</v>
      </c>
      <c r="O250">
        <v>31547</v>
      </c>
      <c r="P250">
        <f t="shared" si="24"/>
        <v>59.38147046643828</v>
      </c>
      <c r="Q250">
        <v>38</v>
      </c>
      <c r="R250">
        <v>284</v>
      </c>
      <c r="S250">
        <v>1335</v>
      </c>
      <c r="T250">
        <v>269922</v>
      </c>
      <c r="U250">
        <f t="shared" si="25"/>
        <v>508.07890674999061</v>
      </c>
      <c r="V250">
        <v>31.27</v>
      </c>
      <c r="W250">
        <f t="shared" si="26"/>
        <v>588.60068516357342</v>
      </c>
      <c r="X250">
        <v>53.08</v>
      </c>
      <c r="Y250">
        <f t="shared" si="27"/>
        <v>999.13413394571398</v>
      </c>
      <c r="Z250">
        <v>1399</v>
      </c>
      <c r="AA250">
        <v>7210000</v>
      </c>
      <c r="AE250">
        <f>VLOOKUP(C250,Sheet6!B:C,2,0)</f>
        <v>229</v>
      </c>
    </row>
    <row r="251" spans="1:31">
      <c r="A251" t="s">
        <v>1065</v>
      </c>
      <c r="B251" t="str">
        <f t="shared" si="21"/>
        <v>曲靖</v>
      </c>
      <c r="C251" t="s">
        <v>56</v>
      </c>
      <c r="D251">
        <v>612.16</v>
      </c>
      <c r="E251">
        <v>28906</v>
      </c>
      <c r="F251">
        <v>69.19</v>
      </c>
      <c r="G251">
        <v>0.11302600627286984</v>
      </c>
      <c r="H251">
        <v>211.77610184736733</v>
      </c>
      <c r="I251">
        <v>14970</v>
      </c>
      <c r="J251">
        <v>29233.040000000001</v>
      </c>
      <c r="K251">
        <v>172</v>
      </c>
      <c r="L251">
        <f t="shared" si="22"/>
        <v>0.2809722948248824</v>
      </c>
      <c r="M251">
        <v>15686</v>
      </c>
      <c r="N251" s="31">
        <f t="shared" si="23"/>
        <v>25.624019864087821</v>
      </c>
      <c r="O251">
        <v>4377</v>
      </c>
      <c r="P251">
        <f t="shared" si="24"/>
        <v>7.1500914793518042</v>
      </c>
      <c r="Q251">
        <v>3</v>
      </c>
      <c r="R251">
        <v>247</v>
      </c>
      <c r="S251">
        <v>1766</v>
      </c>
      <c r="T251">
        <v>18804</v>
      </c>
      <c r="U251">
        <f t="shared" si="25"/>
        <v>30.717459487715633</v>
      </c>
      <c r="V251">
        <v>44.66</v>
      </c>
      <c r="W251">
        <f t="shared" si="26"/>
        <v>729.54783063251443</v>
      </c>
      <c r="X251">
        <v>66.02</v>
      </c>
      <c r="Y251">
        <f t="shared" si="27"/>
        <v>1078.476215368531</v>
      </c>
      <c r="Z251">
        <v>415</v>
      </c>
      <c r="AE251">
        <f>VLOOKUP(C251,Sheet6!B:C,2,0)</f>
        <v>307</v>
      </c>
    </row>
    <row r="252" spans="1:31">
      <c r="A252" t="s">
        <v>1066</v>
      </c>
      <c r="B252" t="str">
        <f t="shared" si="21"/>
        <v>玉溪</v>
      </c>
      <c r="C252" t="s">
        <v>41</v>
      </c>
      <c r="D252">
        <v>213.67</v>
      </c>
      <c r="E252">
        <v>15285</v>
      </c>
      <c r="F252">
        <v>41.86</v>
      </c>
      <c r="G252">
        <v>0.19590958019375673</v>
      </c>
      <c r="H252">
        <v>139.79064442263655</v>
      </c>
      <c r="I252">
        <v>28245</v>
      </c>
      <c r="J252">
        <v>27666.240000000002</v>
      </c>
      <c r="K252">
        <v>178</v>
      </c>
      <c r="L252">
        <f t="shared" si="22"/>
        <v>0.83306032667197083</v>
      </c>
      <c r="M252">
        <v>9002</v>
      </c>
      <c r="N252" s="31">
        <f t="shared" si="23"/>
        <v>42.130387981466747</v>
      </c>
      <c r="O252">
        <v>3870</v>
      </c>
      <c r="P252">
        <f t="shared" si="24"/>
        <v>18.112041933823186</v>
      </c>
      <c r="Q252">
        <v>2</v>
      </c>
      <c r="R252">
        <v>121</v>
      </c>
      <c r="S252">
        <v>607</v>
      </c>
      <c r="T252">
        <v>11171</v>
      </c>
      <c r="U252">
        <f t="shared" si="25"/>
        <v>52.281555669958351</v>
      </c>
      <c r="V252">
        <v>12.93</v>
      </c>
      <c r="W252">
        <f t="shared" si="26"/>
        <v>605.13876538587544</v>
      </c>
      <c r="X252">
        <v>19.75</v>
      </c>
      <c r="Y252">
        <f t="shared" si="27"/>
        <v>924.3225534703048</v>
      </c>
      <c r="AE252">
        <f>VLOOKUP(C252,Sheet6!B:C,2,0)</f>
        <v>230</v>
      </c>
    </row>
    <row r="253" spans="1:31">
      <c r="A253" t="s">
        <v>1067</v>
      </c>
      <c r="B253" t="str">
        <f t="shared" si="21"/>
        <v>保山</v>
      </c>
      <c r="C253" t="s">
        <v>52</v>
      </c>
      <c r="D253">
        <v>249.22</v>
      </c>
      <c r="E253">
        <v>19637</v>
      </c>
      <c r="F253">
        <v>89.03</v>
      </c>
      <c r="G253">
        <v>0.35723457186421637</v>
      </c>
      <c r="H253">
        <v>126.9134796557519</v>
      </c>
      <c r="I253">
        <v>8972</v>
      </c>
      <c r="J253">
        <v>21407.59</v>
      </c>
      <c r="K253">
        <v>419</v>
      </c>
      <c r="L253">
        <f t="shared" si="22"/>
        <v>1.6812454859160582</v>
      </c>
      <c r="M253">
        <v>5344</v>
      </c>
      <c r="N253" s="31">
        <f t="shared" si="23"/>
        <v>21.442901853783805</v>
      </c>
      <c r="O253">
        <v>2556</v>
      </c>
      <c r="P253">
        <f t="shared" si="24"/>
        <v>10.255998715993901</v>
      </c>
      <c r="Q253">
        <v>3</v>
      </c>
      <c r="R253">
        <v>130</v>
      </c>
      <c r="S253">
        <v>1440</v>
      </c>
      <c r="T253">
        <v>10298</v>
      </c>
      <c r="U253">
        <f t="shared" si="25"/>
        <v>41.320921274376055</v>
      </c>
      <c r="V253">
        <v>15.67</v>
      </c>
      <c r="W253">
        <f t="shared" si="26"/>
        <v>628.76173661824896</v>
      </c>
      <c r="X253">
        <v>22.67</v>
      </c>
      <c r="Y253">
        <f t="shared" si="27"/>
        <v>909.6380707808363</v>
      </c>
      <c r="AA253">
        <v>136203</v>
      </c>
      <c r="AE253">
        <f>VLOOKUP(C253,Sheet6!B:C,2,0)</f>
        <v>308</v>
      </c>
    </row>
    <row r="254" spans="1:31">
      <c r="A254" t="s">
        <v>1068</v>
      </c>
      <c r="B254" t="str">
        <f t="shared" si="21"/>
        <v>昭通</v>
      </c>
      <c r="C254" t="s">
        <v>73</v>
      </c>
      <c r="D254">
        <v>555.28</v>
      </c>
      <c r="E254">
        <v>22657</v>
      </c>
      <c r="F254">
        <v>81.12</v>
      </c>
      <c r="G254">
        <v>0.14608845987609856</v>
      </c>
      <c r="H254">
        <v>245.08099042238601</v>
      </c>
      <c r="I254">
        <v>6025</v>
      </c>
      <c r="J254">
        <v>26713.78</v>
      </c>
      <c r="K254">
        <v>194</v>
      </c>
      <c r="L254">
        <f t="shared" si="22"/>
        <v>0.34937328915141913</v>
      </c>
      <c r="M254">
        <v>8667</v>
      </c>
      <c r="N254" s="31">
        <f t="shared" si="23"/>
        <v>15.608341737501801</v>
      </c>
      <c r="O254">
        <v>2491</v>
      </c>
      <c r="P254">
        <f t="shared" si="24"/>
        <v>4.4860250684339436</v>
      </c>
      <c r="Q254">
        <v>1</v>
      </c>
      <c r="R254">
        <v>216</v>
      </c>
      <c r="S254">
        <v>2128</v>
      </c>
      <c r="T254">
        <v>5555</v>
      </c>
      <c r="U254">
        <f t="shared" si="25"/>
        <v>10.003961965134707</v>
      </c>
      <c r="V254">
        <v>36.04</v>
      </c>
      <c r="W254">
        <f t="shared" si="26"/>
        <v>649.04192479469828</v>
      </c>
      <c r="X254">
        <v>74.59</v>
      </c>
      <c r="Y254">
        <f t="shared" si="27"/>
        <v>1343.2862699899151</v>
      </c>
      <c r="Z254">
        <v>168</v>
      </c>
      <c r="AA254">
        <v>16500</v>
      </c>
      <c r="AE254">
        <f>VLOOKUP(C254,Sheet6!B:C,2,0)</f>
        <v>228</v>
      </c>
    </row>
    <row r="255" spans="1:31">
      <c r="A255" t="s">
        <v>1069</v>
      </c>
      <c r="B255" t="str">
        <f t="shared" si="21"/>
        <v>丽江</v>
      </c>
      <c r="C255" t="s">
        <v>1113</v>
      </c>
      <c r="D255">
        <v>120.02</v>
      </c>
      <c r="E255">
        <v>21219</v>
      </c>
      <c r="F255">
        <v>15.33</v>
      </c>
      <c r="G255">
        <v>0.12772871188135312</v>
      </c>
      <c r="H255">
        <v>56.562514727366981</v>
      </c>
      <c r="I255">
        <v>9863</v>
      </c>
      <c r="J255">
        <v>26782.69</v>
      </c>
      <c r="K255">
        <v>82</v>
      </c>
      <c r="L255">
        <f t="shared" si="22"/>
        <v>0.68321946342276285</v>
      </c>
      <c r="M255">
        <v>3229</v>
      </c>
      <c r="N255" s="31">
        <f t="shared" si="23"/>
        <v>26.903849358440262</v>
      </c>
      <c r="O255">
        <v>948</v>
      </c>
      <c r="P255">
        <f t="shared" si="24"/>
        <v>7.8986835527412103</v>
      </c>
      <c r="Q255">
        <v>2</v>
      </c>
      <c r="R255">
        <v>88</v>
      </c>
      <c r="S255">
        <v>563</v>
      </c>
      <c r="T255">
        <v>15911</v>
      </c>
      <c r="U255">
        <f t="shared" si="25"/>
        <v>132.56957173804366</v>
      </c>
      <c r="V255">
        <v>7.34</v>
      </c>
      <c r="W255">
        <f t="shared" si="26"/>
        <v>611.56473921013162</v>
      </c>
      <c r="X255">
        <v>10.98</v>
      </c>
      <c r="Y255">
        <f t="shared" si="27"/>
        <v>914.84752541243131</v>
      </c>
      <c r="AA255">
        <v>2295000</v>
      </c>
      <c r="AE255" t="e">
        <f>VLOOKUP(C255,Sheet6!B:C,2,0)</f>
        <v>#N/A</v>
      </c>
    </row>
    <row r="256" spans="1:31">
      <c r="A256" t="s">
        <v>1115</v>
      </c>
      <c r="B256" t="str">
        <f t="shared" si="21"/>
        <v>普洱</v>
      </c>
      <c r="C256" t="s">
        <v>1116</v>
      </c>
      <c r="D256">
        <v>258.39999999999998</v>
      </c>
      <c r="E256">
        <v>45385</v>
      </c>
      <c r="F256">
        <v>25.79</v>
      </c>
      <c r="G256">
        <v>9.9806501547987619E-2</v>
      </c>
      <c r="H256">
        <v>56.935110719400676</v>
      </c>
      <c r="I256">
        <v>8193</v>
      </c>
      <c r="J256">
        <v>24780.91</v>
      </c>
      <c r="K256">
        <v>129</v>
      </c>
      <c r="L256">
        <f t="shared" si="22"/>
        <v>0.49922600619195051</v>
      </c>
      <c r="M256">
        <v>5418</v>
      </c>
      <c r="N256" s="31">
        <f t="shared" si="23"/>
        <v>20.96749226006192</v>
      </c>
      <c r="O256">
        <v>2863</v>
      </c>
      <c r="P256">
        <f t="shared" si="24"/>
        <v>11.079721362229103</v>
      </c>
      <c r="Q256">
        <v>2</v>
      </c>
      <c r="R256">
        <v>135</v>
      </c>
      <c r="S256">
        <v>833</v>
      </c>
      <c r="T256">
        <v>7630</v>
      </c>
      <c r="U256">
        <f t="shared" si="25"/>
        <v>29.527863777089784</v>
      </c>
      <c r="V256">
        <v>11.73</v>
      </c>
      <c r="W256">
        <f t="shared" si="26"/>
        <v>453.94736842105266</v>
      </c>
      <c r="X256">
        <v>18.84</v>
      </c>
      <c r="Y256">
        <f t="shared" si="27"/>
        <v>729.1021671826627</v>
      </c>
      <c r="AA256">
        <v>191000</v>
      </c>
      <c r="AE256">
        <f>VLOOKUP(C256,Sheet6!B:C,2,0)</f>
        <v>231</v>
      </c>
    </row>
    <row r="257" spans="1:31">
      <c r="A257" t="s">
        <v>1070</v>
      </c>
      <c r="B257" t="str">
        <f t="shared" si="21"/>
        <v>临沧</v>
      </c>
      <c r="C257" t="s">
        <v>36</v>
      </c>
      <c r="D257">
        <v>238.9</v>
      </c>
      <c r="E257">
        <v>24469</v>
      </c>
      <c r="F257">
        <v>30.61</v>
      </c>
      <c r="G257">
        <v>0.12812892423608205</v>
      </c>
      <c r="H257">
        <v>97.633740651436511</v>
      </c>
      <c r="I257">
        <v>7590</v>
      </c>
      <c r="J257">
        <v>24635.56</v>
      </c>
      <c r="K257">
        <v>106</v>
      </c>
      <c r="L257">
        <f t="shared" si="22"/>
        <v>0.44370029300962743</v>
      </c>
      <c r="M257">
        <v>4562</v>
      </c>
      <c r="N257" s="31">
        <f t="shared" si="23"/>
        <v>19.095856006697364</v>
      </c>
      <c r="O257">
        <v>2114</v>
      </c>
      <c r="P257">
        <f t="shared" si="24"/>
        <v>8.8488907492674755</v>
      </c>
      <c r="Q257">
        <v>1</v>
      </c>
      <c r="R257">
        <v>121</v>
      </c>
      <c r="S257">
        <v>1160</v>
      </c>
      <c r="T257">
        <v>5347</v>
      </c>
      <c r="U257">
        <f t="shared" si="25"/>
        <v>22.381749686061113</v>
      </c>
      <c r="V257">
        <v>11.62</v>
      </c>
      <c r="W257">
        <f t="shared" si="26"/>
        <v>486.39598158225198</v>
      </c>
      <c r="X257">
        <v>20.94</v>
      </c>
      <c r="Y257">
        <f t="shared" si="27"/>
        <v>876.51737128505658</v>
      </c>
      <c r="AA257">
        <v>114500</v>
      </c>
      <c r="AE257">
        <f>VLOOKUP(C257,Sheet6!B:C,2,0)</f>
        <v>239</v>
      </c>
    </row>
    <row r="258" spans="1:31" s="31" customFormat="1">
      <c r="A258" s="31" t="s">
        <v>1071</v>
      </c>
      <c r="B258" s="31" t="str">
        <f t="shared" si="21"/>
        <v>拉萨</v>
      </c>
      <c r="C258" s="31" t="s">
        <v>118</v>
      </c>
      <c r="D258" s="31">
        <v>51.53</v>
      </c>
      <c r="G258" s="31" t="e">
        <v>#DIV/0!</v>
      </c>
      <c r="H258" s="31" t="e">
        <v>#DIV/0!</v>
      </c>
      <c r="I258" s="31">
        <v>20264</v>
      </c>
      <c r="J258" s="31">
        <v>46677.91</v>
      </c>
      <c r="K258" s="31">
        <v>315</v>
      </c>
      <c r="L258" s="31">
        <f t="shared" si="22"/>
        <v>6.1129439161653405</v>
      </c>
      <c r="M258" s="31">
        <v>2946</v>
      </c>
      <c r="N258" s="31">
        <f t="shared" si="23"/>
        <v>57.170580244517758</v>
      </c>
      <c r="O258" s="31">
        <v>1422</v>
      </c>
      <c r="P258" s="31">
        <f t="shared" si="24"/>
        <v>27.595575392974965</v>
      </c>
      <c r="Q258" s="31">
        <v>4</v>
      </c>
      <c r="R258" s="31">
        <v>23</v>
      </c>
      <c r="S258" s="31">
        <v>99</v>
      </c>
      <c r="T258" s="31">
        <v>12179</v>
      </c>
      <c r="U258" s="31">
        <f t="shared" si="25"/>
        <v>236.34775858723074</v>
      </c>
      <c r="V258" s="31">
        <v>2.34</v>
      </c>
      <c r="W258" s="31">
        <f t="shared" si="26"/>
        <v>454.10440520085382</v>
      </c>
      <c r="X258" s="31">
        <v>4.8</v>
      </c>
      <c r="Y258" s="31">
        <f t="shared" si="27"/>
        <v>931.49621579662335</v>
      </c>
      <c r="Z258" s="31">
        <v>74</v>
      </c>
      <c r="AA258" s="31">
        <v>1318000</v>
      </c>
      <c r="AE258" s="31">
        <f>VLOOKUP(C258,Sheet6!B:C,2,0)</f>
        <v>114</v>
      </c>
    </row>
    <row r="259" spans="1:31">
      <c r="A259" t="s">
        <v>1072</v>
      </c>
      <c r="B259" t="str">
        <f t="shared" ref="B259:B288" si="28">LEFT(A259,LEN(A259)-1)</f>
        <v>西安</v>
      </c>
      <c r="C259" t="s">
        <v>174</v>
      </c>
      <c r="D259">
        <v>776.99</v>
      </c>
      <c r="E259">
        <v>10108</v>
      </c>
      <c r="F259">
        <v>558.15</v>
      </c>
      <c r="G259">
        <v>0.71834901350081726</v>
      </c>
      <c r="H259">
        <v>768.68816778789085</v>
      </c>
      <c r="I259">
        <v>32411</v>
      </c>
      <c r="K259">
        <v>415</v>
      </c>
      <c r="L259">
        <f t="shared" ref="L259:L288" si="29">K259/D259</f>
        <v>0.53411240813910088</v>
      </c>
      <c r="M259">
        <v>34904</v>
      </c>
      <c r="N259" s="31">
        <f t="shared" ref="N259:N288" si="30">M259/D259</f>
        <v>44.922071069125728</v>
      </c>
      <c r="O259">
        <v>14694</v>
      </c>
      <c r="P259">
        <f t="shared" ref="P259:P288" si="31">O259/D259</f>
        <v>18.911440301676983</v>
      </c>
      <c r="Q259">
        <v>49</v>
      </c>
      <c r="R259">
        <v>439</v>
      </c>
      <c r="S259">
        <v>1666</v>
      </c>
      <c r="T259">
        <v>632200</v>
      </c>
      <c r="U259">
        <f t="shared" ref="U259:U288" si="32">T259/D259</f>
        <v>813.65268536274596</v>
      </c>
      <c r="V259">
        <v>50.63</v>
      </c>
      <c r="W259">
        <f t="shared" ref="W259:W288" si="33">V259/D259*10000</f>
        <v>651.61713792970306</v>
      </c>
      <c r="X259">
        <v>52.52</v>
      </c>
      <c r="Y259">
        <f t="shared" ref="Y259:Y288" si="34">X259/D259*10000</f>
        <v>675.9417753124236</v>
      </c>
      <c r="Z259">
        <v>2585</v>
      </c>
      <c r="AA259" t="s">
        <v>766</v>
      </c>
      <c r="AE259">
        <f>VLOOKUP(C259,Sheet6!B:C,2,0)</f>
        <v>92</v>
      </c>
    </row>
    <row r="260" spans="1:31">
      <c r="A260" t="s">
        <v>1073</v>
      </c>
      <c r="B260" t="str">
        <f t="shared" si="28"/>
        <v>铜川</v>
      </c>
      <c r="C260" t="s">
        <v>191</v>
      </c>
      <c r="D260">
        <v>85.19</v>
      </c>
      <c r="E260">
        <v>3882</v>
      </c>
      <c r="F260">
        <v>75.89</v>
      </c>
      <c r="G260">
        <v>0.89083225730719573</v>
      </c>
      <c r="H260">
        <v>219.44873776403912</v>
      </c>
      <c r="I260">
        <v>18548</v>
      </c>
      <c r="J260">
        <v>28205.01</v>
      </c>
      <c r="K260">
        <v>95</v>
      </c>
      <c r="L260">
        <f t="shared" si="29"/>
        <v>1.1151543608404744</v>
      </c>
      <c r="M260">
        <v>4258</v>
      </c>
      <c r="N260" s="31">
        <f t="shared" si="30"/>
        <v>49.982392299565682</v>
      </c>
      <c r="O260">
        <v>1508</v>
      </c>
      <c r="P260">
        <f t="shared" si="31"/>
        <v>17.701608169973003</v>
      </c>
      <c r="Q260">
        <v>1</v>
      </c>
      <c r="R260">
        <v>70</v>
      </c>
      <c r="S260">
        <v>290</v>
      </c>
      <c r="T260">
        <v>3898</v>
      </c>
      <c r="U260">
        <f t="shared" si="32"/>
        <v>45.75654419532809</v>
      </c>
      <c r="V260">
        <v>4.0199999999999996</v>
      </c>
      <c r="W260">
        <f t="shared" si="33"/>
        <v>471.8863716398638</v>
      </c>
      <c r="X260">
        <v>5.34</v>
      </c>
      <c r="Y260">
        <f t="shared" si="34"/>
        <v>626.83413546190866</v>
      </c>
      <c r="AE260">
        <f>VLOOKUP(C260,Sheet6!B:C,2,0)</f>
        <v>208</v>
      </c>
    </row>
    <row r="261" spans="1:31">
      <c r="A261" t="s">
        <v>1074</v>
      </c>
      <c r="B261" t="str">
        <f t="shared" si="28"/>
        <v>宝鸡</v>
      </c>
      <c r="C261" t="s">
        <v>176</v>
      </c>
      <c r="D261">
        <v>378.37</v>
      </c>
      <c r="E261">
        <v>18131</v>
      </c>
      <c r="F261">
        <v>140.26</v>
      </c>
      <c r="G261">
        <v>0.37069535111134599</v>
      </c>
      <c r="H261">
        <v>208.68677954883898</v>
      </c>
      <c r="I261">
        <v>21526</v>
      </c>
      <c r="J261">
        <v>26536.92</v>
      </c>
      <c r="K261">
        <v>263</v>
      </c>
      <c r="L261">
        <f t="shared" si="29"/>
        <v>0.69508681977958087</v>
      </c>
      <c r="M261">
        <v>14322</v>
      </c>
      <c r="N261" s="31">
        <f t="shared" si="30"/>
        <v>37.851838147844703</v>
      </c>
      <c r="O261">
        <v>5596</v>
      </c>
      <c r="P261">
        <f t="shared" si="31"/>
        <v>14.78975605888416</v>
      </c>
      <c r="Q261">
        <v>3</v>
      </c>
      <c r="R261">
        <v>246</v>
      </c>
      <c r="S261">
        <v>1081</v>
      </c>
      <c r="T261">
        <v>25906</v>
      </c>
      <c r="U261">
        <f t="shared" si="32"/>
        <v>68.467373206120996</v>
      </c>
      <c r="V261">
        <v>26.44</v>
      </c>
      <c r="W261">
        <f t="shared" si="33"/>
        <v>698.7869017099664</v>
      </c>
      <c r="X261">
        <v>25.02</v>
      </c>
      <c r="Y261">
        <f t="shared" si="34"/>
        <v>661.25749927319816</v>
      </c>
      <c r="AE261">
        <f>VLOOKUP(C261,Sheet6!B:C,2,0)</f>
        <v>273</v>
      </c>
    </row>
    <row r="262" spans="1:31">
      <c r="A262" t="s">
        <v>1075</v>
      </c>
      <c r="B262" t="str">
        <f t="shared" si="28"/>
        <v>咸阳</v>
      </c>
      <c r="C262" t="s">
        <v>177</v>
      </c>
      <c r="D262">
        <v>513.41</v>
      </c>
      <c r="E262">
        <v>10196</v>
      </c>
      <c r="F262">
        <v>89.38</v>
      </c>
      <c r="G262">
        <v>0.17409088253053115</v>
      </c>
      <c r="H262">
        <v>503.54060415849347</v>
      </c>
      <c r="I262">
        <v>17429</v>
      </c>
      <c r="J262">
        <v>23933.59</v>
      </c>
      <c r="K262">
        <v>319</v>
      </c>
      <c r="L262">
        <f t="shared" si="29"/>
        <v>0.62133577452718103</v>
      </c>
      <c r="M262">
        <v>16857</v>
      </c>
      <c r="N262" s="31">
        <f t="shared" si="30"/>
        <v>32.833407997506868</v>
      </c>
      <c r="O262">
        <v>8767</v>
      </c>
      <c r="P262">
        <f t="shared" si="31"/>
        <v>17.076021113729769</v>
      </c>
      <c r="Q262">
        <v>13</v>
      </c>
      <c r="R262">
        <v>322</v>
      </c>
      <c r="S262">
        <v>1772</v>
      </c>
      <c r="T262">
        <v>90725</v>
      </c>
      <c r="U262">
        <f t="shared" si="32"/>
        <v>176.71062114099843</v>
      </c>
      <c r="V262">
        <v>43.21</v>
      </c>
      <c r="W262">
        <f t="shared" si="33"/>
        <v>841.62754913227252</v>
      </c>
      <c r="X262">
        <v>40.35</v>
      </c>
      <c r="Y262">
        <f t="shared" si="34"/>
        <v>785.92158314018047</v>
      </c>
      <c r="Z262">
        <v>183.78</v>
      </c>
      <c r="AE262">
        <f>VLOOKUP(C262,Sheet6!B:C,2,0)</f>
        <v>209</v>
      </c>
    </row>
    <row r="263" spans="1:31">
      <c r="A263" t="s">
        <v>1076</v>
      </c>
      <c r="B263" t="str">
        <f t="shared" si="28"/>
        <v>渭南</v>
      </c>
      <c r="C263" t="s">
        <v>182</v>
      </c>
      <c r="D263">
        <v>554.37</v>
      </c>
      <c r="E263">
        <v>13134</v>
      </c>
      <c r="F263">
        <v>96.43</v>
      </c>
      <c r="G263">
        <v>0.17394519905478292</v>
      </c>
      <c r="H263">
        <v>422.08771128369119</v>
      </c>
      <c r="I263">
        <v>12069</v>
      </c>
      <c r="J263">
        <v>24586.01</v>
      </c>
      <c r="K263">
        <v>279</v>
      </c>
      <c r="L263">
        <f t="shared" si="29"/>
        <v>0.50327398668759127</v>
      </c>
      <c r="M263">
        <v>13125</v>
      </c>
      <c r="N263" s="31">
        <f t="shared" si="30"/>
        <v>23.675523567292601</v>
      </c>
      <c r="O263">
        <v>5017</v>
      </c>
      <c r="P263">
        <f t="shared" si="31"/>
        <v>9.04991251330339</v>
      </c>
      <c r="Q263">
        <v>1</v>
      </c>
      <c r="R263">
        <v>397</v>
      </c>
      <c r="S263">
        <v>1609</v>
      </c>
      <c r="T263">
        <v>15700</v>
      </c>
      <c r="U263">
        <f t="shared" si="32"/>
        <v>28.32043581001858</v>
      </c>
      <c r="V263">
        <v>42.36</v>
      </c>
      <c r="W263">
        <f t="shared" si="33"/>
        <v>764.11061204610633</v>
      </c>
      <c r="X263">
        <v>35.89</v>
      </c>
      <c r="Y263">
        <f t="shared" si="34"/>
        <v>647.40155491819542</v>
      </c>
      <c r="AE263">
        <f>VLOOKUP(C263,Sheet6!B:C,2,0)</f>
        <v>91</v>
      </c>
    </row>
    <row r="264" spans="1:31">
      <c r="A264" t="s">
        <v>1077</v>
      </c>
      <c r="B264" t="str">
        <f t="shared" si="28"/>
        <v>延安</v>
      </c>
      <c r="C264" t="s">
        <v>218</v>
      </c>
      <c r="D264">
        <v>225.41</v>
      </c>
      <c r="E264">
        <v>37037</v>
      </c>
      <c r="F264">
        <v>44.54</v>
      </c>
      <c r="G264">
        <v>0.19759549265782353</v>
      </c>
      <c r="H264">
        <v>60.860760860760855</v>
      </c>
      <c r="I264">
        <v>33538</v>
      </c>
      <c r="J264">
        <v>34338.800000000003</v>
      </c>
      <c r="K264">
        <v>207</v>
      </c>
      <c r="L264">
        <f t="shared" si="29"/>
        <v>0.91832660485337825</v>
      </c>
      <c r="M264">
        <v>7343</v>
      </c>
      <c r="N264" s="31">
        <f t="shared" si="30"/>
        <v>32.576194490040372</v>
      </c>
      <c r="O264">
        <v>3084</v>
      </c>
      <c r="P264">
        <f t="shared" si="31"/>
        <v>13.681735504192361</v>
      </c>
      <c r="Q264">
        <v>2</v>
      </c>
      <c r="R264">
        <v>152</v>
      </c>
      <c r="S264">
        <v>591</v>
      </c>
      <c r="T264">
        <v>24891</v>
      </c>
      <c r="U264">
        <f t="shared" si="32"/>
        <v>110.4254469633113</v>
      </c>
      <c r="V264">
        <v>18.03</v>
      </c>
      <c r="W264">
        <f t="shared" si="33"/>
        <v>799.8757819085223</v>
      </c>
      <c r="X264">
        <v>18.940000000000001</v>
      </c>
      <c r="Y264">
        <f t="shared" si="34"/>
        <v>840.24666163879158</v>
      </c>
      <c r="AA264">
        <v>86285</v>
      </c>
      <c r="AE264">
        <f>VLOOKUP(C264,Sheet6!B:C,2,0)</f>
        <v>207</v>
      </c>
    </row>
    <row r="265" spans="1:31">
      <c r="A265" t="s">
        <v>1078</v>
      </c>
      <c r="B265" t="str">
        <f t="shared" si="28"/>
        <v>汉中</v>
      </c>
      <c r="C265" t="s">
        <v>158</v>
      </c>
      <c r="D265">
        <v>380.85</v>
      </c>
      <c r="E265">
        <v>27246</v>
      </c>
      <c r="F265">
        <v>54.84</v>
      </c>
      <c r="G265">
        <v>0.14399369830641984</v>
      </c>
      <c r="H265">
        <v>139.7819863466197</v>
      </c>
      <c r="I265">
        <v>11834</v>
      </c>
      <c r="J265">
        <v>26630.73</v>
      </c>
      <c r="K265">
        <v>1050</v>
      </c>
      <c r="L265">
        <f t="shared" si="29"/>
        <v>2.7569909413154785</v>
      </c>
      <c r="M265">
        <v>12200</v>
      </c>
      <c r="N265" s="31">
        <f t="shared" si="30"/>
        <v>32.033609032427464</v>
      </c>
      <c r="O265">
        <v>5669</v>
      </c>
      <c r="P265">
        <f t="shared" si="31"/>
        <v>14.885125377445188</v>
      </c>
      <c r="Q265">
        <v>1</v>
      </c>
      <c r="R265">
        <v>232</v>
      </c>
      <c r="S265">
        <v>1325</v>
      </c>
      <c r="T265">
        <v>21544</v>
      </c>
      <c r="U265">
        <f t="shared" si="32"/>
        <v>56.568202704476825</v>
      </c>
      <c r="V265">
        <v>21.75</v>
      </c>
      <c r="W265">
        <f t="shared" si="33"/>
        <v>571.09098070106336</v>
      </c>
      <c r="X265">
        <v>24.9</v>
      </c>
      <c r="Y265">
        <f t="shared" si="34"/>
        <v>653.80070894052778</v>
      </c>
      <c r="Z265">
        <v>216.51</v>
      </c>
      <c r="AA265">
        <v>11367</v>
      </c>
      <c r="AE265">
        <f>VLOOKUP(C265,Sheet6!B:C,2,0)</f>
        <v>93</v>
      </c>
    </row>
    <row r="266" spans="1:31">
      <c r="A266" t="s">
        <v>1079</v>
      </c>
      <c r="B266" t="str">
        <f t="shared" si="28"/>
        <v>榆林</v>
      </c>
      <c r="C266" t="s">
        <v>239</v>
      </c>
      <c r="D266">
        <v>354.62</v>
      </c>
      <c r="E266">
        <v>43578</v>
      </c>
      <c r="F266">
        <v>50.38</v>
      </c>
      <c r="G266">
        <v>0.14206756528114603</v>
      </c>
      <c r="H266">
        <v>81.375923631190048</v>
      </c>
      <c r="I266">
        <v>38906</v>
      </c>
      <c r="J266">
        <v>36494.47</v>
      </c>
      <c r="K266">
        <v>300</v>
      </c>
      <c r="L266">
        <f t="shared" si="29"/>
        <v>0.8459759742823304</v>
      </c>
      <c r="M266">
        <v>11320</v>
      </c>
      <c r="N266" s="31">
        <f t="shared" si="30"/>
        <v>31.921493429586601</v>
      </c>
      <c r="O266">
        <v>4690</v>
      </c>
      <c r="P266">
        <f t="shared" si="31"/>
        <v>13.225424397947098</v>
      </c>
      <c r="Q266">
        <v>2</v>
      </c>
      <c r="R266">
        <v>241</v>
      </c>
      <c r="S266">
        <v>739</v>
      </c>
      <c r="T266">
        <v>13974</v>
      </c>
      <c r="U266">
        <f t="shared" si="32"/>
        <v>39.405560882070951</v>
      </c>
      <c r="V266">
        <v>28.31</v>
      </c>
      <c r="W266">
        <f t="shared" si="33"/>
        <v>798.31932773109236</v>
      </c>
      <c r="X266">
        <v>26.36</v>
      </c>
      <c r="Y266">
        <f t="shared" si="34"/>
        <v>743.33088940274104</v>
      </c>
      <c r="Z266">
        <v>59.59</v>
      </c>
      <c r="AA266">
        <v>631800</v>
      </c>
      <c r="AE266">
        <f>VLOOKUP(C266,Sheet6!B:C,2,0)</f>
        <v>206</v>
      </c>
    </row>
    <row r="267" spans="1:31">
      <c r="A267" t="s">
        <v>1080</v>
      </c>
      <c r="B267" t="str">
        <f t="shared" si="28"/>
        <v>安康</v>
      </c>
      <c r="C267" t="s">
        <v>153</v>
      </c>
      <c r="D267">
        <v>302.72000000000003</v>
      </c>
      <c r="E267">
        <v>23529</v>
      </c>
      <c r="F267">
        <v>99.38</v>
      </c>
      <c r="G267">
        <v>0.32829016913319237</v>
      </c>
      <c r="H267">
        <v>128.6582515194016</v>
      </c>
      <c r="I267">
        <v>10341</v>
      </c>
      <c r="J267">
        <v>27445.55</v>
      </c>
      <c r="K267">
        <v>249</v>
      </c>
      <c r="L267">
        <f t="shared" si="29"/>
        <v>0.8225422832980972</v>
      </c>
      <c r="M267">
        <v>7250</v>
      </c>
      <c r="N267" s="31">
        <f t="shared" si="30"/>
        <v>23.949524312896404</v>
      </c>
      <c r="O267">
        <v>7183</v>
      </c>
      <c r="P267">
        <f t="shared" si="31"/>
        <v>23.728197674418603</v>
      </c>
      <c r="Q267">
        <v>1</v>
      </c>
      <c r="R267">
        <v>216</v>
      </c>
      <c r="S267">
        <v>1000</v>
      </c>
      <c r="T267">
        <v>8478</v>
      </c>
      <c r="U267">
        <f t="shared" si="32"/>
        <v>28.006078224101476</v>
      </c>
      <c r="V267">
        <v>19.13</v>
      </c>
      <c r="W267">
        <f t="shared" si="33"/>
        <v>631.93710359408033</v>
      </c>
      <c r="X267">
        <v>21.96</v>
      </c>
      <c r="Y267">
        <f t="shared" si="34"/>
        <v>725.42283298097254</v>
      </c>
      <c r="AA267">
        <v>2813</v>
      </c>
      <c r="AE267">
        <f>VLOOKUP(C267,Sheet6!B:C,2,0)</f>
        <v>210</v>
      </c>
    </row>
    <row r="268" spans="1:31">
      <c r="A268" t="s">
        <v>1081</v>
      </c>
      <c r="B268" t="str">
        <f t="shared" si="28"/>
        <v>商洛</v>
      </c>
      <c r="C268" t="s">
        <v>170</v>
      </c>
      <c r="D268">
        <v>242.77</v>
      </c>
      <c r="E268">
        <v>19292</v>
      </c>
      <c r="F268">
        <v>54.74</v>
      </c>
      <c r="G268">
        <v>0.22548090785517155</v>
      </c>
      <c r="H268">
        <v>125.83972631142443</v>
      </c>
      <c r="I268">
        <v>9411</v>
      </c>
      <c r="J268">
        <v>22517.74</v>
      </c>
      <c r="K268">
        <v>177</v>
      </c>
      <c r="L268">
        <f t="shared" si="29"/>
        <v>0.72908514231577215</v>
      </c>
      <c r="M268">
        <v>5398</v>
      </c>
      <c r="N268" s="31">
        <f t="shared" si="30"/>
        <v>22.235037278082135</v>
      </c>
      <c r="O268">
        <v>2856</v>
      </c>
      <c r="P268">
        <f t="shared" si="31"/>
        <v>11.764221279400255</v>
      </c>
      <c r="Q268">
        <v>1</v>
      </c>
      <c r="R268">
        <v>186</v>
      </c>
      <c r="S268">
        <v>1614</v>
      </c>
      <c r="T268">
        <v>7221</v>
      </c>
      <c r="U268">
        <f t="shared" si="32"/>
        <v>29.744202331424805</v>
      </c>
      <c r="V268">
        <v>17.29</v>
      </c>
      <c r="W268">
        <f t="shared" si="33"/>
        <v>712.19672941467218</v>
      </c>
      <c r="X268">
        <v>18.73</v>
      </c>
      <c r="Y268">
        <f t="shared" si="34"/>
        <v>771.51213082341314</v>
      </c>
      <c r="AE268">
        <f>VLOOKUP(C268,Sheet6!B:C,2,0)</f>
        <v>276</v>
      </c>
    </row>
    <row r="269" spans="1:31">
      <c r="A269" t="s">
        <v>1082</v>
      </c>
      <c r="B269" t="str">
        <f t="shared" si="28"/>
        <v>兰州</v>
      </c>
      <c r="C269" t="s">
        <v>207</v>
      </c>
      <c r="D269">
        <v>322.93</v>
      </c>
      <c r="E269">
        <v>13086</v>
      </c>
      <c r="F269">
        <v>210.24</v>
      </c>
      <c r="G269">
        <v>0.65103892484439352</v>
      </c>
      <c r="H269">
        <v>246.77517958123184</v>
      </c>
      <c r="I269">
        <v>27904</v>
      </c>
      <c r="J269">
        <v>28995.58</v>
      </c>
      <c r="K269">
        <v>159</v>
      </c>
      <c r="L269">
        <f t="shared" si="29"/>
        <v>0.49236676679156471</v>
      </c>
      <c r="M269">
        <v>21873</v>
      </c>
      <c r="N269" s="31">
        <f t="shared" si="30"/>
        <v>67.732945220326386</v>
      </c>
      <c r="O269">
        <v>9440</v>
      </c>
      <c r="P269">
        <f t="shared" si="31"/>
        <v>29.232341374291643</v>
      </c>
      <c r="Q269">
        <v>25</v>
      </c>
      <c r="R269">
        <v>221</v>
      </c>
      <c r="S269">
        <v>733</v>
      </c>
      <c r="T269">
        <v>261847</v>
      </c>
      <c r="U269">
        <f t="shared" si="32"/>
        <v>810.84755210107448</v>
      </c>
      <c r="V269">
        <v>20.350000000000001</v>
      </c>
      <c r="W269">
        <f t="shared" si="33"/>
        <v>630.1675285665624</v>
      </c>
      <c r="X269">
        <v>22.16</v>
      </c>
      <c r="Y269">
        <f t="shared" si="34"/>
        <v>686.21682717616818</v>
      </c>
      <c r="Z269">
        <v>870.39</v>
      </c>
      <c r="AA269">
        <v>1526061</v>
      </c>
      <c r="AE269">
        <f>VLOOKUP(C269,Sheet6!B:C,2,0)</f>
        <v>110</v>
      </c>
    </row>
    <row r="270" spans="1:31">
      <c r="A270" t="s">
        <v>1083</v>
      </c>
      <c r="B270" t="str">
        <f t="shared" si="28"/>
        <v>嘉峪关</v>
      </c>
      <c r="C270" t="s">
        <v>255</v>
      </c>
      <c r="D270">
        <v>19.899999999999999</v>
      </c>
      <c r="E270">
        <v>2935</v>
      </c>
      <c r="F270">
        <v>19.899999999999999</v>
      </c>
      <c r="G270">
        <v>1</v>
      </c>
      <c r="H270">
        <v>67.802385008517874</v>
      </c>
      <c r="I270">
        <v>76087</v>
      </c>
      <c r="J270">
        <v>39384.720000000001</v>
      </c>
      <c r="K270">
        <v>8</v>
      </c>
      <c r="L270">
        <f t="shared" si="29"/>
        <v>0.4020100502512563</v>
      </c>
      <c r="M270">
        <v>1386</v>
      </c>
      <c r="N270" s="31">
        <f t="shared" si="30"/>
        <v>69.64824120603015</v>
      </c>
      <c r="O270">
        <v>730</v>
      </c>
      <c r="P270">
        <f t="shared" si="31"/>
        <v>36.683417085427138</v>
      </c>
      <c r="Q270">
        <v>1</v>
      </c>
      <c r="R270">
        <v>11</v>
      </c>
      <c r="S270">
        <v>20</v>
      </c>
      <c r="T270">
        <v>2789</v>
      </c>
      <c r="U270">
        <f t="shared" si="32"/>
        <v>140.15075376884423</v>
      </c>
      <c r="V270">
        <v>0.88</v>
      </c>
      <c r="W270">
        <f t="shared" si="33"/>
        <v>442.21105527638196</v>
      </c>
      <c r="X270">
        <v>1.61</v>
      </c>
      <c r="Y270">
        <f t="shared" si="34"/>
        <v>809.04522613065342</v>
      </c>
      <c r="Z270">
        <v>130.54</v>
      </c>
      <c r="AA270">
        <v>89604</v>
      </c>
      <c r="AE270">
        <f>VLOOKUP(C270,Sheet6!B:C,2,0)</f>
        <v>280</v>
      </c>
    </row>
    <row r="271" spans="1:31">
      <c r="A271" t="s">
        <v>1084</v>
      </c>
      <c r="B271" t="str">
        <f t="shared" si="28"/>
        <v>金昌</v>
      </c>
      <c r="C271" t="s">
        <v>242</v>
      </c>
      <c r="D271">
        <v>47.43</v>
      </c>
      <c r="E271">
        <v>8896</v>
      </c>
      <c r="F271">
        <v>21.47</v>
      </c>
      <c r="G271">
        <v>0.45266708834071262</v>
      </c>
      <c r="H271">
        <v>53.31609712230216</v>
      </c>
      <c r="I271">
        <v>41060</v>
      </c>
      <c r="J271">
        <v>37263.9</v>
      </c>
      <c r="K271">
        <v>21</v>
      </c>
      <c r="L271">
        <f t="shared" si="29"/>
        <v>0.44275774826059455</v>
      </c>
      <c r="M271">
        <v>1781</v>
      </c>
      <c r="N271" s="31">
        <f t="shared" si="30"/>
        <v>37.550073792958045</v>
      </c>
      <c r="O271">
        <v>1279</v>
      </c>
      <c r="P271">
        <f t="shared" si="31"/>
        <v>26.966055239300022</v>
      </c>
      <c r="R271">
        <v>27</v>
      </c>
      <c r="S271">
        <v>123</v>
      </c>
      <c r="U271">
        <f t="shared" si="32"/>
        <v>0</v>
      </c>
      <c r="V271">
        <v>3.6</v>
      </c>
      <c r="W271">
        <f t="shared" si="33"/>
        <v>759.01328273244781</v>
      </c>
      <c r="X271">
        <v>3.7</v>
      </c>
      <c r="Y271">
        <f t="shared" si="34"/>
        <v>780.09698503057143</v>
      </c>
      <c r="Z271">
        <v>36.19</v>
      </c>
      <c r="AE271">
        <f>VLOOKUP(C271,Sheet6!B:C,2,0)</f>
        <v>279</v>
      </c>
    </row>
    <row r="272" spans="1:31">
      <c r="A272" t="s">
        <v>1085</v>
      </c>
      <c r="B272" t="str">
        <f t="shared" si="28"/>
        <v>白银</v>
      </c>
      <c r="C272" t="s">
        <v>216</v>
      </c>
      <c r="D272">
        <v>178.81</v>
      </c>
      <c r="E272">
        <v>21158</v>
      </c>
      <c r="F272">
        <v>49.53</v>
      </c>
      <c r="G272">
        <v>0.27699793076449863</v>
      </c>
      <c r="H272">
        <v>84.511768598166185</v>
      </c>
      <c r="I272">
        <v>15125</v>
      </c>
      <c r="J272">
        <v>30458.62</v>
      </c>
      <c r="K272">
        <v>92</v>
      </c>
      <c r="L272">
        <f t="shared" si="29"/>
        <v>0.5145126111515016</v>
      </c>
      <c r="M272">
        <v>5499</v>
      </c>
      <c r="N272" s="31">
        <f t="shared" si="30"/>
        <v>30.753313573066382</v>
      </c>
      <c r="O272">
        <v>2493</v>
      </c>
      <c r="P272">
        <f t="shared" si="31"/>
        <v>13.942173256529276</v>
      </c>
      <c r="R272">
        <v>169</v>
      </c>
      <c r="S272">
        <v>818</v>
      </c>
      <c r="U272">
        <f t="shared" si="32"/>
        <v>0</v>
      </c>
      <c r="V272">
        <v>19.52</v>
      </c>
      <c r="W272">
        <f t="shared" si="33"/>
        <v>1091.6615401823165</v>
      </c>
      <c r="X272">
        <v>16.77</v>
      </c>
      <c r="Y272">
        <f t="shared" si="34"/>
        <v>937.86700967507409</v>
      </c>
      <c r="Z272">
        <v>21.46</v>
      </c>
      <c r="AE272">
        <f>VLOOKUP(C272,Sheet6!B:C,2,0)</f>
        <v>109</v>
      </c>
    </row>
    <row r="273" spans="1:31">
      <c r="A273" t="s">
        <v>1086</v>
      </c>
      <c r="B273" t="str">
        <f t="shared" si="28"/>
        <v>天水</v>
      </c>
      <c r="C273" t="s">
        <v>179</v>
      </c>
      <c r="D273">
        <v>358.45</v>
      </c>
      <c r="E273">
        <v>14359</v>
      </c>
      <c r="F273">
        <v>125.63</v>
      </c>
      <c r="G273">
        <v>0.35048123866648068</v>
      </c>
      <c r="H273">
        <v>249.63437565290062</v>
      </c>
      <c r="I273">
        <v>7584</v>
      </c>
      <c r="J273">
        <v>21993.41</v>
      </c>
      <c r="K273">
        <v>169</v>
      </c>
      <c r="L273">
        <f t="shared" si="29"/>
        <v>0.47147440368252197</v>
      </c>
      <c r="M273">
        <v>9416</v>
      </c>
      <c r="N273" s="31">
        <f t="shared" si="30"/>
        <v>26.268656716417912</v>
      </c>
      <c r="O273">
        <v>5914</v>
      </c>
      <c r="P273">
        <f t="shared" si="31"/>
        <v>16.498814339517367</v>
      </c>
      <c r="Q273">
        <v>3</v>
      </c>
      <c r="R273">
        <v>275</v>
      </c>
      <c r="S273">
        <v>1910</v>
      </c>
      <c r="T273">
        <v>32400</v>
      </c>
      <c r="U273">
        <f t="shared" si="32"/>
        <v>90.389175617240895</v>
      </c>
      <c r="V273">
        <v>25.58</v>
      </c>
      <c r="W273">
        <f t="shared" si="33"/>
        <v>713.62812107685875</v>
      </c>
      <c r="X273">
        <v>40.98</v>
      </c>
      <c r="Y273">
        <f t="shared" si="34"/>
        <v>1143.2556841958431</v>
      </c>
      <c r="Z273">
        <v>240.68</v>
      </c>
      <c r="AA273">
        <v>12510</v>
      </c>
      <c r="AE273">
        <f>VLOOKUP(C273,Sheet6!B:C,2,0)</f>
        <v>274</v>
      </c>
    </row>
    <row r="274" spans="1:31">
      <c r="A274" t="s">
        <v>1087</v>
      </c>
      <c r="B274" t="str">
        <f t="shared" si="28"/>
        <v>武威</v>
      </c>
      <c r="C274" t="s">
        <v>231</v>
      </c>
      <c r="D274">
        <v>198.43</v>
      </c>
      <c r="E274">
        <v>33238</v>
      </c>
      <c r="F274">
        <v>103.21</v>
      </c>
      <c r="G274">
        <v>0.52013304439852837</v>
      </c>
      <c r="H274">
        <v>59.699741260003613</v>
      </c>
      <c r="I274">
        <v>10068</v>
      </c>
      <c r="J274">
        <v>19104.86</v>
      </c>
      <c r="K274">
        <v>192</v>
      </c>
      <c r="L274">
        <f t="shared" si="29"/>
        <v>0.9675956256614423</v>
      </c>
      <c r="M274">
        <v>6068</v>
      </c>
      <c r="N274" s="31">
        <f t="shared" si="30"/>
        <v>30.580053419341834</v>
      </c>
      <c r="O274">
        <v>4952</v>
      </c>
      <c r="P274">
        <f t="shared" si="31"/>
        <v>24.9559038451847</v>
      </c>
      <c r="Q274">
        <v>1</v>
      </c>
      <c r="R274">
        <v>147</v>
      </c>
      <c r="S274">
        <v>1144</v>
      </c>
      <c r="T274">
        <v>2824</v>
      </c>
      <c r="U274">
        <f t="shared" si="32"/>
        <v>14.231718994103714</v>
      </c>
      <c r="V274">
        <v>16.55</v>
      </c>
      <c r="W274">
        <f t="shared" si="33"/>
        <v>834.04727107796202</v>
      </c>
      <c r="X274">
        <v>16.600000000000001</v>
      </c>
      <c r="Y274">
        <f t="shared" si="34"/>
        <v>836.567051353122</v>
      </c>
      <c r="AE274">
        <f>VLOOKUP(C274,Sheet6!B:C,2,0)</f>
        <v>278</v>
      </c>
    </row>
    <row r="275" spans="1:31">
      <c r="A275" t="s">
        <v>1088</v>
      </c>
      <c r="B275" t="str">
        <f t="shared" si="28"/>
        <v>张掖</v>
      </c>
      <c r="C275" t="s">
        <v>248</v>
      </c>
      <c r="D275">
        <v>129.97</v>
      </c>
      <c r="E275">
        <v>41924</v>
      </c>
      <c r="F275">
        <v>51.75</v>
      </c>
      <c r="G275">
        <v>0.39816880818650457</v>
      </c>
      <c r="H275">
        <v>31.001335750405495</v>
      </c>
      <c r="I275">
        <v>14949</v>
      </c>
      <c r="J275">
        <v>21131.02</v>
      </c>
      <c r="K275">
        <v>111</v>
      </c>
      <c r="L275">
        <f t="shared" si="29"/>
        <v>0.85404324074786486</v>
      </c>
      <c r="M275">
        <v>4773</v>
      </c>
      <c r="N275" s="31">
        <f t="shared" si="30"/>
        <v>36.723859352158193</v>
      </c>
      <c r="O275">
        <v>1839</v>
      </c>
      <c r="P275">
        <f t="shared" si="31"/>
        <v>14.149419096714627</v>
      </c>
      <c r="Q275">
        <v>2</v>
      </c>
      <c r="R275">
        <v>101</v>
      </c>
      <c r="S275">
        <v>580</v>
      </c>
      <c r="T275">
        <v>16585</v>
      </c>
      <c r="U275">
        <f t="shared" si="32"/>
        <v>127.60637070093098</v>
      </c>
      <c r="V275">
        <v>9.14</v>
      </c>
      <c r="W275">
        <f t="shared" si="33"/>
        <v>703.23920904824195</v>
      </c>
      <c r="X275">
        <v>9.58</v>
      </c>
      <c r="Y275">
        <f t="shared" si="34"/>
        <v>737.09317534815727</v>
      </c>
      <c r="Z275">
        <v>71.099999999999994</v>
      </c>
      <c r="AE275">
        <f>VLOOKUP(C275,Sheet6!B:C,2,0)</f>
        <v>265</v>
      </c>
    </row>
    <row r="276" spans="1:31">
      <c r="A276" t="s">
        <v>1089</v>
      </c>
      <c r="B276" t="str">
        <f t="shared" si="28"/>
        <v>平凉</v>
      </c>
      <c r="C276" t="s">
        <v>195</v>
      </c>
      <c r="D276">
        <v>229</v>
      </c>
      <c r="E276">
        <v>11170</v>
      </c>
      <c r="F276">
        <v>49.81</v>
      </c>
      <c r="G276">
        <v>0.21751091703056769</v>
      </c>
      <c r="H276">
        <v>205.01342882721576</v>
      </c>
      <c r="I276">
        <v>8899</v>
      </c>
      <c r="J276">
        <v>28247.759999999998</v>
      </c>
      <c r="K276">
        <v>127</v>
      </c>
      <c r="L276">
        <f t="shared" si="29"/>
        <v>0.55458515283842791</v>
      </c>
      <c r="M276">
        <v>6625</v>
      </c>
      <c r="N276" s="31">
        <f t="shared" si="30"/>
        <v>28.930131004366814</v>
      </c>
      <c r="O276">
        <v>2728</v>
      </c>
      <c r="P276">
        <f t="shared" si="31"/>
        <v>11.912663755458516</v>
      </c>
      <c r="Q276">
        <v>1</v>
      </c>
      <c r="R276">
        <v>167</v>
      </c>
      <c r="S276">
        <v>1416</v>
      </c>
      <c r="T276">
        <v>6100</v>
      </c>
      <c r="U276">
        <f t="shared" si="32"/>
        <v>26.637554585152838</v>
      </c>
      <c r="V276">
        <v>17.95</v>
      </c>
      <c r="W276">
        <f t="shared" si="33"/>
        <v>783.84279475982532</v>
      </c>
      <c r="X276">
        <v>21.41</v>
      </c>
      <c r="Y276">
        <f t="shared" si="34"/>
        <v>934.93449781659388</v>
      </c>
      <c r="Z276">
        <v>104.95</v>
      </c>
      <c r="AE276">
        <f>VLOOKUP(C276,Sheet6!B:C,2,0)</f>
        <v>277</v>
      </c>
    </row>
    <row r="277" spans="1:31">
      <c r="A277" t="s">
        <v>1090</v>
      </c>
      <c r="B277" t="str">
        <f t="shared" si="28"/>
        <v>酒泉</v>
      </c>
      <c r="C277" t="s">
        <v>254</v>
      </c>
      <c r="D277">
        <v>64.72</v>
      </c>
      <c r="E277">
        <v>193974</v>
      </c>
      <c r="F277">
        <v>38.270000000000003</v>
      </c>
      <c r="G277">
        <v>0.59131644004944384</v>
      </c>
      <c r="H277">
        <v>3.3365296379927205</v>
      </c>
      <c r="I277">
        <v>31512</v>
      </c>
      <c r="J277">
        <v>30557.32</v>
      </c>
      <c r="K277">
        <v>108</v>
      </c>
      <c r="L277">
        <f t="shared" si="29"/>
        <v>1.6687268232385661</v>
      </c>
      <c r="M277">
        <v>4480</v>
      </c>
      <c r="N277" s="31">
        <f t="shared" si="30"/>
        <v>69.221260815822006</v>
      </c>
      <c r="O277">
        <v>2311</v>
      </c>
      <c r="P277">
        <f t="shared" si="31"/>
        <v>35.707663782447469</v>
      </c>
      <c r="Q277">
        <v>1</v>
      </c>
      <c r="R277">
        <v>84</v>
      </c>
      <c r="S277">
        <v>322</v>
      </c>
      <c r="T277">
        <v>5768</v>
      </c>
      <c r="U277">
        <f t="shared" si="32"/>
        <v>89.122373300370825</v>
      </c>
      <c r="V277">
        <v>7</v>
      </c>
      <c r="W277">
        <f t="shared" si="33"/>
        <v>1081.5822002472187</v>
      </c>
      <c r="X277">
        <v>9.02</v>
      </c>
      <c r="Y277">
        <f t="shared" si="34"/>
        <v>1393.6959208899877</v>
      </c>
      <c r="AA277">
        <v>153000</v>
      </c>
      <c r="AE277">
        <f>VLOOKUP(C277,Sheet6!B:C,2,0)</f>
        <v>240</v>
      </c>
    </row>
    <row r="278" spans="1:31">
      <c r="A278" t="s">
        <v>1091</v>
      </c>
      <c r="B278" t="str">
        <f t="shared" si="28"/>
        <v>庆阳</v>
      </c>
      <c r="C278" t="s">
        <v>201</v>
      </c>
      <c r="D278">
        <v>259.02</v>
      </c>
      <c r="E278">
        <v>27119</v>
      </c>
      <c r="F278">
        <v>35.07</v>
      </c>
      <c r="G278">
        <v>0.13539495019689601</v>
      </c>
      <c r="H278">
        <v>95.512371400125375</v>
      </c>
      <c r="I278">
        <v>11973</v>
      </c>
      <c r="J278">
        <v>27233.15</v>
      </c>
      <c r="K278">
        <v>147</v>
      </c>
      <c r="L278">
        <f t="shared" si="29"/>
        <v>0.56752374334028266</v>
      </c>
      <c r="M278">
        <v>5438</v>
      </c>
      <c r="N278" s="31">
        <f t="shared" si="30"/>
        <v>20.994517797853447</v>
      </c>
      <c r="O278">
        <v>2494</v>
      </c>
      <c r="P278">
        <f t="shared" si="31"/>
        <v>9.6286001080997607</v>
      </c>
      <c r="Q278">
        <v>1</v>
      </c>
      <c r="R278">
        <v>194</v>
      </c>
      <c r="S278">
        <v>1497</v>
      </c>
      <c r="T278">
        <v>11196</v>
      </c>
      <c r="U278">
        <f t="shared" si="32"/>
        <v>43.224461431549692</v>
      </c>
      <c r="V278">
        <v>20.73</v>
      </c>
      <c r="W278">
        <f t="shared" si="33"/>
        <v>800.32429928190891</v>
      </c>
      <c r="X278">
        <v>22.61</v>
      </c>
      <c r="Y278">
        <f t="shared" si="34"/>
        <v>872.90556713767285</v>
      </c>
      <c r="AA278">
        <v>20577</v>
      </c>
      <c r="AE278">
        <f>VLOOKUP(C278,Sheet6!B:C,2,0)</f>
        <v>219</v>
      </c>
    </row>
    <row r="279" spans="1:31">
      <c r="A279" t="s">
        <v>1092</v>
      </c>
      <c r="B279" t="str">
        <f t="shared" si="28"/>
        <v>定西</v>
      </c>
      <c r="C279" t="s">
        <v>196</v>
      </c>
      <c r="D279">
        <v>298.62</v>
      </c>
      <c r="E279">
        <v>20330</v>
      </c>
      <c r="F279">
        <v>46.65</v>
      </c>
      <c r="G279">
        <v>0.1562186055856942</v>
      </c>
      <c r="H279">
        <v>146.88637481554352</v>
      </c>
      <c r="I279">
        <v>4491</v>
      </c>
      <c r="J279">
        <v>22887.55</v>
      </c>
      <c r="K279">
        <v>158</v>
      </c>
      <c r="L279">
        <f t="shared" si="29"/>
        <v>0.52910052910052907</v>
      </c>
      <c r="M279">
        <v>6836</v>
      </c>
      <c r="N279" s="31">
        <f t="shared" si="30"/>
        <v>22.891969727412764</v>
      </c>
      <c r="O279">
        <v>2218</v>
      </c>
      <c r="P279">
        <f t="shared" si="31"/>
        <v>7.4274998325631234</v>
      </c>
      <c r="Q279">
        <v>1</v>
      </c>
      <c r="R279">
        <v>293</v>
      </c>
      <c r="S279">
        <v>1607</v>
      </c>
      <c r="T279">
        <v>4452</v>
      </c>
      <c r="U279">
        <f t="shared" si="32"/>
        <v>14.908579465541491</v>
      </c>
      <c r="V279">
        <v>22.2</v>
      </c>
      <c r="W279">
        <f t="shared" si="33"/>
        <v>743.41973076150282</v>
      </c>
      <c r="X279">
        <v>25.25</v>
      </c>
      <c r="Y279">
        <f t="shared" si="34"/>
        <v>845.55622530306073</v>
      </c>
      <c r="Z279">
        <v>34.43</v>
      </c>
      <c r="AE279">
        <f>VLOOKUP(C279,Sheet6!B:C,2,0)</f>
        <v>220</v>
      </c>
    </row>
    <row r="280" spans="1:31">
      <c r="A280" t="s">
        <v>1093</v>
      </c>
      <c r="B280" t="str">
        <f t="shared" si="28"/>
        <v>陇南</v>
      </c>
      <c r="C280" t="s">
        <v>168</v>
      </c>
      <c r="D280">
        <v>278.31</v>
      </c>
      <c r="E280">
        <v>27914</v>
      </c>
      <c r="F280">
        <v>54.97</v>
      </c>
      <c r="G280">
        <v>0.19751356401135423</v>
      </c>
      <c r="H280">
        <v>99.702658164361978</v>
      </c>
      <c r="I280">
        <v>5428</v>
      </c>
      <c r="J280">
        <v>23364.41</v>
      </c>
      <c r="K280">
        <v>236</v>
      </c>
      <c r="L280">
        <f t="shared" si="29"/>
        <v>0.84797527936473716</v>
      </c>
      <c r="M280">
        <v>4669</v>
      </c>
      <c r="N280" s="31">
        <f t="shared" si="30"/>
        <v>16.776256692177789</v>
      </c>
      <c r="O280">
        <v>2831</v>
      </c>
      <c r="P280">
        <f t="shared" si="31"/>
        <v>10.172110236786317</v>
      </c>
      <c r="Q280">
        <v>1</v>
      </c>
      <c r="R280">
        <v>232</v>
      </c>
      <c r="S280">
        <v>2285</v>
      </c>
      <c r="T280">
        <v>4829</v>
      </c>
      <c r="U280">
        <f t="shared" si="32"/>
        <v>17.351155186662353</v>
      </c>
      <c r="V280">
        <v>19.25</v>
      </c>
      <c r="W280">
        <f t="shared" si="33"/>
        <v>691.6747511767453</v>
      </c>
      <c r="X280">
        <v>29.36</v>
      </c>
      <c r="Y280">
        <f t="shared" si="34"/>
        <v>1054.9387373791815</v>
      </c>
      <c r="AE280">
        <f>VLOOKUP(C280,Sheet6!B:C,2,0)</f>
        <v>221</v>
      </c>
    </row>
    <row r="281" spans="1:31">
      <c r="A281" t="s">
        <v>1094</v>
      </c>
      <c r="B281" t="str">
        <f t="shared" si="28"/>
        <v>西宁</v>
      </c>
      <c r="C281" t="s">
        <v>217</v>
      </c>
      <c r="D281">
        <v>219.14</v>
      </c>
      <c r="E281">
        <v>7665</v>
      </c>
      <c r="F281">
        <v>113.17</v>
      </c>
      <c r="G281">
        <v>0.51642785433969152</v>
      </c>
      <c r="H281">
        <v>285.89693411611216</v>
      </c>
      <c r="I281">
        <v>22865</v>
      </c>
      <c r="J281">
        <v>28124.44</v>
      </c>
      <c r="K281">
        <v>105</v>
      </c>
      <c r="L281">
        <f t="shared" si="29"/>
        <v>0.47914575157433609</v>
      </c>
      <c r="M281">
        <v>10134</v>
      </c>
      <c r="N281" s="31">
        <f t="shared" si="30"/>
        <v>46.244409966231636</v>
      </c>
      <c r="O281">
        <v>4023</v>
      </c>
      <c r="P281">
        <f t="shared" si="31"/>
        <v>18.358127224605276</v>
      </c>
      <c r="Q281">
        <v>9</v>
      </c>
      <c r="R281">
        <v>140</v>
      </c>
      <c r="S281">
        <v>458</v>
      </c>
      <c r="T281">
        <v>43782</v>
      </c>
      <c r="U281">
        <f t="shared" si="32"/>
        <v>199.79008852788172</v>
      </c>
      <c r="V281">
        <v>12.03</v>
      </c>
      <c r="W281">
        <f t="shared" si="33"/>
        <v>548.96413251802505</v>
      </c>
      <c r="X281">
        <v>16.36</v>
      </c>
      <c r="Y281">
        <f t="shared" si="34"/>
        <v>746.55471388153694</v>
      </c>
      <c r="Z281">
        <v>333.4</v>
      </c>
      <c r="AA281">
        <v>661800</v>
      </c>
      <c r="AE281">
        <f>VLOOKUP(C281,Sheet6!B:C,2,0)</f>
        <v>111</v>
      </c>
    </row>
    <row r="282" spans="1:31">
      <c r="A282" t="s">
        <v>1095</v>
      </c>
      <c r="B282" t="str">
        <f t="shared" si="28"/>
        <v>银川</v>
      </c>
      <c r="C282" t="s">
        <v>240</v>
      </c>
      <c r="D282">
        <v>153.91</v>
      </c>
      <c r="E282">
        <v>9555</v>
      </c>
      <c r="F282">
        <v>90.13</v>
      </c>
      <c r="G282">
        <v>0.5856019751803001</v>
      </c>
      <c r="H282">
        <v>161.07796964939823</v>
      </c>
      <c r="I282">
        <v>34453</v>
      </c>
      <c r="J282">
        <v>36795.22</v>
      </c>
      <c r="K282">
        <v>101</v>
      </c>
      <c r="L282">
        <f t="shared" si="29"/>
        <v>0.65622766551880973</v>
      </c>
      <c r="M282">
        <v>8016</v>
      </c>
      <c r="N282" s="31">
        <f t="shared" si="30"/>
        <v>52.082385809888898</v>
      </c>
      <c r="O282">
        <v>3725</v>
      </c>
      <c r="P282">
        <f t="shared" si="31"/>
        <v>24.202455980767983</v>
      </c>
      <c r="Q282">
        <v>12</v>
      </c>
      <c r="R282">
        <v>68</v>
      </c>
      <c r="S282">
        <v>233</v>
      </c>
      <c r="T282">
        <v>62432</v>
      </c>
      <c r="U282">
        <f t="shared" si="32"/>
        <v>405.63965954129037</v>
      </c>
      <c r="V282">
        <v>12.06</v>
      </c>
      <c r="W282">
        <f t="shared" si="33"/>
        <v>783.57481645117286</v>
      </c>
      <c r="X282">
        <v>14.77</v>
      </c>
      <c r="Y282">
        <f t="shared" si="34"/>
        <v>959.65174452602162</v>
      </c>
      <c r="AA282">
        <v>10092350</v>
      </c>
      <c r="AE282">
        <f>VLOOKUP(C282,Sheet6!B:C,2,0)</f>
        <v>107</v>
      </c>
    </row>
    <row r="283" spans="1:31">
      <c r="A283" t="s">
        <v>1096</v>
      </c>
      <c r="B283" t="str">
        <f t="shared" si="28"/>
        <v>石嘴山</v>
      </c>
      <c r="C283" t="s">
        <v>247</v>
      </c>
      <c r="D283">
        <v>74.28</v>
      </c>
      <c r="E283">
        <v>5310</v>
      </c>
      <c r="F283">
        <v>45.29</v>
      </c>
      <c r="G283">
        <v>0.60971997845988146</v>
      </c>
      <c r="H283">
        <v>139.88700564971751</v>
      </c>
      <c r="I283">
        <v>37050</v>
      </c>
      <c r="J283">
        <v>30320.38</v>
      </c>
      <c r="K283">
        <v>341</v>
      </c>
      <c r="L283">
        <f t="shared" si="29"/>
        <v>4.5907377490576193</v>
      </c>
      <c r="M283">
        <v>3475</v>
      </c>
      <c r="N283" s="31">
        <f t="shared" si="30"/>
        <v>46.782444803446417</v>
      </c>
      <c r="O283">
        <v>1853</v>
      </c>
      <c r="P283">
        <f t="shared" si="31"/>
        <v>24.946149703823369</v>
      </c>
      <c r="Q283">
        <v>1</v>
      </c>
      <c r="R283">
        <v>50</v>
      </c>
      <c r="S283">
        <v>99</v>
      </c>
      <c r="T283">
        <v>5324</v>
      </c>
      <c r="U283">
        <f t="shared" si="32"/>
        <v>71.674744211093156</v>
      </c>
      <c r="V283">
        <v>4.8600000000000003</v>
      </c>
      <c r="W283">
        <f t="shared" si="33"/>
        <v>654.28109854604202</v>
      </c>
      <c r="X283">
        <v>5.87</v>
      </c>
      <c r="Y283">
        <f t="shared" si="34"/>
        <v>790.2530963920301</v>
      </c>
      <c r="AE283">
        <f>VLOOKUP(C283,Sheet6!B:C,2,0)</f>
        <v>106</v>
      </c>
    </row>
    <row r="284" spans="1:31">
      <c r="A284" t="s">
        <v>1097</v>
      </c>
      <c r="B284" t="str">
        <f t="shared" si="28"/>
        <v>吴忠</v>
      </c>
      <c r="C284" t="s">
        <v>233</v>
      </c>
      <c r="D284">
        <v>136.44999999999999</v>
      </c>
      <c r="E284">
        <v>20394</v>
      </c>
      <c r="F284">
        <v>37.74</v>
      </c>
      <c r="G284">
        <v>0.27658482960791503</v>
      </c>
      <c r="H284">
        <v>66.906933411787776</v>
      </c>
      <c r="I284">
        <v>13624</v>
      </c>
      <c r="J284">
        <v>29864.16</v>
      </c>
      <c r="K284">
        <v>303</v>
      </c>
      <c r="L284">
        <f t="shared" si="29"/>
        <v>2.2205936240381092</v>
      </c>
      <c r="M284">
        <v>3847</v>
      </c>
      <c r="N284" s="31">
        <f t="shared" si="30"/>
        <v>28.193477464272629</v>
      </c>
      <c r="O284">
        <v>1749</v>
      </c>
      <c r="P284">
        <f t="shared" si="31"/>
        <v>12.817882008061561</v>
      </c>
      <c r="Q284">
        <v>1</v>
      </c>
      <c r="R284">
        <v>52</v>
      </c>
      <c r="S284">
        <v>391</v>
      </c>
      <c r="T284">
        <v>1816</v>
      </c>
      <c r="U284">
        <f t="shared" si="32"/>
        <v>13.308904360571638</v>
      </c>
      <c r="V284">
        <v>8.7899999999999991</v>
      </c>
      <c r="W284">
        <f t="shared" si="33"/>
        <v>644.19201172590692</v>
      </c>
      <c r="X284">
        <v>14.25</v>
      </c>
      <c r="Y284">
        <f t="shared" si="34"/>
        <v>1044.3385855624772</v>
      </c>
      <c r="Z284">
        <v>42.2</v>
      </c>
      <c r="AE284">
        <f>VLOOKUP(C284,Sheet6!B:C,2,0)</f>
        <v>108</v>
      </c>
    </row>
    <row r="285" spans="1:31">
      <c r="A285" t="s">
        <v>1098</v>
      </c>
      <c r="B285" t="str">
        <f t="shared" si="28"/>
        <v>固原</v>
      </c>
      <c r="C285" t="s">
        <v>206</v>
      </c>
      <c r="D285">
        <v>149.25</v>
      </c>
      <c r="E285">
        <v>10541</v>
      </c>
      <c r="F285">
        <v>43.77</v>
      </c>
      <c r="G285">
        <v>0.29326633165829147</v>
      </c>
      <c r="H285">
        <v>141.58998197514467</v>
      </c>
      <c r="I285">
        <v>5891</v>
      </c>
      <c r="J285">
        <v>29306.85</v>
      </c>
      <c r="K285">
        <v>266</v>
      </c>
      <c r="L285">
        <f t="shared" si="29"/>
        <v>1.7822445561139029</v>
      </c>
      <c r="M285">
        <v>3390</v>
      </c>
      <c r="N285" s="31">
        <f t="shared" si="30"/>
        <v>22.713567839195981</v>
      </c>
      <c r="O285">
        <v>1948</v>
      </c>
      <c r="P285">
        <f t="shared" si="31"/>
        <v>13.051926298157454</v>
      </c>
      <c r="Q285">
        <v>1</v>
      </c>
      <c r="R285">
        <v>95</v>
      </c>
      <c r="S285">
        <v>981</v>
      </c>
      <c r="T285">
        <v>5992</v>
      </c>
      <c r="U285">
        <f t="shared" si="32"/>
        <v>40.147403685092129</v>
      </c>
      <c r="V285">
        <v>10.49</v>
      </c>
      <c r="W285">
        <f t="shared" si="33"/>
        <v>702.84757118927973</v>
      </c>
      <c r="X285">
        <v>19.079999999999998</v>
      </c>
      <c r="Y285">
        <f t="shared" si="34"/>
        <v>1278.3919597989948</v>
      </c>
      <c r="Z285">
        <v>89.2</v>
      </c>
      <c r="AE285">
        <f>VLOOKUP(C285,Sheet6!B:C,2,0)</f>
        <v>272</v>
      </c>
    </row>
    <row r="286" spans="1:31">
      <c r="A286" t="s">
        <v>1099</v>
      </c>
      <c r="B286" t="str">
        <f t="shared" si="28"/>
        <v>中卫</v>
      </c>
      <c r="C286" t="s">
        <v>1114</v>
      </c>
      <c r="D286">
        <v>115.41</v>
      </c>
      <c r="E286">
        <v>15745</v>
      </c>
      <c r="F286">
        <v>39.14</v>
      </c>
      <c r="G286">
        <v>0.33913872281431418</v>
      </c>
      <c r="H286">
        <v>73.299460146078118</v>
      </c>
      <c r="I286">
        <v>12617</v>
      </c>
      <c r="J286">
        <v>27619.96</v>
      </c>
      <c r="K286">
        <v>54</v>
      </c>
      <c r="L286">
        <f t="shared" si="29"/>
        <v>0.46789706264621783</v>
      </c>
      <c r="M286">
        <v>2035</v>
      </c>
      <c r="N286" s="31">
        <f t="shared" si="30"/>
        <v>17.632787453426914</v>
      </c>
      <c r="O286">
        <v>1334</v>
      </c>
      <c r="P286">
        <f t="shared" si="31"/>
        <v>11.558790399445456</v>
      </c>
      <c r="R286">
        <v>66</v>
      </c>
      <c r="S286">
        <v>428</v>
      </c>
      <c r="U286">
        <f t="shared" si="32"/>
        <v>0</v>
      </c>
      <c r="V286">
        <v>7.75</v>
      </c>
      <c r="W286">
        <f t="shared" si="33"/>
        <v>671.51893250151636</v>
      </c>
      <c r="X286">
        <v>13.1</v>
      </c>
      <c r="Y286">
        <f t="shared" si="34"/>
        <v>1135.083614938047</v>
      </c>
      <c r="Z286">
        <v>66.27</v>
      </c>
      <c r="AA286">
        <v>62600</v>
      </c>
      <c r="AE286" t="e">
        <f>VLOOKUP(C286,Sheet6!B:C,2,0)</f>
        <v>#N/A</v>
      </c>
    </row>
    <row r="287" spans="1:31">
      <c r="A287" t="s">
        <v>1100</v>
      </c>
      <c r="B287" t="str">
        <f t="shared" si="28"/>
        <v>乌鲁木齐</v>
      </c>
      <c r="C287" t="s">
        <v>295</v>
      </c>
      <c r="D287">
        <v>238.62</v>
      </c>
      <c r="E287">
        <v>13788</v>
      </c>
      <c r="F287">
        <v>229.41</v>
      </c>
      <c r="G287">
        <v>0.9614030676389238</v>
      </c>
      <c r="H287">
        <v>173.06353350739775</v>
      </c>
      <c r="I287">
        <v>38496</v>
      </c>
      <c r="J287">
        <v>36500.400000000001</v>
      </c>
      <c r="K287">
        <v>166</v>
      </c>
      <c r="L287">
        <f t="shared" si="29"/>
        <v>0.69566675048193782</v>
      </c>
      <c r="M287">
        <v>30617</v>
      </c>
      <c r="N287" s="31">
        <f t="shared" si="30"/>
        <v>128.30860782834631</v>
      </c>
      <c r="O287">
        <v>10232</v>
      </c>
      <c r="P287">
        <f t="shared" si="31"/>
        <v>42.879892716452936</v>
      </c>
      <c r="Q287">
        <v>18</v>
      </c>
      <c r="R287">
        <v>153</v>
      </c>
      <c r="S287">
        <v>144</v>
      </c>
      <c r="T287">
        <v>130264</v>
      </c>
      <c r="U287">
        <f t="shared" si="32"/>
        <v>545.90562400469366</v>
      </c>
      <c r="V287">
        <v>16.399999999999999</v>
      </c>
      <c r="W287">
        <f t="shared" si="33"/>
        <v>687.28522336769754</v>
      </c>
      <c r="X287">
        <v>19.28</v>
      </c>
      <c r="Y287">
        <f t="shared" si="34"/>
        <v>807.97921381275671</v>
      </c>
      <c r="Z287">
        <v>672.9</v>
      </c>
      <c r="AA287">
        <v>3330000</v>
      </c>
      <c r="AE287">
        <f>VLOOKUP(C287,Sheet6!B:C,2,0)</f>
        <v>243</v>
      </c>
    </row>
    <row r="288" spans="1:31">
      <c r="A288" t="s">
        <v>1101</v>
      </c>
      <c r="B288" t="str">
        <f t="shared" si="28"/>
        <v>克拉玛依</v>
      </c>
      <c r="C288" t="s">
        <v>306</v>
      </c>
      <c r="D288">
        <v>38.99</v>
      </c>
      <c r="E288">
        <v>9548</v>
      </c>
      <c r="F288">
        <v>38.99</v>
      </c>
      <c r="G288">
        <v>1</v>
      </c>
      <c r="H288">
        <v>40.835777126099707</v>
      </c>
      <c r="I288">
        <v>87000</v>
      </c>
      <c r="J288">
        <v>37451.83</v>
      </c>
      <c r="K288">
        <v>90</v>
      </c>
      <c r="L288">
        <f t="shared" si="29"/>
        <v>2.3082841754295971</v>
      </c>
      <c r="M288">
        <v>1730</v>
      </c>
      <c r="N288" s="31">
        <f t="shared" si="30"/>
        <v>44.3703513721467</v>
      </c>
      <c r="O288">
        <v>1019</v>
      </c>
      <c r="P288">
        <f t="shared" si="31"/>
        <v>26.134906386252883</v>
      </c>
      <c r="Q288">
        <v>1</v>
      </c>
      <c r="R288">
        <v>19</v>
      </c>
      <c r="S288">
        <v>30</v>
      </c>
      <c r="T288">
        <v>3973</v>
      </c>
      <c r="U288">
        <f t="shared" si="32"/>
        <v>101.89792254424211</v>
      </c>
      <c r="V288">
        <v>2.5</v>
      </c>
      <c r="W288">
        <f t="shared" si="33"/>
        <v>641.19004873044366</v>
      </c>
      <c r="X288">
        <v>2.57</v>
      </c>
      <c r="Y288">
        <f t="shared" si="34"/>
        <v>659.14337009489611</v>
      </c>
      <c r="AA288">
        <v>32875</v>
      </c>
      <c r="AE288">
        <f>VLOOKUP(C288,Sheet6!B:C,2,0)</f>
        <v>245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8"/>
  <sheetViews>
    <sheetView workbookViewId="0">
      <selection sqref="A1:A1048576"/>
    </sheetView>
  </sheetViews>
  <sheetFormatPr defaultRowHeight="13.5"/>
  <sheetData>
    <row r="1" spans="1:19">
      <c r="B1" t="s">
        <v>796</v>
      </c>
      <c r="C1" t="s">
        <v>800</v>
      </c>
      <c r="D1" t="s">
        <v>1124</v>
      </c>
      <c r="E1" t="s">
        <v>801</v>
      </c>
      <c r="F1" t="s">
        <v>803</v>
      </c>
      <c r="G1" t="s">
        <v>1131</v>
      </c>
      <c r="H1" t="s">
        <v>1133</v>
      </c>
      <c r="I1" t="s">
        <v>1135</v>
      </c>
      <c r="J1" t="s">
        <v>809</v>
      </c>
      <c r="K1" t="s">
        <v>811</v>
      </c>
      <c r="L1" t="s">
        <v>813</v>
      </c>
      <c r="M1" t="s">
        <v>1137</v>
      </c>
      <c r="N1" t="s">
        <v>1139</v>
      </c>
      <c r="O1" t="s">
        <v>1141</v>
      </c>
      <c r="P1" t="s">
        <v>818</v>
      </c>
      <c r="Q1" t="s">
        <v>820</v>
      </c>
    </row>
    <row r="2" spans="1:19">
      <c r="A2" t="s">
        <v>261</v>
      </c>
      <c r="B2">
        <v>1235.6500000000001</v>
      </c>
      <c r="C2">
        <v>0.94242706267956133</v>
      </c>
      <c r="D2">
        <v>752.94010115166657</v>
      </c>
      <c r="E2">
        <v>70452</v>
      </c>
      <c r="F2">
        <v>58139.89</v>
      </c>
      <c r="G2">
        <v>0.51632743899971667</v>
      </c>
      <c r="H2">
        <v>68.705539594545371</v>
      </c>
      <c r="I2">
        <v>50.45765386638611</v>
      </c>
      <c r="J2">
        <v>88</v>
      </c>
      <c r="K2">
        <v>647</v>
      </c>
      <c r="L2">
        <v>1160</v>
      </c>
      <c r="M2">
        <v>467.08533969975315</v>
      </c>
      <c r="N2">
        <v>422.77343908064574</v>
      </c>
      <c r="O2">
        <v>523.69198397604487</v>
      </c>
      <c r="P2">
        <v>8160.5</v>
      </c>
      <c r="Q2">
        <v>43392900</v>
      </c>
      <c r="S2">
        <f>VLOOKUP(A2,Sheet6!B:C,2,0)</f>
        <v>1</v>
      </c>
    </row>
    <row r="3" spans="1:19">
      <c r="A3" t="s">
        <v>252</v>
      </c>
      <c r="B3">
        <v>974.36</v>
      </c>
      <c r="C3">
        <v>0.81938913748511844</v>
      </c>
      <c r="D3">
        <v>828.5374149659865</v>
      </c>
      <c r="E3">
        <v>62574</v>
      </c>
      <c r="F3">
        <v>45075.48</v>
      </c>
      <c r="G3">
        <v>0.44849952789523378</v>
      </c>
      <c r="H3">
        <v>43.024138921959029</v>
      </c>
      <c r="I3">
        <v>27.978365285931279</v>
      </c>
      <c r="J3">
        <v>55</v>
      </c>
      <c r="K3">
        <v>571</v>
      </c>
      <c r="L3">
        <v>983</v>
      </c>
      <c r="M3">
        <v>416.65092984112647</v>
      </c>
      <c r="N3">
        <v>487.08896095898848</v>
      </c>
      <c r="O3">
        <v>520.75208341885957</v>
      </c>
      <c r="P3">
        <v>2384</v>
      </c>
      <c r="Q3">
        <v>3340000</v>
      </c>
      <c r="S3">
        <f>VLOOKUP(A3,Sheet6!B:C,2,0)</f>
        <v>14</v>
      </c>
    </row>
    <row r="4" spans="1:19">
      <c r="A4" t="s">
        <v>241</v>
      </c>
      <c r="B4">
        <v>986.36</v>
      </c>
      <c r="C4">
        <v>0.24873271422198792</v>
      </c>
      <c r="D4">
        <v>622.38768298838977</v>
      </c>
      <c r="E4">
        <v>30428</v>
      </c>
      <c r="F4">
        <v>27369.84</v>
      </c>
      <c r="G4">
        <v>0.40248996309663815</v>
      </c>
      <c r="H4">
        <v>34.351555213106778</v>
      </c>
      <c r="I4">
        <v>20.397218054260108</v>
      </c>
      <c r="J4">
        <v>40</v>
      </c>
      <c r="K4">
        <v>487</v>
      </c>
      <c r="L4">
        <v>1825</v>
      </c>
      <c r="M4">
        <v>371.59961880043795</v>
      </c>
      <c r="N4">
        <v>583.2556064722819</v>
      </c>
      <c r="O4">
        <v>656.85956445922386</v>
      </c>
      <c r="P4">
        <v>1100</v>
      </c>
      <c r="Q4">
        <v>1320241</v>
      </c>
      <c r="S4">
        <f>VLOOKUP(A4,Sheet6!B:C,2,0)</f>
        <v>72</v>
      </c>
    </row>
    <row r="5" spans="1:19">
      <c r="A5" t="s">
        <v>260</v>
      </c>
      <c r="B5">
        <v>745.02</v>
      </c>
      <c r="C5">
        <v>0.41788139915706962</v>
      </c>
      <c r="D5">
        <v>553.01365795724462</v>
      </c>
      <c r="E5">
        <v>51179</v>
      </c>
      <c r="F5">
        <v>33330.85</v>
      </c>
      <c r="G5">
        <v>0.39327803280448848</v>
      </c>
      <c r="H5">
        <v>37.290274086601706</v>
      </c>
      <c r="I5">
        <v>18.743120990040538</v>
      </c>
      <c r="J5">
        <v>8</v>
      </c>
      <c r="K5">
        <v>380</v>
      </c>
      <c r="L5">
        <v>1281</v>
      </c>
      <c r="M5">
        <v>122.32960188988216</v>
      </c>
      <c r="N5">
        <v>474.08123271858477</v>
      </c>
      <c r="O5">
        <v>578.77640868701508</v>
      </c>
      <c r="P5">
        <v>635.20000000000005</v>
      </c>
      <c r="S5">
        <f>VLOOKUP(A5,Sheet6!B:C,2,0)</f>
        <v>6</v>
      </c>
    </row>
    <row r="6" spans="1:19">
      <c r="A6" t="s">
        <v>264</v>
      </c>
      <c r="B6">
        <v>296.77</v>
      </c>
      <c r="C6">
        <v>0.31863058934528427</v>
      </c>
      <c r="D6">
        <v>394.48358367672472</v>
      </c>
      <c r="E6">
        <v>27110</v>
      </c>
      <c r="F6">
        <v>32228.41</v>
      </c>
      <c r="G6">
        <v>0.49196347339690671</v>
      </c>
      <c r="H6">
        <v>33.699497927688114</v>
      </c>
      <c r="I6">
        <v>19.388752232368503</v>
      </c>
      <c r="J6">
        <v>6</v>
      </c>
      <c r="K6">
        <v>186</v>
      </c>
      <c r="L6">
        <v>531</v>
      </c>
      <c r="M6">
        <v>297.31778818613742</v>
      </c>
      <c r="N6">
        <v>472.41971897428988</v>
      </c>
      <c r="O6">
        <v>559.69269130976852</v>
      </c>
      <c r="P6">
        <v>706</v>
      </c>
      <c r="Q6">
        <v>32054</v>
      </c>
      <c r="S6">
        <f>VLOOKUP(A6,Sheet6!B:C,2,0)</f>
        <v>7</v>
      </c>
    </row>
    <row r="7" spans="1:19">
      <c r="A7" t="s">
        <v>221</v>
      </c>
      <c r="B7">
        <v>884.72</v>
      </c>
      <c r="C7">
        <v>0.15438782891762365</v>
      </c>
      <c r="D7">
        <v>733.47703531752609</v>
      </c>
      <c r="E7">
        <v>22779</v>
      </c>
      <c r="F7">
        <v>27617.86</v>
      </c>
      <c r="G7">
        <v>0.40577809928564967</v>
      </c>
      <c r="H7">
        <v>29.650058775657833</v>
      </c>
      <c r="I7">
        <v>13.633692015552944</v>
      </c>
      <c r="J7">
        <v>4</v>
      </c>
      <c r="K7">
        <v>453</v>
      </c>
      <c r="L7">
        <v>2134</v>
      </c>
      <c r="M7">
        <v>66.965819694366573</v>
      </c>
      <c r="N7">
        <v>554.525725653314</v>
      </c>
      <c r="O7">
        <v>895.08545076408348</v>
      </c>
      <c r="P7">
        <v>701</v>
      </c>
      <c r="Q7">
        <v>82107</v>
      </c>
      <c r="S7">
        <f>VLOOKUP(A7,Sheet6!B:C,2,0)</f>
        <v>56</v>
      </c>
    </row>
    <row r="8" spans="1:19">
      <c r="A8" t="s">
        <v>226</v>
      </c>
      <c r="B8">
        <v>696.11</v>
      </c>
      <c r="C8">
        <v>8.7055206792029993E-2</v>
      </c>
      <c r="D8">
        <v>557.512413903572</v>
      </c>
      <c r="E8">
        <v>15174</v>
      </c>
      <c r="F8">
        <v>25904.94</v>
      </c>
      <c r="G8">
        <v>0.429529815690049</v>
      </c>
      <c r="H8">
        <v>28.300124980247375</v>
      </c>
      <c r="I8">
        <v>13.868497794888739</v>
      </c>
      <c r="J8">
        <v>4</v>
      </c>
      <c r="K8">
        <v>382</v>
      </c>
      <c r="L8">
        <v>1644</v>
      </c>
      <c r="M8">
        <v>65.828676502276934</v>
      </c>
      <c r="N8">
        <v>556.23392854577571</v>
      </c>
      <c r="O8">
        <v>790.53597850914366</v>
      </c>
      <c r="P8">
        <v>346.98</v>
      </c>
      <c r="S8">
        <f>VLOOKUP(A8,Sheet6!B:C,2,0)</f>
        <v>55</v>
      </c>
    </row>
    <row r="9" spans="1:19">
      <c r="A9" t="s">
        <v>249</v>
      </c>
      <c r="B9">
        <v>1097.01</v>
      </c>
      <c r="C9">
        <v>9.5541517397289E-2</v>
      </c>
      <c r="D9">
        <v>532.94306257287212</v>
      </c>
      <c r="E9">
        <v>15770</v>
      </c>
      <c r="F9">
        <v>24967.69</v>
      </c>
      <c r="G9">
        <v>0.39197454900137646</v>
      </c>
      <c r="H9">
        <v>25.88581690230718</v>
      </c>
      <c r="I9">
        <v>13.410998988158722</v>
      </c>
      <c r="J9">
        <v>12</v>
      </c>
      <c r="K9">
        <v>508</v>
      </c>
      <c r="L9">
        <v>2289</v>
      </c>
      <c r="M9">
        <v>147.3313825762755</v>
      </c>
      <c r="N9">
        <v>486.23075450542842</v>
      </c>
      <c r="O9">
        <v>699.5378346596658</v>
      </c>
      <c r="P9">
        <v>824</v>
      </c>
      <c r="S9">
        <f>VLOOKUP(A9,Sheet6!B:C,2,0)</f>
        <v>71</v>
      </c>
    </row>
    <row r="10" spans="1:19">
      <c r="A10" t="s">
        <v>266</v>
      </c>
      <c r="B10">
        <v>422.38</v>
      </c>
      <c r="C10">
        <v>0.21826317533974146</v>
      </c>
      <c r="D10">
        <v>114.54994169175278</v>
      </c>
      <c r="E10">
        <v>18948</v>
      </c>
      <c r="F10">
        <v>26680.9</v>
      </c>
      <c r="G10">
        <v>0.65107249396278233</v>
      </c>
      <c r="H10">
        <v>31.590037407074199</v>
      </c>
      <c r="I10">
        <v>15.199583313603863</v>
      </c>
      <c r="J10">
        <v>4</v>
      </c>
      <c r="K10">
        <v>200</v>
      </c>
      <c r="L10">
        <v>695</v>
      </c>
      <c r="M10">
        <v>106.14138927032531</v>
      </c>
      <c r="N10">
        <v>556.84454756380512</v>
      </c>
      <c r="O10">
        <v>688.00606089303471</v>
      </c>
      <c r="P10">
        <v>400.1</v>
      </c>
      <c r="S10">
        <f>VLOOKUP(A10,Sheet6!B:C,2,0)</f>
        <v>101</v>
      </c>
    </row>
    <row r="11" spans="1:19">
      <c r="A11" t="s">
        <v>268</v>
      </c>
      <c r="B11">
        <v>342.44</v>
      </c>
      <c r="C11">
        <v>0.15360355098703424</v>
      </c>
      <c r="D11">
        <v>86.58844947911399</v>
      </c>
      <c r="E11">
        <v>22198</v>
      </c>
      <c r="F11">
        <v>26725.119999999999</v>
      </c>
      <c r="G11">
        <v>0.72129424132694775</v>
      </c>
      <c r="H11">
        <v>34.887863567340261</v>
      </c>
      <c r="I11">
        <v>20.605069501226492</v>
      </c>
      <c r="J11">
        <v>4</v>
      </c>
      <c r="K11">
        <v>166</v>
      </c>
      <c r="L11">
        <v>677</v>
      </c>
      <c r="M11">
        <v>103.76124284546198</v>
      </c>
      <c r="N11">
        <v>548.70926293657283</v>
      </c>
      <c r="O11">
        <v>663.76591519682279</v>
      </c>
      <c r="P11">
        <v>493.4</v>
      </c>
      <c r="S11">
        <f>VLOOKUP(A11,Sheet6!B:C,2,0)</f>
        <v>2</v>
      </c>
    </row>
    <row r="12" spans="1:19">
      <c r="A12" t="s">
        <v>246</v>
      </c>
      <c r="B12">
        <v>700.36</v>
      </c>
      <c r="C12">
        <v>7.1620309555085956E-2</v>
      </c>
      <c r="D12">
        <v>498.37045470717993</v>
      </c>
      <c r="E12">
        <v>25719</v>
      </c>
      <c r="F12">
        <v>37133.040000000001</v>
      </c>
      <c r="G12">
        <v>0.36409846364726711</v>
      </c>
      <c r="H12">
        <v>26.997544120166772</v>
      </c>
      <c r="I12">
        <v>15.259295219601347</v>
      </c>
      <c r="J12">
        <v>7</v>
      </c>
      <c r="K12">
        <v>375</v>
      </c>
      <c r="L12">
        <v>1491</v>
      </c>
      <c r="M12">
        <v>61.362727740019416</v>
      </c>
      <c r="N12">
        <v>474.47027243132101</v>
      </c>
      <c r="O12">
        <v>652.0932092066937</v>
      </c>
      <c r="P12">
        <v>3597</v>
      </c>
      <c r="S12">
        <f>VLOOKUP(A12,Sheet6!B:C,2,0)</f>
        <v>16</v>
      </c>
    </row>
    <row r="13" spans="1:19">
      <c r="A13" t="s">
        <v>256</v>
      </c>
      <c r="B13">
        <v>411.23</v>
      </c>
      <c r="C13">
        <v>0.19818593001483353</v>
      </c>
      <c r="D13">
        <v>639.64846787991917</v>
      </c>
      <c r="E13">
        <v>27904</v>
      </c>
      <c r="F13">
        <v>31474.799999999999</v>
      </c>
      <c r="G13">
        <v>0.437711256474479</v>
      </c>
      <c r="H13">
        <v>29.336381100600637</v>
      </c>
      <c r="I13">
        <v>17.96318361987209</v>
      </c>
      <c r="J13">
        <v>11</v>
      </c>
      <c r="K13">
        <v>192</v>
      </c>
      <c r="L13">
        <v>856</v>
      </c>
      <c r="M13">
        <v>257.17968047078278</v>
      </c>
      <c r="N13">
        <v>580.94010650973905</v>
      </c>
      <c r="O13">
        <v>666.78014736278976</v>
      </c>
      <c r="P13">
        <v>130</v>
      </c>
      <c r="S13">
        <f>VLOOKUP(A13,Sheet6!B:C,2,0)</f>
        <v>15</v>
      </c>
    </row>
    <row r="14" spans="1:19">
      <c r="A14" t="s">
        <v>238</v>
      </c>
      <c r="B14">
        <v>429.24</v>
      </c>
      <c r="C14">
        <v>7.312925170068027E-2</v>
      </c>
      <c r="D14">
        <v>486.94271128757799</v>
      </c>
      <c r="E14">
        <v>15192</v>
      </c>
      <c r="F14">
        <v>22760.3</v>
      </c>
      <c r="G14">
        <v>0.47525859658932063</v>
      </c>
      <c r="H14">
        <v>26.258037461559965</v>
      </c>
      <c r="I14">
        <v>15.289814555959369</v>
      </c>
      <c r="J14">
        <v>2</v>
      </c>
      <c r="K14">
        <v>219</v>
      </c>
      <c r="L14">
        <v>1024</v>
      </c>
      <c r="M14">
        <v>39.255428198676732</v>
      </c>
      <c r="N14">
        <v>589.64681763116198</v>
      </c>
      <c r="O14">
        <v>659.07184791724899</v>
      </c>
      <c r="P14">
        <v>353.28</v>
      </c>
      <c r="S14">
        <f>VLOOKUP(A14,Sheet6!B:C,2,0)</f>
        <v>54</v>
      </c>
    </row>
    <row r="15" spans="1:19">
      <c r="A15" t="s">
        <v>235</v>
      </c>
      <c r="B15">
        <v>362.67</v>
      </c>
      <c r="C15">
        <v>0.78032371026001601</v>
      </c>
      <c r="D15">
        <v>520.85308056872043</v>
      </c>
      <c r="E15">
        <v>44319</v>
      </c>
      <c r="F15">
        <v>33140.33</v>
      </c>
      <c r="G15">
        <v>0.71139052030771777</v>
      </c>
      <c r="H15">
        <v>68.216284776794325</v>
      </c>
      <c r="I15">
        <v>42.239501475170265</v>
      </c>
      <c r="J15">
        <v>36</v>
      </c>
      <c r="K15">
        <v>234</v>
      </c>
      <c r="L15">
        <v>640</v>
      </c>
      <c r="M15">
        <v>891.5019163426806</v>
      </c>
      <c r="N15">
        <v>666.17034769901011</v>
      </c>
      <c r="O15">
        <v>772.60319298535853</v>
      </c>
      <c r="P15">
        <v>1884</v>
      </c>
      <c r="Q15">
        <v>4632179</v>
      </c>
      <c r="S15">
        <f>VLOOKUP(A15,Sheet6!B:C,2,0)</f>
        <v>87</v>
      </c>
    </row>
    <row r="16" spans="1:19">
      <c r="A16" t="s">
        <v>259</v>
      </c>
      <c r="B16">
        <v>313.8</v>
      </c>
      <c r="C16">
        <v>0.49047163798597831</v>
      </c>
      <c r="D16">
        <v>222.12784030579743</v>
      </c>
      <c r="E16">
        <v>18710</v>
      </c>
      <c r="F16">
        <v>28172.02</v>
      </c>
      <c r="G16">
        <v>0.9145952836201402</v>
      </c>
      <c r="H16">
        <v>40.430210325047803</v>
      </c>
      <c r="I16">
        <v>27.721478648820906</v>
      </c>
      <c r="J16">
        <v>1</v>
      </c>
      <c r="K16">
        <v>263</v>
      </c>
      <c r="L16">
        <v>1221</v>
      </c>
      <c r="M16">
        <v>119.34034416826003</v>
      </c>
      <c r="N16">
        <v>720.20395156150414</v>
      </c>
      <c r="O16">
        <v>923.83683875079657</v>
      </c>
      <c r="P16">
        <v>878</v>
      </c>
      <c r="Q16">
        <v>113527</v>
      </c>
      <c r="S16">
        <f>VLOOKUP(A16,Sheet6!B:C,2,0)</f>
        <v>102</v>
      </c>
    </row>
    <row r="17" spans="1:19">
      <c r="A17" t="s">
        <v>237</v>
      </c>
      <c r="B17">
        <v>129.81</v>
      </c>
      <c r="C17">
        <v>0.52684693012864958</v>
      </c>
      <c r="D17">
        <v>284.04814004376368</v>
      </c>
      <c r="E17">
        <v>26383</v>
      </c>
      <c r="F17">
        <v>34730.870000000003</v>
      </c>
      <c r="G17">
        <v>3.8055619751945149</v>
      </c>
      <c r="H17">
        <v>48.077960095524226</v>
      </c>
      <c r="I17">
        <v>31.977505585085893</v>
      </c>
      <c r="J17">
        <v>1</v>
      </c>
      <c r="K17">
        <v>89</v>
      </c>
      <c r="L17">
        <v>402</v>
      </c>
      <c r="M17">
        <v>55.003466605038135</v>
      </c>
      <c r="N17">
        <v>694.86172097681219</v>
      </c>
      <c r="O17">
        <v>724.13527463215473</v>
      </c>
      <c r="P17">
        <v>165.3</v>
      </c>
      <c r="S17">
        <f>VLOOKUP(A17,Sheet6!B:C,2,0)</f>
        <v>270</v>
      </c>
    </row>
    <row r="18" spans="1:19">
      <c r="A18" t="s">
        <v>214</v>
      </c>
      <c r="B18">
        <v>328.52</v>
      </c>
      <c r="C18">
        <v>0.21201144526969443</v>
      </c>
      <c r="D18">
        <v>236.4133563615429</v>
      </c>
      <c r="E18">
        <v>23558</v>
      </c>
      <c r="F18">
        <v>28775.33</v>
      </c>
      <c r="G18">
        <v>0.75185681237063196</v>
      </c>
      <c r="H18">
        <v>41.708267380981376</v>
      </c>
      <c r="I18">
        <v>32.223304517228783</v>
      </c>
      <c r="J18">
        <v>6</v>
      </c>
      <c r="K18">
        <v>245</v>
      </c>
      <c r="L18">
        <v>1625</v>
      </c>
      <c r="M18">
        <v>92.405333008644831</v>
      </c>
      <c r="N18">
        <v>713.50298307561195</v>
      </c>
      <c r="O18">
        <v>780.16559113600397</v>
      </c>
      <c r="P18">
        <v>155.27000000000001</v>
      </c>
      <c r="Q18">
        <v>340000</v>
      </c>
      <c r="S18">
        <f>VLOOKUP(A18,Sheet6!B:C,2,0)</f>
        <v>179</v>
      </c>
    </row>
    <row r="19" spans="1:19">
      <c r="A19" t="s">
        <v>203</v>
      </c>
      <c r="B19">
        <v>215.88</v>
      </c>
      <c r="C19">
        <v>0.15721697239206966</v>
      </c>
      <c r="D19">
        <v>229.0503978779841</v>
      </c>
      <c r="E19">
        <v>27108</v>
      </c>
      <c r="F19">
        <v>34197.11</v>
      </c>
      <c r="G19">
        <v>1.0607745043542709</v>
      </c>
      <c r="H19">
        <v>33.754863813229569</v>
      </c>
      <c r="I19">
        <v>18.399110617009452</v>
      </c>
      <c r="J19">
        <v>2</v>
      </c>
      <c r="K19">
        <v>165</v>
      </c>
      <c r="L19">
        <v>939</v>
      </c>
      <c r="M19">
        <v>37.636649990735592</v>
      </c>
      <c r="N19">
        <v>796.27570872707065</v>
      </c>
      <c r="O19">
        <v>866.22197517139148</v>
      </c>
      <c r="P19">
        <v>328.13</v>
      </c>
      <c r="S19">
        <f>VLOOKUP(A19,Sheet6!B:C,2,0)</f>
        <v>180</v>
      </c>
    </row>
    <row r="20" spans="1:19">
      <c r="A20" t="s">
        <v>250</v>
      </c>
      <c r="B20">
        <v>156.27000000000001</v>
      </c>
      <c r="C20">
        <v>0.40730786459333201</v>
      </c>
      <c r="D20">
        <v>141.21633833363455</v>
      </c>
      <c r="E20">
        <v>36452</v>
      </c>
      <c r="F20">
        <v>27931.919999999998</v>
      </c>
      <c r="G20">
        <v>0.81909515582005499</v>
      </c>
      <c r="H20">
        <v>34.830741665066867</v>
      </c>
      <c r="I20">
        <v>23.19703078006015</v>
      </c>
      <c r="K20">
        <v>112</v>
      </c>
      <c r="L20">
        <v>627</v>
      </c>
      <c r="M20">
        <v>0</v>
      </c>
      <c r="N20">
        <v>952.19811864081396</v>
      </c>
      <c r="O20">
        <v>1261.2785563447878</v>
      </c>
      <c r="P20">
        <v>375</v>
      </c>
      <c r="S20">
        <f>VLOOKUP(A20,Sheet6!B:C,2,0)</f>
        <v>103</v>
      </c>
    </row>
    <row r="21" spans="1:19">
      <c r="A21" t="s">
        <v>232</v>
      </c>
      <c r="B21">
        <v>319</v>
      </c>
      <c r="C21">
        <v>0.18366771159874609</v>
      </c>
      <c r="D21">
        <v>194.46476469153865</v>
      </c>
      <c r="E21">
        <v>20335</v>
      </c>
      <c r="F21">
        <v>23706.62</v>
      </c>
      <c r="G21">
        <v>0.78996865203761757</v>
      </c>
      <c r="H21">
        <v>34.918495297805642</v>
      </c>
      <c r="I21">
        <v>23.840125391849529</v>
      </c>
      <c r="J21">
        <v>7</v>
      </c>
      <c r="K21">
        <v>250</v>
      </c>
      <c r="L21">
        <v>1000</v>
      </c>
      <c r="M21">
        <v>169.68652037617554</v>
      </c>
      <c r="N21">
        <v>626.95924764890276</v>
      </c>
      <c r="O21">
        <v>783.69905956112859</v>
      </c>
      <c r="P21">
        <v>545</v>
      </c>
      <c r="S21">
        <f>VLOOKUP(A21,Sheet6!B:C,2,0)</f>
        <v>88</v>
      </c>
    </row>
    <row r="22" spans="1:19">
      <c r="A22" t="s">
        <v>192</v>
      </c>
      <c r="B22">
        <v>501.51</v>
      </c>
      <c r="C22">
        <v>0.13124364419453249</v>
      </c>
      <c r="D22">
        <v>353.64924899513437</v>
      </c>
      <c r="E22">
        <v>14306</v>
      </c>
      <c r="F22">
        <v>20131.580000000002</v>
      </c>
      <c r="G22">
        <v>0.84345277262666751</v>
      </c>
      <c r="H22">
        <v>44.373990548543397</v>
      </c>
      <c r="I22">
        <v>35.319335606468464</v>
      </c>
      <c r="J22">
        <v>3</v>
      </c>
      <c r="K22">
        <v>437</v>
      </c>
      <c r="L22">
        <v>1624</v>
      </c>
      <c r="M22">
        <v>36.64134314370601</v>
      </c>
      <c r="N22">
        <v>795.59729616557991</v>
      </c>
      <c r="O22">
        <v>845.646148631134</v>
      </c>
      <c r="P22">
        <v>308</v>
      </c>
      <c r="Q22">
        <v>501300</v>
      </c>
      <c r="S22">
        <f>VLOOKUP(A22,Sheet6!B:C,2,0)</f>
        <v>90</v>
      </c>
    </row>
    <row r="23" spans="1:19">
      <c r="A23" t="s">
        <v>243</v>
      </c>
      <c r="B23">
        <v>305.08999999999997</v>
      </c>
      <c r="C23">
        <v>0.17355534432462555</v>
      </c>
      <c r="D23">
        <v>121.46753195047178</v>
      </c>
      <c r="E23">
        <v>11292</v>
      </c>
      <c r="F23">
        <v>20102.07</v>
      </c>
      <c r="G23">
        <v>2.3075158150054085</v>
      </c>
      <c r="H23">
        <v>33.829361827657415</v>
      </c>
      <c r="I23">
        <v>20.393982103641552</v>
      </c>
      <c r="J23">
        <v>2</v>
      </c>
      <c r="K23">
        <v>365</v>
      </c>
      <c r="L23">
        <v>2698</v>
      </c>
      <c r="M23">
        <v>31.138352617260484</v>
      </c>
      <c r="N23">
        <v>713.55993313448494</v>
      </c>
      <c r="O23">
        <v>1018.060244518011</v>
      </c>
      <c r="P23">
        <v>549.15</v>
      </c>
      <c r="S23">
        <f>VLOOKUP(A23,Sheet6!B:C,2,0)</f>
        <v>86</v>
      </c>
    </row>
    <row r="24" spans="1:19">
      <c r="A24" t="s">
        <v>210</v>
      </c>
      <c r="B24">
        <v>434.48</v>
      </c>
      <c r="C24">
        <v>0.19050359049898727</v>
      </c>
      <c r="D24">
        <v>214.29346485819977</v>
      </c>
      <c r="E24">
        <v>18215</v>
      </c>
      <c r="F24">
        <v>24216.83</v>
      </c>
      <c r="G24">
        <v>0.72730620511876265</v>
      </c>
      <c r="H24">
        <v>32.648223163321667</v>
      </c>
      <c r="I24">
        <v>14.166359786411341</v>
      </c>
      <c r="J24">
        <v>4</v>
      </c>
      <c r="K24">
        <v>345</v>
      </c>
      <c r="L24">
        <v>1843</v>
      </c>
      <c r="M24">
        <v>83.603387958018772</v>
      </c>
      <c r="N24">
        <v>690.02025409685143</v>
      </c>
      <c r="O24">
        <v>856.65623273798565</v>
      </c>
      <c r="P24">
        <v>508.66</v>
      </c>
      <c r="S24">
        <f>VLOOKUP(A24,Sheet6!B:C,2,0)</f>
        <v>89</v>
      </c>
    </row>
    <row r="25" spans="1:19">
      <c r="A25" t="s">
        <v>229</v>
      </c>
      <c r="B25">
        <v>361.79</v>
      </c>
      <c r="C25">
        <v>6.9681306835457035E-2</v>
      </c>
      <c r="D25">
        <v>170.334274952919</v>
      </c>
      <c r="E25">
        <v>16903</v>
      </c>
      <c r="F25">
        <v>26203.22</v>
      </c>
      <c r="G25">
        <v>1.782802178059095</v>
      </c>
      <c r="H25">
        <v>26.479449404350589</v>
      </c>
      <c r="I25">
        <v>33.729511595124244</v>
      </c>
      <c r="J25">
        <v>2</v>
      </c>
      <c r="K25">
        <v>360</v>
      </c>
      <c r="L25">
        <v>2109</v>
      </c>
      <c r="M25">
        <v>39.445534702451695</v>
      </c>
      <c r="N25">
        <v>829.21031537632325</v>
      </c>
      <c r="O25">
        <v>1077.9734099892203</v>
      </c>
      <c r="P25">
        <v>70.3</v>
      </c>
      <c r="S25">
        <f>VLOOKUP(A25,Sheet6!B:C,2,0)</f>
        <v>196</v>
      </c>
    </row>
    <row r="26" spans="1:19">
      <c r="A26" t="s">
        <v>265</v>
      </c>
      <c r="B26">
        <v>225.83</v>
      </c>
      <c r="C26">
        <v>0.52140991010937432</v>
      </c>
      <c r="D26">
        <v>131.11356247097075</v>
      </c>
      <c r="E26">
        <v>61108</v>
      </c>
      <c r="F26">
        <v>33992.83</v>
      </c>
      <c r="G26">
        <v>0.63764778815923484</v>
      </c>
      <c r="H26">
        <v>59.757339591728289</v>
      </c>
      <c r="I26">
        <v>27.502988974006996</v>
      </c>
      <c r="J26">
        <v>21</v>
      </c>
      <c r="K26">
        <v>120</v>
      </c>
      <c r="L26">
        <v>429</v>
      </c>
      <c r="M26">
        <v>902.85170260815653</v>
      </c>
      <c r="N26">
        <v>677.50077491918705</v>
      </c>
      <c r="O26">
        <v>810.34406411902751</v>
      </c>
      <c r="P26">
        <v>617</v>
      </c>
      <c r="Q26">
        <v>1451003</v>
      </c>
      <c r="S26">
        <f>VLOOKUP(A26,Sheet6!B:C,2,0)</f>
        <v>104</v>
      </c>
    </row>
    <row r="27" spans="1:19">
      <c r="A27" t="s">
        <v>262</v>
      </c>
      <c r="B27">
        <v>218.68</v>
      </c>
      <c r="C27">
        <v>0.64464057069690872</v>
      </c>
      <c r="D27">
        <v>78.752520887352361</v>
      </c>
      <c r="E27">
        <v>84979</v>
      </c>
      <c r="F27">
        <v>36725.760000000002</v>
      </c>
      <c r="G27">
        <v>0.53960124382659591</v>
      </c>
      <c r="H27">
        <v>49.885677702579109</v>
      </c>
      <c r="I27">
        <v>31.0956648984818</v>
      </c>
      <c r="J27">
        <v>9</v>
      </c>
      <c r="K27">
        <v>101</v>
      </c>
      <c r="L27">
        <v>198</v>
      </c>
      <c r="M27">
        <v>381.14596670934696</v>
      </c>
      <c r="N27">
        <v>640.20486555697823</v>
      </c>
      <c r="O27">
        <v>693.25041156027066</v>
      </c>
      <c r="P27">
        <v>621</v>
      </c>
      <c r="Q27">
        <v>533000</v>
      </c>
      <c r="S27">
        <f>VLOOKUP(A27,Sheet6!B:C,2,0)</f>
        <v>116</v>
      </c>
    </row>
    <row r="28" spans="1:19">
      <c r="A28" t="s">
        <v>251</v>
      </c>
      <c r="B28">
        <v>47.1</v>
      </c>
      <c r="C28">
        <v>1</v>
      </c>
      <c r="D28">
        <v>268.52907639680728</v>
      </c>
      <c r="E28">
        <v>64147</v>
      </c>
      <c r="F28">
        <v>35590.36</v>
      </c>
      <c r="G28">
        <v>6.0297239915074305</v>
      </c>
      <c r="H28">
        <v>57.87685774946921</v>
      </c>
      <c r="I28">
        <v>26.772823779193207</v>
      </c>
      <c r="J28">
        <v>1</v>
      </c>
      <c r="K28">
        <v>23</v>
      </c>
      <c r="L28">
        <v>31</v>
      </c>
      <c r="M28">
        <v>78.174097664543524</v>
      </c>
      <c r="N28">
        <v>397.02760084925688</v>
      </c>
      <c r="O28">
        <v>702.76008492568997</v>
      </c>
      <c r="P28">
        <v>279.10000000000002</v>
      </c>
      <c r="Q28">
        <v>115500</v>
      </c>
      <c r="S28">
        <f>VLOOKUP(A28,Sheet6!B:C,2,0)</f>
        <v>118</v>
      </c>
    </row>
    <row r="29" spans="1:19">
      <c r="A29" t="s">
        <v>278</v>
      </c>
      <c r="B29">
        <v>457.84</v>
      </c>
      <c r="C29">
        <v>0.26400052420059411</v>
      </c>
      <c r="D29">
        <v>50.859243954188464</v>
      </c>
      <c r="E29">
        <v>21037</v>
      </c>
      <c r="F29">
        <v>27411.67</v>
      </c>
      <c r="G29">
        <v>0.66398741918574178</v>
      </c>
      <c r="H29">
        <v>33.706098200244632</v>
      </c>
      <c r="I29">
        <v>17.63061331469509</v>
      </c>
      <c r="J29">
        <v>2</v>
      </c>
      <c r="K29">
        <v>196</v>
      </c>
      <c r="L29">
        <v>735</v>
      </c>
      <c r="M29">
        <v>30.344661890616813</v>
      </c>
      <c r="N29">
        <v>622.48820548663286</v>
      </c>
      <c r="O29">
        <v>629.04071291280798</v>
      </c>
      <c r="P29">
        <v>383</v>
      </c>
      <c r="Q29">
        <v>165202</v>
      </c>
      <c r="S29">
        <f>VLOOKUP(A29,Sheet6!B:C,2,0)</f>
        <v>119</v>
      </c>
    </row>
    <row r="30" spans="1:19">
      <c r="A30" t="s">
        <v>294</v>
      </c>
      <c r="B30">
        <v>308.67</v>
      </c>
      <c r="C30">
        <v>0.24660640813814105</v>
      </c>
      <c r="D30">
        <v>51.846812799193749</v>
      </c>
      <c r="E30">
        <v>31147</v>
      </c>
      <c r="F30">
        <v>21878.27</v>
      </c>
      <c r="G30">
        <v>0.63822204943791105</v>
      </c>
      <c r="H30">
        <v>22.914439368905303</v>
      </c>
      <c r="I30">
        <v>24.122849645252209</v>
      </c>
      <c r="J30">
        <v>3</v>
      </c>
      <c r="K30">
        <v>176</v>
      </c>
      <c r="L30">
        <v>639</v>
      </c>
      <c r="M30">
        <v>86.869472251919518</v>
      </c>
      <c r="N30">
        <v>562.41293290569217</v>
      </c>
      <c r="O30">
        <v>692.9730780445135</v>
      </c>
      <c r="P30">
        <v>696.5</v>
      </c>
      <c r="Q30">
        <v>49500</v>
      </c>
      <c r="S30">
        <f>VLOOKUP(A30,Sheet6!B:C,2,0)</f>
        <v>120</v>
      </c>
    </row>
    <row r="31" spans="1:19">
      <c r="A31" t="s">
        <v>253</v>
      </c>
      <c r="B31">
        <v>148.09</v>
      </c>
      <c r="C31">
        <v>0.16928894591127017</v>
      </c>
      <c r="D31">
        <v>17.070499815566212</v>
      </c>
      <c r="E31">
        <v>134400</v>
      </c>
      <c r="F31">
        <v>44815.83</v>
      </c>
      <c r="G31">
        <v>1.053413464784928</v>
      </c>
      <c r="H31">
        <v>62.529542845566887</v>
      </c>
      <c r="I31">
        <v>31.29853467485988</v>
      </c>
      <c r="J31">
        <v>2</v>
      </c>
      <c r="K31">
        <v>68</v>
      </c>
      <c r="L31">
        <v>130</v>
      </c>
      <c r="M31">
        <v>14.268350327503544</v>
      </c>
      <c r="N31">
        <v>615.16645283273681</v>
      </c>
      <c r="O31">
        <v>717.80673914511453</v>
      </c>
      <c r="P31">
        <v>89.51</v>
      </c>
      <c r="Q31">
        <v>473000</v>
      </c>
      <c r="S31">
        <f>VLOOKUP(A31,Sheet6!B:C,2,0)</f>
        <v>105</v>
      </c>
    </row>
    <row r="32" spans="1:19">
      <c r="A32" t="s">
        <v>318</v>
      </c>
      <c r="B32">
        <v>272.12</v>
      </c>
      <c r="C32">
        <v>9.8265471115684247E-2</v>
      </c>
      <c r="D32">
        <v>10.740617944710209</v>
      </c>
      <c r="E32">
        <v>28882</v>
      </c>
      <c r="F32">
        <v>28247.65</v>
      </c>
      <c r="G32">
        <v>0.87093929148904892</v>
      </c>
      <c r="H32">
        <v>38.449948552109362</v>
      </c>
      <c r="I32">
        <v>26.102454799353225</v>
      </c>
      <c r="J32">
        <v>2</v>
      </c>
      <c r="K32">
        <v>204</v>
      </c>
      <c r="L32">
        <v>277</v>
      </c>
      <c r="M32">
        <v>51.675731295016902</v>
      </c>
      <c r="N32">
        <v>465.23592532706158</v>
      </c>
      <c r="O32">
        <v>456.41628693223578</v>
      </c>
      <c r="P32">
        <v>789.8</v>
      </c>
      <c r="Q32">
        <v>679000</v>
      </c>
      <c r="S32">
        <f>VLOOKUP(A32,Sheet6!B:C,2,0)</f>
        <v>124</v>
      </c>
    </row>
    <row r="33" spans="1:19">
      <c r="A33" t="s">
        <v>263</v>
      </c>
      <c r="B33">
        <v>173.52</v>
      </c>
      <c r="C33">
        <v>0.30832180728446285</v>
      </c>
      <c r="D33">
        <v>26.93866145032835</v>
      </c>
      <c r="E33">
        <v>29384</v>
      </c>
      <c r="F33">
        <v>25883.93</v>
      </c>
      <c r="G33">
        <v>0.80106039649608107</v>
      </c>
      <c r="H33">
        <v>31.304748732134623</v>
      </c>
      <c r="I33">
        <v>22.683264177040108</v>
      </c>
      <c r="J33">
        <v>1</v>
      </c>
      <c r="K33">
        <v>67</v>
      </c>
      <c r="L33">
        <v>143</v>
      </c>
      <c r="M33">
        <v>41.355463347164587</v>
      </c>
      <c r="N33">
        <v>537.11387736283996</v>
      </c>
      <c r="O33">
        <v>591.86260949746418</v>
      </c>
      <c r="S33">
        <f>VLOOKUP(A33,Sheet6!B:C,2,0)</f>
        <v>117</v>
      </c>
    </row>
    <row r="34" spans="1:19">
      <c r="A34" t="s">
        <v>267</v>
      </c>
      <c r="B34">
        <v>289.63</v>
      </c>
      <c r="C34">
        <v>0.10458170769602597</v>
      </c>
      <c r="D34">
        <v>53.150921236144761</v>
      </c>
      <c r="E34">
        <v>23489</v>
      </c>
      <c r="F34">
        <v>28948.78</v>
      </c>
      <c r="G34">
        <v>0.73196837344197774</v>
      </c>
      <c r="H34">
        <v>15.854711183233782</v>
      </c>
      <c r="I34">
        <v>26.741014397679798</v>
      </c>
      <c r="J34">
        <v>2</v>
      </c>
      <c r="K34">
        <v>79</v>
      </c>
      <c r="L34">
        <v>242</v>
      </c>
      <c r="M34">
        <v>66.29147533059421</v>
      </c>
      <c r="N34">
        <v>265.85643752373716</v>
      </c>
      <c r="O34">
        <v>454.02755239443428</v>
      </c>
      <c r="P34">
        <v>203.1</v>
      </c>
      <c r="S34">
        <f>VLOOKUP(A34,Sheet6!B:C,2,0)</f>
        <v>115</v>
      </c>
    </row>
    <row r="35" spans="1:19">
      <c r="A35" t="s">
        <v>280</v>
      </c>
      <c r="B35">
        <v>715.03</v>
      </c>
      <c r="C35">
        <v>0.71413786834118853</v>
      </c>
      <c r="D35">
        <v>550.87057010785827</v>
      </c>
      <c r="E35">
        <v>54654</v>
      </c>
      <c r="F35">
        <v>38576.86</v>
      </c>
      <c r="G35">
        <v>0.42096135826468822</v>
      </c>
      <c r="H35">
        <v>50.953106862649122</v>
      </c>
      <c r="I35">
        <v>28.394612813448386</v>
      </c>
      <c r="J35">
        <v>40</v>
      </c>
      <c r="K35">
        <v>334</v>
      </c>
      <c r="L35">
        <v>482</v>
      </c>
      <c r="M35">
        <v>478.11000937023624</v>
      </c>
      <c r="N35">
        <v>442.35906185754448</v>
      </c>
      <c r="O35">
        <v>479.28058962561022</v>
      </c>
      <c r="P35">
        <v>3982</v>
      </c>
      <c r="Q35">
        <v>3698000</v>
      </c>
      <c r="S35">
        <f>VLOOKUP(A35,Sheet6!B:C,2,0)</f>
        <v>5</v>
      </c>
    </row>
    <row r="36" spans="1:19">
      <c r="A36" t="s">
        <v>257</v>
      </c>
      <c r="B36">
        <v>584.09</v>
      </c>
      <c r="C36">
        <v>0.51389340683798734</v>
      </c>
      <c r="D36">
        <v>464.52202958485771</v>
      </c>
      <c r="E36">
        <v>70781</v>
      </c>
      <c r="F36">
        <v>38765.370000000003</v>
      </c>
      <c r="G36">
        <v>0.38521460733791024</v>
      </c>
      <c r="H36">
        <v>51.086305192692905</v>
      </c>
      <c r="I36">
        <v>27.211559862349979</v>
      </c>
      <c r="J36">
        <v>31</v>
      </c>
      <c r="K36">
        <v>279</v>
      </c>
      <c r="L36">
        <v>794</v>
      </c>
      <c r="M36">
        <v>405.38958037288774</v>
      </c>
      <c r="N36">
        <v>494.27314283757642</v>
      </c>
      <c r="O36">
        <v>519.0980841993528</v>
      </c>
      <c r="P36">
        <v>2063.0500000000002</v>
      </c>
      <c r="Q36">
        <v>4833690</v>
      </c>
      <c r="S36">
        <f>VLOOKUP(A36,Sheet6!B:C,2,0)</f>
        <v>131</v>
      </c>
    </row>
    <row r="37" spans="1:19">
      <c r="A37" t="s">
        <v>275</v>
      </c>
      <c r="B37">
        <v>351.72</v>
      </c>
      <c r="C37">
        <v>0.41877061298760371</v>
      </c>
      <c r="D37">
        <v>380.15564202334627</v>
      </c>
      <c r="E37">
        <v>49301</v>
      </c>
      <c r="F37">
        <v>30432.65</v>
      </c>
      <c r="G37">
        <v>0.41794609348345274</v>
      </c>
      <c r="H37">
        <v>43.904242010690318</v>
      </c>
      <c r="I37">
        <v>18.986693961105424</v>
      </c>
      <c r="J37">
        <v>3</v>
      </c>
      <c r="K37">
        <v>166</v>
      </c>
      <c r="L37">
        <v>683</v>
      </c>
      <c r="M37">
        <v>101.98168998066643</v>
      </c>
      <c r="N37">
        <v>477.65267826680315</v>
      </c>
      <c r="O37">
        <v>543.32992152848851</v>
      </c>
      <c r="P37">
        <v>735.7</v>
      </c>
      <c r="S37">
        <f>VLOOKUP(A37,Sheet6!B:C,2,0)</f>
        <v>140</v>
      </c>
    </row>
    <row r="38" spans="1:19">
      <c r="A38" t="s">
        <v>283</v>
      </c>
      <c r="B38">
        <v>222.9</v>
      </c>
      <c r="C38">
        <v>0.62503364737550471</v>
      </c>
      <c r="D38">
        <v>197.74662881476223</v>
      </c>
      <c r="E38">
        <v>31343</v>
      </c>
      <c r="F38">
        <v>30826.880000000001</v>
      </c>
      <c r="G38">
        <v>0.44414535666218036</v>
      </c>
      <c r="H38">
        <v>38.214445939883355</v>
      </c>
      <c r="I38">
        <v>20.533871691341407</v>
      </c>
      <c r="J38">
        <v>5</v>
      </c>
      <c r="K38">
        <v>130</v>
      </c>
      <c r="L38">
        <v>215</v>
      </c>
      <c r="M38">
        <v>168.27276805742486</v>
      </c>
      <c r="N38">
        <v>427.99461641991923</v>
      </c>
      <c r="O38">
        <v>396.1417676087932</v>
      </c>
      <c r="P38">
        <v>179.41</v>
      </c>
      <c r="S38">
        <f>VLOOKUP(A38,Sheet6!B:C,2,0)</f>
        <v>138</v>
      </c>
    </row>
    <row r="39" spans="1:19">
      <c r="A39" t="s">
        <v>277</v>
      </c>
      <c r="B39">
        <v>155.56</v>
      </c>
      <c r="C39">
        <v>0.61481100539984568</v>
      </c>
      <c r="D39">
        <v>184.9482820116514</v>
      </c>
      <c r="E39">
        <v>44251</v>
      </c>
      <c r="F39">
        <v>28385.72</v>
      </c>
      <c r="G39">
        <v>0.75854975572126515</v>
      </c>
      <c r="H39">
        <v>58.273335047570072</v>
      </c>
      <c r="I39">
        <v>24.350732836204678</v>
      </c>
      <c r="J39">
        <v>1</v>
      </c>
      <c r="K39">
        <v>72</v>
      </c>
      <c r="L39">
        <v>69</v>
      </c>
      <c r="M39">
        <v>97.46078683466186</v>
      </c>
      <c r="N39">
        <v>469.91514528156335</v>
      </c>
      <c r="O39">
        <v>431.3448187194652</v>
      </c>
      <c r="P39">
        <v>2495.21</v>
      </c>
      <c r="S39">
        <f>VLOOKUP(A39,Sheet6!B:C,2,0)</f>
        <v>129</v>
      </c>
    </row>
    <row r="40" spans="1:19">
      <c r="A40" t="s">
        <v>269</v>
      </c>
      <c r="B40">
        <v>242.67</v>
      </c>
      <c r="C40">
        <v>0.32101207400997245</v>
      </c>
      <c r="D40">
        <v>159.42057548285374</v>
      </c>
      <c r="E40">
        <v>25034</v>
      </c>
      <c r="F40">
        <v>23342.560000000001</v>
      </c>
      <c r="G40">
        <v>0.47389458936003631</v>
      </c>
      <c r="H40">
        <v>47.109243004903782</v>
      </c>
      <c r="I40">
        <v>18.634359418139862</v>
      </c>
      <c r="J40">
        <v>3</v>
      </c>
      <c r="K40">
        <v>128</v>
      </c>
      <c r="L40">
        <v>474</v>
      </c>
      <c r="M40">
        <v>113.76354720402193</v>
      </c>
      <c r="N40">
        <v>332.96245930687763</v>
      </c>
      <c r="O40">
        <v>542.30024312852845</v>
      </c>
      <c r="P40">
        <v>496.44</v>
      </c>
      <c r="Q40">
        <v>90000</v>
      </c>
      <c r="S40">
        <f>VLOOKUP(A40,Sheet6!B:C,2,0)</f>
        <v>130</v>
      </c>
    </row>
    <row r="41" spans="1:19">
      <c r="A41" t="s">
        <v>272</v>
      </c>
      <c r="B41">
        <v>310.19</v>
      </c>
      <c r="C41">
        <v>0.30020310132499439</v>
      </c>
      <c r="D41">
        <v>313.60833080578305</v>
      </c>
      <c r="E41">
        <v>23447</v>
      </c>
      <c r="F41">
        <v>25895.45</v>
      </c>
      <c r="G41">
        <v>0.36751668332312454</v>
      </c>
      <c r="H41">
        <v>33.850220832393049</v>
      </c>
      <c r="I41">
        <v>17.115316418969019</v>
      </c>
      <c r="J41">
        <v>7</v>
      </c>
      <c r="K41">
        <v>159</v>
      </c>
      <c r="L41">
        <v>468</v>
      </c>
      <c r="M41">
        <v>257.53892775395724</v>
      </c>
      <c r="N41">
        <v>480.35075276443467</v>
      </c>
      <c r="O41">
        <v>529.0305941519714</v>
      </c>
      <c r="P41">
        <v>817.67</v>
      </c>
      <c r="Q41">
        <v>57767</v>
      </c>
      <c r="S41">
        <f>VLOOKUP(A41,Sheet6!B:C,2,0)</f>
        <v>9</v>
      </c>
    </row>
    <row r="42" spans="1:19">
      <c r="A42" t="s">
        <v>271</v>
      </c>
      <c r="B42">
        <v>234.42</v>
      </c>
      <c r="C42">
        <v>0.37880726900435119</v>
      </c>
      <c r="D42">
        <v>433.95038874490928</v>
      </c>
      <c r="E42">
        <v>34104</v>
      </c>
      <c r="F42">
        <v>27423.51</v>
      </c>
      <c r="G42">
        <v>0.47350908625543897</v>
      </c>
      <c r="H42">
        <v>37.121406023376849</v>
      </c>
      <c r="I42">
        <v>20.727753604641244</v>
      </c>
      <c r="J42">
        <v>2</v>
      </c>
      <c r="K42">
        <v>97</v>
      </c>
      <c r="L42">
        <v>271</v>
      </c>
      <c r="M42">
        <v>55.315246139407904</v>
      </c>
      <c r="N42">
        <v>491.42564627591508</v>
      </c>
      <c r="O42">
        <v>578.87552256633398</v>
      </c>
      <c r="P42">
        <v>425.84</v>
      </c>
      <c r="S42">
        <f>VLOOKUP(A42,Sheet6!B:C,2,0)</f>
        <v>141</v>
      </c>
    </row>
    <row r="43" spans="1:19">
      <c r="A43" t="s">
        <v>279</v>
      </c>
      <c r="B43">
        <v>192.37</v>
      </c>
      <c r="C43">
        <v>0.40411706607059311</v>
      </c>
      <c r="D43">
        <v>185.77498792853694</v>
      </c>
      <c r="E43">
        <v>14967</v>
      </c>
      <c r="F43">
        <v>23007.31</v>
      </c>
      <c r="G43">
        <v>0.53542652180693451</v>
      </c>
      <c r="H43">
        <v>35.327753807766285</v>
      </c>
      <c r="I43">
        <v>17.622290377917555</v>
      </c>
      <c r="J43">
        <v>2</v>
      </c>
      <c r="K43">
        <v>117</v>
      </c>
      <c r="L43">
        <v>257</v>
      </c>
      <c r="M43">
        <v>188.23621146748454</v>
      </c>
      <c r="N43">
        <v>514.11342724957115</v>
      </c>
      <c r="O43">
        <v>522.43073244268851</v>
      </c>
      <c r="P43">
        <v>201.52</v>
      </c>
      <c r="S43">
        <f>VLOOKUP(A43,Sheet6!B:C,2,0)</f>
        <v>4</v>
      </c>
    </row>
    <row r="44" spans="1:19">
      <c r="A44" t="s">
        <v>276</v>
      </c>
      <c r="B44">
        <v>183.44</v>
      </c>
      <c r="C44">
        <v>0.3960968163977322</v>
      </c>
      <c r="D44">
        <v>387.33108108108109</v>
      </c>
      <c r="E44">
        <v>33151</v>
      </c>
      <c r="F44">
        <v>27785.68</v>
      </c>
      <c r="G44">
        <v>3.3307893589184476</v>
      </c>
      <c r="H44">
        <v>52.791103358046229</v>
      </c>
      <c r="I44">
        <v>19.052551242913214</v>
      </c>
      <c r="J44">
        <v>4</v>
      </c>
      <c r="K44">
        <v>89</v>
      </c>
      <c r="L44">
        <v>307</v>
      </c>
      <c r="M44">
        <v>103.12908853030964</v>
      </c>
      <c r="N44">
        <v>476.99520279110334</v>
      </c>
      <c r="O44">
        <v>564.21718273004797</v>
      </c>
      <c r="P44">
        <v>381.17</v>
      </c>
      <c r="S44">
        <f>VLOOKUP(A44,Sheet6!B:C,2,0)</f>
        <v>139</v>
      </c>
    </row>
    <row r="45" spans="1:19">
      <c r="A45" t="s">
        <v>273</v>
      </c>
      <c r="B45">
        <v>129.59</v>
      </c>
      <c r="C45">
        <v>0.46569951385137742</v>
      </c>
      <c r="D45">
        <v>318.3247359371162</v>
      </c>
      <c r="E45">
        <v>50930</v>
      </c>
      <c r="F45">
        <v>24361.72</v>
      </c>
      <c r="G45">
        <v>4.6454201713095147</v>
      </c>
      <c r="H45">
        <v>49.602592792653752</v>
      </c>
      <c r="I45">
        <v>27.100856547573116</v>
      </c>
      <c r="J45">
        <v>2</v>
      </c>
      <c r="K45">
        <v>74</v>
      </c>
      <c r="L45">
        <v>62</v>
      </c>
      <c r="M45">
        <v>48.090130411297167</v>
      </c>
      <c r="N45">
        <v>382.74558222085039</v>
      </c>
      <c r="O45">
        <v>583.37834709468314</v>
      </c>
      <c r="P45">
        <v>117.5</v>
      </c>
      <c r="S45">
        <f>VLOOKUP(A45,Sheet6!B:C,2,0)</f>
        <v>269</v>
      </c>
    </row>
    <row r="46" spans="1:19">
      <c r="A46" t="s">
        <v>287</v>
      </c>
      <c r="B46">
        <v>306</v>
      </c>
      <c r="C46">
        <v>0.14588235294117646</v>
      </c>
      <c r="D46">
        <v>235.74730354391372</v>
      </c>
      <c r="E46">
        <v>19795</v>
      </c>
      <c r="G46">
        <v>0.37908496732026142</v>
      </c>
      <c r="H46">
        <v>23.990196078431371</v>
      </c>
      <c r="I46">
        <v>11.388888888888889</v>
      </c>
      <c r="J46">
        <v>2</v>
      </c>
      <c r="K46">
        <v>128</v>
      </c>
      <c r="L46">
        <v>519</v>
      </c>
      <c r="M46">
        <v>28.679738562091504</v>
      </c>
      <c r="N46">
        <v>459.47712418300654</v>
      </c>
      <c r="O46">
        <v>523.52941176470586</v>
      </c>
      <c r="P46">
        <v>671.03</v>
      </c>
      <c r="S46">
        <f>VLOOKUP(A46,Sheet6!B:C,2,0)</f>
        <v>10</v>
      </c>
    </row>
    <row r="47" spans="1:19">
      <c r="A47" t="s">
        <v>274</v>
      </c>
      <c r="B47">
        <v>341.7</v>
      </c>
      <c r="C47">
        <v>0.17412935323383086</v>
      </c>
      <c r="D47">
        <v>173.46938775510205</v>
      </c>
      <c r="E47">
        <v>15724</v>
      </c>
      <c r="F47">
        <v>26558.42</v>
      </c>
      <c r="G47">
        <v>0.47410008779631257</v>
      </c>
      <c r="H47">
        <v>27.211003804506877</v>
      </c>
      <c r="I47">
        <v>10.541410594088381</v>
      </c>
      <c r="J47">
        <v>1</v>
      </c>
      <c r="K47">
        <v>190</v>
      </c>
      <c r="L47">
        <v>748</v>
      </c>
      <c r="M47">
        <v>12.294410301434008</v>
      </c>
      <c r="N47">
        <v>591.74714661984194</v>
      </c>
      <c r="O47">
        <v>635.05999414691246</v>
      </c>
      <c r="P47">
        <v>248.01</v>
      </c>
      <c r="Q47">
        <v>21879</v>
      </c>
      <c r="S47">
        <f>VLOOKUP(A47,Sheet6!B:C,2,0)</f>
        <v>3</v>
      </c>
    </row>
    <row r="48" spans="1:19">
      <c r="A48" t="s">
        <v>270</v>
      </c>
      <c r="B48">
        <v>281.33999999999997</v>
      </c>
      <c r="C48">
        <v>0.35099879149783186</v>
      </c>
      <c r="D48">
        <v>270.12962073931828</v>
      </c>
      <c r="E48">
        <v>15856</v>
      </c>
      <c r="F48">
        <v>24237.33</v>
      </c>
      <c r="G48">
        <v>0.5580436482547807</v>
      </c>
      <c r="H48">
        <v>30.326295585412669</v>
      </c>
      <c r="I48">
        <v>16.478282505153906</v>
      </c>
      <c r="J48">
        <v>1</v>
      </c>
      <c r="K48">
        <v>142</v>
      </c>
      <c r="L48">
        <v>688</v>
      </c>
      <c r="M48">
        <v>25.371436695812896</v>
      </c>
      <c r="N48">
        <v>502.59472524347774</v>
      </c>
      <c r="O48">
        <v>623.4449420629843</v>
      </c>
      <c r="P48">
        <v>481.44</v>
      </c>
      <c r="S48">
        <f>VLOOKUP(A48,Sheet6!B:C,2,0)</f>
        <v>8</v>
      </c>
    </row>
    <row r="49" spans="1:19">
      <c r="A49" t="s">
        <v>298</v>
      </c>
      <c r="B49">
        <v>754.51</v>
      </c>
      <c r="C49">
        <v>0.47925143470596815</v>
      </c>
      <c r="D49">
        <v>366.19588429431178</v>
      </c>
      <c r="E49">
        <v>37753</v>
      </c>
      <c r="F49">
        <v>30448.41</v>
      </c>
      <c r="G49">
        <v>0.40953731560880574</v>
      </c>
      <c r="H49">
        <v>44.067010377596056</v>
      </c>
      <c r="I49">
        <v>21.998383056553259</v>
      </c>
      <c r="J49">
        <v>26</v>
      </c>
      <c r="K49">
        <v>342</v>
      </c>
      <c r="L49">
        <v>1540</v>
      </c>
      <c r="M49">
        <v>476.36611840797337</v>
      </c>
      <c r="N49">
        <v>525.77169288677419</v>
      </c>
      <c r="O49">
        <v>571.89434202329994</v>
      </c>
      <c r="P49">
        <v>2268.77</v>
      </c>
      <c r="Q49">
        <v>1975441</v>
      </c>
      <c r="S49">
        <f>VLOOKUP(A49,Sheet6!B:C,2,0)</f>
        <v>12</v>
      </c>
    </row>
    <row r="50" spans="1:19">
      <c r="A50" t="s">
        <v>299</v>
      </c>
      <c r="B50">
        <v>433.88</v>
      </c>
      <c r="C50">
        <v>0.42244399373098551</v>
      </c>
      <c r="D50">
        <v>159.94986359949866</v>
      </c>
      <c r="E50">
        <v>34583</v>
      </c>
      <c r="F50">
        <v>29299.24</v>
      </c>
      <c r="G50">
        <v>0.57158661381027009</v>
      </c>
      <c r="H50">
        <v>39.068406010878583</v>
      </c>
      <c r="I50">
        <v>24.675025352632066</v>
      </c>
      <c r="J50">
        <v>8</v>
      </c>
      <c r="K50">
        <v>191</v>
      </c>
      <c r="L50">
        <v>787</v>
      </c>
      <c r="M50">
        <v>202.97086752097354</v>
      </c>
      <c r="N50">
        <v>486.5400571586614</v>
      </c>
      <c r="O50">
        <v>520.88134968193981</v>
      </c>
      <c r="P50">
        <v>868.46</v>
      </c>
      <c r="S50">
        <f>VLOOKUP(A50,Sheet6!B:C,2,0)</f>
        <v>137</v>
      </c>
    </row>
    <row r="51" spans="1:19">
      <c r="A51" t="s">
        <v>293</v>
      </c>
      <c r="B51">
        <v>338.34</v>
      </c>
      <c r="C51">
        <v>0.18005556540757819</v>
      </c>
      <c r="D51">
        <v>240.29829545454544</v>
      </c>
      <c r="E51">
        <v>19468</v>
      </c>
      <c r="F51">
        <v>19966.98</v>
      </c>
      <c r="G51">
        <v>0.43447419755275762</v>
      </c>
      <c r="H51">
        <v>31.619081397410891</v>
      </c>
      <c r="I51">
        <v>18.912927824082285</v>
      </c>
      <c r="J51">
        <v>3</v>
      </c>
      <c r="K51">
        <v>189</v>
      </c>
      <c r="L51">
        <v>1002</v>
      </c>
      <c r="M51">
        <v>91.898681799373421</v>
      </c>
      <c r="N51">
        <v>455.75456641248451</v>
      </c>
      <c r="O51">
        <v>525.21132588520425</v>
      </c>
      <c r="P51">
        <v>737.65</v>
      </c>
      <c r="S51">
        <f>VLOOKUP(A51,Sheet6!B:C,2,0)</f>
        <v>11</v>
      </c>
    </row>
    <row r="52" spans="1:19">
      <c r="A52" t="s">
        <v>292</v>
      </c>
      <c r="B52">
        <v>123.56</v>
      </c>
      <c r="C52">
        <v>0.3865328585302687</v>
      </c>
      <c r="D52">
        <v>240.43588246740612</v>
      </c>
      <c r="E52">
        <v>27160</v>
      </c>
      <c r="F52">
        <v>22012.94</v>
      </c>
      <c r="G52">
        <v>1.4972483004208481</v>
      </c>
      <c r="H52">
        <v>37.139851084493365</v>
      </c>
      <c r="I52">
        <v>19.399482033020394</v>
      </c>
      <c r="J52">
        <v>2</v>
      </c>
      <c r="K52">
        <v>70</v>
      </c>
      <c r="L52">
        <v>411</v>
      </c>
      <c r="M52">
        <v>63.726124959533827</v>
      </c>
      <c r="N52">
        <v>461.31434121074778</v>
      </c>
      <c r="O52">
        <v>465.36095823891225</v>
      </c>
      <c r="P52">
        <v>79.47</v>
      </c>
      <c r="S52">
        <f>VLOOKUP(A52,Sheet6!B:C,2,0)</f>
        <v>268</v>
      </c>
    </row>
    <row r="53" spans="1:19">
      <c r="A53" t="s">
        <v>286</v>
      </c>
      <c r="B53">
        <v>226.99</v>
      </c>
      <c r="C53">
        <v>0.19868716683554341</v>
      </c>
      <c r="D53">
        <v>149.38466600855546</v>
      </c>
      <c r="E53">
        <v>22820</v>
      </c>
      <c r="F53">
        <v>21588.5</v>
      </c>
      <c r="G53">
        <v>0.58592889554605931</v>
      </c>
      <c r="H53">
        <v>39.882814220890786</v>
      </c>
      <c r="I53">
        <v>16.516146085730647</v>
      </c>
      <c r="J53">
        <v>1</v>
      </c>
      <c r="K53">
        <v>147</v>
      </c>
      <c r="L53">
        <v>490</v>
      </c>
      <c r="M53">
        <v>46.861095202431827</v>
      </c>
      <c r="N53">
        <v>519.40614123970215</v>
      </c>
      <c r="O53">
        <v>580.64231904489179</v>
      </c>
      <c r="P53">
        <v>386.72</v>
      </c>
      <c r="S53">
        <f>VLOOKUP(A53,Sheet6!B:C,2,0)</f>
        <v>128</v>
      </c>
    </row>
    <row r="54" spans="1:19">
      <c r="A54" t="s">
        <v>289</v>
      </c>
      <c r="B54">
        <v>129.71</v>
      </c>
      <c r="C54">
        <v>0.45732788528255336</v>
      </c>
      <c r="D54">
        <v>74.183585930797832</v>
      </c>
      <c r="E54">
        <v>27495</v>
      </c>
      <c r="F54">
        <v>21953.78</v>
      </c>
      <c r="G54">
        <v>0.80949811117107384</v>
      </c>
      <c r="H54">
        <v>53.966540744738261</v>
      </c>
      <c r="I54">
        <v>34.461491018425718</v>
      </c>
      <c r="J54">
        <v>1</v>
      </c>
      <c r="K54">
        <v>114</v>
      </c>
      <c r="L54">
        <v>253</v>
      </c>
      <c r="M54">
        <v>27.553773803099219</v>
      </c>
      <c r="N54">
        <v>515.76593940328428</v>
      </c>
      <c r="O54">
        <v>482.6150643743735</v>
      </c>
      <c r="P54">
        <v>194.44</v>
      </c>
      <c r="S54">
        <f>VLOOKUP(A54,Sheet6!B:C,2,0)</f>
        <v>127</v>
      </c>
    </row>
    <row r="55" spans="1:19">
      <c r="A55" t="s">
        <v>301</v>
      </c>
      <c r="B55">
        <v>286.72000000000003</v>
      </c>
      <c r="C55">
        <v>0.1909877232142857</v>
      </c>
      <c r="D55">
        <v>135.95068752963491</v>
      </c>
      <c r="E55">
        <v>31421</v>
      </c>
      <c r="F55">
        <v>28817.56</v>
      </c>
      <c r="G55">
        <v>0.38016183035714279</v>
      </c>
      <c r="H55">
        <v>15.959821428571427</v>
      </c>
      <c r="I55">
        <v>14.944893973214285</v>
      </c>
      <c r="J55">
        <v>1</v>
      </c>
      <c r="K55">
        <v>143</v>
      </c>
      <c r="L55">
        <v>736</v>
      </c>
      <c r="M55">
        <v>10.578264508928571</v>
      </c>
      <c r="N55">
        <v>327.1484375</v>
      </c>
      <c r="O55">
        <v>593.61049107142844</v>
      </c>
      <c r="P55">
        <v>324.36</v>
      </c>
      <c r="S55">
        <f>VLOOKUP(A55,Sheet6!B:C,2,0)</f>
        <v>143</v>
      </c>
    </row>
    <row r="56" spans="1:19">
      <c r="A56" t="s">
        <v>302</v>
      </c>
      <c r="B56">
        <v>203.05</v>
      </c>
      <c r="C56">
        <v>0.25057867520315191</v>
      </c>
      <c r="D56">
        <v>78.869683433676443</v>
      </c>
      <c r="E56">
        <v>17404</v>
      </c>
      <c r="F56">
        <v>17943.2</v>
      </c>
      <c r="G56">
        <v>0.60083723220881557</v>
      </c>
      <c r="H56">
        <v>29.268653041122874</v>
      </c>
      <c r="I56">
        <v>15.902487072149716</v>
      </c>
      <c r="J56">
        <v>2</v>
      </c>
      <c r="K56">
        <v>131</v>
      </c>
      <c r="L56">
        <v>737</v>
      </c>
      <c r="M56">
        <v>32.312238364934743</v>
      </c>
      <c r="N56">
        <v>462.44767298694899</v>
      </c>
      <c r="O56">
        <v>556.51317409505043</v>
      </c>
      <c r="P56">
        <v>410.71</v>
      </c>
      <c r="S56">
        <f>VLOOKUP(A56,Sheet6!B:C,2,0)</f>
        <v>267</v>
      </c>
    </row>
    <row r="57" spans="1:19">
      <c r="A57" t="s">
        <v>307</v>
      </c>
      <c r="B57">
        <v>990.7</v>
      </c>
      <c r="C57">
        <v>0.47935802967598662</v>
      </c>
      <c r="D57">
        <v>186.68500791437404</v>
      </c>
      <c r="E57">
        <v>32053</v>
      </c>
      <c r="F57">
        <v>29250.71</v>
      </c>
      <c r="G57">
        <v>0.46128999697183809</v>
      </c>
      <c r="H57">
        <v>44.175835267992326</v>
      </c>
      <c r="I57">
        <v>19.18643383466236</v>
      </c>
      <c r="J57">
        <v>48</v>
      </c>
      <c r="K57">
        <v>577</v>
      </c>
      <c r="L57">
        <v>1768</v>
      </c>
      <c r="M57">
        <v>473.30473402644594</v>
      </c>
      <c r="N57">
        <v>452.60926617543157</v>
      </c>
      <c r="O57">
        <v>468.15383062481072</v>
      </c>
      <c r="P57">
        <v>3562</v>
      </c>
      <c r="Q57">
        <v>3295200</v>
      </c>
      <c r="S57">
        <f>VLOOKUP(A57,Sheet6!B:C,2,0)</f>
        <v>13</v>
      </c>
    </row>
    <row r="58" spans="1:19">
      <c r="A58" t="s">
        <v>313</v>
      </c>
      <c r="B58">
        <v>570.4</v>
      </c>
      <c r="C58">
        <v>0.24873772791023843</v>
      </c>
      <c r="D58">
        <v>134.30973180437496</v>
      </c>
      <c r="E58">
        <v>12714</v>
      </c>
      <c r="F58">
        <v>21371.89</v>
      </c>
      <c r="G58">
        <v>1.3867461430575037</v>
      </c>
      <c r="H58">
        <v>29.826437587657786</v>
      </c>
      <c r="I58">
        <v>38.518583450210379</v>
      </c>
      <c r="J58">
        <v>5</v>
      </c>
      <c r="K58">
        <v>319</v>
      </c>
      <c r="L58">
        <v>1315</v>
      </c>
      <c r="M58">
        <v>88.190743338008417</v>
      </c>
      <c r="N58">
        <v>415.84852734922862</v>
      </c>
      <c r="O58">
        <v>446.52875175315569</v>
      </c>
      <c r="P58">
        <v>1629</v>
      </c>
      <c r="Q58">
        <v>120000</v>
      </c>
      <c r="S58">
        <f>VLOOKUP(A58,Sheet6!B:C,2,0)</f>
        <v>122</v>
      </c>
    </row>
    <row r="59" spans="1:19">
      <c r="A59" t="s">
        <v>308</v>
      </c>
      <c r="B59">
        <v>190.71</v>
      </c>
      <c r="C59">
        <v>0.462010382255781</v>
      </c>
      <c r="D59">
        <v>84.643380231680808</v>
      </c>
      <c r="E59">
        <v>18547</v>
      </c>
      <c r="F59">
        <v>23437.59</v>
      </c>
      <c r="G59">
        <v>0.65020187719574218</v>
      </c>
      <c r="H59">
        <v>42.263122017723241</v>
      </c>
      <c r="I59">
        <v>21.236432279377063</v>
      </c>
      <c r="J59">
        <v>1</v>
      </c>
      <c r="K59">
        <v>129</v>
      </c>
      <c r="L59">
        <v>118</v>
      </c>
      <c r="M59">
        <v>54.192229038854805</v>
      </c>
      <c r="N59">
        <v>580.98683865555029</v>
      </c>
      <c r="O59">
        <v>446.22725604320692</v>
      </c>
      <c r="P59">
        <v>466</v>
      </c>
      <c r="Q59">
        <v>15600</v>
      </c>
      <c r="S59">
        <f>VLOOKUP(A59,Sheet6!B:C,2,0)</f>
        <v>135</v>
      </c>
    </row>
    <row r="60" spans="1:19">
      <c r="A60" t="s">
        <v>317</v>
      </c>
      <c r="B60">
        <v>109.41</v>
      </c>
      <c r="C60">
        <v>0.62069280687322914</v>
      </c>
      <c r="D60">
        <v>74.692790824685957</v>
      </c>
      <c r="E60">
        <v>18509</v>
      </c>
      <c r="F60">
        <v>25247.5</v>
      </c>
      <c r="G60">
        <v>0.66721506260853669</v>
      </c>
      <c r="H60">
        <v>53.121286902476925</v>
      </c>
      <c r="I60">
        <v>26.926240745818482</v>
      </c>
      <c r="J60">
        <v>1</v>
      </c>
      <c r="K60">
        <v>64</v>
      </c>
      <c r="L60">
        <v>109</v>
      </c>
      <c r="M60">
        <v>27.209578649117997</v>
      </c>
      <c r="N60">
        <v>615.11744813088387</v>
      </c>
      <c r="O60">
        <v>483.50242208207663</v>
      </c>
      <c r="P60">
        <v>109.03</v>
      </c>
      <c r="S60">
        <f>VLOOKUP(A60,Sheet6!B:C,2,0)</f>
        <v>132</v>
      </c>
    </row>
    <row r="61" spans="1:19">
      <c r="A61" t="s">
        <v>316</v>
      </c>
      <c r="B61">
        <v>150.63</v>
      </c>
      <c r="C61">
        <v>0.33280223063134834</v>
      </c>
      <c r="D61">
        <v>64.901546813736047</v>
      </c>
      <c r="E61">
        <v>19817</v>
      </c>
      <c r="F61">
        <v>16077.45</v>
      </c>
      <c r="G61">
        <v>0.74354378277899491</v>
      </c>
      <c r="H61">
        <v>54.484498439885812</v>
      </c>
      <c r="I61">
        <v>31.939188740622718</v>
      </c>
      <c r="J61">
        <v>1</v>
      </c>
      <c r="K61">
        <v>133</v>
      </c>
      <c r="L61">
        <v>184</v>
      </c>
      <c r="M61">
        <v>14.366328088694152</v>
      </c>
      <c r="N61">
        <v>659.23122883887675</v>
      </c>
      <c r="O61">
        <v>622.71791807740829</v>
      </c>
      <c r="P61">
        <v>117</v>
      </c>
      <c r="S61">
        <f>VLOOKUP(A61,Sheet6!B:C,2,0)</f>
        <v>253</v>
      </c>
    </row>
    <row r="62" spans="1:19">
      <c r="A62" t="s">
        <v>309</v>
      </c>
      <c r="B62">
        <v>276.72000000000003</v>
      </c>
      <c r="C62">
        <v>0.47184880023128062</v>
      </c>
      <c r="D62">
        <v>130.41142372402095</v>
      </c>
      <c r="E62">
        <v>76068</v>
      </c>
      <c r="F62">
        <v>41372.769999999997</v>
      </c>
      <c r="G62">
        <v>0.52399537438566057</v>
      </c>
      <c r="H62">
        <v>38.388985255854287</v>
      </c>
      <c r="I62">
        <v>25.683000867302685</v>
      </c>
      <c r="J62">
        <v>6</v>
      </c>
      <c r="K62">
        <v>159</v>
      </c>
      <c r="L62">
        <v>606</v>
      </c>
      <c r="M62">
        <v>234.35602775368602</v>
      </c>
      <c r="N62">
        <v>672.5209598149753</v>
      </c>
      <c r="O62">
        <v>515.32234749927716</v>
      </c>
      <c r="P62">
        <v>1027</v>
      </c>
      <c r="Q62">
        <v>101553</v>
      </c>
      <c r="S62">
        <f>VLOOKUP(A62,Sheet6!B:C,2,0)</f>
        <v>142</v>
      </c>
    </row>
    <row r="63" spans="1:19">
      <c r="A63" t="s">
        <v>319</v>
      </c>
      <c r="B63">
        <v>127.47</v>
      </c>
      <c r="C63">
        <v>0.63591433278418452</v>
      </c>
      <c r="D63">
        <v>38.911444183277879</v>
      </c>
      <c r="E63">
        <v>13530</v>
      </c>
      <c r="G63">
        <v>0.40009413979759945</v>
      </c>
      <c r="H63">
        <v>38.299207656703537</v>
      </c>
      <c r="I63">
        <v>24.648937004785441</v>
      </c>
      <c r="J63">
        <v>1</v>
      </c>
      <c r="K63">
        <v>69</v>
      </c>
      <c r="L63">
        <v>130</v>
      </c>
      <c r="M63">
        <v>19.471248136816506</v>
      </c>
      <c r="N63">
        <v>453.44002510394603</v>
      </c>
      <c r="O63">
        <v>416.56860437750055</v>
      </c>
      <c r="P63">
        <v>374</v>
      </c>
      <c r="Q63">
        <v>10252</v>
      </c>
      <c r="S63">
        <f>VLOOKUP(A63,Sheet6!B:C,2,0)</f>
        <v>254</v>
      </c>
    </row>
    <row r="64" spans="1:19">
      <c r="A64" t="s">
        <v>315</v>
      </c>
      <c r="B64">
        <v>251.95</v>
      </c>
      <c r="C64">
        <v>0.32526294899781705</v>
      </c>
      <c r="D64">
        <v>77.039505870841481</v>
      </c>
      <c r="E64">
        <v>17172</v>
      </c>
      <c r="F64">
        <v>23220.39</v>
      </c>
      <c r="G64">
        <v>0.99622941059734083</v>
      </c>
      <c r="H64">
        <v>37.904346100416753</v>
      </c>
      <c r="I64">
        <v>19.809486009128797</v>
      </c>
      <c r="J64">
        <v>2</v>
      </c>
      <c r="K64">
        <v>151</v>
      </c>
      <c r="L64">
        <v>425</v>
      </c>
      <c r="M64">
        <v>128.88271482436991</v>
      </c>
      <c r="N64">
        <v>428.65647946021039</v>
      </c>
      <c r="O64">
        <v>743.00456439769789</v>
      </c>
      <c r="P64">
        <v>471</v>
      </c>
      <c r="Q64">
        <v>166000</v>
      </c>
      <c r="S64">
        <f>VLOOKUP(A64,Sheet6!B:C,2,0)</f>
        <v>133</v>
      </c>
    </row>
    <row r="65" spans="1:19">
      <c r="A65" t="s">
        <v>311</v>
      </c>
      <c r="B65">
        <v>91.49</v>
      </c>
      <c r="C65">
        <v>0.59449120122417753</v>
      </c>
      <c r="D65">
        <v>147.06638804050795</v>
      </c>
      <c r="E65">
        <v>25534</v>
      </c>
      <c r="G65">
        <v>0.46999672095310968</v>
      </c>
      <c r="H65">
        <v>33.752322658214013</v>
      </c>
      <c r="I65">
        <v>15.345939446934093</v>
      </c>
      <c r="J65">
        <v>1</v>
      </c>
      <c r="K65">
        <v>57</v>
      </c>
      <c r="L65">
        <v>94</v>
      </c>
      <c r="M65">
        <v>26.494698874193901</v>
      </c>
      <c r="N65">
        <v>361.78817357088207</v>
      </c>
      <c r="O65">
        <v>456.88053339162752</v>
      </c>
      <c r="P65">
        <v>74.099999999999994</v>
      </c>
      <c r="S65">
        <f>VLOOKUP(A65,Sheet6!B:C,2,0)</f>
        <v>134</v>
      </c>
    </row>
    <row r="66" spans="1:19">
      <c r="A66" t="s">
        <v>304</v>
      </c>
      <c r="B66">
        <v>270.23</v>
      </c>
      <c r="C66">
        <v>0.29474891758872074</v>
      </c>
      <c r="D66">
        <v>66.586994554370065</v>
      </c>
      <c r="E66">
        <v>22645</v>
      </c>
      <c r="F66">
        <v>23639.49</v>
      </c>
      <c r="G66">
        <v>0.44406616585871289</v>
      </c>
      <c r="H66">
        <v>38.755874625319173</v>
      </c>
      <c r="I66">
        <v>15.101950190578394</v>
      </c>
      <c r="J66">
        <v>7</v>
      </c>
      <c r="K66">
        <v>149</v>
      </c>
      <c r="L66">
        <v>385</v>
      </c>
      <c r="M66">
        <v>197.94989453428559</v>
      </c>
      <c r="N66">
        <v>477.00107315990078</v>
      </c>
      <c r="O66">
        <v>511.04614587573548</v>
      </c>
      <c r="P66">
        <v>872.29</v>
      </c>
      <c r="Q66">
        <v>260063</v>
      </c>
      <c r="S66">
        <f>VLOOKUP(A66,Sheet6!B:C,2,0)</f>
        <v>125</v>
      </c>
    </row>
    <row r="67" spans="1:19">
      <c r="A67" t="s">
        <v>320</v>
      </c>
      <c r="B67">
        <v>173.94</v>
      </c>
      <c r="C67">
        <v>0.11009543520754282</v>
      </c>
      <c r="D67">
        <v>21.169855411128964</v>
      </c>
      <c r="E67">
        <v>12882</v>
      </c>
      <c r="F67">
        <v>18347.47</v>
      </c>
      <c r="G67">
        <v>0.77038059100839373</v>
      </c>
      <c r="H67">
        <v>39.525123605841095</v>
      </c>
      <c r="I67">
        <v>32.654938484534895</v>
      </c>
      <c r="J67">
        <v>1</v>
      </c>
      <c r="K67">
        <v>131</v>
      </c>
      <c r="L67">
        <v>268</v>
      </c>
      <c r="M67">
        <v>49.770035644475108</v>
      </c>
      <c r="N67">
        <v>651.94894791307343</v>
      </c>
      <c r="O67">
        <v>695.06726457399111</v>
      </c>
      <c r="P67">
        <v>143.31</v>
      </c>
      <c r="Q67">
        <v>84987</v>
      </c>
      <c r="S67">
        <f>VLOOKUP(A67,Sheet6!B:C,2,0)</f>
        <v>123</v>
      </c>
    </row>
    <row r="68" spans="1:19">
      <c r="A68" t="s">
        <v>310</v>
      </c>
      <c r="B68">
        <v>578.67999999999995</v>
      </c>
      <c r="C68">
        <v>0.15519803691159192</v>
      </c>
      <c r="D68">
        <v>166.02972399150741</v>
      </c>
      <c r="E68">
        <v>10471</v>
      </c>
      <c r="F68">
        <v>17782.68</v>
      </c>
      <c r="G68">
        <v>0.49422824358885742</v>
      </c>
      <c r="H68">
        <v>19.758761318863623</v>
      </c>
      <c r="I68">
        <v>16.548005806317828</v>
      </c>
      <c r="J68">
        <v>1</v>
      </c>
      <c r="K68">
        <v>320</v>
      </c>
      <c r="L68">
        <v>1775</v>
      </c>
      <c r="M68">
        <v>16.245593419506463</v>
      </c>
      <c r="N68">
        <v>531.72737955346656</v>
      </c>
      <c r="O68">
        <v>476.08350038017562</v>
      </c>
      <c r="P68">
        <v>473.43</v>
      </c>
      <c r="S68">
        <f>VLOOKUP(A68,Sheet6!B:C,2,0)</f>
        <v>136</v>
      </c>
    </row>
    <row r="69" spans="1:19">
      <c r="A69" t="s">
        <v>151</v>
      </c>
      <c r="B69">
        <v>1395.87</v>
      </c>
      <c r="C69">
        <v>0.9504395108427004</v>
      </c>
      <c r="D69">
        <v>2201.6876971608831</v>
      </c>
      <c r="E69">
        <v>78989</v>
      </c>
      <c r="F69">
        <v>63548.87</v>
      </c>
      <c r="G69">
        <v>0.67054954974317094</v>
      </c>
      <c r="H69">
        <v>70.19278299555117</v>
      </c>
      <c r="I69">
        <v>30.363859098626666</v>
      </c>
      <c r="J69">
        <v>66</v>
      </c>
      <c r="K69">
        <v>760</v>
      </c>
      <c r="L69">
        <v>751</v>
      </c>
      <c r="M69">
        <v>367.37590176735659</v>
      </c>
      <c r="N69">
        <v>432.49013160251315</v>
      </c>
      <c r="O69">
        <v>480.84707028591492</v>
      </c>
      <c r="P69">
        <v>5161.07</v>
      </c>
      <c r="Q69">
        <v>61505300</v>
      </c>
      <c r="S69">
        <f>VLOOKUP(A69,Sheet6!B:C,2,0)</f>
        <v>151</v>
      </c>
    </row>
    <row r="70" spans="1:19">
      <c r="A70" t="s">
        <v>157</v>
      </c>
      <c r="B70">
        <v>627.12</v>
      </c>
      <c r="C70">
        <v>0.86683569332823063</v>
      </c>
      <c r="D70">
        <v>952.78030993618961</v>
      </c>
      <c r="E70">
        <v>67455</v>
      </c>
      <c r="F70">
        <v>43623.21</v>
      </c>
      <c r="G70">
        <v>0.33167495854063017</v>
      </c>
      <c r="H70">
        <v>41.500829187396349</v>
      </c>
      <c r="I70">
        <v>26.459050899349407</v>
      </c>
      <c r="J70">
        <v>42</v>
      </c>
      <c r="K70">
        <v>218</v>
      </c>
      <c r="L70">
        <v>347</v>
      </c>
      <c r="M70">
        <v>1233.2472254114045</v>
      </c>
      <c r="N70">
        <v>416.34774843730065</v>
      </c>
      <c r="O70">
        <v>451.58821278224264</v>
      </c>
      <c r="P70">
        <v>2092</v>
      </c>
      <c r="Q70">
        <v>10837200</v>
      </c>
      <c r="S70">
        <f>VLOOKUP(A70,Sheet6!B:C,2,0)</f>
        <v>25</v>
      </c>
    </row>
    <row r="71" spans="1:19">
      <c r="A71" t="s">
        <v>155</v>
      </c>
      <c r="B71">
        <v>464.93</v>
      </c>
      <c r="C71">
        <v>0.51141031983309315</v>
      </c>
      <c r="D71">
        <v>971.03174603174602</v>
      </c>
      <c r="E71">
        <v>107365</v>
      </c>
      <c r="F71">
        <v>43346.97</v>
      </c>
      <c r="G71">
        <v>0.30327146021981805</v>
      </c>
      <c r="H71">
        <v>43.154883530854107</v>
      </c>
      <c r="I71">
        <v>24.274621986105434</v>
      </c>
      <c r="J71">
        <v>11</v>
      </c>
      <c r="K71">
        <v>184</v>
      </c>
      <c r="L71">
        <v>223</v>
      </c>
      <c r="M71">
        <v>242.43434495515453</v>
      </c>
      <c r="N71">
        <v>511.25975953369323</v>
      </c>
      <c r="O71">
        <v>652.14118254360869</v>
      </c>
      <c r="P71">
        <v>1119.32</v>
      </c>
      <c r="Q71">
        <v>1106485</v>
      </c>
      <c r="S71">
        <f>VLOOKUP(A71,Sheet6!B:C,2,0)</f>
        <v>275</v>
      </c>
    </row>
    <row r="72" spans="1:19">
      <c r="A72" t="s">
        <v>189</v>
      </c>
      <c r="B72">
        <v>952.24</v>
      </c>
      <c r="C72">
        <v>0.19460430143661261</v>
      </c>
      <c r="D72">
        <v>845.83407354769952</v>
      </c>
      <c r="E72">
        <v>25100</v>
      </c>
      <c r="F72">
        <v>31175.86</v>
      </c>
      <c r="G72">
        <v>0.28144165336469795</v>
      </c>
      <c r="H72">
        <v>26.338948164328322</v>
      </c>
      <c r="I72">
        <v>12.195454927329244</v>
      </c>
      <c r="J72">
        <v>7</v>
      </c>
      <c r="K72">
        <v>350</v>
      </c>
      <c r="L72">
        <v>879</v>
      </c>
      <c r="M72">
        <v>131.97933294127532</v>
      </c>
      <c r="N72">
        <v>623.68730572124673</v>
      </c>
      <c r="O72">
        <v>543.87549357304886</v>
      </c>
      <c r="P72">
        <v>1262.53</v>
      </c>
      <c r="Q72">
        <v>511469</v>
      </c>
      <c r="S72">
        <f>VLOOKUP(A72,Sheet6!B:C,2,0)</f>
        <v>21</v>
      </c>
    </row>
    <row r="73" spans="1:19">
      <c r="A73" t="s">
        <v>156</v>
      </c>
      <c r="B73">
        <v>359.28</v>
      </c>
      <c r="C73">
        <v>0.62978735248274331</v>
      </c>
      <c r="D73">
        <v>819.33865450399082</v>
      </c>
      <c r="E73">
        <v>70138</v>
      </c>
      <c r="F73">
        <v>39221.83</v>
      </c>
      <c r="G73">
        <v>0.27555110220440882</v>
      </c>
      <c r="H73">
        <v>40.993097305722557</v>
      </c>
      <c r="I73">
        <v>21.14506791360499</v>
      </c>
      <c r="J73">
        <v>9</v>
      </c>
      <c r="K73">
        <v>166</v>
      </c>
      <c r="L73">
        <v>206</v>
      </c>
      <c r="M73">
        <v>349.22066354932088</v>
      </c>
      <c r="N73">
        <v>559.45223780895128</v>
      </c>
      <c r="O73">
        <v>603.42908038298822</v>
      </c>
      <c r="P73">
        <v>840.15</v>
      </c>
      <c r="Q73">
        <v>225664</v>
      </c>
      <c r="S73">
        <f>VLOOKUP(A73,Sheet6!B:C,2,0)</f>
        <v>27</v>
      </c>
    </row>
    <row r="74" spans="1:19">
      <c r="A74" t="s">
        <v>149</v>
      </c>
      <c r="B74">
        <v>631.52</v>
      </c>
      <c r="C74">
        <v>0.37878451988852296</v>
      </c>
      <c r="D74">
        <v>744.01508011310079</v>
      </c>
      <c r="E74">
        <v>122565</v>
      </c>
      <c r="F74">
        <v>40262.160000000003</v>
      </c>
      <c r="G74">
        <v>0.37053458322776794</v>
      </c>
      <c r="H74">
        <v>56.067899670635924</v>
      </c>
      <c r="I74">
        <v>25.307195338231569</v>
      </c>
      <c r="J74">
        <v>19</v>
      </c>
      <c r="K74">
        <v>257</v>
      </c>
      <c r="L74">
        <v>334</v>
      </c>
      <c r="M74">
        <v>297.18457055991894</v>
      </c>
      <c r="N74">
        <v>452.87560172282747</v>
      </c>
      <c r="O74">
        <v>586.20471243982774</v>
      </c>
      <c r="P74">
        <v>1939.87</v>
      </c>
      <c r="S74">
        <f>VLOOKUP(A74,Sheet6!B:C,2,0)</f>
        <v>150</v>
      </c>
    </row>
    <row r="75" spans="1:19">
      <c r="A75" t="s">
        <v>162</v>
      </c>
      <c r="B75">
        <v>763.19</v>
      </c>
      <c r="C75">
        <v>0.2773228160746341</v>
      </c>
      <c r="D75">
        <v>953.86826646669169</v>
      </c>
      <c r="E75">
        <v>37642</v>
      </c>
      <c r="F75">
        <v>35221.699999999997</v>
      </c>
      <c r="G75">
        <v>0.43632647178291117</v>
      </c>
      <c r="H75">
        <v>31.81121345929585</v>
      </c>
      <c r="I75">
        <v>16.702262870320627</v>
      </c>
      <c r="J75">
        <v>6</v>
      </c>
      <c r="K75">
        <v>271</v>
      </c>
      <c r="L75">
        <v>382</v>
      </c>
      <c r="M75">
        <v>117.12679673475805</v>
      </c>
      <c r="N75">
        <v>480.87632175473993</v>
      </c>
      <c r="O75">
        <v>429.90605222814759</v>
      </c>
      <c r="P75">
        <v>253</v>
      </c>
      <c r="Q75">
        <v>220260</v>
      </c>
      <c r="S75">
        <f>VLOOKUP(A75,Sheet6!B:C,2,0)</f>
        <v>149</v>
      </c>
    </row>
    <row r="76" spans="1:19">
      <c r="A76" t="s">
        <v>198</v>
      </c>
      <c r="B76">
        <v>489.44</v>
      </c>
      <c r="C76">
        <v>0.17321837201699902</v>
      </c>
      <c r="D76">
        <v>652.5866666666667</v>
      </c>
      <c r="E76">
        <v>19229</v>
      </c>
      <c r="F76">
        <v>29551.08</v>
      </c>
      <c r="G76">
        <v>0.32894736842105265</v>
      </c>
      <c r="H76">
        <v>22.055818895063748</v>
      </c>
      <c r="I76">
        <v>11.737904543968618</v>
      </c>
      <c r="J76">
        <v>3</v>
      </c>
      <c r="K76">
        <v>205</v>
      </c>
      <c r="L76">
        <v>503</v>
      </c>
      <c r="M76">
        <v>59.643674403399807</v>
      </c>
      <c r="N76">
        <v>679.3478260869565</v>
      </c>
      <c r="O76">
        <v>666.88460281137634</v>
      </c>
      <c r="P76">
        <v>228</v>
      </c>
      <c r="Q76">
        <v>291059</v>
      </c>
      <c r="S76">
        <f>VLOOKUP(A76,Sheet6!B:C,2,0)</f>
        <v>147</v>
      </c>
    </row>
    <row r="77" spans="1:19">
      <c r="A77" t="s">
        <v>183</v>
      </c>
      <c r="B77">
        <v>535.54</v>
      </c>
      <c r="C77">
        <v>0.51579713933599736</v>
      </c>
      <c r="D77">
        <v>531.71167593328039</v>
      </c>
      <c r="E77">
        <v>20946</v>
      </c>
      <c r="F77">
        <v>28178.95</v>
      </c>
      <c r="G77">
        <v>0.34357844418717559</v>
      </c>
      <c r="H77">
        <v>22.056242297494119</v>
      </c>
      <c r="I77">
        <v>10.494080740934384</v>
      </c>
      <c r="J77">
        <v>6</v>
      </c>
      <c r="K77">
        <v>204</v>
      </c>
      <c r="L77">
        <v>455</v>
      </c>
      <c r="M77">
        <v>148.38294058333645</v>
      </c>
      <c r="N77">
        <v>599.76845800500428</v>
      </c>
      <c r="O77">
        <v>571.9460731224558</v>
      </c>
      <c r="P77">
        <v>105</v>
      </c>
      <c r="S77">
        <f>VLOOKUP(A77,Sheet6!B:C,2,0)</f>
        <v>157</v>
      </c>
    </row>
    <row r="78" spans="1:19">
      <c r="A78" t="s">
        <v>181</v>
      </c>
      <c r="B78">
        <v>812.04</v>
      </c>
      <c r="C78">
        <v>0.19975616964681545</v>
      </c>
      <c r="D78">
        <v>478.45863775630448</v>
      </c>
      <c r="E78">
        <v>23607</v>
      </c>
      <c r="F78">
        <v>26675.34</v>
      </c>
      <c r="G78">
        <v>0.32018127185852913</v>
      </c>
      <c r="H78">
        <v>21.991527510960051</v>
      </c>
      <c r="I78">
        <v>11.325796758780356</v>
      </c>
      <c r="J78">
        <v>5</v>
      </c>
      <c r="K78">
        <v>301</v>
      </c>
      <c r="L78">
        <v>573</v>
      </c>
      <c r="M78">
        <v>68.553273237771535</v>
      </c>
      <c r="N78">
        <v>448.50007388798588</v>
      </c>
      <c r="O78">
        <v>441.72700852174768</v>
      </c>
      <c r="P78">
        <v>183</v>
      </c>
      <c r="Q78">
        <v>161700</v>
      </c>
      <c r="S78">
        <f>VLOOKUP(A78,Sheet6!B:C,2,0)</f>
        <v>148</v>
      </c>
    </row>
    <row r="79" spans="1:19">
      <c r="A79" t="s">
        <v>165</v>
      </c>
      <c r="B79">
        <v>459.29</v>
      </c>
      <c r="C79">
        <v>0.26536610855886256</v>
      </c>
      <c r="D79">
        <v>692.32740428097679</v>
      </c>
      <c r="E79">
        <v>40418</v>
      </c>
      <c r="F79">
        <v>30607.89</v>
      </c>
      <c r="G79">
        <v>0.42021380826928517</v>
      </c>
      <c r="H79">
        <v>31.492085610398657</v>
      </c>
      <c r="I79">
        <v>17.072002438546452</v>
      </c>
      <c r="J79">
        <v>5</v>
      </c>
      <c r="K79">
        <v>186</v>
      </c>
      <c r="L79">
        <v>271</v>
      </c>
      <c r="M79">
        <v>165.5337586274467</v>
      </c>
      <c r="N79">
        <v>514.0543012040323</v>
      </c>
      <c r="O79">
        <v>499.24884060179841</v>
      </c>
      <c r="P79">
        <v>144.43</v>
      </c>
      <c r="S79">
        <f>VLOOKUP(A79,Sheet6!B:C,2,0)</f>
        <v>329</v>
      </c>
    </row>
    <row r="80" spans="1:19">
      <c r="A80" t="s">
        <v>161</v>
      </c>
      <c r="B80">
        <v>269.33</v>
      </c>
      <c r="C80">
        <v>0.38291315486577804</v>
      </c>
      <c r="D80">
        <v>700.10397712503243</v>
      </c>
      <c r="E80">
        <v>62084</v>
      </c>
      <c r="F80">
        <v>34205.480000000003</v>
      </c>
      <c r="G80">
        <v>0.37500464114654886</v>
      </c>
      <c r="H80">
        <v>31.117959380685406</v>
      </c>
      <c r="I80">
        <v>18.85790665726061</v>
      </c>
      <c r="J80">
        <v>5</v>
      </c>
      <c r="K80">
        <v>114</v>
      </c>
      <c r="L80">
        <v>138</v>
      </c>
      <c r="M80">
        <v>321.67601084171838</v>
      </c>
      <c r="N80">
        <v>499.01607693164522</v>
      </c>
      <c r="O80">
        <v>478.96632384064162</v>
      </c>
      <c r="P80">
        <v>562.25</v>
      </c>
      <c r="S80">
        <f>VLOOKUP(A80,Sheet6!B:C,2,0)</f>
        <v>26</v>
      </c>
    </row>
    <row r="81" spans="1:19">
      <c r="A81" t="s">
        <v>167</v>
      </c>
      <c r="B81">
        <v>502.44</v>
      </c>
      <c r="C81">
        <v>0.18183265663561818</v>
      </c>
      <c r="D81">
        <v>866.7241676729343</v>
      </c>
      <c r="E81">
        <v>33166</v>
      </c>
      <c r="F81">
        <v>29799.35</v>
      </c>
      <c r="G81">
        <v>0.34431971976753445</v>
      </c>
      <c r="H81">
        <v>27.631159939495262</v>
      </c>
      <c r="I81">
        <v>15.820794522729082</v>
      </c>
      <c r="J81">
        <v>3</v>
      </c>
      <c r="K81">
        <v>217</v>
      </c>
      <c r="L81">
        <v>166</v>
      </c>
      <c r="M81">
        <v>87.212403471061222</v>
      </c>
      <c r="N81">
        <v>514.09123477430137</v>
      </c>
      <c r="O81">
        <v>450.99912427354514</v>
      </c>
      <c r="P81">
        <v>263.16000000000003</v>
      </c>
      <c r="S81">
        <f>VLOOKUP(A81,Sheet6!B:C,2,0)</f>
        <v>328</v>
      </c>
    </row>
    <row r="82" spans="1:19">
      <c r="A82" t="s">
        <v>184</v>
      </c>
      <c r="B82">
        <v>537.59</v>
      </c>
      <c r="C82">
        <v>0.29531799326624375</v>
      </c>
      <c r="D82">
        <v>628.39275277615434</v>
      </c>
      <c r="E82">
        <v>15381</v>
      </c>
      <c r="F82">
        <v>23811.919999999998</v>
      </c>
      <c r="G82">
        <v>0.37017057608958498</v>
      </c>
      <c r="H82">
        <v>22.087464424561468</v>
      </c>
      <c r="I82">
        <v>9.4570211499469856</v>
      </c>
      <c r="J82">
        <v>1</v>
      </c>
      <c r="K82">
        <v>218</v>
      </c>
      <c r="L82">
        <v>536</v>
      </c>
      <c r="M82">
        <v>37.487676482077418</v>
      </c>
      <c r="N82">
        <v>727.69210736806849</v>
      </c>
      <c r="O82">
        <v>677.83998958313953</v>
      </c>
      <c r="P82">
        <v>21.6</v>
      </c>
      <c r="S82">
        <f>VLOOKUP(A82,Sheet6!B:C,2,0)</f>
        <v>156</v>
      </c>
    </row>
    <row r="83" spans="1:19">
      <c r="A83" t="s">
        <v>136</v>
      </c>
      <c r="B83">
        <v>680.51</v>
      </c>
      <c r="C83">
        <v>0.62727954034474143</v>
      </c>
      <c r="D83">
        <v>410.04458905760424</v>
      </c>
      <c r="E83">
        <v>63333</v>
      </c>
      <c r="F83">
        <v>43946.59</v>
      </c>
      <c r="G83">
        <v>0.47611350310796313</v>
      </c>
      <c r="H83">
        <v>51.185140556347449</v>
      </c>
      <c r="I83">
        <v>33.435217704368782</v>
      </c>
      <c r="J83">
        <v>36</v>
      </c>
      <c r="K83">
        <v>327</v>
      </c>
      <c r="L83">
        <v>417</v>
      </c>
      <c r="M83">
        <v>579.10537684971564</v>
      </c>
      <c r="N83">
        <v>529.01500345329237</v>
      </c>
      <c r="O83">
        <v>654.06827232516787</v>
      </c>
      <c r="P83">
        <v>2494.38</v>
      </c>
      <c r="Q83">
        <v>7955888</v>
      </c>
      <c r="S83">
        <f>VLOOKUP(A83,Sheet6!B:C,2,0)</f>
        <v>30</v>
      </c>
    </row>
    <row r="84" spans="1:19">
      <c r="A84" t="s">
        <v>132</v>
      </c>
      <c r="B84">
        <v>569.54999999999995</v>
      </c>
      <c r="C84">
        <v>0.38799051883065577</v>
      </c>
      <c r="D84">
        <v>580.16705714576744</v>
      </c>
      <c r="E84">
        <v>60720</v>
      </c>
      <c r="F84">
        <v>39137.620000000003</v>
      </c>
      <c r="G84">
        <v>0.43894302519532968</v>
      </c>
      <c r="H84">
        <v>40.107102098147664</v>
      </c>
      <c r="I84">
        <v>28.373277148626112</v>
      </c>
      <c r="J84">
        <v>15</v>
      </c>
      <c r="K84">
        <v>306</v>
      </c>
      <c r="L84">
        <v>536</v>
      </c>
      <c r="M84">
        <v>237.2012992713546</v>
      </c>
      <c r="N84">
        <v>584.49653235010101</v>
      </c>
      <c r="O84">
        <v>790.62417698182787</v>
      </c>
      <c r="P84">
        <v>1700</v>
      </c>
      <c r="Q84">
        <v>4031500</v>
      </c>
      <c r="S84">
        <f>VLOOKUP(A84,Sheet6!B:C,2,0)</f>
        <v>330</v>
      </c>
    </row>
    <row r="85" spans="1:19">
      <c r="A85" t="s">
        <v>97</v>
      </c>
      <c r="B85">
        <v>775.55</v>
      </c>
      <c r="C85">
        <v>0.18606150473857266</v>
      </c>
      <c r="D85">
        <v>657.91482863929411</v>
      </c>
      <c r="E85">
        <v>32588</v>
      </c>
      <c r="F85">
        <v>33891.879999999997</v>
      </c>
      <c r="G85">
        <v>0.55057700986396751</v>
      </c>
      <c r="H85">
        <v>26.278125201469926</v>
      </c>
      <c r="I85">
        <v>20.83166784862356</v>
      </c>
      <c r="J85">
        <v>6</v>
      </c>
      <c r="K85">
        <v>487</v>
      </c>
      <c r="L85">
        <v>749</v>
      </c>
      <c r="M85">
        <v>95.724324672812841</v>
      </c>
      <c r="N85">
        <v>574.55998968473989</v>
      </c>
      <c r="O85">
        <v>729.41783250596359</v>
      </c>
      <c r="P85">
        <v>450.13</v>
      </c>
      <c r="Q85">
        <v>2548701</v>
      </c>
      <c r="S85">
        <f>VLOOKUP(A85,Sheet6!B:C,2,0)</f>
        <v>33</v>
      </c>
    </row>
    <row r="86" spans="1:19">
      <c r="A86" t="s">
        <v>142</v>
      </c>
      <c r="B86">
        <v>338.83</v>
      </c>
      <c r="C86">
        <v>0.2444883865065077</v>
      </c>
      <c r="D86">
        <v>865.46615581098331</v>
      </c>
      <c r="E86">
        <v>44898</v>
      </c>
      <c r="F86">
        <v>31963.21</v>
      </c>
      <c r="G86">
        <v>0.35120857066965738</v>
      </c>
      <c r="H86">
        <v>37.901012307056639</v>
      </c>
      <c r="I86">
        <v>22.208777262934216</v>
      </c>
      <c r="J86">
        <v>5</v>
      </c>
      <c r="K86">
        <v>160</v>
      </c>
      <c r="L86">
        <v>225</v>
      </c>
      <c r="M86">
        <v>114.90127792698404</v>
      </c>
      <c r="N86">
        <v>636.60242599533694</v>
      </c>
      <c r="O86">
        <v>663.45955198772242</v>
      </c>
      <c r="P86">
        <v>575.19000000000005</v>
      </c>
      <c r="S86">
        <f>VLOOKUP(A86,Sheet6!B:C,2,0)</f>
        <v>302</v>
      </c>
    </row>
    <row r="87" spans="1:19">
      <c r="A87" t="s">
        <v>141</v>
      </c>
      <c r="B87">
        <v>258.83</v>
      </c>
      <c r="C87">
        <v>0.41934860719391109</v>
      </c>
      <c r="D87">
        <v>444.87796493640423</v>
      </c>
      <c r="E87">
        <v>38865</v>
      </c>
      <c r="F87">
        <v>33841.71</v>
      </c>
      <c r="G87">
        <v>0.4983966309933161</v>
      </c>
      <c r="H87">
        <v>35.946374067921035</v>
      </c>
      <c r="I87">
        <v>21.983541320557897</v>
      </c>
      <c r="J87">
        <v>3</v>
      </c>
      <c r="K87">
        <v>130</v>
      </c>
      <c r="L87">
        <v>150</v>
      </c>
      <c r="M87">
        <v>94.305142371440724</v>
      </c>
      <c r="N87">
        <v>576.82648842869844</v>
      </c>
      <c r="O87">
        <v>630.14333732565774</v>
      </c>
      <c r="S87">
        <f>VLOOKUP(A87,Sheet6!B:C,2,0)</f>
        <v>29</v>
      </c>
    </row>
    <row r="88" spans="1:19">
      <c r="A88" t="s">
        <v>130</v>
      </c>
      <c r="B88">
        <v>437.4</v>
      </c>
      <c r="C88">
        <v>0.14837677183356199</v>
      </c>
      <c r="D88">
        <v>529.79651162790697</v>
      </c>
      <c r="E88">
        <v>54316</v>
      </c>
      <c r="F88">
        <v>32503.64</v>
      </c>
      <c r="G88">
        <v>0.55784179240969367</v>
      </c>
      <c r="H88">
        <v>33.269318701417468</v>
      </c>
      <c r="I88">
        <v>21.257430269775949</v>
      </c>
      <c r="J88">
        <v>7</v>
      </c>
      <c r="K88">
        <v>188</v>
      </c>
      <c r="L88">
        <v>471</v>
      </c>
      <c r="M88">
        <v>120.93735711019663</v>
      </c>
      <c r="N88">
        <v>634.65935070873354</v>
      </c>
      <c r="O88">
        <v>686.32830361225433</v>
      </c>
      <c r="P88">
        <v>473.07</v>
      </c>
      <c r="S88">
        <f>VLOOKUP(A88,Sheet6!B:C,2,0)</f>
        <v>31</v>
      </c>
    </row>
    <row r="89" spans="1:19">
      <c r="A89" t="s">
        <v>110</v>
      </c>
      <c r="B89">
        <v>462.54</v>
      </c>
      <c r="C89">
        <v>0.2000691832057768</v>
      </c>
      <c r="D89">
        <v>422.75843158760631</v>
      </c>
      <c r="E89">
        <v>34294</v>
      </c>
      <c r="F89">
        <v>34768.699999999997</v>
      </c>
      <c r="G89">
        <v>0.54914169585333161</v>
      </c>
      <c r="H89">
        <v>30.587624854066675</v>
      </c>
      <c r="I89">
        <v>22.02620313918796</v>
      </c>
      <c r="J89">
        <v>8</v>
      </c>
      <c r="K89">
        <v>243</v>
      </c>
      <c r="L89">
        <v>468</v>
      </c>
      <c r="M89">
        <v>163.07562589181475</v>
      </c>
      <c r="N89">
        <v>570.54525014052842</v>
      </c>
      <c r="O89">
        <v>739.61170925757767</v>
      </c>
      <c r="P89">
        <v>1083.32</v>
      </c>
      <c r="Q89">
        <v>552918</v>
      </c>
      <c r="S89">
        <f>VLOOKUP(A89,Sheet6!B:C,2,0)</f>
        <v>333</v>
      </c>
    </row>
    <row r="90" spans="1:19">
      <c r="A90" t="s">
        <v>104</v>
      </c>
      <c r="B90">
        <v>249.36</v>
      </c>
      <c r="C90">
        <v>0.32888193776066732</v>
      </c>
      <c r="D90">
        <v>282.04954190702409</v>
      </c>
      <c r="E90">
        <v>25127</v>
      </c>
      <c r="F90">
        <v>39093.57</v>
      </c>
      <c r="G90">
        <v>0.64966313763233874</v>
      </c>
      <c r="H90">
        <v>26.539942252165542</v>
      </c>
      <c r="I90">
        <v>23.933269169072826</v>
      </c>
      <c r="J90">
        <v>1</v>
      </c>
      <c r="K90">
        <v>99</v>
      </c>
      <c r="L90">
        <v>220</v>
      </c>
      <c r="M90">
        <v>40.848572345203721</v>
      </c>
      <c r="N90">
        <v>508.10073788899581</v>
      </c>
      <c r="O90">
        <v>590.31119666345842</v>
      </c>
      <c r="P90">
        <v>210.27</v>
      </c>
      <c r="Q90">
        <v>128389</v>
      </c>
      <c r="S90">
        <f>VLOOKUP(A90,Sheet6!B:C,2,0)</f>
        <v>162</v>
      </c>
    </row>
    <row r="91" spans="1:19">
      <c r="A91" t="s">
        <v>137</v>
      </c>
      <c r="B91">
        <v>96.77</v>
      </c>
      <c r="C91">
        <v>0.71943784230649999</v>
      </c>
      <c r="D91">
        <v>672.0138888888888</v>
      </c>
      <c r="E91">
        <v>55311</v>
      </c>
      <c r="F91">
        <v>40569.74</v>
      </c>
      <c r="G91">
        <v>0.84737005270228383</v>
      </c>
      <c r="H91">
        <v>38.803348145086289</v>
      </c>
      <c r="I91">
        <v>24.491061279322103</v>
      </c>
      <c r="J91">
        <v>3</v>
      </c>
      <c r="K91">
        <v>52</v>
      </c>
      <c r="L91">
        <v>62</v>
      </c>
      <c r="M91">
        <v>231.36302573111502</v>
      </c>
      <c r="N91">
        <v>413.35124522062625</v>
      </c>
      <c r="O91">
        <v>484.65433502118435</v>
      </c>
      <c r="Q91">
        <v>447956</v>
      </c>
      <c r="S91">
        <f>VLOOKUP(A91,Sheet6!B:C,2,0)</f>
        <v>331</v>
      </c>
    </row>
    <row r="92" spans="1:19">
      <c r="A92" t="s">
        <v>108</v>
      </c>
      <c r="B92">
        <v>576.26</v>
      </c>
      <c r="C92">
        <v>0.26595633915246591</v>
      </c>
      <c r="D92">
        <v>612.32600148762083</v>
      </c>
      <c r="E92">
        <v>35489</v>
      </c>
      <c r="F92">
        <v>36821.040000000001</v>
      </c>
      <c r="G92">
        <v>0.41474334501787391</v>
      </c>
      <c r="H92">
        <v>26.307569499878529</v>
      </c>
      <c r="I92">
        <v>19.49987852705376</v>
      </c>
      <c r="J92">
        <v>4</v>
      </c>
      <c r="K92">
        <v>259</v>
      </c>
      <c r="L92">
        <v>575</v>
      </c>
      <c r="M92">
        <v>50.609100059001143</v>
      </c>
      <c r="N92">
        <v>501.68326796931945</v>
      </c>
      <c r="O92">
        <v>712.87266164578489</v>
      </c>
      <c r="P92">
        <v>39.85</v>
      </c>
      <c r="Q92">
        <v>272367</v>
      </c>
      <c r="S92">
        <f>VLOOKUP(A92,Sheet6!B:C,2,0)</f>
        <v>32</v>
      </c>
    </row>
    <row r="93" spans="1:19">
      <c r="A93" t="s">
        <v>101</v>
      </c>
      <c r="B93">
        <v>256.41000000000003</v>
      </c>
      <c r="C93">
        <v>0.14964314964314962</v>
      </c>
      <c r="D93">
        <v>148.23100936524455</v>
      </c>
      <c r="E93">
        <v>23717</v>
      </c>
      <c r="F93">
        <v>41141.089999999997</v>
      </c>
      <c r="G93">
        <v>1.131001131001131</v>
      </c>
      <c r="H93">
        <v>25.404625404625403</v>
      </c>
      <c r="I93">
        <v>18.595218595218594</v>
      </c>
      <c r="J93">
        <v>3</v>
      </c>
      <c r="K93">
        <v>102</v>
      </c>
      <c r="L93">
        <v>274</v>
      </c>
      <c r="M93">
        <v>134.16793416793416</v>
      </c>
      <c r="N93">
        <v>482.82048282048282</v>
      </c>
      <c r="O93">
        <v>605.28060528060519</v>
      </c>
      <c r="P93">
        <v>125.5</v>
      </c>
      <c r="S93">
        <f>VLOOKUP(A93,Sheet6!B:C,2,0)</f>
        <v>332</v>
      </c>
    </row>
    <row r="94" spans="1:19">
      <c r="A94" t="s">
        <v>150</v>
      </c>
      <c r="B94">
        <v>489.08</v>
      </c>
      <c r="C94">
        <v>0.42126032550911918</v>
      </c>
      <c r="D94">
        <v>694.02582659287646</v>
      </c>
      <c r="E94">
        <v>41543</v>
      </c>
      <c r="F94">
        <v>34143.620000000003</v>
      </c>
      <c r="G94">
        <v>0.45595812546004744</v>
      </c>
      <c r="H94">
        <v>50.693138136910122</v>
      </c>
      <c r="I94">
        <v>21.998446061993949</v>
      </c>
      <c r="J94">
        <v>43</v>
      </c>
      <c r="K94">
        <v>256</v>
      </c>
      <c r="L94">
        <v>730</v>
      </c>
      <c r="M94">
        <v>719.90471906436574</v>
      </c>
      <c r="N94">
        <v>654.69861781303678</v>
      </c>
      <c r="O94">
        <v>683.32379160873484</v>
      </c>
      <c r="P94">
        <v>2101.25</v>
      </c>
      <c r="Q94">
        <v>1719565</v>
      </c>
      <c r="S94">
        <f>VLOOKUP(A94,Sheet6!B:C,2,0)</f>
        <v>171</v>
      </c>
    </row>
    <row r="95" spans="1:19">
      <c r="A95" t="s">
        <v>143</v>
      </c>
      <c r="B95">
        <v>230.45</v>
      </c>
      <c r="C95">
        <v>0.4567151225862443</v>
      </c>
      <c r="D95">
        <v>694.75429605064812</v>
      </c>
      <c r="E95">
        <v>39142</v>
      </c>
      <c r="F95">
        <v>32157.32</v>
      </c>
      <c r="G95">
        <v>0.5510956823605988</v>
      </c>
      <c r="H95">
        <v>38.04729876328922</v>
      </c>
      <c r="I95">
        <v>20.594489043176395</v>
      </c>
      <c r="J95">
        <v>10</v>
      </c>
      <c r="K95">
        <v>122</v>
      </c>
      <c r="L95">
        <v>231</v>
      </c>
      <c r="M95">
        <v>538.92818398784993</v>
      </c>
      <c r="N95">
        <v>576.26383163375999</v>
      </c>
      <c r="O95">
        <v>515.07919288348876</v>
      </c>
      <c r="P95">
        <v>390.6</v>
      </c>
      <c r="S95">
        <f>VLOOKUP(A95,Sheet6!B:C,2,0)</f>
        <v>159</v>
      </c>
    </row>
    <row r="96" spans="1:19">
      <c r="A96" t="s">
        <v>169</v>
      </c>
      <c r="B96">
        <v>359.48</v>
      </c>
      <c r="C96">
        <v>0.25734394124846999</v>
      </c>
      <c r="D96">
        <v>603.96505376344089</v>
      </c>
      <c r="E96">
        <v>14803</v>
      </c>
      <c r="F96">
        <v>25512.23</v>
      </c>
      <c r="G96">
        <v>0.3727606542784021</v>
      </c>
      <c r="H96">
        <v>31.295204183821074</v>
      </c>
      <c r="I96">
        <v>13.61967286079893</v>
      </c>
      <c r="J96">
        <v>5</v>
      </c>
      <c r="K96">
        <v>188</v>
      </c>
      <c r="L96">
        <v>893</v>
      </c>
      <c r="M96">
        <v>144.78691443195726</v>
      </c>
      <c r="N96">
        <v>625.06954489818622</v>
      </c>
      <c r="O96">
        <v>767.21931679092017</v>
      </c>
      <c r="P96">
        <v>567.79999999999995</v>
      </c>
      <c r="S96">
        <f>VLOOKUP(A96,Sheet6!B:C,2,0)</f>
        <v>23</v>
      </c>
    </row>
    <row r="97" spans="1:19">
      <c r="A97" t="s">
        <v>163</v>
      </c>
      <c r="B97">
        <v>241.7</v>
      </c>
      <c r="C97">
        <v>0.74592470004137357</v>
      </c>
      <c r="D97">
        <v>935.00967117988387</v>
      </c>
      <c r="E97">
        <v>22169</v>
      </c>
      <c r="F97">
        <v>40022.26</v>
      </c>
      <c r="G97">
        <v>0.43028547786512206</v>
      </c>
      <c r="H97">
        <v>36.512205213074061</v>
      </c>
      <c r="I97">
        <v>16.826644600744725</v>
      </c>
      <c r="J97">
        <v>5</v>
      </c>
      <c r="K97">
        <v>132</v>
      </c>
      <c r="L97">
        <v>476</v>
      </c>
      <c r="M97">
        <v>247.11212246586678</v>
      </c>
      <c r="N97">
        <v>613.98427803061645</v>
      </c>
      <c r="O97">
        <v>673.14853123707076</v>
      </c>
      <c r="P97">
        <v>206.9</v>
      </c>
      <c r="S97">
        <f>VLOOKUP(A97,Sheet6!B:C,2,0)</f>
        <v>170</v>
      </c>
    </row>
    <row r="98" spans="1:19">
      <c r="A98" t="s">
        <v>152</v>
      </c>
      <c r="B98">
        <v>128.36000000000001</v>
      </c>
      <c r="C98">
        <v>0.49353381115612338</v>
      </c>
      <c r="D98">
        <v>761.32858837485173</v>
      </c>
      <c r="E98">
        <v>51879</v>
      </c>
      <c r="F98">
        <v>38223.879999999997</v>
      </c>
      <c r="G98">
        <v>0.43627298223745709</v>
      </c>
      <c r="H98">
        <v>22.5459644749143</v>
      </c>
      <c r="I98">
        <v>19.538797133063259</v>
      </c>
      <c r="J98">
        <v>6</v>
      </c>
      <c r="K98">
        <v>57</v>
      </c>
      <c r="L98">
        <v>158</v>
      </c>
      <c r="M98">
        <v>311.07821751324394</v>
      </c>
      <c r="N98">
        <v>627.14241196634464</v>
      </c>
      <c r="O98">
        <v>560.14334683702089</v>
      </c>
      <c r="P98">
        <v>225.5</v>
      </c>
      <c r="S98">
        <f>VLOOKUP(A98,Sheet6!B:C,2,0)</f>
        <v>158</v>
      </c>
    </row>
    <row r="99" spans="1:19">
      <c r="A99" t="s">
        <v>1102</v>
      </c>
      <c r="B99">
        <v>216.76</v>
      </c>
      <c r="C99">
        <v>0.50147628713784831</v>
      </c>
      <c r="D99">
        <v>790.80627508208681</v>
      </c>
      <c r="E99">
        <v>18096</v>
      </c>
      <c r="F99">
        <v>35561.980000000003</v>
      </c>
      <c r="G99">
        <v>0.46133973057759736</v>
      </c>
      <c r="H99">
        <v>39.785938365011994</v>
      </c>
      <c r="I99">
        <v>20.031371101679277</v>
      </c>
      <c r="J99">
        <v>3</v>
      </c>
      <c r="K99">
        <v>139</v>
      </c>
      <c r="L99">
        <v>393</v>
      </c>
      <c r="M99">
        <v>136.94869902195978</v>
      </c>
      <c r="N99">
        <v>740.45026757704386</v>
      </c>
      <c r="O99">
        <v>868.24137294703826</v>
      </c>
      <c r="P99">
        <v>173.3</v>
      </c>
      <c r="S99" t="e">
        <f>VLOOKUP(A99,Sheet6!B:C,2,0)</f>
        <v>#N/A</v>
      </c>
    </row>
    <row r="100" spans="1:19">
      <c r="A100" t="s">
        <v>1103</v>
      </c>
      <c r="B100">
        <v>73.94</v>
      </c>
      <c r="C100">
        <v>0.60210981877197733</v>
      </c>
      <c r="D100">
        <v>664.33063791554355</v>
      </c>
      <c r="E100">
        <v>46765</v>
      </c>
      <c r="F100">
        <v>31025.5</v>
      </c>
      <c r="G100">
        <v>0.51393021368677305</v>
      </c>
      <c r="H100">
        <v>48.431160400324586</v>
      </c>
      <c r="I100">
        <v>24.560454422504733</v>
      </c>
      <c r="J100">
        <v>3</v>
      </c>
      <c r="K100">
        <v>49</v>
      </c>
      <c r="L100">
        <v>107</v>
      </c>
      <c r="M100">
        <v>333.7976737895591</v>
      </c>
      <c r="N100">
        <v>585.60995401677042</v>
      </c>
      <c r="O100">
        <v>570.73302677846902</v>
      </c>
      <c r="P100">
        <v>68.63</v>
      </c>
      <c r="S100" t="e">
        <f>VLOOKUP(A100,Sheet6!B:C,2,0)</f>
        <v>#N/A</v>
      </c>
    </row>
    <row r="101" spans="1:19">
      <c r="A101" t="s">
        <v>128</v>
      </c>
      <c r="B101">
        <v>614.89</v>
      </c>
      <c r="C101">
        <v>0.12052562246905951</v>
      </c>
      <c r="D101">
        <v>401.41663402532964</v>
      </c>
      <c r="E101">
        <v>13811</v>
      </c>
      <c r="F101">
        <v>24024.27</v>
      </c>
      <c r="G101">
        <v>0.40982940038055587</v>
      </c>
      <c r="H101">
        <v>21.233066076859277</v>
      </c>
      <c r="I101">
        <v>10.066841223633496</v>
      </c>
      <c r="J101">
        <v>3</v>
      </c>
      <c r="K101">
        <v>408</v>
      </c>
      <c r="L101">
        <v>1824</v>
      </c>
      <c r="M101">
        <v>45.793556571094015</v>
      </c>
      <c r="N101">
        <v>803.39572931743885</v>
      </c>
      <c r="O101">
        <v>670.8516970515052</v>
      </c>
      <c r="P101">
        <v>170</v>
      </c>
      <c r="Q101">
        <v>30187</v>
      </c>
      <c r="S101">
        <f>VLOOKUP(A101,Sheet6!B:C,2,0)</f>
        <v>42</v>
      </c>
    </row>
    <row r="102" spans="1:19">
      <c r="A102" t="s">
        <v>117</v>
      </c>
      <c r="B102">
        <v>148.47999999999999</v>
      </c>
      <c r="C102">
        <v>0.29344019396551724</v>
      </c>
      <c r="D102">
        <v>151.40205975323747</v>
      </c>
      <c r="E102">
        <v>17977</v>
      </c>
      <c r="F102">
        <v>27054.87</v>
      </c>
      <c r="G102">
        <v>0.86206896551724144</v>
      </c>
      <c r="H102">
        <v>31.452047413793107</v>
      </c>
      <c r="I102">
        <v>16.002155172413794</v>
      </c>
      <c r="J102">
        <v>1</v>
      </c>
      <c r="K102">
        <v>125</v>
      </c>
      <c r="L102">
        <v>541</v>
      </c>
      <c r="M102">
        <v>95.130657327586206</v>
      </c>
      <c r="N102">
        <v>530.71120689655174</v>
      </c>
      <c r="O102">
        <v>454.60668103448279</v>
      </c>
      <c r="P102">
        <v>137.9</v>
      </c>
      <c r="Q102">
        <v>285179</v>
      </c>
      <c r="S102">
        <f>VLOOKUP(A102,Sheet6!B:C,2,0)</f>
        <v>161</v>
      </c>
    </row>
    <row r="103" spans="1:19">
      <c r="A103" t="s">
        <v>159</v>
      </c>
      <c r="B103">
        <v>448.83</v>
      </c>
      <c r="C103">
        <v>0.11817391885569146</v>
      </c>
      <c r="D103">
        <v>331.90120535384159</v>
      </c>
      <c r="E103">
        <v>14002</v>
      </c>
      <c r="F103">
        <v>24276.69</v>
      </c>
      <c r="G103">
        <v>0.42777889178530848</v>
      </c>
      <c r="H103">
        <v>21.524853508009716</v>
      </c>
      <c r="I103">
        <v>10.95069402669162</v>
      </c>
      <c r="J103">
        <v>3</v>
      </c>
      <c r="K103">
        <v>287</v>
      </c>
      <c r="L103">
        <v>721</v>
      </c>
      <c r="M103">
        <v>83.37009558184613</v>
      </c>
      <c r="N103">
        <v>606.24289820199192</v>
      </c>
      <c r="O103">
        <v>685.78303589332268</v>
      </c>
      <c r="P103">
        <v>216.6</v>
      </c>
      <c r="S103">
        <f>VLOOKUP(A103,Sheet6!B:C,2,0)</f>
        <v>24</v>
      </c>
    </row>
    <row r="104" spans="1:19">
      <c r="A104" t="s">
        <v>166</v>
      </c>
      <c r="B104">
        <v>994.14</v>
      </c>
      <c r="C104">
        <v>0.20385458788500613</v>
      </c>
      <c r="D104">
        <v>1017.0230179028133</v>
      </c>
      <c r="E104">
        <v>7288</v>
      </c>
      <c r="F104">
        <v>22158.63</v>
      </c>
      <c r="G104">
        <v>0.2202909047015511</v>
      </c>
      <c r="H104">
        <v>16.086265515923312</v>
      </c>
      <c r="I104">
        <v>6.9175367654455107</v>
      </c>
      <c r="J104">
        <v>4</v>
      </c>
      <c r="K104">
        <v>506</v>
      </c>
      <c r="L104">
        <v>2420</v>
      </c>
      <c r="M104">
        <v>29.74631339650351</v>
      </c>
      <c r="N104">
        <v>602.22906230510796</v>
      </c>
      <c r="O104">
        <v>911.74281288349732</v>
      </c>
      <c r="P104">
        <v>915</v>
      </c>
      <c r="Q104">
        <v>17666</v>
      </c>
      <c r="S104">
        <f>VLOOKUP(A104,Sheet6!B:C,2,0)</f>
        <v>40</v>
      </c>
    </row>
    <row r="105" spans="1:19">
      <c r="A105" t="s">
        <v>175</v>
      </c>
      <c r="B105">
        <v>630.63</v>
      </c>
      <c r="C105">
        <v>0.28899671756814616</v>
      </c>
      <c r="D105">
        <v>644.35475630939004</v>
      </c>
      <c r="E105">
        <v>8526</v>
      </c>
      <c r="F105">
        <v>24684.34</v>
      </c>
      <c r="G105">
        <v>0.20297163154306011</v>
      </c>
      <c r="H105">
        <v>14.388785817357245</v>
      </c>
      <c r="I105">
        <v>7.987250844393702</v>
      </c>
      <c r="J105">
        <v>3</v>
      </c>
      <c r="K105">
        <v>310</v>
      </c>
      <c r="L105">
        <v>1240</v>
      </c>
      <c r="M105">
        <v>31.707974565117421</v>
      </c>
      <c r="N105">
        <v>657.59637188208615</v>
      </c>
      <c r="O105">
        <v>748.93360607646309</v>
      </c>
      <c r="S105">
        <f>VLOOKUP(A105,Sheet6!B:C,2,0)</f>
        <v>22</v>
      </c>
    </row>
    <row r="106" spans="1:19">
      <c r="A106" t="s">
        <v>1104</v>
      </c>
      <c r="B106">
        <v>457.7</v>
      </c>
      <c r="C106">
        <v>0.19270264365304787</v>
      </c>
      <c r="D106">
        <v>487.22588886523312</v>
      </c>
      <c r="E106">
        <v>12280</v>
      </c>
      <c r="F106">
        <v>27245.71</v>
      </c>
      <c r="G106">
        <v>0.40419488748088267</v>
      </c>
      <c r="H106">
        <v>22.94953025999563</v>
      </c>
      <c r="I106">
        <v>10.906707450294954</v>
      </c>
      <c r="J106">
        <v>2</v>
      </c>
      <c r="K106">
        <v>260</v>
      </c>
      <c r="L106">
        <v>1087</v>
      </c>
      <c r="M106">
        <v>40.849901682324671</v>
      </c>
      <c r="N106">
        <v>617.4350010924187</v>
      </c>
      <c r="O106">
        <v>664.19051780642337</v>
      </c>
      <c r="P106">
        <v>59.3</v>
      </c>
      <c r="S106" t="e">
        <f>VLOOKUP(A106,Sheet6!B:C,2,0)</f>
        <v>#N/A</v>
      </c>
    </row>
    <row r="107" spans="1:19">
      <c r="A107" t="s">
        <v>147</v>
      </c>
      <c r="B107">
        <v>703.77</v>
      </c>
      <c r="C107">
        <v>0.26235844096792987</v>
      </c>
      <c r="D107">
        <v>391.50534045393857</v>
      </c>
      <c r="E107">
        <v>9637</v>
      </c>
      <c r="F107">
        <v>24000.1</v>
      </c>
      <c r="G107">
        <v>0.28418375321482869</v>
      </c>
      <c r="H107">
        <v>19.153984966679456</v>
      </c>
      <c r="I107">
        <v>9.6224618838541005</v>
      </c>
      <c r="J107">
        <v>4</v>
      </c>
      <c r="K107">
        <v>422</v>
      </c>
      <c r="L107">
        <v>1918</v>
      </c>
      <c r="M107">
        <v>43.630731631072649</v>
      </c>
      <c r="N107">
        <v>605.87976185401476</v>
      </c>
      <c r="O107">
        <v>643.81829290819451</v>
      </c>
      <c r="P107">
        <v>3132</v>
      </c>
      <c r="S107">
        <f>VLOOKUP(A107,Sheet6!B:C,2,0)</f>
        <v>41</v>
      </c>
    </row>
    <row r="108" spans="1:19">
      <c r="A108" t="s">
        <v>328</v>
      </c>
      <c r="B108">
        <v>592.85</v>
      </c>
      <c r="C108">
        <v>0.26571645441511343</v>
      </c>
      <c r="D108">
        <v>707.96513016479582</v>
      </c>
      <c r="E108">
        <v>8477</v>
      </c>
      <c r="F108">
        <v>22950.720000000001</v>
      </c>
      <c r="G108">
        <v>0.19903854263304377</v>
      </c>
      <c r="H108">
        <v>13.750527114784514</v>
      </c>
      <c r="I108">
        <v>5.3166905625368974</v>
      </c>
      <c r="J108">
        <v>2</v>
      </c>
      <c r="K108">
        <v>323</v>
      </c>
      <c r="L108">
        <v>1487</v>
      </c>
      <c r="M108">
        <v>14.860420005060302</v>
      </c>
      <c r="N108">
        <v>575.35632959433246</v>
      </c>
      <c r="O108">
        <v>854.01028928059372</v>
      </c>
      <c r="P108">
        <v>70</v>
      </c>
      <c r="S108">
        <f>VLOOKUP(A108,Sheet6!B:C,2,0)</f>
        <v>39</v>
      </c>
    </row>
    <row r="109" spans="1:19">
      <c r="A109" t="s">
        <v>135</v>
      </c>
      <c r="B109">
        <v>159.4</v>
      </c>
      <c r="C109">
        <v>0.41173149309912166</v>
      </c>
      <c r="D109">
        <v>192.69825918762089</v>
      </c>
      <c r="E109">
        <v>17295</v>
      </c>
      <c r="F109">
        <v>27596.43</v>
      </c>
      <c r="G109">
        <v>0.54579673776662485</v>
      </c>
      <c r="H109">
        <v>24.297365119196989</v>
      </c>
      <c r="I109">
        <v>12.892095357590966</v>
      </c>
      <c r="J109">
        <v>3</v>
      </c>
      <c r="K109">
        <v>111</v>
      </c>
      <c r="L109">
        <v>425</v>
      </c>
      <c r="M109">
        <v>120.23212045169385</v>
      </c>
      <c r="N109">
        <v>689.46047678795492</v>
      </c>
      <c r="O109">
        <v>652.44667503136759</v>
      </c>
      <c r="P109">
        <v>52.7</v>
      </c>
      <c r="S109">
        <f>VLOOKUP(A109,Sheet6!B:C,2,0)</f>
        <v>290</v>
      </c>
    </row>
    <row r="110" spans="1:19">
      <c r="A110" t="s">
        <v>140</v>
      </c>
      <c r="B110">
        <v>277.27</v>
      </c>
      <c r="C110">
        <v>0.30818335918058215</v>
      </c>
      <c r="D110">
        <v>225.00202872677107</v>
      </c>
      <c r="E110">
        <v>16774</v>
      </c>
      <c r="F110">
        <v>29170.48</v>
      </c>
      <c r="G110">
        <v>0.46885707072528587</v>
      </c>
      <c r="H110">
        <v>26.977314530962602</v>
      </c>
      <c r="I110">
        <v>13.459804522667437</v>
      </c>
      <c r="J110">
        <v>1</v>
      </c>
      <c r="K110">
        <v>161</v>
      </c>
      <c r="L110">
        <v>323</v>
      </c>
      <c r="M110">
        <v>14.765391134994772</v>
      </c>
      <c r="N110">
        <v>509.25091066469508</v>
      </c>
      <c r="O110">
        <v>509.25091066469508</v>
      </c>
      <c r="P110">
        <v>139.22999999999999</v>
      </c>
      <c r="S110">
        <f>VLOOKUP(A110,Sheet6!B:C,2,0)</f>
        <v>160</v>
      </c>
    </row>
    <row r="111" spans="1:19">
      <c r="A111" t="s">
        <v>70</v>
      </c>
      <c r="B111">
        <v>636.92999999999995</v>
      </c>
      <c r="C111">
        <v>0.29361154286970309</v>
      </c>
      <c r="D111">
        <v>487.47129955609972</v>
      </c>
      <c r="E111">
        <v>38015</v>
      </c>
      <c r="F111">
        <v>30704.44</v>
      </c>
      <c r="G111">
        <v>0.33912674862229764</v>
      </c>
      <c r="H111">
        <v>34.141899423798534</v>
      </c>
      <c r="I111">
        <v>21.058829070698508</v>
      </c>
      <c r="J111">
        <v>34</v>
      </c>
      <c r="K111">
        <v>367</v>
      </c>
      <c r="L111">
        <v>1350</v>
      </c>
      <c r="M111">
        <v>417.12904086791332</v>
      </c>
      <c r="N111">
        <v>596.45486945190214</v>
      </c>
      <c r="O111">
        <v>700.70494402838619</v>
      </c>
      <c r="P111">
        <v>669</v>
      </c>
      <c r="Q111">
        <v>5451196</v>
      </c>
      <c r="S111">
        <f>VLOOKUP(A111,Sheet6!B:C,2,0)</f>
        <v>35</v>
      </c>
    </row>
    <row r="112" spans="1:19">
      <c r="A112" t="s">
        <v>55</v>
      </c>
      <c r="B112">
        <v>175.33</v>
      </c>
      <c r="C112">
        <v>1</v>
      </c>
      <c r="D112">
        <v>1114.6217418944693</v>
      </c>
      <c r="E112">
        <v>68938</v>
      </c>
      <c r="F112">
        <v>36454.99</v>
      </c>
      <c r="G112">
        <v>0.27947299378315177</v>
      </c>
      <c r="H112">
        <v>54.234871385387549</v>
      </c>
      <c r="I112">
        <v>39.970341641476068</v>
      </c>
      <c r="J112">
        <v>17</v>
      </c>
      <c r="K112">
        <v>95</v>
      </c>
      <c r="L112">
        <v>300</v>
      </c>
      <c r="M112">
        <v>749.73478583243025</v>
      </c>
      <c r="N112">
        <v>685.56436434152738</v>
      </c>
      <c r="O112">
        <v>1014.658073347402</v>
      </c>
      <c r="P112">
        <v>366.04</v>
      </c>
      <c r="Q112">
        <v>11123900</v>
      </c>
      <c r="S112">
        <f>VLOOKUP(A112,Sheet6!B:C,2,0)</f>
        <v>298</v>
      </c>
    </row>
    <row r="113" spans="1:19">
      <c r="A113" t="s">
        <v>65</v>
      </c>
      <c r="B113">
        <v>318.13</v>
      </c>
      <c r="C113">
        <v>0.66623707289472855</v>
      </c>
      <c r="D113">
        <v>772.34765719834911</v>
      </c>
      <c r="E113">
        <v>24260</v>
      </c>
      <c r="F113">
        <v>24654.05</v>
      </c>
      <c r="G113">
        <v>0.85813975418853927</v>
      </c>
      <c r="H113">
        <v>16.273221638952631</v>
      </c>
      <c r="I113">
        <v>9.5841322729701695</v>
      </c>
      <c r="J113">
        <v>2</v>
      </c>
      <c r="K113">
        <v>158</v>
      </c>
      <c r="L113">
        <v>765</v>
      </c>
      <c r="M113">
        <v>51.975607456071415</v>
      </c>
      <c r="N113">
        <v>669.85194731713455</v>
      </c>
      <c r="O113">
        <v>681.16807594379657</v>
      </c>
      <c r="S113">
        <f>VLOOKUP(A113,Sheet6!B:C,2,0)</f>
        <v>319</v>
      </c>
    </row>
    <row r="114" spans="1:19">
      <c r="A114" t="s">
        <v>69</v>
      </c>
      <c r="B114">
        <v>270.06</v>
      </c>
      <c r="C114">
        <v>0.10134784862623121</v>
      </c>
      <c r="D114">
        <v>116.93946479605091</v>
      </c>
      <c r="E114">
        <v>30370</v>
      </c>
      <c r="F114">
        <v>27379.49</v>
      </c>
      <c r="G114">
        <v>0.57394653040065169</v>
      </c>
      <c r="H114">
        <v>32.055839443086718</v>
      </c>
      <c r="I114">
        <v>11.497445012219506</v>
      </c>
      <c r="J114">
        <v>3</v>
      </c>
      <c r="K114">
        <v>177</v>
      </c>
      <c r="L114">
        <v>524</v>
      </c>
      <c r="M114">
        <v>57.657557579797079</v>
      </c>
      <c r="N114">
        <v>573.94653040065168</v>
      </c>
      <c r="O114">
        <v>587.27690142931203</v>
      </c>
      <c r="P114">
        <v>138.13</v>
      </c>
      <c r="S114">
        <f>VLOOKUP(A114,Sheet6!B:C,2,0)</f>
        <v>164</v>
      </c>
    </row>
    <row r="115" spans="1:19">
      <c r="A115" t="s">
        <v>59</v>
      </c>
      <c r="B115">
        <v>887.15</v>
      </c>
      <c r="C115">
        <v>0.1585752127599617</v>
      </c>
      <c r="D115">
        <v>805.40172492056297</v>
      </c>
      <c r="E115">
        <v>39227</v>
      </c>
      <c r="F115">
        <v>25272.65</v>
      </c>
      <c r="G115">
        <v>0.25474835146254859</v>
      </c>
      <c r="H115">
        <v>19.828664825565014</v>
      </c>
      <c r="I115">
        <v>9.1111987826184979</v>
      </c>
      <c r="J115">
        <v>17</v>
      </c>
      <c r="K115">
        <v>367</v>
      </c>
      <c r="L115">
        <v>1535</v>
      </c>
      <c r="M115">
        <v>120.17471678971989</v>
      </c>
      <c r="N115">
        <v>534.5206560333653</v>
      </c>
      <c r="O115">
        <v>592.12083638618049</v>
      </c>
      <c r="P115">
        <v>58.7</v>
      </c>
      <c r="Q115">
        <v>1655986</v>
      </c>
      <c r="S115">
        <f>VLOOKUP(A115,Sheet6!B:C,2,0)</f>
        <v>320</v>
      </c>
    </row>
    <row r="116" spans="1:19">
      <c r="A116" t="s">
        <v>54</v>
      </c>
      <c r="B116">
        <v>470.51</v>
      </c>
      <c r="C116">
        <v>0.11644810949820408</v>
      </c>
      <c r="D116">
        <v>365.50143711644529</v>
      </c>
      <c r="E116">
        <v>24619</v>
      </c>
      <c r="F116">
        <v>24710.36</v>
      </c>
      <c r="G116">
        <v>0.38893966121867762</v>
      </c>
      <c r="H116">
        <v>18.97940532613547</v>
      </c>
      <c r="I116">
        <v>9.7808760706467446</v>
      </c>
      <c r="J116">
        <v>7</v>
      </c>
      <c r="K116">
        <v>220</v>
      </c>
      <c r="L116">
        <v>1346</v>
      </c>
      <c r="M116">
        <v>120.64355699134981</v>
      </c>
      <c r="N116">
        <v>552.80440373212048</v>
      </c>
      <c r="O116">
        <v>727.72098361352585</v>
      </c>
      <c r="P116">
        <v>59.52</v>
      </c>
      <c r="S116">
        <f>VLOOKUP(A116,Sheet6!B:C,2,0)</f>
        <v>299</v>
      </c>
    </row>
    <row r="117" spans="1:19">
      <c r="A117" t="s">
        <v>75</v>
      </c>
      <c r="B117">
        <v>309.12</v>
      </c>
      <c r="C117">
        <v>0.15919384057971014</v>
      </c>
      <c r="D117">
        <v>117.46912407372221</v>
      </c>
      <c r="E117">
        <v>21473</v>
      </c>
      <c r="F117">
        <v>25269.86</v>
      </c>
      <c r="G117">
        <v>0.47877846790890266</v>
      </c>
      <c r="H117">
        <v>28.56172360248447</v>
      </c>
      <c r="I117">
        <v>12.85261387163561</v>
      </c>
      <c r="J117">
        <v>4</v>
      </c>
      <c r="K117">
        <v>173</v>
      </c>
      <c r="L117">
        <v>585</v>
      </c>
      <c r="M117">
        <v>66.142598343685293</v>
      </c>
      <c r="N117">
        <v>520.50983436853005</v>
      </c>
      <c r="O117">
        <v>609.79554865424427</v>
      </c>
      <c r="P117">
        <v>432.39</v>
      </c>
      <c r="Q117">
        <v>535713</v>
      </c>
      <c r="S117">
        <f>VLOOKUP(A117,Sheet6!B:C,2,0)</f>
        <v>163</v>
      </c>
    </row>
    <row r="118" spans="1:19">
      <c r="A118" t="s">
        <v>58</v>
      </c>
      <c r="B118">
        <v>292.35000000000002</v>
      </c>
      <c r="C118">
        <v>0.16326321190354026</v>
      </c>
      <c r="D118">
        <v>153.35991187116403</v>
      </c>
      <c r="E118">
        <v>29725</v>
      </c>
      <c r="F118">
        <v>27642.91</v>
      </c>
      <c r="G118">
        <v>0.51992474773388053</v>
      </c>
      <c r="H118">
        <v>32.580810672139556</v>
      </c>
      <c r="I118">
        <v>14.568154609201299</v>
      </c>
      <c r="J118">
        <v>2</v>
      </c>
      <c r="K118">
        <v>179</v>
      </c>
      <c r="L118">
        <v>543</v>
      </c>
      <c r="M118">
        <v>45.951770138532581</v>
      </c>
      <c r="N118">
        <v>578.75833760903026</v>
      </c>
      <c r="O118">
        <v>556.52471352830503</v>
      </c>
      <c r="P118">
        <v>259.32</v>
      </c>
      <c r="Q118">
        <v>43596</v>
      </c>
      <c r="S118">
        <f>VLOOKUP(A118,Sheet6!B:C,2,0)</f>
        <v>165</v>
      </c>
    </row>
    <row r="119" spans="1:19">
      <c r="A119" t="s">
        <v>80</v>
      </c>
      <c r="B119">
        <v>335.49</v>
      </c>
      <c r="C119">
        <v>0.12975051417329875</v>
      </c>
      <c r="D119">
        <v>253.23822463768116</v>
      </c>
      <c r="E119">
        <v>20174</v>
      </c>
      <c r="F119">
        <v>27127.46</v>
      </c>
      <c r="G119">
        <v>0.399415779904021</v>
      </c>
      <c r="H119">
        <v>22.066231482309458</v>
      </c>
      <c r="I119">
        <v>8.4175385257384718</v>
      </c>
      <c r="J119">
        <v>2</v>
      </c>
      <c r="K119">
        <v>195</v>
      </c>
      <c r="L119">
        <v>901</v>
      </c>
      <c r="M119">
        <v>22.376225818951383</v>
      </c>
      <c r="N119">
        <v>600.61402724373295</v>
      </c>
      <c r="O119">
        <v>534.44215922978333</v>
      </c>
      <c r="P119">
        <v>32.04</v>
      </c>
      <c r="S119">
        <f>VLOOKUP(A119,Sheet6!B:C,2,0)</f>
        <v>34</v>
      </c>
    </row>
    <row r="120" spans="1:19">
      <c r="A120" t="s">
        <v>95</v>
      </c>
      <c r="B120">
        <v>496.03</v>
      </c>
      <c r="C120">
        <v>0.44914622099469792</v>
      </c>
      <c r="D120">
        <v>670.12969467711434</v>
      </c>
      <c r="E120">
        <v>39669</v>
      </c>
      <c r="F120">
        <v>30449.86</v>
      </c>
      <c r="G120">
        <v>0.37497731992016614</v>
      </c>
      <c r="H120">
        <v>32.449650222768788</v>
      </c>
      <c r="I120">
        <v>14.144305787956375</v>
      </c>
      <c r="J120">
        <v>44</v>
      </c>
      <c r="K120">
        <v>263</v>
      </c>
      <c r="L120">
        <v>1064</v>
      </c>
      <c r="M120">
        <v>977.54168094671695</v>
      </c>
      <c r="N120">
        <v>597.9477047759209</v>
      </c>
      <c r="O120">
        <v>898.7359635505918</v>
      </c>
      <c r="P120">
        <v>1486.44</v>
      </c>
      <c r="Q120">
        <v>1784232</v>
      </c>
      <c r="S120">
        <f>VLOOKUP(A120,Sheet6!B:C,2,0)</f>
        <v>44</v>
      </c>
    </row>
    <row r="121" spans="1:19">
      <c r="A121" t="s">
        <v>106</v>
      </c>
      <c r="B121">
        <v>159.22999999999999</v>
      </c>
      <c r="C121">
        <v>0.28694341518558059</v>
      </c>
      <c r="D121">
        <v>302.94901065449011</v>
      </c>
      <c r="E121">
        <v>23174</v>
      </c>
      <c r="F121">
        <v>20527.240000000002</v>
      </c>
      <c r="G121">
        <v>0.47729699177290713</v>
      </c>
      <c r="H121">
        <v>30.521886579162221</v>
      </c>
      <c r="I121">
        <v>14.036299692269045</v>
      </c>
      <c r="J121">
        <v>3</v>
      </c>
      <c r="K121">
        <v>104</v>
      </c>
      <c r="L121">
        <v>495</v>
      </c>
      <c r="M121">
        <v>166.978584437606</v>
      </c>
      <c r="N121">
        <v>550.7756076116309</v>
      </c>
      <c r="O121">
        <v>884.25547949507006</v>
      </c>
      <c r="P121">
        <v>128</v>
      </c>
      <c r="Q121">
        <v>242753</v>
      </c>
      <c r="S121">
        <f>VLOOKUP(A121,Sheet6!B:C,2,0)</f>
        <v>172</v>
      </c>
    </row>
    <row r="122" spans="1:19">
      <c r="A122" t="s">
        <v>84</v>
      </c>
      <c r="B122">
        <v>186.35</v>
      </c>
      <c r="C122">
        <v>0.45500402468473305</v>
      </c>
      <c r="D122">
        <v>487.31694560669456</v>
      </c>
      <c r="E122">
        <v>22685</v>
      </c>
      <c r="F122">
        <v>22169.15</v>
      </c>
      <c r="G122">
        <v>0.37563724174939633</v>
      </c>
      <c r="H122">
        <v>30.877381271800378</v>
      </c>
      <c r="I122">
        <v>13.850281727931312</v>
      </c>
      <c r="J122">
        <v>1</v>
      </c>
      <c r="K122">
        <v>113</v>
      </c>
      <c r="L122">
        <v>420</v>
      </c>
      <c r="M122">
        <v>50.405151596458282</v>
      </c>
      <c r="N122">
        <v>577.94472766299975</v>
      </c>
      <c r="O122">
        <v>770.05634558626241</v>
      </c>
      <c r="P122">
        <v>187.82</v>
      </c>
      <c r="S122">
        <f>VLOOKUP(A122,Sheet6!B:C,2,0)</f>
        <v>300</v>
      </c>
    </row>
    <row r="123" spans="1:19">
      <c r="A123" t="s">
        <v>113</v>
      </c>
      <c r="B123">
        <v>487.85</v>
      </c>
      <c r="C123">
        <v>0.12733422158450342</v>
      </c>
      <c r="D123">
        <v>259.17760187005263</v>
      </c>
      <c r="E123">
        <v>17420</v>
      </c>
      <c r="F123">
        <v>21053.3</v>
      </c>
      <c r="G123">
        <v>0.55754842677052374</v>
      </c>
      <c r="H123">
        <v>22.873834170339244</v>
      </c>
      <c r="I123">
        <v>13.92641180690786</v>
      </c>
      <c r="J123">
        <v>7</v>
      </c>
      <c r="K123">
        <v>310</v>
      </c>
      <c r="L123">
        <v>1430</v>
      </c>
      <c r="M123">
        <v>167.26247822076456</v>
      </c>
      <c r="N123">
        <v>606.12893307369063</v>
      </c>
      <c r="O123">
        <v>871.78435994670497</v>
      </c>
      <c r="P123">
        <v>558</v>
      </c>
      <c r="Q123">
        <v>63038</v>
      </c>
      <c r="S123">
        <f>VLOOKUP(A123,Sheet6!B:C,2,0)</f>
        <v>43</v>
      </c>
    </row>
    <row r="124" spans="1:19">
      <c r="A124" t="s">
        <v>1105</v>
      </c>
      <c r="B124">
        <v>123.91</v>
      </c>
      <c r="C124">
        <v>0.74005326446614483</v>
      </c>
      <c r="D124">
        <v>389.53159383841557</v>
      </c>
      <c r="E124">
        <v>42606</v>
      </c>
      <c r="F124">
        <v>27083.4</v>
      </c>
      <c r="G124">
        <v>0.38737793559841821</v>
      </c>
      <c r="H124">
        <v>25.800984585586313</v>
      </c>
      <c r="I124">
        <v>13.840690823985151</v>
      </c>
      <c r="J124">
        <v>1</v>
      </c>
      <c r="K124">
        <v>48</v>
      </c>
      <c r="L124">
        <v>162</v>
      </c>
      <c r="M124">
        <v>96.10200952304092</v>
      </c>
      <c r="N124">
        <v>455.16907432814139</v>
      </c>
      <c r="O124">
        <v>706.15769510128325</v>
      </c>
      <c r="P124">
        <v>206</v>
      </c>
      <c r="S124" t="e">
        <f>VLOOKUP(A124,Sheet6!B:C,2,0)</f>
        <v>#N/A</v>
      </c>
    </row>
    <row r="125" spans="1:19">
      <c r="A125" t="s">
        <v>93</v>
      </c>
      <c r="B125">
        <v>117.03</v>
      </c>
      <c r="C125">
        <v>0.17627958643082969</v>
      </c>
      <c r="D125">
        <v>329.29093978615646</v>
      </c>
      <c r="E125">
        <v>23106</v>
      </c>
      <c r="F125">
        <v>20392.32</v>
      </c>
      <c r="G125">
        <v>0.5212338716568401</v>
      </c>
      <c r="H125">
        <v>22.677945825856618</v>
      </c>
      <c r="I125">
        <v>13.33846022387422</v>
      </c>
      <c r="J125">
        <v>1</v>
      </c>
      <c r="K125">
        <v>70</v>
      </c>
      <c r="L125">
        <v>359</v>
      </c>
      <c r="M125">
        <v>36.674357002477997</v>
      </c>
      <c r="N125">
        <v>533.19661625224296</v>
      </c>
      <c r="O125">
        <v>888.6610270870716</v>
      </c>
      <c r="P125">
        <v>400.52</v>
      </c>
      <c r="S125">
        <f>VLOOKUP(A125,Sheet6!B:C,2,0)</f>
        <v>174</v>
      </c>
    </row>
    <row r="126" spans="1:19">
      <c r="A126" t="s">
        <v>63</v>
      </c>
      <c r="B126">
        <v>892.97</v>
      </c>
      <c r="C126">
        <v>7.1861316729565389E-2</v>
      </c>
      <c r="D126">
        <v>226.7629955052185</v>
      </c>
      <c r="E126">
        <v>11201</v>
      </c>
      <c r="F126">
        <v>20561.98</v>
      </c>
      <c r="G126">
        <v>0.41994691870947509</v>
      </c>
      <c r="H126">
        <v>19.021915629864385</v>
      </c>
      <c r="I126">
        <v>9.0854116039732578</v>
      </c>
      <c r="J126">
        <v>8</v>
      </c>
      <c r="K126">
        <v>447</v>
      </c>
      <c r="L126">
        <v>2628</v>
      </c>
      <c r="M126">
        <v>86.29069285642295</v>
      </c>
      <c r="N126">
        <v>545.81900847732845</v>
      </c>
      <c r="O126">
        <v>1033.9653067852223</v>
      </c>
      <c r="P126">
        <v>1155.5999999999999</v>
      </c>
      <c r="Q126">
        <v>189199</v>
      </c>
      <c r="S126">
        <f>VLOOKUP(A126,Sheet6!B:C,2,0)</f>
        <v>47</v>
      </c>
    </row>
    <row r="127" spans="1:19">
      <c r="A127" t="s">
        <v>76</v>
      </c>
      <c r="B127">
        <v>487.18</v>
      </c>
      <c r="C127">
        <v>0.10981567387823803</v>
      </c>
      <c r="D127">
        <v>192.78224051284081</v>
      </c>
      <c r="E127">
        <v>12137</v>
      </c>
      <c r="F127">
        <v>20610.84</v>
      </c>
      <c r="G127">
        <v>0.55626257235518695</v>
      </c>
      <c r="H127">
        <v>21.456135309331252</v>
      </c>
      <c r="I127">
        <v>11.330514388932222</v>
      </c>
      <c r="J127">
        <v>1</v>
      </c>
      <c r="K127">
        <v>307</v>
      </c>
      <c r="L127">
        <v>1211</v>
      </c>
      <c r="M127">
        <v>38.271275503920521</v>
      </c>
      <c r="N127">
        <v>578.22570713083462</v>
      </c>
      <c r="O127">
        <v>762.75709183464005</v>
      </c>
      <c r="P127">
        <v>435.61</v>
      </c>
      <c r="Q127">
        <v>105766</v>
      </c>
      <c r="S127">
        <f>VLOOKUP(A127,Sheet6!B:C,2,0)</f>
        <v>46</v>
      </c>
    </row>
    <row r="128" spans="1:19">
      <c r="A128" t="s">
        <v>87</v>
      </c>
      <c r="B128">
        <v>545.73</v>
      </c>
      <c r="C128">
        <v>0.19007567844904991</v>
      </c>
      <c r="D128">
        <v>292.31881729069579</v>
      </c>
      <c r="E128">
        <v>12769</v>
      </c>
      <c r="F128">
        <v>23949.16</v>
      </c>
      <c r="G128">
        <v>0.40496216077547503</v>
      </c>
      <c r="H128">
        <v>21.930258552764187</v>
      </c>
      <c r="I128">
        <v>12.081065728473787</v>
      </c>
      <c r="J128">
        <v>2</v>
      </c>
      <c r="K128">
        <v>245</v>
      </c>
      <c r="L128">
        <v>1640</v>
      </c>
      <c r="M128">
        <v>56.396020009895004</v>
      </c>
      <c r="N128">
        <v>551.55479816026241</v>
      </c>
      <c r="O128">
        <v>872.77591482967762</v>
      </c>
      <c r="P128">
        <v>169</v>
      </c>
      <c r="S128">
        <f>VLOOKUP(A128,Sheet6!B:C,2,0)</f>
        <v>45</v>
      </c>
    </row>
    <row r="129" spans="1:19">
      <c r="A129" t="s">
        <v>90</v>
      </c>
      <c r="B129">
        <v>389.16</v>
      </c>
      <c r="C129">
        <v>0.27564497892897522</v>
      </c>
      <c r="D129">
        <v>206.78002125398513</v>
      </c>
      <c r="E129">
        <v>12923</v>
      </c>
      <c r="F129">
        <v>18205.099999999999</v>
      </c>
      <c r="G129">
        <v>1.1126528934114501</v>
      </c>
      <c r="H129">
        <v>23.620104841196422</v>
      </c>
      <c r="I129">
        <v>10.347928872443211</v>
      </c>
      <c r="J129">
        <v>4</v>
      </c>
      <c r="K129">
        <v>215</v>
      </c>
      <c r="L129">
        <v>1388</v>
      </c>
      <c r="M129">
        <v>102.41545893719807</v>
      </c>
      <c r="N129">
        <v>631.35985198889909</v>
      </c>
      <c r="O129">
        <v>1039.6751978620619</v>
      </c>
      <c r="P129">
        <v>98.32</v>
      </c>
      <c r="S129">
        <f>VLOOKUP(A129,Sheet6!B:C,2,0)</f>
        <v>175</v>
      </c>
    </row>
    <row r="130" spans="1:19">
      <c r="A130" t="s">
        <v>96</v>
      </c>
      <c r="B130">
        <v>722.31</v>
      </c>
      <c r="C130">
        <v>5.43257050296964E-2</v>
      </c>
      <c r="D130">
        <v>316.92773463209159</v>
      </c>
      <c r="E130">
        <v>11184</v>
      </c>
      <c r="F130">
        <v>20758.990000000002</v>
      </c>
      <c r="G130">
        <v>0.40287411222328368</v>
      </c>
      <c r="H130">
        <v>19.120599188713989</v>
      </c>
      <c r="I130">
        <v>9.2342622973515542</v>
      </c>
      <c r="J130">
        <v>3</v>
      </c>
      <c r="K130">
        <v>457</v>
      </c>
      <c r="L130">
        <v>2224</v>
      </c>
      <c r="M130">
        <v>27.920145090058288</v>
      </c>
      <c r="N130">
        <v>612.47940634907457</v>
      </c>
      <c r="O130">
        <v>975.75833091055097</v>
      </c>
      <c r="P130">
        <v>395.68</v>
      </c>
      <c r="S130">
        <f>VLOOKUP(A130,Sheet6!B:C,2,0)</f>
        <v>173</v>
      </c>
    </row>
    <row r="131" spans="1:19">
      <c r="A131" t="s">
        <v>224</v>
      </c>
      <c r="B131">
        <v>603.63</v>
      </c>
      <c r="C131">
        <v>0.57856634030780452</v>
      </c>
      <c r="D131">
        <v>738.20472055766163</v>
      </c>
      <c r="E131">
        <v>50376</v>
      </c>
      <c r="F131">
        <v>35661.31</v>
      </c>
      <c r="G131">
        <v>0.46551695575103957</v>
      </c>
      <c r="H131">
        <v>51.223431572320791</v>
      </c>
      <c r="I131">
        <v>27.279956264599175</v>
      </c>
      <c r="J131">
        <v>66</v>
      </c>
      <c r="K131">
        <v>218</v>
      </c>
      <c r="L131">
        <v>672</v>
      </c>
      <c r="M131">
        <v>1047.9465897983864</v>
      </c>
      <c r="N131">
        <v>483.74003942812647</v>
      </c>
      <c r="O131">
        <v>647.08513493365149</v>
      </c>
      <c r="P131">
        <v>3072.4</v>
      </c>
      <c r="Q131">
        <v>3220000</v>
      </c>
      <c r="S131">
        <f>VLOOKUP(A131,Sheet6!B:C,2,0)</f>
        <v>18</v>
      </c>
    </row>
    <row r="132" spans="1:19">
      <c r="A132" t="s">
        <v>223</v>
      </c>
      <c r="B132">
        <v>762.24</v>
      </c>
      <c r="C132">
        <v>0.36190701091519734</v>
      </c>
      <c r="D132">
        <v>694.33412279103652</v>
      </c>
      <c r="E132">
        <v>57251</v>
      </c>
      <c r="F132">
        <v>33257.15</v>
      </c>
      <c r="G132">
        <v>0.33060453400503775</v>
      </c>
      <c r="H132">
        <v>40.049065910999161</v>
      </c>
      <c r="I132">
        <v>21.953715365239294</v>
      </c>
      <c r="J132">
        <v>25</v>
      </c>
      <c r="K132">
        <v>305</v>
      </c>
      <c r="L132">
        <v>932</v>
      </c>
      <c r="M132">
        <v>353.57105373635602</v>
      </c>
      <c r="N132">
        <v>495.11964735516375</v>
      </c>
      <c r="O132">
        <v>610.04408060453397</v>
      </c>
      <c r="P132">
        <v>1425.1</v>
      </c>
      <c r="Q132">
        <v>4408947</v>
      </c>
      <c r="S132">
        <f>VLOOKUP(A132,Sheet6!B:C,2,0)</f>
        <v>145</v>
      </c>
    </row>
    <row r="133" spans="1:19">
      <c r="A133" t="s">
        <v>227</v>
      </c>
      <c r="B133">
        <v>421.01</v>
      </c>
      <c r="C133">
        <v>0.66143322011353656</v>
      </c>
      <c r="D133">
        <v>705.80050293378031</v>
      </c>
      <c r="E133">
        <v>54229</v>
      </c>
      <c r="F133">
        <v>29949.86</v>
      </c>
      <c r="G133">
        <v>0.51542718700268408</v>
      </c>
      <c r="H133">
        <v>45.818389111897581</v>
      </c>
      <c r="I133">
        <v>18.443742428920928</v>
      </c>
      <c r="J133">
        <v>8</v>
      </c>
      <c r="K133">
        <v>208</v>
      </c>
      <c r="L133">
        <v>380</v>
      </c>
      <c r="M133">
        <v>240.86363744329114</v>
      </c>
      <c r="N133">
        <v>697.37060877413842</v>
      </c>
      <c r="O133">
        <v>557.94399182917266</v>
      </c>
      <c r="P133">
        <v>370.08</v>
      </c>
      <c r="S133">
        <f>VLOOKUP(A133,Sheet6!B:C,2,0)</f>
        <v>153</v>
      </c>
    </row>
    <row r="134" spans="1:19">
      <c r="A134" t="s">
        <v>199</v>
      </c>
      <c r="B134">
        <v>385.02</v>
      </c>
      <c r="C134">
        <v>0.57007428185548803</v>
      </c>
      <c r="D134">
        <v>843.78698224852064</v>
      </c>
      <c r="E134">
        <v>32698</v>
      </c>
      <c r="F134">
        <v>26987.79</v>
      </c>
      <c r="G134">
        <v>0.31167212092878294</v>
      </c>
      <c r="H134">
        <v>27.988156459404706</v>
      </c>
      <c r="I134">
        <v>14.539504441327724</v>
      </c>
      <c r="J134">
        <v>3</v>
      </c>
      <c r="K134">
        <v>148</v>
      </c>
      <c r="L134">
        <v>603</v>
      </c>
      <c r="M134">
        <v>53.303724481845101</v>
      </c>
      <c r="N134">
        <v>608.53981611344864</v>
      </c>
      <c r="O134">
        <v>701.2622720897615</v>
      </c>
      <c r="P134">
        <v>233.21</v>
      </c>
      <c r="S134">
        <f>VLOOKUP(A134,Sheet6!B:C,2,0)</f>
        <v>169</v>
      </c>
    </row>
    <row r="135" spans="1:19">
      <c r="A135" t="s">
        <v>1106</v>
      </c>
      <c r="B135">
        <v>184.28</v>
      </c>
      <c r="C135">
        <v>0.45154113305838939</v>
      </c>
      <c r="D135">
        <v>232.58866590937777</v>
      </c>
      <c r="E135">
        <v>102370</v>
      </c>
      <c r="F135">
        <v>36920.269999999997</v>
      </c>
      <c r="G135">
        <v>0.58063815932276974</v>
      </c>
      <c r="H135">
        <v>50.770566529194703</v>
      </c>
      <c r="I135">
        <v>21.771217712177123</v>
      </c>
      <c r="J135">
        <v>5</v>
      </c>
      <c r="K135">
        <v>95</v>
      </c>
      <c r="L135">
        <v>176</v>
      </c>
      <c r="M135">
        <v>279.78076839591927</v>
      </c>
      <c r="N135">
        <v>626.2209680920339</v>
      </c>
      <c r="O135">
        <v>746.14716735402658</v>
      </c>
      <c r="P135">
        <v>45.23</v>
      </c>
      <c r="Q135">
        <v>76000</v>
      </c>
      <c r="S135" t="e">
        <f>VLOOKUP(A135,Sheet6!B:C,2,0)</f>
        <v>#N/A</v>
      </c>
    </row>
    <row r="136" spans="1:19">
      <c r="A136" t="s">
        <v>244</v>
      </c>
      <c r="B136">
        <v>651.85</v>
      </c>
      <c r="C136">
        <v>0.27509396333512309</v>
      </c>
      <c r="D136">
        <v>474.21067947039137</v>
      </c>
      <c r="E136">
        <v>52683</v>
      </c>
      <c r="F136">
        <v>31200.15</v>
      </c>
      <c r="G136">
        <v>0.42801257958119199</v>
      </c>
      <c r="H136">
        <v>39.822044948991334</v>
      </c>
      <c r="I136">
        <v>21.824039272838842</v>
      </c>
      <c r="J136">
        <v>10</v>
      </c>
      <c r="K136">
        <v>312</v>
      </c>
      <c r="L136">
        <v>584</v>
      </c>
      <c r="M136">
        <v>207.91439748408376</v>
      </c>
      <c r="N136">
        <v>584.33688732070266</v>
      </c>
      <c r="O136">
        <v>411.29094116744648</v>
      </c>
      <c r="P136">
        <v>339.5</v>
      </c>
      <c r="Q136">
        <v>1132200</v>
      </c>
      <c r="S136">
        <f>VLOOKUP(A136,Sheet6!B:C,2,0)</f>
        <v>144</v>
      </c>
    </row>
    <row r="137" spans="1:19">
      <c r="A137" t="s">
        <v>230</v>
      </c>
      <c r="B137">
        <v>865.17</v>
      </c>
      <c r="C137">
        <v>0.20421420067732354</v>
      </c>
      <c r="D137">
        <v>535.94127485597471</v>
      </c>
      <c r="E137">
        <v>30338</v>
      </c>
      <c r="F137">
        <v>28803.67</v>
      </c>
      <c r="G137">
        <v>0.26815539142596256</v>
      </c>
      <c r="H137">
        <v>34.954979946137755</v>
      </c>
      <c r="I137">
        <v>16.115907856259465</v>
      </c>
      <c r="J137">
        <v>11</v>
      </c>
      <c r="K137">
        <v>378</v>
      </c>
      <c r="L137">
        <v>1201</v>
      </c>
      <c r="M137">
        <v>139.00736271484217</v>
      </c>
      <c r="N137">
        <v>558.73412161771682</v>
      </c>
      <c r="O137">
        <v>641.14567079302344</v>
      </c>
      <c r="P137">
        <v>559.02</v>
      </c>
      <c r="Q137">
        <v>107172</v>
      </c>
      <c r="S137">
        <f>VLOOKUP(A137,Sheet6!B:C,2,0)</f>
        <v>168</v>
      </c>
    </row>
    <row r="138" spans="1:19">
      <c r="A138" t="s">
        <v>208</v>
      </c>
      <c r="B138">
        <v>827.03</v>
      </c>
      <c r="C138">
        <v>0.13873740976748122</v>
      </c>
      <c r="D138">
        <v>738.81543684116491</v>
      </c>
      <c r="E138">
        <v>27979</v>
      </c>
      <c r="F138">
        <v>30995.96</v>
      </c>
      <c r="G138">
        <v>0.32767856063262518</v>
      </c>
      <c r="H138">
        <v>30.956555384931622</v>
      </c>
      <c r="I138">
        <v>15.443212459040181</v>
      </c>
      <c r="J138">
        <v>6</v>
      </c>
      <c r="K138">
        <v>310</v>
      </c>
      <c r="L138">
        <v>1306</v>
      </c>
      <c r="M138">
        <v>92.644765002478749</v>
      </c>
      <c r="N138">
        <v>511.71057881818075</v>
      </c>
      <c r="O138">
        <v>653.4224876969397</v>
      </c>
      <c r="P138">
        <v>484.75</v>
      </c>
      <c r="S138">
        <f>VLOOKUP(A138,Sheet6!B:C,2,0)</f>
        <v>20</v>
      </c>
    </row>
    <row r="139" spans="1:19">
      <c r="A139" t="s">
        <v>219</v>
      </c>
      <c r="B139">
        <v>555.28</v>
      </c>
      <c r="C139">
        <v>0.28753061518513184</v>
      </c>
      <c r="D139">
        <v>715.3826333419222</v>
      </c>
      <c r="E139">
        <v>31375</v>
      </c>
      <c r="F139">
        <v>25630.12</v>
      </c>
      <c r="G139">
        <v>0.27373577294337992</v>
      </c>
      <c r="H139">
        <v>30.81148249531768</v>
      </c>
      <c r="I139">
        <v>17.013038467079671</v>
      </c>
      <c r="J139">
        <v>7</v>
      </c>
      <c r="K139">
        <v>178</v>
      </c>
      <c r="L139">
        <v>675</v>
      </c>
      <c r="M139">
        <v>167.65055467511885</v>
      </c>
      <c r="N139">
        <v>376.74686644575712</v>
      </c>
      <c r="O139">
        <v>681.99827114248671</v>
      </c>
      <c r="P139">
        <v>301.99</v>
      </c>
      <c r="S139">
        <f>VLOOKUP(A139,Sheet6!B:C,2,0)</f>
        <v>19</v>
      </c>
    </row>
    <row r="140" spans="1:19">
      <c r="A140" t="s">
        <v>245</v>
      </c>
      <c r="B140">
        <v>252.6</v>
      </c>
      <c r="C140">
        <v>0.25431512272367379</v>
      </c>
      <c r="D140">
        <v>435.74262549594613</v>
      </c>
      <c r="E140">
        <v>63519</v>
      </c>
      <c r="F140">
        <v>27370.62</v>
      </c>
      <c r="G140">
        <v>0.38004750593824227</v>
      </c>
      <c r="H140">
        <v>64.053840063341255</v>
      </c>
      <c r="I140">
        <v>27.889944576405384</v>
      </c>
      <c r="J140">
        <v>7</v>
      </c>
      <c r="K140">
        <v>112</v>
      </c>
      <c r="L140">
        <v>135</v>
      </c>
      <c r="M140">
        <v>241.61124307205068</v>
      </c>
      <c r="N140">
        <v>601.34600158353123</v>
      </c>
      <c r="O140">
        <v>401.82106096595408</v>
      </c>
      <c r="P140">
        <v>246.06</v>
      </c>
      <c r="Q140">
        <v>675486</v>
      </c>
      <c r="S140">
        <f>VLOOKUP(A140,Sheet6!B:C,2,0)</f>
        <v>271</v>
      </c>
    </row>
    <row r="141" spans="1:19">
      <c r="A141" t="s">
        <v>213</v>
      </c>
      <c r="B141">
        <v>285.14999999999998</v>
      </c>
      <c r="C141">
        <v>0.43005435735577768</v>
      </c>
      <c r="D141">
        <v>533.18997756170529</v>
      </c>
      <c r="E141">
        <v>31451</v>
      </c>
      <c r="F141">
        <v>28383.56</v>
      </c>
      <c r="G141">
        <v>0.25249868490268285</v>
      </c>
      <c r="H141">
        <v>24.667718744520428</v>
      </c>
      <c r="I141">
        <v>10.426091530773277</v>
      </c>
      <c r="J141">
        <v>2</v>
      </c>
      <c r="K141">
        <v>122</v>
      </c>
      <c r="L141">
        <v>433</v>
      </c>
      <c r="M141">
        <v>92.190075398912853</v>
      </c>
      <c r="N141">
        <v>500.78905839032086</v>
      </c>
      <c r="O141">
        <v>664.56251095914433</v>
      </c>
      <c r="P141">
        <v>101.3</v>
      </c>
      <c r="S141">
        <f>VLOOKUP(A141,Sheet6!B:C,2,0)</f>
        <v>146</v>
      </c>
    </row>
    <row r="142" spans="1:19">
      <c r="A142" t="s">
        <v>220</v>
      </c>
      <c r="B142">
        <v>126.17</v>
      </c>
      <c r="C142">
        <v>1</v>
      </c>
      <c r="D142">
        <v>561.75422974176308</v>
      </c>
      <c r="E142">
        <v>36907</v>
      </c>
      <c r="F142">
        <v>31596.69</v>
      </c>
      <c r="G142">
        <v>0.2932551319648094</v>
      </c>
      <c r="H142">
        <v>34.136482523579296</v>
      </c>
      <c r="I142">
        <v>16.61250693508758</v>
      </c>
      <c r="J142">
        <v>2</v>
      </c>
      <c r="K142">
        <v>57</v>
      </c>
      <c r="L142">
        <v>171</v>
      </c>
      <c r="M142">
        <v>95.347546960450188</v>
      </c>
      <c r="N142">
        <v>663.39066339066335</v>
      </c>
      <c r="O142">
        <v>561.94023935959422</v>
      </c>
      <c r="P142">
        <v>8.2200000000000006</v>
      </c>
      <c r="S142">
        <f>VLOOKUP(A142,Sheet6!B:C,2,0)</f>
        <v>154</v>
      </c>
    </row>
    <row r="143" spans="1:19">
      <c r="A143" t="s">
        <v>205</v>
      </c>
      <c r="B143">
        <v>1038</v>
      </c>
      <c r="C143">
        <v>0.19131021194605011</v>
      </c>
      <c r="D143">
        <v>603.80431621197135</v>
      </c>
      <c r="E143">
        <v>20983</v>
      </c>
      <c r="F143">
        <v>27666.84</v>
      </c>
      <c r="G143">
        <v>0.26300578034682082</v>
      </c>
      <c r="H143">
        <v>30.192678227360307</v>
      </c>
      <c r="I143">
        <v>8.7129094412331405</v>
      </c>
      <c r="J143">
        <v>3</v>
      </c>
      <c r="K143">
        <v>362</v>
      </c>
      <c r="L143">
        <v>1668</v>
      </c>
      <c r="M143">
        <v>54.167630057803471</v>
      </c>
      <c r="N143">
        <v>525.04816955684009</v>
      </c>
      <c r="O143">
        <v>698.74759152215802</v>
      </c>
      <c r="P143">
        <v>219.18</v>
      </c>
      <c r="Q143">
        <v>301341</v>
      </c>
      <c r="S143">
        <f>VLOOKUP(A143,Sheet6!B:C,2,0)</f>
        <v>155</v>
      </c>
    </row>
    <row r="144" spans="1:19">
      <c r="A144" t="s">
        <v>234</v>
      </c>
      <c r="B144">
        <v>566.6</v>
      </c>
      <c r="C144">
        <v>0.111418990469467</v>
      </c>
      <c r="D144">
        <v>547.12244109694859</v>
      </c>
      <c r="E144">
        <v>28046</v>
      </c>
      <c r="F144">
        <v>21647.43</v>
      </c>
      <c r="G144">
        <v>0.32474408753971057</v>
      </c>
      <c r="H144">
        <v>24.523473349805858</v>
      </c>
      <c r="I144">
        <v>13.240381221320154</v>
      </c>
      <c r="J144">
        <v>4</v>
      </c>
      <c r="K144">
        <v>205</v>
      </c>
      <c r="L144">
        <v>971</v>
      </c>
      <c r="M144">
        <v>70.96187786798447</v>
      </c>
      <c r="N144">
        <v>442.46381927285563</v>
      </c>
      <c r="O144">
        <v>747.08789269325791</v>
      </c>
      <c r="P144">
        <v>357.96</v>
      </c>
      <c r="S144">
        <f>VLOOKUP(A144,Sheet6!B:C,2,0)</f>
        <v>17</v>
      </c>
    </row>
    <row r="145" spans="1:19">
      <c r="A145" t="s">
        <v>222</v>
      </c>
      <c r="B145">
        <v>587.9</v>
      </c>
      <c r="C145">
        <v>0.1781595509440381</v>
      </c>
      <c r="D145">
        <v>675.51419050901984</v>
      </c>
      <c r="E145">
        <v>24657</v>
      </c>
      <c r="F145">
        <v>21382.02</v>
      </c>
      <c r="G145">
        <v>0.33339003231842151</v>
      </c>
      <c r="H145">
        <v>28.229290695696548</v>
      </c>
      <c r="I145">
        <v>10.675284912400068</v>
      </c>
      <c r="J145">
        <v>3</v>
      </c>
      <c r="K145">
        <v>205</v>
      </c>
      <c r="L145">
        <v>786</v>
      </c>
      <c r="M145">
        <v>64.371491750297679</v>
      </c>
      <c r="N145">
        <v>547.71219595169248</v>
      </c>
      <c r="O145">
        <v>677.66626977377121</v>
      </c>
      <c r="P145">
        <v>167.61</v>
      </c>
      <c r="S145">
        <f>VLOOKUP(A145,Sheet6!B:C,2,0)</f>
        <v>36</v>
      </c>
    </row>
    <row r="146" spans="1:19">
      <c r="A146" t="s">
        <v>236</v>
      </c>
      <c r="B146">
        <v>376.59</v>
      </c>
      <c r="C146">
        <v>0.16782176903263499</v>
      </c>
      <c r="D146">
        <v>398.33932726888088</v>
      </c>
      <c r="E146">
        <v>36679</v>
      </c>
      <c r="F146">
        <v>23846.99</v>
      </c>
      <c r="G146">
        <v>0.35316922913513371</v>
      </c>
      <c r="H146">
        <v>34.682280464165274</v>
      </c>
      <c r="I146">
        <v>16.675960593749171</v>
      </c>
      <c r="J146">
        <v>3</v>
      </c>
      <c r="K146">
        <v>161</v>
      </c>
      <c r="L146">
        <v>457</v>
      </c>
      <c r="M146">
        <v>127.75697708383123</v>
      </c>
      <c r="N146">
        <v>499.21665471733189</v>
      </c>
      <c r="O146">
        <v>698.63777583047874</v>
      </c>
      <c r="P146">
        <v>6.71</v>
      </c>
      <c r="S146">
        <f>VLOOKUP(A146,Sheet6!B:C,2,0)</f>
        <v>152</v>
      </c>
    </row>
    <row r="147" spans="1:19">
      <c r="A147" t="s">
        <v>202</v>
      </c>
      <c r="B147">
        <v>821.81</v>
      </c>
      <c r="C147">
        <v>0.18103941300300558</v>
      </c>
      <c r="D147">
        <v>671.46825721055643</v>
      </c>
      <c r="E147">
        <v>11649</v>
      </c>
      <c r="F147">
        <v>19252.36</v>
      </c>
      <c r="G147">
        <v>0.34436183546075128</v>
      </c>
      <c r="H147">
        <v>26.532896898309829</v>
      </c>
      <c r="I147">
        <v>11.823900901668269</v>
      </c>
      <c r="J147">
        <v>3</v>
      </c>
      <c r="K147">
        <v>374</v>
      </c>
      <c r="L147">
        <v>1709</v>
      </c>
      <c r="M147">
        <v>36.554678088609293</v>
      </c>
      <c r="N147">
        <v>657.20787043233838</v>
      </c>
      <c r="O147">
        <v>1041.9683381803579</v>
      </c>
      <c r="P147">
        <v>389.07</v>
      </c>
      <c r="S147">
        <f>VLOOKUP(A147,Sheet6!B:C,2,0)</f>
        <v>37</v>
      </c>
    </row>
    <row r="148" spans="1:19">
      <c r="A148" t="s">
        <v>190</v>
      </c>
      <c r="B148">
        <v>725.54</v>
      </c>
      <c r="C148">
        <v>0.38713234280673708</v>
      </c>
      <c r="D148">
        <v>974.40236368520004</v>
      </c>
      <c r="E148">
        <v>44231</v>
      </c>
      <c r="F148">
        <v>29836.720000000001</v>
      </c>
      <c r="G148">
        <v>0.37213661548639637</v>
      </c>
      <c r="H148">
        <v>55.927998456322193</v>
      </c>
      <c r="I148">
        <v>25.385230311216475</v>
      </c>
      <c r="J148">
        <v>41</v>
      </c>
      <c r="K148">
        <v>379</v>
      </c>
      <c r="L148">
        <v>1030</v>
      </c>
      <c r="M148">
        <v>850.94412437632661</v>
      </c>
      <c r="N148">
        <v>623.67340187997911</v>
      </c>
      <c r="O148">
        <v>807.6742839815862</v>
      </c>
      <c r="P148">
        <v>2720</v>
      </c>
      <c r="Q148">
        <v>3940000</v>
      </c>
      <c r="S148">
        <f>VLOOKUP(A148,Sheet6!B:C,2,0)</f>
        <v>76</v>
      </c>
    </row>
    <row r="149" spans="1:19">
      <c r="A149" t="s">
        <v>193</v>
      </c>
      <c r="B149">
        <v>522.80999999999995</v>
      </c>
      <c r="C149">
        <v>0.16275511179969782</v>
      </c>
      <c r="D149">
        <v>811.31284916201116</v>
      </c>
      <c r="E149">
        <v>16571</v>
      </c>
      <c r="F149">
        <v>21232.35</v>
      </c>
      <c r="G149">
        <v>0.3003003003003003</v>
      </c>
      <c r="H149">
        <v>26.74585413438917</v>
      </c>
      <c r="I149">
        <v>11.8895966029724</v>
      </c>
      <c r="J149">
        <v>3</v>
      </c>
      <c r="K149">
        <v>288</v>
      </c>
      <c r="L149">
        <v>1422</v>
      </c>
      <c r="M149">
        <v>136.32294715097265</v>
      </c>
      <c r="N149">
        <v>581.85574109140998</v>
      </c>
      <c r="O149">
        <v>949.10196821024851</v>
      </c>
      <c r="P149">
        <v>473.92</v>
      </c>
      <c r="S149">
        <f>VLOOKUP(A149,Sheet6!B:C,2,0)</f>
        <v>58</v>
      </c>
    </row>
    <row r="150" spans="1:19">
      <c r="A150" t="s">
        <v>185</v>
      </c>
      <c r="B150">
        <v>690.69</v>
      </c>
      <c r="C150">
        <v>0.23050862181296963</v>
      </c>
      <c r="D150">
        <v>454.4013157894737</v>
      </c>
      <c r="E150">
        <v>31170</v>
      </c>
      <c r="F150">
        <v>26151.79</v>
      </c>
      <c r="G150">
        <v>0.38222646918299091</v>
      </c>
      <c r="H150">
        <v>35.222748266226525</v>
      </c>
      <c r="I150">
        <v>17.204534595838943</v>
      </c>
      <c r="J150">
        <v>3</v>
      </c>
      <c r="K150">
        <v>448</v>
      </c>
      <c r="L150">
        <v>2249</v>
      </c>
      <c r="M150">
        <v>116.97143436273871</v>
      </c>
      <c r="N150">
        <v>636.32020153759277</v>
      </c>
      <c r="O150">
        <v>920.52874661570308</v>
      </c>
      <c r="P150">
        <v>755.44</v>
      </c>
      <c r="Q150">
        <v>231968</v>
      </c>
      <c r="S150">
        <f>VLOOKUP(A150,Sheet6!B:C,2,0)</f>
        <v>182</v>
      </c>
    </row>
    <row r="151" spans="1:19">
      <c r="A151" t="s">
        <v>172</v>
      </c>
      <c r="B151">
        <v>528.15</v>
      </c>
      <c r="C151">
        <v>0.19176370349332578</v>
      </c>
      <c r="D151">
        <v>670.07104795737109</v>
      </c>
      <c r="E151">
        <v>23018</v>
      </c>
      <c r="F151">
        <v>28435.05</v>
      </c>
      <c r="G151">
        <v>0.37300009467007478</v>
      </c>
      <c r="H151">
        <v>33.602196345735116</v>
      </c>
      <c r="I151">
        <v>14.329262520117391</v>
      </c>
      <c r="J151">
        <v>4</v>
      </c>
      <c r="K151">
        <v>267</v>
      </c>
      <c r="L151">
        <v>1481</v>
      </c>
      <c r="M151">
        <v>109.68285524945566</v>
      </c>
      <c r="N151">
        <v>471.4569724510082</v>
      </c>
      <c r="O151">
        <v>785.57228060210173</v>
      </c>
      <c r="P151">
        <v>113.09</v>
      </c>
      <c r="S151">
        <f>VLOOKUP(A151,Sheet6!B:C,2,0)</f>
        <v>183</v>
      </c>
    </row>
    <row r="152" spans="1:19">
      <c r="A152" t="s">
        <v>215</v>
      </c>
      <c r="B152">
        <v>570.26</v>
      </c>
      <c r="C152">
        <v>0.1878792129905657</v>
      </c>
      <c r="D152">
        <v>769.27020099824631</v>
      </c>
      <c r="E152">
        <v>21578</v>
      </c>
      <c r="F152">
        <v>24092.74</v>
      </c>
      <c r="G152">
        <v>0.30161680636902466</v>
      </c>
      <c r="H152">
        <v>28.643075088556099</v>
      </c>
      <c r="I152">
        <v>11.005506260302319</v>
      </c>
      <c r="J152">
        <v>3</v>
      </c>
      <c r="K152">
        <v>326</v>
      </c>
      <c r="L152">
        <v>1534</v>
      </c>
      <c r="M152">
        <v>71.043033002490091</v>
      </c>
      <c r="N152">
        <v>517.6586118612563</v>
      </c>
      <c r="O152">
        <v>858.73110510994979</v>
      </c>
      <c r="P152">
        <v>688.6</v>
      </c>
      <c r="S152">
        <f>VLOOKUP(A152,Sheet6!B:C,2,0)</f>
        <v>73</v>
      </c>
    </row>
    <row r="153" spans="1:19">
      <c r="A153" t="s">
        <v>211</v>
      </c>
      <c r="B153">
        <v>158.77000000000001</v>
      </c>
      <c r="C153">
        <v>0.36751275429867103</v>
      </c>
      <c r="D153">
        <v>727.63519706691102</v>
      </c>
      <c r="E153">
        <v>25370</v>
      </c>
      <c r="F153">
        <v>21130</v>
      </c>
      <c r="G153">
        <v>0.34641305032436859</v>
      </c>
      <c r="H153">
        <v>33.841405807142408</v>
      </c>
      <c r="I153">
        <v>16.986836304087674</v>
      </c>
      <c r="J153">
        <v>1</v>
      </c>
      <c r="K153">
        <v>101</v>
      </c>
      <c r="L153">
        <v>466</v>
      </c>
      <c r="M153">
        <v>55.111167097058633</v>
      </c>
      <c r="N153">
        <v>667.00258235182969</v>
      </c>
      <c r="O153">
        <v>1158.2792719027523</v>
      </c>
      <c r="P153">
        <v>23.17</v>
      </c>
      <c r="S153">
        <f>VLOOKUP(A153,Sheet6!B:C,2,0)</f>
        <v>74</v>
      </c>
    </row>
    <row r="154" spans="1:19">
      <c r="A154" t="s">
        <v>200</v>
      </c>
      <c r="B154">
        <v>593.41</v>
      </c>
      <c r="C154">
        <v>0.17027013363441804</v>
      </c>
      <c r="D154">
        <v>726.41694209817604</v>
      </c>
      <c r="E154">
        <v>17992</v>
      </c>
      <c r="F154">
        <v>19969.14</v>
      </c>
      <c r="G154">
        <v>0.40444212264707369</v>
      </c>
      <c r="H154">
        <v>34.37083972295715</v>
      </c>
      <c r="I154">
        <v>13.365126977974757</v>
      </c>
      <c r="J154">
        <v>6</v>
      </c>
      <c r="K154">
        <v>409</v>
      </c>
      <c r="L154">
        <v>1690</v>
      </c>
      <c r="M154">
        <v>176.82546637232269</v>
      </c>
      <c r="N154">
        <v>587.11514804266869</v>
      </c>
      <c r="O154">
        <v>958.69634822466776</v>
      </c>
      <c r="P154">
        <v>425.79</v>
      </c>
      <c r="S154">
        <f>VLOOKUP(A154,Sheet6!B:C,2,0)</f>
        <v>75</v>
      </c>
    </row>
    <row r="155" spans="1:19">
      <c r="A155" t="s">
        <v>1107</v>
      </c>
      <c r="B155">
        <v>363.06</v>
      </c>
      <c r="C155">
        <v>0.2291632237095797</v>
      </c>
      <c r="D155">
        <v>891.82019159911567</v>
      </c>
      <c r="E155">
        <v>31356</v>
      </c>
      <c r="F155">
        <v>24487.22</v>
      </c>
      <c r="G155">
        <v>0.41590921610753046</v>
      </c>
      <c r="H155">
        <v>34.143116840191702</v>
      </c>
      <c r="I155">
        <v>18.569933344350797</v>
      </c>
      <c r="J155">
        <v>3</v>
      </c>
      <c r="K155">
        <v>253</v>
      </c>
      <c r="L155">
        <v>645</v>
      </c>
      <c r="M155">
        <v>166.81264804715474</v>
      </c>
      <c r="N155">
        <v>637.3602159422685</v>
      </c>
      <c r="O155">
        <v>864.59538368313781</v>
      </c>
      <c r="P155">
        <v>124</v>
      </c>
      <c r="S155" t="e">
        <f>VLOOKUP(A155,Sheet6!B:C,2,0)</f>
        <v>#N/A</v>
      </c>
    </row>
    <row r="156" spans="1:19">
      <c r="A156" t="s">
        <v>209</v>
      </c>
      <c r="B156">
        <v>400.23</v>
      </c>
      <c r="C156">
        <v>0.1662793893511231</v>
      </c>
      <c r="D156">
        <v>938.18565400843897</v>
      </c>
      <c r="E156">
        <v>18855</v>
      </c>
      <c r="F156">
        <v>24046.2</v>
      </c>
      <c r="G156">
        <v>0.32981035904354994</v>
      </c>
      <c r="H156">
        <v>26.282387627114407</v>
      </c>
      <c r="I156">
        <v>12.582764910176648</v>
      </c>
      <c r="J156">
        <v>1</v>
      </c>
      <c r="K156">
        <v>208</v>
      </c>
      <c r="L156">
        <v>1271</v>
      </c>
      <c r="M156">
        <v>29.085775678984582</v>
      </c>
      <c r="N156">
        <v>737.57589386102984</v>
      </c>
      <c r="O156">
        <v>1152.8371186567724</v>
      </c>
      <c r="S156">
        <f>VLOOKUP(A156,Sheet6!B:C,2,0)</f>
        <v>57</v>
      </c>
    </row>
    <row r="157" spans="1:19">
      <c r="A157" t="s">
        <v>178</v>
      </c>
      <c r="B157">
        <v>482.08</v>
      </c>
      <c r="C157">
        <v>8.5027381347494199E-2</v>
      </c>
      <c r="D157">
        <v>964.93194555644504</v>
      </c>
      <c r="E157">
        <v>26227</v>
      </c>
      <c r="F157">
        <v>22813.07</v>
      </c>
      <c r="G157">
        <v>0.34226684367739796</v>
      </c>
      <c r="H157">
        <v>25.616080318619318</v>
      </c>
      <c r="I157">
        <v>14.443660803186194</v>
      </c>
      <c r="J157">
        <v>2</v>
      </c>
      <c r="K157">
        <v>249</v>
      </c>
      <c r="L157">
        <v>1117</v>
      </c>
      <c r="M157">
        <v>67.119565217391312</v>
      </c>
      <c r="N157">
        <v>637.23863259210088</v>
      </c>
      <c r="O157">
        <v>841.35413209425826</v>
      </c>
      <c r="P157">
        <v>190.9</v>
      </c>
      <c r="S157">
        <f>VLOOKUP(A157,Sheet6!B:C,2,0)</f>
        <v>77</v>
      </c>
    </row>
    <row r="158" spans="1:19">
      <c r="A158" t="s">
        <v>171</v>
      </c>
      <c r="B158">
        <v>274.47000000000003</v>
      </c>
      <c r="C158">
        <v>0.50355230079790136</v>
      </c>
      <c r="D158">
        <v>1048.7963316774935</v>
      </c>
      <c r="E158">
        <v>23777</v>
      </c>
      <c r="F158">
        <v>18912.009999999998</v>
      </c>
      <c r="G158">
        <v>0.26232375122964258</v>
      </c>
      <c r="H158">
        <v>25.758735016577401</v>
      </c>
      <c r="I158">
        <v>11.826429117936385</v>
      </c>
      <c r="J158">
        <v>3</v>
      </c>
      <c r="K158">
        <v>118</v>
      </c>
      <c r="L158">
        <v>524</v>
      </c>
      <c r="M158">
        <v>86.912959521987815</v>
      </c>
      <c r="N158">
        <v>593.14314861369189</v>
      </c>
      <c r="O158">
        <v>795.71537872991576</v>
      </c>
      <c r="P158">
        <v>290</v>
      </c>
      <c r="S158">
        <f>VLOOKUP(A158,Sheet6!B:C,2,0)</f>
        <v>78</v>
      </c>
    </row>
    <row r="159" spans="1:19">
      <c r="A159" t="s">
        <v>186</v>
      </c>
      <c r="B159">
        <v>228.63</v>
      </c>
      <c r="C159">
        <v>0.1272798845295893</v>
      </c>
      <c r="D159">
        <v>217.82583841463415</v>
      </c>
      <c r="E159">
        <v>31587</v>
      </c>
      <c r="F159">
        <v>26695.49</v>
      </c>
      <c r="G159">
        <v>0.54673489918208462</v>
      </c>
      <c r="H159">
        <v>35.275335695228101</v>
      </c>
      <c r="I159">
        <v>17.32056160608844</v>
      </c>
      <c r="J159">
        <v>1</v>
      </c>
      <c r="K159">
        <v>141</v>
      </c>
      <c r="L159">
        <v>566</v>
      </c>
      <c r="M159">
        <v>62.55522022481739</v>
      </c>
      <c r="N159">
        <v>690.19813672746363</v>
      </c>
      <c r="O159">
        <v>815.7284695796701</v>
      </c>
      <c r="P159">
        <v>292.7</v>
      </c>
      <c r="S159">
        <f>VLOOKUP(A159,Sheet6!B:C,2,0)</f>
        <v>197</v>
      </c>
    </row>
    <row r="160" spans="1:19">
      <c r="A160" t="s">
        <v>160</v>
      </c>
      <c r="B160">
        <v>1157.56</v>
      </c>
      <c r="C160">
        <v>0.15875634956287366</v>
      </c>
      <c r="D160">
        <v>436.66679241012486</v>
      </c>
      <c r="E160">
        <v>16997</v>
      </c>
      <c r="F160">
        <v>20804.22</v>
      </c>
      <c r="G160">
        <v>0.26953246483983551</v>
      </c>
      <c r="H160">
        <v>19.696603199834136</v>
      </c>
      <c r="I160">
        <v>9.4103113445523352</v>
      </c>
      <c r="J160">
        <v>4</v>
      </c>
      <c r="K160">
        <v>523</v>
      </c>
      <c r="L160">
        <v>3754</v>
      </c>
      <c r="M160">
        <v>54.851584367117042</v>
      </c>
      <c r="N160">
        <v>486.02232281695979</v>
      </c>
      <c r="O160">
        <v>910.19040049759849</v>
      </c>
      <c r="P160">
        <v>404.38</v>
      </c>
      <c r="Q160">
        <v>134000</v>
      </c>
      <c r="S160">
        <f>VLOOKUP(A160,Sheet6!B:C,2,0)</f>
        <v>184</v>
      </c>
    </row>
    <row r="161" spans="1:19">
      <c r="A161" t="s">
        <v>188</v>
      </c>
      <c r="B161">
        <v>905.99</v>
      </c>
      <c r="C161">
        <v>0.18952747822823651</v>
      </c>
      <c r="D161">
        <v>846.40321375186841</v>
      </c>
      <c r="E161">
        <v>12779</v>
      </c>
      <c r="F161">
        <v>21653.279999999999</v>
      </c>
      <c r="G161">
        <v>0.25165840682568241</v>
      </c>
      <c r="H161">
        <v>19.676817624918598</v>
      </c>
      <c r="I161">
        <v>19.437300632457312</v>
      </c>
      <c r="J161">
        <v>5</v>
      </c>
      <c r="K161">
        <v>476</v>
      </c>
      <c r="L161">
        <v>2680</v>
      </c>
      <c r="M161">
        <v>82.646607578450087</v>
      </c>
      <c r="N161">
        <v>796.91828828132759</v>
      </c>
      <c r="O161">
        <v>1242.949701431583</v>
      </c>
      <c r="P161">
        <v>688.9</v>
      </c>
      <c r="S161">
        <f>VLOOKUP(A161,Sheet6!B:C,2,0)</f>
        <v>38</v>
      </c>
    </row>
    <row r="162" spans="1:19">
      <c r="A162" t="s">
        <v>148</v>
      </c>
      <c r="B162">
        <v>853.1</v>
      </c>
      <c r="C162">
        <v>0.16956980424334778</v>
      </c>
      <c r="D162">
        <v>436.56926462310014</v>
      </c>
      <c r="E162">
        <v>13780</v>
      </c>
      <c r="F162">
        <v>21408.27</v>
      </c>
      <c r="G162">
        <v>0.31063181338647283</v>
      </c>
      <c r="H162">
        <v>15.376860860391513</v>
      </c>
      <c r="I162">
        <v>7.7740007033173129</v>
      </c>
      <c r="J162">
        <v>3</v>
      </c>
      <c r="K162">
        <v>387</v>
      </c>
      <c r="L162">
        <v>2464</v>
      </c>
      <c r="M162">
        <v>56.43652561247216</v>
      </c>
      <c r="N162">
        <v>697.69077482124021</v>
      </c>
      <c r="O162">
        <v>1016.1762982065408</v>
      </c>
      <c r="P162">
        <v>559.27</v>
      </c>
      <c r="S162">
        <f>VLOOKUP(A162,Sheet6!B:C,2,0)</f>
        <v>60</v>
      </c>
    </row>
    <row r="163" spans="1:19">
      <c r="A163" t="s">
        <v>173</v>
      </c>
      <c r="B163">
        <v>1197.42</v>
      </c>
      <c r="C163">
        <v>4.3677239398039115E-2</v>
      </c>
      <c r="D163">
        <v>1001.2710092817126</v>
      </c>
      <c r="E163">
        <v>10649</v>
      </c>
      <c r="F163">
        <v>20548.900000000001</v>
      </c>
      <c r="G163">
        <v>0.22130914800153662</v>
      </c>
      <c r="H163">
        <v>16.885470428087054</v>
      </c>
      <c r="I163">
        <v>8.9099898114279021</v>
      </c>
      <c r="J163">
        <v>3</v>
      </c>
      <c r="K163">
        <v>613</v>
      </c>
      <c r="L163">
        <v>4065</v>
      </c>
      <c r="M163">
        <v>25.944948305523539</v>
      </c>
      <c r="N163">
        <v>741.67794090628183</v>
      </c>
      <c r="O163">
        <v>1218.2859815269494</v>
      </c>
      <c r="P163">
        <v>50</v>
      </c>
      <c r="S163">
        <f>VLOOKUP(A163,Sheet6!B:C,2,0)</f>
        <v>59</v>
      </c>
    </row>
    <row r="164" spans="1:19">
      <c r="A164" t="s">
        <v>164</v>
      </c>
      <c r="B164">
        <v>869.16</v>
      </c>
      <c r="C164">
        <v>7.492291407796034E-2</v>
      </c>
      <c r="D164">
        <v>576.25140887091425</v>
      </c>
      <c r="E164">
        <v>11708</v>
      </c>
      <c r="F164">
        <v>18997.27</v>
      </c>
      <c r="G164">
        <v>0.26692438676423214</v>
      </c>
      <c r="H164">
        <v>24.027796953380275</v>
      </c>
      <c r="I164">
        <v>10.726448525012657</v>
      </c>
      <c r="J164">
        <v>2</v>
      </c>
      <c r="K164">
        <v>344</v>
      </c>
      <c r="L164">
        <v>2344</v>
      </c>
      <c r="M164">
        <v>19.449813613143725</v>
      </c>
      <c r="N164">
        <v>685.71954530811354</v>
      </c>
      <c r="O164">
        <v>1153.5275438354274</v>
      </c>
      <c r="P164">
        <v>322.60000000000002</v>
      </c>
      <c r="S164">
        <f>VLOOKUP(A164,Sheet6!B:C,2,0)</f>
        <v>79</v>
      </c>
    </row>
    <row r="165" spans="1:19">
      <c r="A165" t="s">
        <v>125</v>
      </c>
      <c r="B165">
        <v>834.39</v>
      </c>
      <c r="C165">
        <v>0.61673797624611992</v>
      </c>
      <c r="D165">
        <v>982.32870261360961</v>
      </c>
      <c r="E165">
        <v>51144</v>
      </c>
      <c r="G165">
        <v>0.27205503421661331</v>
      </c>
      <c r="H165">
        <v>51.372859214515998</v>
      </c>
      <c r="I165">
        <v>28.759932405709559</v>
      </c>
      <c r="J165">
        <v>78</v>
      </c>
      <c r="K165">
        <v>408</v>
      </c>
      <c r="L165">
        <v>681</v>
      </c>
      <c r="M165">
        <v>1014.2918778988243</v>
      </c>
      <c r="N165">
        <v>495.69146322463121</v>
      </c>
      <c r="O165">
        <v>495.21207109385301</v>
      </c>
      <c r="P165">
        <v>6440</v>
      </c>
      <c r="Q165">
        <v>7638191</v>
      </c>
      <c r="S165">
        <f>VLOOKUP(A165,Sheet6!B:C,2,0)</f>
        <v>62</v>
      </c>
    </row>
    <row r="166" spans="1:19">
      <c r="A166" t="s">
        <v>121</v>
      </c>
      <c r="B166">
        <v>257.94</v>
      </c>
      <c r="C166">
        <v>0.27781654648367837</v>
      </c>
      <c r="D166">
        <v>562.81911411739031</v>
      </c>
      <c r="E166">
        <v>23560</v>
      </c>
      <c r="F166">
        <v>17272.11</v>
      </c>
      <c r="G166">
        <v>0.29076529425447778</v>
      </c>
      <c r="H166">
        <v>36.229355664107935</v>
      </c>
      <c r="I166">
        <v>15.856400713344188</v>
      </c>
      <c r="J166">
        <v>3</v>
      </c>
      <c r="K166">
        <v>149</v>
      </c>
      <c r="L166">
        <v>625</v>
      </c>
      <c r="M166">
        <v>124.99806156470497</v>
      </c>
      <c r="N166">
        <v>793.98309684422736</v>
      </c>
      <c r="O166">
        <v>906.02465689695282</v>
      </c>
      <c r="P166">
        <v>146</v>
      </c>
      <c r="S166">
        <f>VLOOKUP(A166,Sheet6!B:C,2,0)</f>
        <v>64</v>
      </c>
    </row>
    <row r="167" spans="1:19">
      <c r="A167" t="s">
        <v>154</v>
      </c>
      <c r="B167">
        <v>352.12</v>
      </c>
      <c r="C167">
        <v>0.13591957287288425</v>
      </c>
      <c r="D167">
        <v>148.69932432432432</v>
      </c>
      <c r="E167">
        <v>17015</v>
      </c>
      <c r="F167">
        <v>20991.85</v>
      </c>
      <c r="G167">
        <v>0.43451096217198681</v>
      </c>
      <c r="H167">
        <v>36.129728501647165</v>
      </c>
      <c r="I167">
        <v>19.158241508576623</v>
      </c>
      <c r="J167">
        <v>4</v>
      </c>
      <c r="K167">
        <v>205</v>
      </c>
      <c r="L167">
        <v>807</v>
      </c>
      <c r="M167">
        <v>92.238441440418043</v>
      </c>
      <c r="N167">
        <v>630.18289219584233</v>
      </c>
      <c r="O167">
        <v>654.60638418720896</v>
      </c>
      <c r="P167">
        <v>237.6</v>
      </c>
      <c r="S167">
        <f>VLOOKUP(A167,Sheet6!B:C,2,0)</f>
        <v>198</v>
      </c>
    </row>
    <row r="168" spans="1:19">
      <c r="A168" t="s">
        <v>123</v>
      </c>
      <c r="B168">
        <v>401.1</v>
      </c>
      <c r="C168">
        <v>0.31067065569683366</v>
      </c>
      <c r="D168">
        <v>190.56442417331814</v>
      </c>
      <c r="E168">
        <v>31476</v>
      </c>
      <c r="F168">
        <v>19332</v>
      </c>
      <c r="G168">
        <v>0.38145100972326101</v>
      </c>
      <c r="H168">
        <v>34.794315632011966</v>
      </c>
      <c r="I168">
        <v>20.079780603340811</v>
      </c>
      <c r="J168">
        <v>5</v>
      </c>
      <c r="K168">
        <v>189</v>
      </c>
      <c r="L168">
        <v>380</v>
      </c>
      <c r="M168">
        <v>122.31862378459236</v>
      </c>
      <c r="N168">
        <v>455.99601096983292</v>
      </c>
      <c r="O168">
        <v>423.58514086262767</v>
      </c>
      <c r="P168">
        <v>302.7</v>
      </c>
      <c r="Q168">
        <v>657528</v>
      </c>
      <c r="S168">
        <f>VLOOKUP(A168,Sheet6!B:C,2,0)</f>
        <v>293</v>
      </c>
    </row>
    <row r="169" spans="1:19">
      <c r="A169" t="s">
        <v>144</v>
      </c>
      <c r="B169">
        <v>586.63</v>
      </c>
      <c r="C169">
        <v>0.37611441624192421</v>
      </c>
      <c r="D169">
        <v>297.41938754816465</v>
      </c>
      <c r="E169">
        <v>22071</v>
      </c>
      <c r="F169">
        <v>20290.439999999999</v>
      </c>
      <c r="G169">
        <v>0.32558853110137564</v>
      </c>
      <c r="H169">
        <v>27.279545880708454</v>
      </c>
      <c r="I169">
        <v>14.738421151321958</v>
      </c>
      <c r="J169">
        <v>4</v>
      </c>
      <c r="K169">
        <v>256</v>
      </c>
      <c r="L169">
        <v>863</v>
      </c>
      <c r="M169">
        <v>62.753353902800747</v>
      </c>
      <c r="N169">
        <v>540.20421730903638</v>
      </c>
      <c r="O169">
        <v>566.28539283705231</v>
      </c>
      <c r="P169">
        <v>591.97</v>
      </c>
      <c r="Q169">
        <v>137000</v>
      </c>
      <c r="S169">
        <f>VLOOKUP(A169,Sheet6!B:C,2,0)</f>
        <v>185</v>
      </c>
    </row>
    <row r="170" spans="1:19">
      <c r="A170" t="s">
        <v>124</v>
      </c>
      <c r="B170">
        <v>103.4</v>
      </c>
      <c r="C170">
        <v>1</v>
      </c>
      <c r="D170">
        <v>687.5</v>
      </c>
      <c r="E170">
        <v>31310</v>
      </c>
      <c r="F170">
        <v>12721.22</v>
      </c>
      <c r="G170">
        <v>0.41586073500967113</v>
      </c>
      <c r="H170">
        <v>34.613152804642162</v>
      </c>
      <c r="I170">
        <v>24.806576402321081</v>
      </c>
      <c r="J170">
        <v>1</v>
      </c>
      <c r="K170">
        <v>60</v>
      </c>
      <c r="L170">
        <v>263</v>
      </c>
      <c r="M170">
        <v>90.251450676982586</v>
      </c>
      <c r="N170">
        <v>701.16054158607346</v>
      </c>
      <c r="O170">
        <v>721.47001934235971</v>
      </c>
      <c r="P170">
        <v>28.22</v>
      </c>
      <c r="S170">
        <f>VLOOKUP(A170,Sheet6!B:C,2,0)</f>
        <v>63</v>
      </c>
    </row>
    <row r="171" spans="1:19">
      <c r="A171" t="s">
        <v>129</v>
      </c>
      <c r="B171">
        <v>300.58</v>
      </c>
      <c r="C171">
        <v>0.22463237740368622</v>
      </c>
      <c r="D171">
        <v>242.32505643340858</v>
      </c>
      <c r="E171">
        <v>21074</v>
      </c>
      <c r="F171">
        <v>23426.47</v>
      </c>
      <c r="G171">
        <v>0.31938252711424581</v>
      </c>
      <c r="H171">
        <v>28.87750349324639</v>
      </c>
      <c r="I171">
        <v>14.585135404883891</v>
      </c>
      <c r="J171">
        <v>1</v>
      </c>
      <c r="K171">
        <v>139</v>
      </c>
      <c r="L171">
        <v>311</v>
      </c>
      <c r="M171">
        <v>61.118504225164685</v>
      </c>
      <c r="N171">
        <v>498.36981835118775</v>
      </c>
      <c r="O171">
        <v>437.82021425244534</v>
      </c>
      <c r="P171">
        <v>219.3</v>
      </c>
      <c r="S171">
        <f>VLOOKUP(A171,Sheet6!B:C,2,0)</f>
        <v>186</v>
      </c>
    </row>
    <row r="172" spans="1:19">
      <c r="A172" t="s">
        <v>131</v>
      </c>
      <c r="B172">
        <v>526.89</v>
      </c>
      <c r="C172">
        <v>0.17753231224733818</v>
      </c>
      <c r="D172">
        <v>591.34680134680127</v>
      </c>
      <c r="E172">
        <v>14366</v>
      </c>
      <c r="F172">
        <v>16490.88</v>
      </c>
      <c r="G172">
        <v>0.28279147450131908</v>
      </c>
      <c r="H172">
        <v>19.125434151340887</v>
      </c>
      <c r="I172">
        <v>11.015582000037959</v>
      </c>
      <c r="J172">
        <v>2</v>
      </c>
      <c r="K172">
        <v>235</v>
      </c>
      <c r="L172">
        <v>713</v>
      </c>
      <c r="M172">
        <v>60.107422801723324</v>
      </c>
      <c r="N172">
        <v>647.19391144261613</v>
      </c>
      <c r="O172">
        <v>569.37880772077665</v>
      </c>
      <c r="P172">
        <v>674.26</v>
      </c>
      <c r="S172">
        <f>VLOOKUP(A172,Sheet6!B:C,2,0)</f>
        <v>81</v>
      </c>
    </row>
    <row r="173" spans="1:19">
      <c r="A173" t="s">
        <v>115</v>
      </c>
      <c r="B173">
        <v>655.09</v>
      </c>
      <c r="C173">
        <v>0.17280068387549802</v>
      </c>
      <c r="D173">
        <v>461.16860260471668</v>
      </c>
      <c r="E173">
        <v>10962</v>
      </c>
      <c r="F173">
        <v>18897.689999999999</v>
      </c>
      <c r="G173">
        <v>0.26713886641530171</v>
      </c>
      <c r="H173">
        <v>22.06567036590392</v>
      </c>
      <c r="I173">
        <v>9.6383703002640857</v>
      </c>
      <c r="J173">
        <v>9</v>
      </c>
      <c r="K173">
        <v>275</v>
      </c>
      <c r="L173">
        <v>585</v>
      </c>
      <c r="M173">
        <v>179.26239142713214</v>
      </c>
      <c r="N173">
        <v>579.15706238837402</v>
      </c>
      <c r="O173">
        <v>553.35908043169638</v>
      </c>
      <c r="P173">
        <v>19.8</v>
      </c>
      <c r="S173">
        <f>VLOOKUP(A173,Sheet6!B:C,2,0)</f>
        <v>187</v>
      </c>
    </row>
    <row r="174" spans="1:19">
      <c r="A174" t="s">
        <v>138</v>
      </c>
      <c r="B174">
        <v>737.38</v>
      </c>
      <c r="C174">
        <v>4.9825056280343921E-2</v>
      </c>
      <c r="D174">
        <v>422.66422102487678</v>
      </c>
      <c r="E174">
        <v>10928</v>
      </c>
      <c r="F174">
        <v>17486.29</v>
      </c>
      <c r="G174">
        <v>0.27665518457240501</v>
      </c>
      <c r="H174">
        <v>18.038189264693916</v>
      </c>
      <c r="I174">
        <v>12.205375789959044</v>
      </c>
      <c r="J174">
        <v>4</v>
      </c>
      <c r="K174">
        <v>369</v>
      </c>
      <c r="L174">
        <v>1422</v>
      </c>
      <c r="M174">
        <v>51.940654750603485</v>
      </c>
      <c r="N174">
        <v>767.98936776153414</v>
      </c>
      <c r="O174">
        <v>732.18693211098764</v>
      </c>
      <c r="P174">
        <v>732</v>
      </c>
      <c r="S174">
        <f>VLOOKUP(A174,Sheet6!B:C,2,0)</f>
        <v>61</v>
      </c>
    </row>
    <row r="175" spans="1:19">
      <c r="A175" t="s">
        <v>111</v>
      </c>
      <c r="B175">
        <v>289.42</v>
      </c>
      <c r="C175">
        <v>0.20610185889019417</v>
      </c>
      <c r="D175">
        <v>293.49964506642334</v>
      </c>
      <c r="E175">
        <v>16101</v>
      </c>
      <c r="F175">
        <v>17614.82</v>
      </c>
      <c r="G175">
        <v>0.28332527123211937</v>
      </c>
      <c r="H175">
        <v>22.434524220855504</v>
      </c>
      <c r="I175">
        <v>12.259000760140971</v>
      </c>
      <c r="J175">
        <v>2</v>
      </c>
      <c r="K175">
        <v>161</v>
      </c>
      <c r="L175">
        <v>506</v>
      </c>
      <c r="M175">
        <v>87.830834081957008</v>
      </c>
      <c r="N175">
        <v>680.32616958054041</v>
      </c>
      <c r="O175">
        <v>735.95466795660286</v>
      </c>
      <c r="P175">
        <v>154.12</v>
      </c>
      <c r="S175">
        <f>VLOOKUP(A175,Sheet6!B:C,2,0)</f>
        <v>65</v>
      </c>
    </row>
    <row r="176" spans="1:19">
      <c r="A176" t="s">
        <v>324</v>
      </c>
      <c r="B176">
        <v>256.94</v>
      </c>
      <c r="C176">
        <v>0.25126488674398695</v>
      </c>
      <c r="D176">
        <v>266.64591116645909</v>
      </c>
      <c r="E176">
        <v>15531</v>
      </c>
      <c r="F176">
        <v>20024.28</v>
      </c>
      <c r="G176">
        <v>0.37362808437767575</v>
      </c>
      <c r="H176">
        <v>19.848991982564023</v>
      </c>
      <c r="I176">
        <v>16.817155756207676</v>
      </c>
      <c r="J176">
        <v>1</v>
      </c>
      <c r="K176">
        <v>108</v>
      </c>
      <c r="L176">
        <v>200</v>
      </c>
      <c r="M176">
        <v>25.834825251031369</v>
      </c>
      <c r="N176">
        <v>593.91297579201375</v>
      </c>
      <c r="O176">
        <v>563.55569393632754</v>
      </c>
      <c r="P176">
        <v>96.9</v>
      </c>
      <c r="S176">
        <f>VLOOKUP(A176,Sheet6!B:C,2,0)</f>
        <v>80</v>
      </c>
    </row>
    <row r="177" spans="1:19">
      <c r="A177" t="s">
        <v>89</v>
      </c>
      <c r="B177">
        <v>648.37</v>
      </c>
      <c r="C177">
        <v>0.36960377562194424</v>
      </c>
      <c r="D177">
        <v>548.58279042220158</v>
      </c>
      <c r="E177">
        <v>56620</v>
      </c>
      <c r="F177">
        <v>34887.870000000003</v>
      </c>
      <c r="G177">
        <v>0.40871724478307137</v>
      </c>
      <c r="H177">
        <v>55.383500161944568</v>
      </c>
      <c r="I177">
        <v>26.455573206656691</v>
      </c>
      <c r="J177">
        <v>48</v>
      </c>
      <c r="K177">
        <v>291</v>
      </c>
      <c r="L177">
        <v>1055</v>
      </c>
      <c r="M177">
        <v>775.7484152567207</v>
      </c>
      <c r="N177">
        <v>455.44982031864521</v>
      </c>
      <c r="O177">
        <v>622.48407545074565</v>
      </c>
      <c r="P177">
        <v>1478.52</v>
      </c>
      <c r="Q177">
        <v>9421000</v>
      </c>
      <c r="S177">
        <f>VLOOKUP(A177,Sheet6!B:C,2,0)</f>
        <v>67</v>
      </c>
    </row>
    <row r="178" spans="1:19">
      <c r="A178" t="s">
        <v>86</v>
      </c>
      <c r="B178">
        <v>381.98</v>
      </c>
      <c r="C178">
        <v>0.25917587308236034</v>
      </c>
      <c r="D178">
        <v>338.75487761617597</v>
      </c>
      <c r="E178">
        <v>27536</v>
      </c>
      <c r="F178">
        <v>29228.48</v>
      </c>
      <c r="G178">
        <v>0.46337504581391692</v>
      </c>
      <c r="H178">
        <v>37.156395622807473</v>
      </c>
      <c r="I178">
        <v>18.925074611236191</v>
      </c>
      <c r="J178">
        <v>9</v>
      </c>
      <c r="K178">
        <v>195</v>
      </c>
      <c r="L178">
        <v>513</v>
      </c>
      <c r="M178">
        <v>193.49965966804544</v>
      </c>
      <c r="N178">
        <v>380.90999528771141</v>
      </c>
      <c r="O178">
        <v>553.95570448714591</v>
      </c>
      <c r="P178">
        <v>692.61</v>
      </c>
      <c r="S178">
        <f>VLOOKUP(A178,Sheet6!B:C,2,0)</f>
        <v>68</v>
      </c>
    </row>
    <row r="179" spans="1:19">
      <c r="A179" t="s">
        <v>85</v>
      </c>
      <c r="B179">
        <v>294.63</v>
      </c>
      <c r="C179">
        <v>0.29793300071275836</v>
      </c>
      <c r="D179">
        <v>587.4975074775673</v>
      </c>
      <c r="E179">
        <v>26608</v>
      </c>
      <c r="F179">
        <v>25347.16</v>
      </c>
      <c r="G179">
        <v>0.36995553745375559</v>
      </c>
      <c r="H179">
        <v>31.1136001086108</v>
      </c>
      <c r="I179">
        <v>17.829141635271359</v>
      </c>
      <c r="J179">
        <v>9</v>
      </c>
      <c r="K179">
        <v>190</v>
      </c>
      <c r="L179">
        <v>515</v>
      </c>
      <c r="M179">
        <v>369.40569527882428</v>
      </c>
      <c r="N179">
        <v>454.80772494314903</v>
      </c>
      <c r="O179">
        <v>520.31361368496084</v>
      </c>
      <c r="P179">
        <v>123.47</v>
      </c>
      <c r="S179">
        <f>VLOOKUP(A179,Sheet6!B:C,2,0)</f>
        <v>82</v>
      </c>
    </row>
    <row r="180" spans="1:19">
      <c r="A180" t="s">
        <v>71</v>
      </c>
      <c r="B180">
        <v>735.5</v>
      </c>
      <c r="C180">
        <v>0.14099252209381374</v>
      </c>
      <c r="D180">
        <v>480.75037584155831</v>
      </c>
      <c r="E180">
        <v>17299</v>
      </c>
      <c r="F180">
        <v>25393.17</v>
      </c>
      <c r="G180">
        <v>0.4051665533650578</v>
      </c>
      <c r="H180">
        <v>25.791978246091094</v>
      </c>
      <c r="I180">
        <v>13.51869476546567</v>
      </c>
      <c r="J180">
        <v>7</v>
      </c>
      <c r="K180">
        <v>425</v>
      </c>
      <c r="L180">
        <v>1925</v>
      </c>
      <c r="M180">
        <v>121.66961250849762</v>
      </c>
      <c r="N180">
        <v>351.18966689326987</v>
      </c>
      <c r="O180">
        <v>823.92929979605708</v>
      </c>
      <c r="P180">
        <v>850</v>
      </c>
      <c r="S180">
        <f>VLOOKUP(A180,Sheet6!B:C,2,0)</f>
        <v>83</v>
      </c>
    </row>
    <row r="181" spans="1:19">
      <c r="A181" t="s">
        <v>74</v>
      </c>
      <c r="B181">
        <v>759.12</v>
      </c>
      <c r="C181">
        <v>8.8167878596269372E-2</v>
      </c>
      <c r="D181">
        <v>364.43590974555929</v>
      </c>
      <c r="E181">
        <v>8857</v>
      </c>
      <c r="F181">
        <v>22419.15</v>
      </c>
      <c r="G181">
        <v>0.34908841816840552</v>
      </c>
      <c r="H181">
        <v>22.262619875645484</v>
      </c>
      <c r="I181">
        <v>16.598166297818526</v>
      </c>
      <c r="J181">
        <v>3</v>
      </c>
      <c r="K181">
        <v>483</v>
      </c>
      <c r="L181">
        <v>1752</v>
      </c>
      <c r="M181">
        <v>31.814469385604383</v>
      </c>
      <c r="N181">
        <v>339.20855727684688</v>
      </c>
      <c r="O181">
        <v>785.11961218252713</v>
      </c>
      <c r="P181">
        <v>153.4</v>
      </c>
      <c r="S181">
        <f>VLOOKUP(A181,Sheet6!B:C,2,0)</f>
        <v>190</v>
      </c>
    </row>
    <row r="182" spans="1:19">
      <c r="A182" t="s">
        <v>102</v>
      </c>
      <c r="B182">
        <v>555.11</v>
      </c>
      <c r="C182">
        <v>0.15205995208156942</v>
      </c>
      <c r="D182">
        <v>367.93928547756349</v>
      </c>
      <c r="E182">
        <v>24542</v>
      </c>
      <c r="F182">
        <v>21800.87</v>
      </c>
      <c r="G182">
        <v>0.53142620381546002</v>
      </c>
      <c r="H182">
        <v>24.33751868998937</v>
      </c>
      <c r="I182">
        <v>14.06748212066077</v>
      </c>
      <c r="J182">
        <v>5</v>
      </c>
      <c r="K182">
        <v>338</v>
      </c>
      <c r="L182">
        <v>1022</v>
      </c>
      <c r="M182">
        <v>64.824989641692639</v>
      </c>
      <c r="N182">
        <v>482.42690637891593</v>
      </c>
      <c r="O182">
        <v>625.10133126767676</v>
      </c>
      <c r="P182">
        <v>928.59</v>
      </c>
      <c r="S182">
        <f>VLOOKUP(A182,Sheet6!B:C,2,0)</f>
        <v>66</v>
      </c>
    </row>
    <row r="183" spans="1:19">
      <c r="A183" t="s">
        <v>94</v>
      </c>
      <c r="B183">
        <v>615.42999999999995</v>
      </c>
      <c r="C183">
        <v>0.22811692637667971</v>
      </c>
      <c r="D183">
        <v>342.85793871866292</v>
      </c>
      <c r="E183">
        <v>22496</v>
      </c>
      <c r="F183">
        <v>25052.34</v>
      </c>
      <c r="G183">
        <v>0.4500918057293275</v>
      </c>
      <c r="H183">
        <v>25.240888484474272</v>
      </c>
      <c r="I183">
        <v>22.684951984791123</v>
      </c>
      <c r="J183">
        <v>4</v>
      </c>
      <c r="K183">
        <v>300</v>
      </c>
      <c r="L183">
        <v>784</v>
      </c>
      <c r="M183">
        <v>56.282599158312081</v>
      </c>
      <c r="N183">
        <v>451.06673382838028</v>
      </c>
      <c r="O183">
        <v>452.20414994394167</v>
      </c>
      <c r="P183">
        <v>184.56</v>
      </c>
      <c r="Q183">
        <v>236263</v>
      </c>
      <c r="S183">
        <f>VLOOKUP(A183,Sheet6!B:C,2,0)</f>
        <v>188</v>
      </c>
    </row>
    <row r="184" spans="1:19">
      <c r="A184" t="s">
        <v>1108</v>
      </c>
      <c r="B184">
        <v>164.61</v>
      </c>
      <c r="C184">
        <v>0.30180426462547838</v>
      </c>
      <c r="D184">
        <v>172.98234552332914</v>
      </c>
      <c r="E184">
        <v>13517</v>
      </c>
      <c r="F184">
        <v>25440.63</v>
      </c>
      <c r="G184">
        <v>0.74722070348095493</v>
      </c>
      <c r="H184">
        <v>31.26177024482109</v>
      </c>
      <c r="I184">
        <v>14.762165117550573</v>
      </c>
      <c r="J184">
        <v>2</v>
      </c>
      <c r="K184">
        <v>104</v>
      </c>
      <c r="L184">
        <v>218</v>
      </c>
      <c r="M184">
        <v>78.275924913431737</v>
      </c>
      <c r="N184">
        <v>443.47245003341226</v>
      </c>
      <c r="O184">
        <v>617.82394751230174</v>
      </c>
      <c r="P184">
        <v>131.5</v>
      </c>
      <c r="Q184">
        <v>594568</v>
      </c>
      <c r="S184" t="e">
        <f>VLOOKUP(A184,Sheet6!B:C,2,0)</f>
        <v>#N/A</v>
      </c>
    </row>
    <row r="185" spans="1:19">
      <c r="A185" t="s">
        <v>92</v>
      </c>
      <c r="B185">
        <v>469.11</v>
      </c>
      <c r="C185">
        <v>0.28178891944320095</v>
      </c>
      <c r="D185">
        <v>386.28952569169962</v>
      </c>
      <c r="E185">
        <v>14071</v>
      </c>
      <c r="F185">
        <v>23309.11</v>
      </c>
      <c r="G185">
        <v>0.30909594764554155</v>
      </c>
      <c r="H185">
        <v>21.545053398989577</v>
      </c>
      <c r="I185">
        <v>10.886572445695039</v>
      </c>
      <c r="J185">
        <v>4</v>
      </c>
      <c r="K185">
        <v>247</v>
      </c>
      <c r="L185">
        <v>601</v>
      </c>
      <c r="M185">
        <v>58.723966660271579</v>
      </c>
      <c r="N185">
        <v>411.8437040353009</v>
      </c>
      <c r="O185">
        <v>516.5099869966532</v>
      </c>
      <c r="P185">
        <v>91.45</v>
      </c>
      <c r="S185">
        <f>VLOOKUP(A185,Sheet6!B:C,2,0)</f>
        <v>301</v>
      </c>
    </row>
    <row r="186" spans="1:19">
      <c r="A186" t="s">
        <v>60</v>
      </c>
      <c r="B186">
        <v>472.43</v>
      </c>
      <c r="C186">
        <v>0.14069809283915077</v>
      </c>
      <c r="D186">
        <v>242.19727263406131</v>
      </c>
      <c r="E186">
        <v>19059</v>
      </c>
      <c r="F186">
        <v>26419.09</v>
      </c>
      <c r="G186">
        <v>0.69428275088372882</v>
      </c>
      <c r="H186">
        <v>34.138390872721885</v>
      </c>
      <c r="I186">
        <v>16.760154943589527</v>
      </c>
      <c r="J186">
        <v>2</v>
      </c>
      <c r="K186">
        <v>292</v>
      </c>
      <c r="L186">
        <v>1516</v>
      </c>
      <c r="M186">
        <v>42.596786825561459</v>
      </c>
      <c r="N186">
        <v>429.26994475372015</v>
      </c>
      <c r="O186">
        <v>876.74364456109902</v>
      </c>
      <c r="P186">
        <v>348</v>
      </c>
      <c r="S186">
        <f>VLOOKUP(A186,Sheet6!B:C,2,0)</f>
        <v>69</v>
      </c>
    </row>
    <row r="187" spans="1:19">
      <c r="A187" t="s">
        <v>64</v>
      </c>
      <c r="B187">
        <v>586.66</v>
      </c>
      <c r="C187">
        <v>0.18625779838407255</v>
      </c>
      <c r="D187">
        <v>261.4232877322757</v>
      </c>
      <c r="E187">
        <v>12471</v>
      </c>
      <c r="F187">
        <v>25116.05</v>
      </c>
      <c r="G187">
        <v>0.44148228957147245</v>
      </c>
      <c r="H187">
        <v>22.249684655507451</v>
      </c>
      <c r="I187">
        <v>11.008079637268606</v>
      </c>
      <c r="J187">
        <v>3</v>
      </c>
      <c r="K187">
        <v>331</v>
      </c>
      <c r="L187">
        <v>490</v>
      </c>
      <c r="M187">
        <v>41.337401561381384</v>
      </c>
      <c r="N187">
        <v>492.44877782702082</v>
      </c>
      <c r="O187">
        <v>784.44073228104867</v>
      </c>
      <c r="P187">
        <v>471.37</v>
      </c>
      <c r="Q187">
        <v>5931</v>
      </c>
      <c r="S187">
        <f>VLOOKUP(A187,Sheet6!B:C,2,0)</f>
        <v>191</v>
      </c>
    </row>
    <row r="188" spans="1:19">
      <c r="A188" t="s">
        <v>77</v>
      </c>
      <c r="B188">
        <v>506.75</v>
      </c>
      <c r="C188">
        <v>6.8140108534780461E-2</v>
      </c>
      <c r="D188">
        <v>183.44555459021143</v>
      </c>
      <c r="E188">
        <v>12041</v>
      </c>
      <c r="F188">
        <v>25749.72</v>
      </c>
      <c r="G188">
        <v>0.6926492353231376</v>
      </c>
      <c r="H188">
        <v>29.710902812037492</v>
      </c>
      <c r="I188">
        <v>18.220029600394671</v>
      </c>
      <c r="J188">
        <v>4</v>
      </c>
      <c r="K188">
        <v>364</v>
      </c>
      <c r="L188">
        <v>1525</v>
      </c>
      <c r="M188">
        <v>58.581154415392206</v>
      </c>
      <c r="N188">
        <v>276.27035027133695</v>
      </c>
      <c r="O188">
        <v>627.52836704489391</v>
      </c>
      <c r="P188">
        <v>792</v>
      </c>
      <c r="Q188">
        <v>73094</v>
      </c>
      <c r="S188">
        <f>VLOOKUP(A188,Sheet6!B:C,2,0)</f>
        <v>201</v>
      </c>
    </row>
    <row r="189" spans="1:19">
      <c r="A189" t="s">
        <v>83</v>
      </c>
      <c r="B189">
        <v>419.47</v>
      </c>
      <c r="C189">
        <v>0.10618161012706509</v>
      </c>
      <c r="D189">
        <v>516.77959837378341</v>
      </c>
      <c r="E189">
        <v>14454</v>
      </c>
      <c r="F189">
        <v>18777.87</v>
      </c>
      <c r="G189">
        <v>0.32898657830118955</v>
      </c>
      <c r="H189">
        <v>20.966934464920016</v>
      </c>
      <c r="I189">
        <v>13.45269029966386</v>
      </c>
      <c r="J189">
        <v>3</v>
      </c>
      <c r="K189">
        <v>286</v>
      </c>
      <c r="L189">
        <v>938</v>
      </c>
      <c r="M189">
        <v>58.085202755858582</v>
      </c>
      <c r="N189">
        <v>363.31561255870503</v>
      </c>
      <c r="O189">
        <v>755.00035759410684</v>
      </c>
      <c r="P189">
        <v>9100</v>
      </c>
      <c r="S189">
        <f>VLOOKUP(A189,Sheet6!B:C,2,0)</f>
        <v>189</v>
      </c>
    </row>
    <row r="190" spans="1:19">
      <c r="A190" t="s">
        <v>32</v>
      </c>
      <c r="B190">
        <v>789.39</v>
      </c>
      <c r="C190">
        <v>0.82373731615551249</v>
      </c>
      <c r="D190">
        <v>1061.8644067796608</v>
      </c>
      <c r="E190">
        <v>89082</v>
      </c>
      <c r="F190">
        <v>49518.11</v>
      </c>
      <c r="G190">
        <v>0.32050063973447851</v>
      </c>
      <c r="H190">
        <v>65.480940979743849</v>
      </c>
      <c r="I190">
        <v>41.710687999594626</v>
      </c>
      <c r="J190">
        <v>74</v>
      </c>
      <c r="K190">
        <v>471</v>
      </c>
      <c r="L190">
        <v>1022</v>
      </c>
      <c r="M190">
        <v>1008.381155069104</v>
      </c>
      <c r="N190">
        <v>728.66390504060098</v>
      </c>
      <c r="O190">
        <v>1050.0513054383764</v>
      </c>
      <c r="P190">
        <v>7953.19</v>
      </c>
      <c r="Q190">
        <v>49420000</v>
      </c>
      <c r="S190">
        <f>VLOOKUP(A190,Sheet6!B:C,2,0)</f>
        <v>50</v>
      </c>
    </row>
    <row r="191" spans="1:19">
      <c r="A191" t="s">
        <v>51</v>
      </c>
      <c r="B191">
        <v>325.54000000000002</v>
      </c>
      <c r="C191">
        <v>0.28288382380045463</v>
      </c>
      <c r="D191">
        <v>176.32020798353466</v>
      </c>
      <c r="E191">
        <v>19549</v>
      </c>
      <c r="F191">
        <v>28273.119999999999</v>
      </c>
      <c r="G191">
        <v>0.53449652884438159</v>
      </c>
      <c r="H191">
        <v>32.7148737482337</v>
      </c>
      <c r="I191">
        <v>15.607913006082201</v>
      </c>
      <c r="J191">
        <v>2</v>
      </c>
      <c r="K191">
        <v>168</v>
      </c>
      <c r="L191">
        <v>846</v>
      </c>
      <c r="M191">
        <v>89.29778214658721</v>
      </c>
      <c r="N191">
        <v>636.78810591632362</v>
      </c>
      <c r="O191">
        <v>669.65657062112177</v>
      </c>
      <c r="P191">
        <v>528.38</v>
      </c>
      <c r="S191">
        <f>VLOOKUP(A191,Sheet6!B:C,2,0)</f>
        <v>49</v>
      </c>
    </row>
    <row r="192" spans="1:19">
      <c r="A192" t="s">
        <v>24</v>
      </c>
      <c r="B192">
        <v>884.03</v>
      </c>
      <c r="C192">
        <v>1</v>
      </c>
      <c r="D192">
        <v>4437.901606425703</v>
      </c>
      <c r="E192">
        <v>92772</v>
      </c>
      <c r="F192">
        <v>46715.25</v>
      </c>
      <c r="G192">
        <v>0.11424951641912605</v>
      </c>
      <c r="H192">
        <v>22.478875151295771</v>
      </c>
      <c r="I192">
        <v>24.193749080913545</v>
      </c>
      <c r="J192">
        <v>8</v>
      </c>
      <c r="K192">
        <v>285</v>
      </c>
      <c r="L192">
        <v>346</v>
      </c>
      <c r="M192">
        <v>75.734986369240872</v>
      </c>
      <c r="N192">
        <v>357.45393255884989</v>
      </c>
      <c r="O192">
        <v>666.83257355519606</v>
      </c>
      <c r="P192">
        <v>2238</v>
      </c>
      <c r="Q192">
        <v>20510100</v>
      </c>
      <c r="S192">
        <f>VLOOKUP(A192,Sheet6!B:C,2,0)</f>
        <v>85</v>
      </c>
    </row>
    <row r="193" spans="1:19">
      <c r="A193" t="s">
        <v>18</v>
      </c>
      <c r="B193">
        <v>101.07</v>
      </c>
      <c r="C193">
        <v>1</v>
      </c>
      <c r="D193">
        <v>594.17989417989406</v>
      </c>
      <c r="E193">
        <v>69890</v>
      </c>
      <c r="F193">
        <v>31760.66</v>
      </c>
      <c r="G193">
        <v>0.4749183734045711</v>
      </c>
      <c r="H193">
        <v>58.048877015929556</v>
      </c>
      <c r="I193">
        <v>42.149005639655684</v>
      </c>
      <c r="J193">
        <v>10</v>
      </c>
      <c r="K193">
        <v>58</v>
      </c>
      <c r="L193">
        <v>130</v>
      </c>
      <c r="M193">
        <v>1004.8877015929554</v>
      </c>
      <c r="N193">
        <v>929.05906797269233</v>
      </c>
      <c r="O193">
        <v>1242.7030770752945</v>
      </c>
      <c r="Q193">
        <v>864700</v>
      </c>
      <c r="S193">
        <f>VLOOKUP(A193,Sheet6!B:C,2,0)</f>
        <v>53</v>
      </c>
    </row>
    <row r="194" spans="1:19">
      <c r="A194" t="s">
        <v>38</v>
      </c>
      <c r="B194">
        <v>508.65</v>
      </c>
      <c r="C194">
        <v>0.98566794455912721</v>
      </c>
      <c r="D194">
        <v>2464.3895348837209</v>
      </c>
      <c r="E194">
        <v>20385</v>
      </c>
      <c r="F194">
        <v>25386.83</v>
      </c>
      <c r="G194">
        <v>0.15727907205347488</v>
      </c>
      <c r="H194">
        <v>18.99341393885776</v>
      </c>
      <c r="I194">
        <v>8.7191585569645138</v>
      </c>
      <c r="J194">
        <v>1</v>
      </c>
      <c r="K194">
        <v>256</v>
      </c>
      <c r="L194">
        <v>808</v>
      </c>
      <c r="M194">
        <v>17.919984272092794</v>
      </c>
      <c r="N194">
        <v>897.08050722500752</v>
      </c>
      <c r="O194">
        <v>1199.6461220878798</v>
      </c>
      <c r="P194">
        <v>116.2</v>
      </c>
      <c r="Q194">
        <v>1946000</v>
      </c>
      <c r="S194">
        <f>VLOOKUP(A194,Sheet6!B:C,2,0)</f>
        <v>177</v>
      </c>
    </row>
    <row r="195" spans="1:19">
      <c r="A195" t="s">
        <v>30</v>
      </c>
      <c r="B195">
        <v>365.98</v>
      </c>
      <c r="C195">
        <v>1</v>
      </c>
      <c r="D195">
        <v>951.09147609147612</v>
      </c>
      <c r="E195">
        <v>80686</v>
      </c>
      <c r="G195">
        <v>0.26504180556314549</v>
      </c>
      <c r="H195">
        <v>54.328105360948683</v>
      </c>
      <c r="I195">
        <v>31.12465162030712</v>
      </c>
      <c r="J195">
        <v>3</v>
      </c>
      <c r="K195">
        <v>179</v>
      </c>
      <c r="L195">
        <v>429</v>
      </c>
      <c r="M195">
        <v>101.22957538663314</v>
      </c>
      <c r="N195">
        <v>882.83512760260123</v>
      </c>
      <c r="O195">
        <v>1186.4036286135854</v>
      </c>
      <c r="P195">
        <v>161.6</v>
      </c>
      <c r="Q195">
        <v>5734</v>
      </c>
      <c r="S195">
        <f>VLOOKUP(A195,Sheet6!B:C,2,0)</f>
        <v>51</v>
      </c>
    </row>
    <row r="196" spans="1:19">
      <c r="A196" t="s">
        <v>23</v>
      </c>
      <c r="B196">
        <v>390.73</v>
      </c>
      <c r="C196">
        <v>0.35083049676247025</v>
      </c>
      <c r="D196">
        <v>411.12163299663302</v>
      </c>
      <c r="E196">
        <v>32139</v>
      </c>
      <c r="G196">
        <v>0.3224733191718066</v>
      </c>
      <c r="H196">
        <v>29.83645995956287</v>
      </c>
      <c r="I196">
        <v>16.891459575666062</v>
      </c>
      <c r="J196">
        <v>3</v>
      </c>
      <c r="K196">
        <v>221</v>
      </c>
      <c r="L196">
        <v>417</v>
      </c>
      <c r="M196">
        <v>55.452614337266141</v>
      </c>
      <c r="N196">
        <v>690.24646175108137</v>
      </c>
      <c r="O196">
        <v>810.278197220587</v>
      </c>
      <c r="S196">
        <f>VLOOKUP(A196,Sheet6!B:C,2,0)</f>
        <v>326</v>
      </c>
    </row>
    <row r="197" spans="1:19">
      <c r="A197" t="s">
        <v>12</v>
      </c>
      <c r="B197">
        <v>694.85</v>
      </c>
      <c r="C197">
        <v>0.21247751313233068</v>
      </c>
      <c r="D197">
        <v>557.17264052602036</v>
      </c>
      <c r="E197">
        <v>16647</v>
      </c>
      <c r="F197">
        <v>23943.29</v>
      </c>
      <c r="G197">
        <v>0.24033964164927682</v>
      </c>
      <c r="H197">
        <v>23.410808088076564</v>
      </c>
      <c r="I197">
        <v>10.956321508239188</v>
      </c>
      <c r="J197">
        <v>3</v>
      </c>
      <c r="K197">
        <v>347</v>
      </c>
      <c r="L197">
        <v>2105</v>
      </c>
      <c r="M197">
        <v>93.589983449665397</v>
      </c>
      <c r="N197">
        <v>948.11829891343439</v>
      </c>
      <c r="O197">
        <v>1205.5839389796358</v>
      </c>
      <c r="P197">
        <v>175.4</v>
      </c>
      <c r="Q197">
        <v>396000</v>
      </c>
      <c r="S197">
        <f>VLOOKUP(A197,Sheet6!B:C,2,0)</f>
        <v>195</v>
      </c>
    </row>
    <row r="198" spans="1:19">
      <c r="A198" t="s">
        <v>14</v>
      </c>
      <c r="B198">
        <v>730.49</v>
      </c>
      <c r="C198">
        <v>0.17768894851401115</v>
      </c>
      <c r="D198">
        <v>637.53709198813056</v>
      </c>
      <c r="E198">
        <v>19979</v>
      </c>
      <c r="F198">
        <v>24258.22</v>
      </c>
      <c r="G198">
        <v>0.19712795520814796</v>
      </c>
      <c r="H198">
        <v>17.20899670084464</v>
      </c>
      <c r="I198">
        <v>7.336171610836562</v>
      </c>
      <c r="J198">
        <v>2</v>
      </c>
      <c r="K198">
        <v>287</v>
      </c>
      <c r="L198">
        <v>2003</v>
      </c>
      <c r="M198">
        <v>31.692425632109952</v>
      </c>
      <c r="N198">
        <v>894.6049911703102</v>
      </c>
      <c r="O198">
        <v>991.80002464099448</v>
      </c>
      <c r="P198">
        <v>125</v>
      </c>
      <c r="S198">
        <f>VLOOKUP(A198,Sheet6!B:C,2,0)</f>
        <v>194</v>
      </c>
    </row>
    <row r="199" spans="1:19">
      <c r="A199" t="s">
        <v>28</v>
      </c>
      <c r="B199">
        <v>411.99</v>
      </c>
      <c r="C199">
        <v>0.12859535425617125</v>
      </c>
      <c r="D199">
        <v>272.22809567860446</v>
      </c>
      <c r="E199">
        <v>22415</v>
      </c>
      <c r="F199">
        <v>26319.99</v>
      </c>
      <c r="G199">
        <v>0.34224131653680911</v>
      </c>
      <c r="H199">
        <v>20.52962450544916</v>
      </c>
      <c r="I199">
        <v>11.473579455812034</v>
      </c>
      <c r="J199">
        <v>4</v>
      </c>
      <c r="K199">
        <v>182</v>
      </c>
      <c r="L199">
        <v>1056</v>
      </c>
      <c r="M199">
        <v>117.05866647248719</v>
      </c>
      <c r="N199">
        <v>782.54326561324308</v>
      </c>
      <c r="O199">
        <v>962.40200004854478</v>
      </c>
      <c r="S199">
        <f>VLOOKUP(A199,Sheet6!B:C,2,0)</f>
        <v>310</v>
      </c>
    </row>
    <row r="200" spans="1:19">
      <c r="A200" t="s">
        <v>33</v>
      </c>
      <c r="B200">
        <v>321.60000000000002</v>
      </c>
      <c r="C200">
        <v>0.39642412935323379</v>
      </c>
      <c r="D200">
        <v>288.22369600286794</v>
      </c>
      <c r="E200">
        <v>35819</v>
      </c>
      <c r="F200">
        <v>25786.99</v>
      </c>
      <c r="G200">
        <v>0.38557213930348255</v>
      </c>
      <c r="H200">
        <v>31.442786069651739</v>
      </c>
      <c r="I200">
        <v>18.041044776119403</v>
      </c>
      <c r="J200">
        <v>1</v>
      </c>
      <c r="K200">
        <v>210</v>
      </c>
      <c r="L200">
        <v>785</v>
      </c>
      <c r="M200">
        <v>37.431592039800989</v>
      </c>
      <c r="N200">
        <v>951.18159203980088</v>
      </c>
      <c r="O200">
        <v>1247.823383084577</v>
      </c>
      <c r="P200">
        <v>502</v>
      </c>
      <c r="S200">
        <f>VLOOKUP(A200,Sheet6!B:C,2,0)</f>
        <v>167</v>
      </c>
    </row>
    <row r="201" spans="1:19">
      <c r="A201" t="s">
        <v>47</v>
      </c>
      <c r="B201">
        <v>506.32</v>
      </c>
      <c r="C201">
        <v>6.1996365934586822E-2</v>
      </c>
      <c r="D201">
        <v>319.04221802142405</v>
      </c>
      <c r="E201">
        <v>12558</v>
      </c>
      <c r="F201">
        <v>24099.59</v>
      </c>
      <c r="G201">
        <v>0.33773107915942485</v>
      </c>
      <c r="H201">
        <v>16.971480486648758</v>
      </c>
      <c r="I201">
        <v>9.0831884973929533</v>
      </c>
      <c r="J201">
        <v>1</v>
      </c>
      <c r="K201">
        <v>254</v>
      </c>
      <c r="L201">
        <v>1546</v>
      </c>
      <c r="M201">
        <v>38.082635487438772</v>
      </c>
      <c r="N201">
        <v>226.93158476852582</v>
      </c>
      <c r="O201">
        <v>686.12735029230532</v>
      </c>
      <c r="P201">
        <v>130</v>
      </c>
      <c r="Q201">
        <v>20100</v>
      </c>
      <c r="S201">
        <f>VLOOKUP(A201,Sheet6!B:C,2,0)</f>
        <v>166</v>
      </c>
    </row>
    <row r="202" spans="1:19">
      <c r="A202" t="s">
        <v>29</v>
      </c>
      <c r="B202">
        <v>338.3</v>
      </c>
      <c r="C202">
        <v>0.15397576115873485</v>
      </c>
      <c r="D202">
        <v>641.81369759058998</v>
      </c>
      <c r="E202">
        <v>13363</v>
      </c>
      <c r="F202">
        <v>23245.4</v>
      </c>
      <c r="G202">
        <v>0.23352054389595034</v>
      </c>
      <c r="H202">
        <v>14.951226721844517</v>
      </c>
      <c r="I202">
        <v>8.5870529116169081</v>
      </c>
      <c r="J202">
        <v>1</v>
      </c>
      <c r="K202">
        <v>171</v>
      </c>
      <c r="L202">
        <v>785</v>
      </c>
      <c r="M202">
        <v>11.415903044634939</v>
      </c>
      <c r="N202">
        <v>826.48536801655337</v>
      </c>
      <c r="O202">
        <v>1157.8480638486551</v>
      </c>
      <c r="S202">
        <f>VLOOKUP(A202,Sheet6!B:C,2,0)</f>
        <v>322</v>
      </c>
    </row>
    <row r="203" spans="1:19">
      <c r="A203" t="s">
        <v>39</v>
      </c>
      <c r="B203">
        <v>347.81</v>
      </c>
      <c r="C203">
        <v>8.5650211322273656E-2</v>
      </c>
      <c r="D203">
        <v>222.35647615394453</v>
      </c>
      <c r="E203">
        <v>13928</v>
      </c>
      <c r="F203">
        <v>23805.95</v>
      </c>
      <c r="G203">
        <v>0.35364135591271095</v>
      </c>
      <c r="H203">
        <v>15.456714873062879</v>
      </c>
      <c r="I203">
        <v>9.922083896380208</v>
      </c>
      <c r="J203">
        <v>1</v>
      </c>
      <c r="K203">
        <v>190</v>
      </c>
      <c r="L203">
        <v>1271</v>
      </c>
      <c r="M203">
        <v>29.173974296311204</v>
      </c>
      <c r="N203">
        <v>694.05710014088152</v>
      </c>
      <c r="O203">
        <v>771.97320376067398</v>
      </c>
      <c r="S203">
        <f>VLOOKUP(A203,Sheet6!B:C,2,0)</f>
        <v>48</v>
      </c>
    </row>
    <row r="204" spans="1:19">
      <c r="A204" t="s">
        <v>17</v>
      </c>
      <c r="B204">
        <v>274.48</v>
      </c>
      <c r="C204">
        <v>0.24231273681142523</v>
      </c>
      <c r="D204">
        <v>345.43166373017874</v>
      </c>
      <c r="E204">
        <v>22130</v>
      </c>
      <c r="F204">
        <v>21442.799999999999</v>
      </c>
      <c r="G204">
        <v>0.28781696298455262</v>
      </c>
      <c r="H204">
        <v>19.884873214806177</v>
      </c>
      <c r="I204">
        <v>26.457301078402796</v>
      </c>
      <c r="J204">
        <v>1</v>
      </c>
      <c r="K204">
        <v>99</v>
      </c>
      <c r="L204">
        <v>754</v>
      </c>
      <c r="M204">
        <v>22.679248032643542</v>
      </c>
      <c r="N204">
        <v>717.72078111337794</v>
      </c>
      <c r="O204">
        <v>674.00174876129404</v>
      </c>
      <c r="S204">
        <f>VLOOKUP(A204,Sheet6!B:C,2,0)</f>
        <v>327</v>
      </c>
    </row>
    <row r="205" spans="1:19">
      <c r="A205" t="s">
        <v>37</v>
      </c>
      <c r="B205">
        <v>407.31</v>
      </c>
      <c r="C205">
        <v>0.14733249858829883</v>
      </c>
      <c r="D205">
        <v>213.9682706450935</v>
      </c>
      <c r="E205">
        <v>22797</v>
      </c>
      <c r="F205">
        <v>28375.53</v>
      </c>
      <c r="G205">
        <v>0.39527632515774225</v>
      </c>
      <c r="H205">
        <v>21.641992585499988</v>
      </c>
      <c r="I205">
        <v>10.232992069922172</v>
      </c>
      <c r="J205">
        <v>1</v>
      </c>
      <c r="K205">
        <v>177</v>
      </c>
      <c r="L205">
        <v>819</v>
      </c>
      <c r="M205">
        <v>20.713952517738331</v>
      </c>
      <c r="N205">
        <v>704.37750116618793</v>
      </c>
      <c r="O205">
        <v>729.66536544646578</v>
      </c>
      <c r="P205">
        <v>87.62</v>
      </c>
      <c r="S205">
        <f>VLOOKUP(A205,Sheet6!B:C,2,0)</f>
        <v>70</v>
      </c>
    </row>
    <row r="206" spans="1:19">
      <c r="A206" t="s">
        <v>31</v>
      </c>
      <c r="B206">
        <v>176.8</v>
      </c>
      <c r="C206">
        <v>1</v>
      </c>
      <c r="D206">
        <v>717.24137931034488</v>
      </c>
      <c r="E206">
        <v>56601</v>
      </c>
      <c r="F206">
        <v>42591.02</v>
      </c>
      <c r="G206">
        <v>0.36764705882352938</v>
      </c>
      <c r="H206">
        <v>100.02828054298642</v>
      </c>
      <c r="I206">
        <v>72.873303167420815</v>
      </c>
      <c r="J206">
        <v>5</v>
      </c>
      <c r="K206">
        <v>186</v>
      </c>
      <c r="L206">
        <v>337</v>
      </c>
      <c r="M206">
        <v>192.262443438914</v>
      </c>
      <c r="N206">
        <v>1411.1990950226243</v>
      </c>
      <c r="O206">
        <v>2891.4027149321264</v>
      </c>
      <c r="S206">
        <f>VLOOKUP(A206,Sheet6!B:C,2,0)</f>
        <v>84</v>
      </c>
    </row>
    <row r="207" spans="1:19">
      <c r="A207" t="s">
        <v>22</v>
      </c>
      <c r="B207">
        <v>147.15</v>
      </c>
      <c r="C207">
        <v>1</v>
      </c>
      <c r="D207">
        <v>817.5</v>
      </c>
      <c r="E207">
        <v>62304</v>
      </c>
      <c r="F207">
        <v>36159.440000000002</v>
      </c>
      <c r="G207">
        <v>0.2854230377166157</v>
      </c>
      <c r="H207">
        <v>59.170914033299354</v>
      </c>
      <c r="I207">
        <v>33.401291199456338</v>
      </c>
      <c r="J207">
        <v>5</v>
      </c>
      <c r="K207">
        <v>99</v>
      </c>
      <c r="L207">
        <v>212</v>
      </c>
      <c r="M207">
        <v>235.12062521236831</v>
      </c>
      <c r="N207">
        <v>1003.7376826367652</v>
      </c>
      <c r="O207">
        <v>1609.2422697927284</v>
      </c>
      <c r="S207">
        <f>VLOOKUP(A207,Sheet6!B:C,2,0)</f>
        <v>52</v>
      </c>
    </row>
    <row r="208" spans="1:19">
      <c r="A208" t="s">
        <v>43</v>
      </c>
      <c r="B208">
        <v>257.01</v>
      </c>
      <c r="C208">
        <v>0.13583129061126026</v>
      </c>
      <c r="D208">
        <v>829.0645161290322</v>
      </c>
      <c r="E208">
        <v>18681</v>
      </c>
      <c r="F208">
        <v>21287.59</v>
      </c>
      <c r="G208">
        <v>0.26069024551573872</v>
      </c>
      <c r="H208">
        <v>12.579277070931093</v>
      </c>
      <c r="I208">
        <v>12.252441539239719</v>
      </c>
      <c r="J208">
        <v>1</v>
      </c>
      <c r="K208">
        <v>123</v>
      </c>
      <c r="L208">
        <v>704</v>
      </c>
      <c r="M208">
        <v>57.250690634605661</v>
      </c>
      <c r="N208">
        <v>800.35796272518587</v>
      </c>
      <c r="O208">
        <v>835.76514532508475</v>
      </c>
      <c r="P208">
        <v>27</v>
      </c>
      <c r="S208">
        <f>VLOOKUP(A208,Sheet6!B:C,2,0)</f>
        <v>321</v>
      </c>
    </row>
    <row r="209" spans="1:19">
      <c r="A209" t="s">
        <v>40</v>
      </c>
      <c r="B209">
        <v>644.61</v>
      </c>
      <c r="C209">
        <v>0.10735173205504103</v>
      </c>
      <c r="D209">
        <v>1230.1717557251909</v>
      </c>
      <c r="E209">
        <v>14159</v>
      </c>
      <c r="F209">
        <v>19877.71</v>
      </c>
      <c r="G209">
        <v>0.21098028265152571</v>
      </c>
      <c r="H209">
        <v>10.628131738570609</v>
      </c>
      <c r="I209">
        <v>6.2254696638277407</v>
      </c>
      <c r="J209">
        <v>2</v>
      </c>
      <c r="K209">
        <v>271</v>
      </c>
      <c r="L209">
        <v>1365</v>
      </c>
      <c r="M209">
        <v>14.630551806518669</v>
      </c>
      <c r="N209">
        <v>885.80692201486158</v>
      </c>
      <c r="O209">
        <v>1123.7802702409208</v>
      </c>
      <c r="P209">
        <v>21.52</v>
      </c>
      <c r="S209">
        <f>VLOOKUP(A209,Sheet6!B:C,2,0)</f>
        <v>176</v>
      </c>
    </row>
    <row r="210" spans="1:19">
      <c r="A210" t="s">
        <v>322</v>
      </c>
      <c r="B210">
        <v>274.24</v>
      </c>
      <c r="C210">
        <v>0.10731476079346557</v>
      </c>
      <c r="D210">
        <v>352.53888674636846</v>
      </c>
      <c r="E210">
        <v>14276</v>
      </c>
      <c r="F210">
        <v>21918.29</v>
      </c>
      <c r="G210">
        <v>0.28442240373395566</v>
      </c>
      <c r="H210">
        <v>19.180280046674444</v>
      </c>
      <c r="I210">
        <v>9.2984247374562425</v>
      </c>
      <c r="J210">
        <v>1</v>
      </c>
      <c r="K210">
        <v>111</v>
      </c>
      <c r="L210">
        <v>766</v>
      </c>
      <c r="M210">
        <v>26.896149358226371</v>
      </c>
      <c r="N210">
        <v>577.59626604434072</v>
      </c>
      <c r="O210">
        <v>791.64235705950989</v>
      </c>
      <c r="S210">
        <f>VLOOKUP(A210,Sheet6!B:C,2,0)</f>
        <v>323</v>
      </c>
    </row>
    <row r="211" spans="1:19">
      <c r="A211" t="s">
        <v>20</v>
      </c>
      <c r="B211">
        <v>694.8</v>
      </c>
      <c r="C211">
        <v>0.38213874496257916</v>
      </c>
      <c r="D211">
        <v>314.40336666817501</v>
      </c>
      <c r="E211">
        <v>21945</v>
      </c>
      <c r="F211">
        <v>32596.13</v>
      </c>
      <c r="G211">
        <v>0.29073114565342545</v>
      </c>
      <c r="H211">
        <v>33.824122049510656</v>
      </c>
      <c r="I211">
        <v>18.578008059873348</v>
      </c>
      <c r="J211">
        <v>30</v>
      </c>
      <c r="K211">
        <v>355</v>
      </c>
      <c r="L211">
        <v>1548</v>
      </c>
      <c r="M211">
        <v>370.7196315486471</v>
      </c>
      <c r="N211">
        <v>554.54807138744968</v>
      </c>
      <c r="O211">
        <v>757.91594703511805</v>
      </c>
      <c r="P211">
        <v>943.83</v>
      </c>
      <c r="Q211">
        <v>2306000</v>
      </c>
      <c r="S211">
        <f>VLOOKUP(A211,Sheet6!B:C,2,0)</f>
        <v>218</v>
      </c>
    </row>
    <row r="212" spans="1:19">
      <c r="A212" t="s">
        <v>42</v>
      </c>
      <c r="B212">
        <v>366.23</v>
      </c>
      <c r="C212">
        <v>0.28214510007372412</v>
      </c>
      <c r="D212">
        <v>196.71805339206102</v>
      </c>
      <c r="E212">
        <v>28291</v>
      </c>
      <c r="F212">
        <v>33644.839999999997</v>
      </c>
      <c r="G212">
        <v>0.46418917073969906</v>
      </c>
      <c r="H212">
        <v>40.903257515768779</v>
      </c>
      <c r="I212">
        <v>19.637932446823033</v>
      </c>
      <c r="J212">
        <v>7</v>
      </c>
      <c r="K212">
        <v>187</v>
      </c>
      <c r="L212">
        <v>1017</v>
      </c>
      <c r="M212">
        <v>162.32968353220653</v>
      </c>
      <c r="N212">
        <v>491.76746853070478</v>
      </c>
      <c r="O212">
        <v>685.0886055211206</v>
      </c>
      <c r="P212">
        <v>539.91</v>
      </c>
      <c r="Q212">
        <v>170198</v>
      </c>
      <c r="S212">
        <f>VLOOKUP(A212,Sheet6!B:C,2,0)</f>
        <v>202</v>
      </c>
    </row>
    <row r="213" spans="1:19">
      <c r="A213" t="s">
        <v>53</v>
      </c>
      <c r="B213">
        <v>509.98</v>
      </c>
      <c r="C213">
        <v>0.14875093140907486</v>
      </c>
      <c r="D213">
        <v>183.38667337912187</v>
      </c>
      <c r="E213">
        <v>18443</v>
      </c>
      <c r="F213">
        <v>27843.9</v>
      </c>
      <c r="G213">
        <v>0.37648535236675945</v>
      </c>
      <c r="H213">
        <v>26.444174281344367</v>
      </c>
      <c r="I213">
        <v>15.70257657163026</v>
      </c>
      <c r="J213">
        <v>9</v>
      </c>
      <c r="K213">
        <v>256</v>
      </c>
      <c r="L213">
        <v>1265</v>
      </c>
      <c r="M213">
        <v>200.49217616377112</v>
      </c>
      <c r="N213">
        <v>444.13506412016153</v>
      </c>
      <c r="O213">
        <v>544.53115808463076</v>
      </c>
      <c r="P213">
        <v>396.54</v>
      </c>
      <c r="Q213">
        <v>2800000</v>
      </c>
      <c r="S213">
        <f>VLOOKUP(A213,Sheet6!B:C,2,0)</f>
        <v>311</v>
      </c>
    </row>
    <row r="214" spans="1:19">
      <c r="A214" t="s">
        <v>34</v>
      </c>
      <c r="B214">
        <v>310.64999999999998</v>
      </c>
      <c r="C214">
        <v>0.16059874456784162</v>
      </c>
      <c r="D214">
        <v>247.43130227001194</v>
      </c>
      <c r="E214">
        <v>14776</v>
      </c>
      <c r="F214">
        <v>24374.44</v>
      </c>
      <c r="G214">
        <v>0.29615322710445841</v>
      </c>
      <c r="H214">
        <v>23.785610816030903</v>
      </c>
      <c r="I214">
        <v>12.528569129245133</v>
      </c>
      <c r="J214">
        <v>1</v>
      </c>
      <c r="K214">
        <v>141</v>
      </c>
      <c r="L214">
        <v>896</v>
      </c>
      <c r="M214">
        <v>35.190729116368907</v>
      </c>
      <c r="N214">
        <v>641.8799291807502</v>
      </c>
      <c r="O214">
        <v>1028.1667471430872</v>
      </c>
      <c r="P214">
        <v>13.97</v>
      </c>
      <c r="Q214">
        <v>47000</v>
      </c>
      <c r="S214">
        <f>VLOOKUP(A214,Sheet6!B:C,2,0)</f>
        <v>193</v>
      </c>
    </row>
    <row r="215" spans="1:19">
      <c r="A215" t="s">
        <v>13</v>
      </c>
      <c r="B215">
        <v>158.94999999999999</v>
      </c>
      <c r="C215">
        <v>0.37659641396665622</v>
      </c>
      <c r="D215">
        <v>476.32604135450998</v>
      </c>
      <c r="E215">
        <v>20093</v>
      </c>
      <c r="F215">
        <v>24761.279999999999</v>
      </c>
      <c r="G215">
        <v>0.30198175526895255</v>
      </c>
      <c r="H215">
        <v>26.108839257628187</v>
      </c>
      <c r="I215">
        <v>15.023592324630387</v>
      </c>
      <c r="J215">
        <v>4</v>
      </c>
      <c r="K215">
        <v>84</v>
      </c>
      <c r="L215">
        <v>394</v>
      </c>
      <c r="M215">
        <v>99.949669707455186</v>
      </c>
      <c r="N215">
        <v>680.08807801195348</v>
      </c>
      <c r="O215">
        <v>962.56684491978615</v>
      </c>
      <c r="P215">
        <v>31</v>
      </c>
      <c r="Q215">
        <v>505440</v>
      </c>
      <c r="S215">
        <f>VLOOKUP(A215,Sheet6!B:C,2,0)</f>
        <v>205</v>
      </c>
    </row>
    <row r="216" spans="1:19">
      <c r="A216" t="s">
        <v>1109</v>
      </c>
      <c r="B216">
        <v>85.84</v>
      </c>
      <c r="C216">
        <v>0.59773998136067097</v>
      </c>
      <c r="D216">
        <v>137.96207007393122</v>
      </c>
      <c r="E216">
        <v>29602</v>
      </c>
      <c r="F216">
        <v>26423.73</v>
      </c>
      <c r="G216">
        <v>0.43103448275862066</v>
      </c>
      <c r="H216">
        <v>23.275862068965516</v>
      </c>
      <c r="I216">
        <v>9.6225535880708293</v>
      </c>
      <c r="K216">
        <v>46</v>
      </c>
      <c r="L216">
        <v>622</v>
      </c>
      <c r="M216">
        <v>0</v>
      </c>
      <c r="N216">
        <v>541.7054986020504</v>
      </c>
      <c r="O216">
        <v>999.53401677539603</v>
      </c>
      <c r="P216">
        <v>24.7</v>
      </c>
      <c r="S216" t="e">
        <f>VLOOKUP(A216,Sheet6!B:C,2,0)</f>
        <v>#N/A</v>
      </c>
    </row>
    <row r="217" spans="1:19">
      <c r="A217" t="s">
        <v>15</v>
      </c>
      <c r="B217">
        <v>367.85</v>
      </c>
      <c r="C217">
        <v>0.36207693353268994</v>
      </c>
      <c r="D217">
        <v>339.25112976113621</v>
      </c>
      <c r="E217">
        <v>12212</v>
      </c>
      <c r="F217">
        <v>24759.34</v>
      </c>
      <c r="G217">
        <v>0.22563544923202392</v>
      </c>
      <c r="H217">
        <v>20.016310996330024</v>
      </c>
      <c r="I217">
        <v>7.8319967378007336</v>
      </c>
      <c r="J217">
        <v>2</v>
      </c>
      <c r="K217">
        <v>122</v>
      </c>
      <c r="L217">
        <v>1076</v>
      </c>
      <c r="M217">
        <v>59.28231616147886</v>
      </c>
      <c r="N217">
        <v>438.49395133886088</v>
      </c>
      <c r="O217">
        <v>1091.7493543563951</v>
      </c>
      <c r="P217">
        <v>27</v>
      </c>
      <c r="S217">
        <f>VLOOKUP(A217,Sheet6!B:C,2,0)</f>
        <v>204</v>
      </c>
    </row>
    <row r="218" spans="1:19">
      <c r="A218" t="s">
        <v>25</v>
      </c>
      <c r="B218">
        <v>505.78</v>
      </c>
      <c r="C218">
        <v>0.36585076515481041</v>
      </c>
      <c r="D218">
        <v>476.88101074863283</v>
      </c>
      <c r="E218">
        <v>10215</v>
      </c>
      <c r="F218">
        <v>22386.97</v>
      </c>
      <c r="G218">
        <v>0.20364585392858556</v>
      </c>
      <c r="H218">
        <v>15.00257028747677</v>
      </c>
      <c r="I218">
        <v>7.6594566807702957</v>
      </c>
      <c r="J218">
        <v>1</v>
      </c>
      <c r="K218">
        <v>244</v>
      </c>
      <c r="L218">
        <v>1147</v>
      </c>
      <c r="M218">
        <v>5.5458895171813838</v>
      </c>
      <c r="N218">
        <v>656.21416426114115</v>
      </c>
      <c r="O218">
        <v>1025.5447032306536</v>
      </c>
      <c r="P218">
        <v>109.61</v>
      </c>
      <c r="S218">
        <f>VLOOKUP(A218,Sheet6!B:C,2,0)</f>
        <v>325</v>
      </c>
    </row>
    <row r="219" spans="1:19">
      <c r="A219" t="s">
        <v>19</v>
      </c>
      <c r="B219">
        <v>647.57000000000005</v>
      </c>
      <c r="C219">
        <v>0.1495591210216656</v>
      </c>
      <c r="D219">
        <v>504.41657579062161</v>
      </c>
      <c r="E219">
        <v>12032</v>
      </c>
      <c r="F219">
        <v>24138.38</v>
      </c>
      <c r="G219">
        <v>0.24090059761879024</v>
      </c>
      <c r="H219">
        <v>19.502138764921167</v>
      </c>
      <c r="I219">
        <v>9.6499220161526935</v>
      </c>
      <c r="J219">
        <v>1</v>
      </c>
      <c r="K219">
        <v>298</v>
      </c>
      <c r="L219">
        <v>1458</v>
      </c>
      <c r="M219">
        <v>29.289497660484578</v>
      </c>
      <c r="N219">
        <v>605.18553978720445</v>
      </c>
      <c r="O219">
        <v>1016.4152137992802</v>
      </c>
      <c r="P219">
        <v>252.53</v>
      </c>
      <c r="S219">
        <f>VLOOKUP(A219,Sheet6!B:C,2,0)</f>
        <v>324</v>
      </c>
    </row>
    <row r="220" spans="1:19">
      <c r="A220" t="s">
        <v>35</v>
      </c>
      <c r="B220">
        <v>395.47</v>
      </c>
      <c r="C220">
        <v>8.7313829114724253E-2</v>
      </c>
      <c r="D220">
        <v>109.23982100436442</v>
      </c>
      <c r="E220">
        <v>12423</v>
      </c>
      <c r="F220">
        <v>27410.04</v>
      </c>
      <c r="G220">
        <v>0.52595645687409909</v>
      </c>
      <c r="H220">
        <v>25.781980934078437</v>
      </c>
      <c r="I220">
        <v>10.693605077502717</v>
      </c>
      <c r="J220">
        <v>4</v>
      </c>
      <c r="K220">
        <v>205</v>
      </c>
      <c r="L220">
        <v>1441</v>
      </c>
      <c r="M220">
        <v>57.73636432599185</v>
      </c>
      <c r="N220">
        <v>468.05067388171034</v>
      </c>
      <c r="O220">
        <v>804.10650618251702</v>
      </c>
      <c r="P220">
        <v>106.45</v>
      </c>
      <c r="Q220">
        <v>68000</v>
      </c>
      <c r="S220">
        <f>VLOOKUP(A220,Sheet6!B:C,2,0)</f>
        <v>316</v>
      </c>
    </row>
    <row r="221" spans="1:19">
      <c r="A221" t="s">
        <v>44</v>
      </c>
      <c r="B221">
        <v>221.95</v>
      </c>
      <c r="C221">
        <v>0.47650371705339045</v>
      </c>
      <c r="D221">
        <v>187.22058203289748</v>
      </c>
      <c r="E221">
        <v>11573</v>
      </c>
      <c r="F221">
        <v>22964.83</v>
      </c>
      <c r="G221">
        <v>0.38747465645415635</v>
      </c>
      <c r="H221">
        <v>20.937148006307726</v>
      </c>
      <c r="I221">
        <v>10.23653976120748</v>
      </c>
      <c r="J221">
        <v>1</v>
      </c>
      <c r="K221">
        <v>120</v>
      </c>
      <c r="L221">
        <v>713</v>
      </c>
      <c r="M221">
        <v>43.631448524442447</v>
      </c>
      <c r="N221">
        <v>527.59630547420602</v>
      </c>
      <c r="O221">
        <v>855.59810768191028</v>
      </c>
      <c r="S221">
        <f>VLOOKUP(A221,Sheet6!B:C,2,0)</f>
        <v>192</v>
      </c>
    </row>
    <row r="222" spans="1:19">
      <c r="A222" t="s">
        <v>46</v>
      </c>
      <c r="B222">
        <v>407.06</v>
      </c>
      <c r="C222">
        <v>8.0528668992286154E-2</v>
      </c>
      <c r="D222">
        <v>121.48143726871196</v>
      </c>
      <c r="E222">
        <v>9949</v>
      </c>
      <c r="F222">
        <v>22761.58</v>
      </c>
      <c r="G222">
        <v>0.45693509556330764</v>
      </c>
      <c r="H222">
        <v>22.522478258733358</v>
      </c>
      <c r="I222">
        <v>10.231906844199873</v>
      </c>
      <c r="J222">
        <v>2</v>
      </c>
      <c r="K222">
        <v>220</v>
      </c>
      <c r="L222">
        <v>1500</v>
      </c>
      <c r="M222">
        <v>29.941531960890288</v>
      </c>
      <c r="N222">
        <v>499.43497273129265</v>
      </c>
      <c r="O222">
        <v>829.11610082051777</v>
      </c>
      <c r="P222">
        <v>76.41</v>
      </c>
      <c r="S222">
        <f>VLOOKUP(A222,Sheet6!B:C,2,0)</f>
        <v>217</v>
      </c>
    </row>
    <row r="223" spans="1:19">
      <c r="A223" t="s">
        <v>326</v>
      </c>
      <c r="B223">
        <v>253.86</v>
      </c>
      <c r="C223">
        <v>0.41156542976443711</v>
      </c>
      <c r="D223">
        <v>189.29237193348746</v>
      </c>
      <c r="E223">
        <v>12967</v>
      </c>
      <c r="F223">
        <v>27975.8</v>
      </c>
      <c r="G223">
        <v>0.36240447490742927</v>
      </c>
      <c r="H223">
        <v>21.192783423934451</v>
      </c>
      <c r="I223">
        <v>8.5558969510753951</v>
      </c>
      <c r="J223">
        <v>1</v>
      </c>
      <c r="K223">
        <v>110</v>
      </c>
      <c r="L223">
        <v>741</v>
      </c>
      <c r="M223">
        <v>23.379027810604267</v>
      </c>
      <c r="N223">
        <v>560.15126447648311</v>
      </c>
      <c r="O223">
        <v>701.17387536437411</v>
      </c>
      <c r="P223">
        <v>133.91999999999999</v>
      </c>
      <c r="S223">
        <f>VLOOKUP(A223,Sheet6!B:C,2,0)</f>
        <v>203</v>
      </c>
    </row>
    <row r="224" spans="1:19">
      <c r="A224" t="s">
        <v>323</v>
      </c>
      <c r="B224">
        <v>240.98</v>
      </c>
      <c r="C224">
        <v>0.14694165490912109</v>
      </c>
      <c r="D224">
        <v>138.6057747613022</v>
      </c>
      <c r="E224">
        <v>13921</v>
      </c>
      <c r="F224">
        <v>22440</v>
      </c>
      <c r="G224">
        <v>0.40667275292555399</v>
      </c>
      <c r="H224">
        <v>17.847954187069465</v>
      </c>
      <c r="I224">
        <v>10.241513818574155</v>
      </c>
      <c r="J224">
        <v>3</v>
      </c>
      <c r="K224">
        <v>115</v>
      </c>
      <c r="L224">
        <v>784</v>
      </c>
      <c r="M224">
        <v>82.301435803801155</v>
      </c>
      <c r="N224">
        <v>366.00547763299863</v>
      </c>
      <c r="O224">
        <v>612.08399037264508</v>
      </c>
      <c r="P224">
        <v>140.38</v>
      </c>
      <c r="S224">
        <f>VLOOKUP(A224,Sheet6!B:C,2,0)</f>
        <v>315</v>
      </c>
    </row>
    <row r="225" spans="1:19">
      <c r="A225" t="s">
        <v>11</v>
      </c>
      <c r="B225">
        <v>157.03</v>
      </c>
      <c r="C225">
        <v>1</v>
      </c>
      <c r="D225">
        <v>681.25813449023872</v>
      </c>
      <c r="E225">
        <v>26366</v>
      </c>
      <c r="F225">
        <v>30639.01</v>
      </c>
      <c r="G225">
        <v>0.46487932242246705</v>
      </c>
      <c r="H225">
        <v>45.341654460931032</v>
      </c>
      <c r="I225">
        <v>31.802840221613703</v>
      </c>
      <c r="J225">
        <v>10</v>
      </c>
      <c r="K225">
        <v>96</v>
      </c>
      <c r="L225">
        <v>346</v>
      </c>
      <c r="M225">
        <v>599.5860663567471</v>
      </c>
      <c r="N225">
        <v>540.6610201872254</v>
      </c>
      <c r="O225">
        <v>1124.6258676685984</v>
      </c>
      <c r="P225">
        <v>87.2</v>
      </c>
      <c r="Q225">
        <v>14230600</v>
      </c>
      <c r="S225">
        <f>VLOOKUP(A225,Sheet6!B:C,2,0)</f>
        <v>255</v>
      </c>
    </row>
    <row r="226" spans="1:19">
      <c r="A226" t="s">
        <v>10</v>
      </c>
      <c r="B226">
        <v>55.14</v>
      </c>
      <c r="C226">
        <v>1</v>
      </c>
      <c r="D226">
        <v>287.9373368146214</v>
      </c>
      <c r="E226">
        <v>35750</v>
      </c>
      <c r="F226">
        <v>28410.42</v>
      </c>
      <c r="G226">
        <v>0.47152702212549874</v>
      </c>
      <c r="H226">
        <v>34.85672832789264</v>
      </c>
      <c r="I226">
        <v>23.63075807036634</v>
      </c>
      <c r="J226">
        <v>5</v>
      </c>
      <c r="K226">
        <v>44</v>
      </c>
      <c r="L226">
        <v>138</v>
      </c>
      <c r="M226">
        <v>595.9194776931447</v>
      </c>
      <c r="N226">
        <v>799.78237214363435</v>
      </c>
      <c r="O226">
        <v>1240.4787812840043</v>
      </c>
      <c r="P226">
        <v>43.93</v>
      </c>
      <c r="Q226">
        <v>1142500</v>
      </c>
      <c r="S226">
        <f>VLOOKUP(A226,Sheet6!B:C,2,0)</f>
        <v>259</v>
      </c>
    </row>
    <row r="227" spans="1:19">
      <c r="A227" t="s">
        <v>100</v>
      </c>
      <c r="B227">
        <v>3266.33</v>
      </c>
      <c r="C227">
        <v>0.43666132938190566</v>
      </c>
      <c r="D227">
        <v>394.36046652017484</v>
      </c>
      <c r="E227">
        <v>22920</v>
      </c>
      <c r="G227">
        <v>0.42984021822657231</v>
      </c>
      <c r="H227">
        <v>26.623151977907927</v>
      </c>
      <c r="I227">
        <v>12.84101728851647</v>
      </c>
      <c r="J227">
        <v>51</v>
      </c>
      <c r="K227">
        <v>1304</v>
      </c>
      <c r="L227">
        <v>7096</v>
      </c>
      <c r="M227">
        <v>160.20395979585652</v>
      </c>
      <c r="N227">
        <v>587.87691384520247</v>
      </c>
      <c r="O227">
        <v>637.22893890084595</v>
      </c>
      <c r="P227">
        <v>2602.9</v>
      </c>
      <c r="Q227">
        <v>6186300</v>
      </c>
      <c r="S227">
        <f>VLOOKUP(A227,Sheet6!B:C,2,0)</f>
        <v>213</v>
      </c>
    </row>
    <row r="228" spans="1:19">
      <c r="A228" t="s">
        <v>116</v>
      </c>
      <c r="B228">
        <v>1132.29</v>
      </c>
      <c r="C228">
        <v>0.45528089093783397</v>
      </c>
      <c r="D228">
        <v>934.15559772296012</v>
      </c>
      <c r="E228">
        <v>35215</v>
      </c>
      <c r="F228">
        <v>34195.160000000003</v>
      </c>
      <c r="G228">
        <v>0.4963392770403342</v>
      </c>
      <c r="H228">
        <v>50.436725573837094</v>
      </c>
      <c r="I228">
        <v>28.66403483206599</v>
      </c>
      <c r="J228">
        <v>42</v>
      </c>
      <c r="K228">
        <v>486</v>
      </c>
      <c r="L228">
        <v>503</v>
      </c>
      <c r="M228">
        <v>520.44175961988537</v>
      </c>
      <c r="N228">
        <v>562.13514205724675</v>
      </c>
      <c r="O228">
        <v>613.09381872135236</v>
      </c>
      <c r="P228" t="s">
        <v>734</v>
      </c>
      <c r="Q228">
        <v>11218000</v>
      </c>
      <c r="S228">
        <f>VLOOKUP(A228,Sheet6!B:C,2,0)</f>
        <v>97</v>
      </c>
    </row>
    <row r="229" spans="1:19">
      <c r="A229" t="s">
        <v>1110</v>
      </c>
      <c r="B229">
        <v>327.02999999999997</v>
      </c>
      <c r="C229">
        <v>0.45910161147295353</v>
      </c>
      <c r="D229">
        <v>747.83901211982607</v>
      </c>
      <c r="E229">
        <v>19256</v>
      </c>
      <c r="F229">
        <v>25455.37</v>
      </c>
      <c r="G229">
        <v>0.44338439898480264</v>
      </c>
      <c r="H229">
        <v>25.236216860838457</v>
      </c>
      <c r="I229">
        <v>11.717579426963889</v>
      </c>
      <c r="J229">
        <v>2</v>
      </c>
      <c r="K229">
        <v>138</v>
      </c>
      <c r="L229">
        <v>462</v>
      </c>
      <c r="M229">
        <v>103.26575543528118</v>
      </c>
      <c r="N229">
        <v>459.28508087943004</v>
      </c>
      <c r="O229">
        <v>545.51570192337101</v>
      </c>
      <c r="P229">
        <v>74.94</v>
      </c>
      <c r="S229" t="e">
        <f>VLOOKUP(A229,Sheet6!B:C,2,0)</f>
        <v>#N/A</v>
      </c>
    </row>
    <row r="230" spans="1:19">
      <c r="A230" t="s">
        <v>67</v>
      </c>
      <c r="B230">
        <v>111.38</v>
      </c>
      <c r="C230">
        <v>0.62120667983479982</v>
      </c>
      <c r="D230">
        <v>149.7043010752688</v>
      </c>
      <c r="E230">
        <v>36562</v>
      </c>
      <c r="F230">
        <v>31922.38</v>
      </c>
      <c r="G230">
        <v>0.60154426288382112</v>
      </c>
      <c r="H230">
        <v>57.33524869815048</v>
      </c>
      <c r="I230">
        <v>29.242233794217995</v>
      </c>
      <c r="J230">
        <v>2</v>
      </c>
      <c r="K230">
        <v>65</v>
      </c>
      <c r="L230">
        <v>299</v>
      </c>
      <c r="M230">
        <v>181.27132339737835</v>
      </c>
      <c r="N230">
        <v>606.03339917399887</v>
      </c>
      <c r="O230">
        <v>886.15550368109166</v>
      </c>
      <c r="P230">
        <v>218.7</v>
      </c>
      <c r="Q230">
        <v>178082</v>
      </c>
      <c r="S230">
        <f>VLOOKUP(A230,Sheet6!B:C,2,0)</f>
        <v>99</v>
      </c>
    </row>
    <row r="231" spans="1:19">
      <c r="A231" t="s">
        <v>91</v>
      </c>
      <c r="B231">
        <v>495.27</v>
      </c>
      <c r="C231">
        <v>0.29291093746845154</v>
      </c>
      <c r="D231">
        <v>404.99632022242207</v>
      </c>
      <c r="E231">
        <v>13591</v>
      </c>
      <c r="F231">
        <v>23315.84</v>
      </c>
      <c r="G231">
        <v>0.37959093019968909</v>
      </c>
      <c r="H231">
        <v>22.260585135380701</v>
      </c>
      <c r="I231">
        <v>10.380196660407455</v>
      </c>
      <c r="J231">
        <v>4</v>
      </c>
      <c r="K231">
        <v>217</v>
      </c>
      <c r="L231">
        <v>282</v>
      </c>
      <c r="M231">
        <v>82.223837502776263</v>
      </c>
      <c r="N231">
        <v>570.19403557655414</v>
      </c>
      <c r="O231">
        <v>783.41106870999658</v>
      </c>
      <c r="Q231">
        <v>203567</v>
      </c>
      <c r="S231">
        <f>VLOOKUP(A231,Sheet6!B:C,2,0)</f>
        <v>313</v>
      </c>
    </row>
    <row r="232" spans="1:19">
      <c r="A232" t="s">
        <v>126</v>
      </c>
      <c r="B232">
        <v>387.91</v>
      </c>
      <c r="C232">
        <v>0.16954963780258306</v>
      </c>
      <c r="D232">
        <v>656.25105735070213</v>
      </c>
      <c r="E232">
        <v>21352</v>
      </c>
      <c r="F232">
        <v>34156.39</v>
      </c>
      <c r="G232">
        <v>0.54909643989585211</v>
      </c>
      <c r="H232">
        <v>30.86540692428656</v>
      </c>
      <c r="I232">
        <v>11.425330617926837</v>
      </c>
      <c r="J232">
        <v>6</v>
      </c>
      <c r="K232">
        <v>172</v>
      </c>
      <c r="L232">
        <v>430</v>
      </c>
      <c r="M232">
        <v>133.58768786574205</v>
      </c>
      <c r="N232">
        <v>467.11866154520379</v>
      </c>
      <c r="O232">
        <v>483.61733391766131</v>
      </c>
      <c r="P232">
        <v>141.41</v>
      </c>
      <c r="S232">
        <f>VLOOKUP(A232,Sheet6!B:C,2,0)</f>
        <v>96</v>
      </c>
    </row>
    <row r="233" spans="1:19">
      <c r="A233" t="s">
        <v>133</v>
      </c>
      <c r="B233">
        <v>542.67999999999995</v>
      </c>
      <c r="C233">
        <v>0.22366772315176534</v>
      </c>
      <c r="D233">
        <v>268.00335819052788</v>
      </c>
      <c r="E233">
        <v>16537</v>
      </c>
      <c r="F233">
        <v>26212.49</v>
      </c>
      <c r="G233">
        <v>0.76840863860838804</v>
      </c>
      <c r="H233">
        <v>34.471511756467905</v>
      </c>
      <c r="I233">
        <v>12.027345765460309</v>
      </c>
      <c r="J233">
        <v>12</v>
      </c>
      <c r="K233">
        <v>271</v>
      </c>
      <c r="L233">
        <v>480</v>
      </c>
      <c r="M233">
        <v>190.35343111962854</v>
      </c>
      <c r="N233">
        <v>579.89975676273309</v>
      </c>
      <c r="O233">
        <v>534.20063389105917</v>
      </c>
      <c r="P233">
        <v>396.1</v>
      </c>
      <c r="Q233">
        <v>280903</v>
      </c>
      <c r="S233">
        <f>VLOOKUP(A233,Sheet6!B:C,2,0)</f>
        <v>95</v>
      </c>
    </row>
    <row r="234" spans="1:19">
      <c r="A234" t="s">
        <v>146</v>
      </c>
      <c r="B234">
        <v>311.55</v>
      </c>
      <c r="C234">
        <v>0.29834697480340233</v>
      </c>
      <c r="D234">
        <v>190.97094520044135</v>
      </c>
      <c r="E234">
        <v>99</v>
      </c>
      <c r="F234">
        <v>24556.93</v>
      </c>
      <c r="G234">
        <v>0.97255657197881551</v>
      </c>
      <c r="H234">
        <v>34.447119242497187</v>
      </c>
      <c r="I234">
        <v>15.11153907879955</v>
      </c>
      <c r="J234">
        <v>1</v>
      </c>
      <c r="K234">
        <v>194</v>
      </c>
      <c r="L234">
        <v>243</v>
      </c>
      <c r="M234">
        <v>12.598298828438452</v>
      </c>
      <c r="N234">
        <v>648.371047985877</v>
      </c>
      <c r="O234">
        <v>625.26079281014279</v>
      </c>
      <c r="P234">
        <v>174.25</v>
      </c>
      <c r="Q234">
        <v>16533</v>
      </c>
      <c r="S234">
        <f>VLOOKUP(A234,Sheet6!B:C,2,0)</f>
        <v>94</v>
      </c>
    </row>
    <row r="235" spans="1:19">
      <c r="A235" t="s">
        <v>114</v>
      </c>
      <c r="B235">
        <v>384.75</v>
      </c>
      <c r="C235">
        <v>0.39183885640025989</v>
      </c>
      <c r="D235">
        <v>722.53521126760563</v>
      </c>
      <c r="E235">
        <v>11536</v>
      </c>
      <c r="F235">
        <v>21451.18</v>
      </c>
      <c r="G235">
        <v>0.36387264457439894</v>
      </c>
      <c r="H235">
        <v>22.305393112410655</v>
      </c>
      <c r="I235">
        <v>11.178687459389213</v>
      </c>
      <c r="J235">
        <v>1</v>
      </c>
      <c r="K235">
        <v>168</v>
      </c>
      <c r="L235">
        <v>431</v>
      </c>
      <c r="M235">
        <v>25.042235217673813</v>
      </c>
      <c r="N235">
        <v>549.70760233918134</v>
      </c>
      <c r="O235">
        <v>573.09941520467839</v>
      </c>
      <c r="P235">
        <v>276</v>
      </c>
      <c r="S235">
        <f>VLOOKUP(A235,Sheet6!B:C,2,0)</f>
        <v>294</v>
      </c>
    </row>
    <row r="236" spans="1:19">
      <c r="A236" t="s">
        <v>99</v>
      </c>
      <c r="B236">
        <v>425.33</v>
      </c>
      <c r="C236">
        <v>0.33268285801612868</v>
      </c>
      <c r="D236">
        <v>789.69550686966204</v>
      </c>
      <c r="E236">
        <v>14175</v>
      </c>
      <c r="F236">
        <v>23217.759999999998</v>
      </c>
      <c r="G236">
        <v>0.36207180307055697</v>
      </c>
      <c r="H236">
        <v>25.189852585051607</v>
      </c>
      <c r="I236">
        <v>10.478922248606965</v>
      </c>
      <c r="J236">
        <v>2</v>
      </c>
      <c r="K236">
        <v>215</v>
      </c>
      <c r="L236">
        <v>369</v>
      </c>
      <c r="M236">
        <v>47.593633178943413</v>
      </c>
      <c r="N236">
        <v>483.62447981567254</v>
      </c>
      <c r="O236">
        <v>556.74417511109016</v>
      </c>
      <c r="P236">
        <v>185.37</v>
      </c>
      <c r="S236">
        <f>VLOOKUP(A236,Sheet6!B:C,2,0)</f>
        <v>314</v>
      </c>
    </row>
    <row r="237" spans="1:19">
      <c r="A237" t="s">
        <v>98</v>
      </c>
      <c r="B237">
        <v>353.38</v>
      </c>
      <c r="C237">
        <v>0.32588148735072725</v>
      </c>
      <c r="D237">
        <v>275.51847809137689</v>
      </c>
      <c r="E237">
        <v>18379</v>
      </c>
      <c r="F237">
        <v>23112.69</v>
      </c>
      <c r="G237">
        <v>0.80932707000962134</v>
      </c>
      <c r="H237">
        <v>33.083366347840851</v>
      </c>
      <c r="I237">
        <v>15.832814533929481</v>
      </c>
      <c r="J237">
        <v>1</v>
      </c>
      <c r="K237">
        <v>232</v>
      </c>
      <c r="L237">
        <v>552</v>
      </c>
      <c r="M237">
        <v>38.12043692342521</v>
      </c>
      <c r="N237">
        <v>484.74729752674176</v>
      </c>
      <c r="O237">
        <v>523.23278057615028</v>
      </c>
      <c r="P237">
        <v>113.6</v>
      </c>
      <c r="S237">
        <f>VLOOKUP(A237,Sheet6!B:C,2,0)</f>
        <v>227</v>
      </c>
    </row>
    <row r="238" spans="1:19">
      <c r="A238" t="s">
        <v>122</v>
      </c>
      <c r="B238">
        <v>751.5</v>
      </c>
      <c r="C238">
        <v>0.25672654690618762</v>
      </c>
      <c r="D238">
        <v>602.21171568234638</v>
      </c>
      <c r="E238">
        <v>10982</v>
      </c>
      <c r="F238">
        <v>21677.23</v>
      </c>
      <c r="G238">
        <v>0.72255489021956087</v>
      </c>
      <c r="H238">
        <v>22.998003992015967</v>
      </c>
      <c r="I238">
        <v>10.186294078509647</v>
      </c>
      <c r="J238">
        <v>4</v>
      </c>
      <c r="K238">
        <v>521</v>
      </c>
      <c r="L238">
        <v>262</v>
      </c>
      <c r="M238">
        <v>94.564204923486358</v>
      </c>
      <c r="N238">
        <v>628.60944777112445</v>
      </c>
      <c r="O238">
        <v>703.39321357285439</v>
      </c>
      <c r="P238">
        <v>354.23</v>
      </c>
      <c r="Q238">
        <v>63697</v>
      </c>
      <c r="S238">
        <f>VLOOKUP(A238,Sheet6!B:C,2,0)</f>
        <v>222</v>
      </c>
    </row>
    <row r="239" spans="1:19">
      <c r="A239" t="s">
        <v>325</v>
      </c>
      <c r="B239">
        <v>347.33</v>
      </c>
      <c r="C239">
        <v>0.245357441050298</v>
      </c>
      <c r="D239">
        <v>483.34261063178405</v>
      </c>
      <c r="E239">
        <v>15509</v>
      </c>
      <c r="F239">
        <v>23963.85</v>
      </c>
      <c r="G239">
        <v>0.50672271326980112</v>
      </c>
      <c r="H239">
        <v>23.067399879077534</v>
      </c>
      <c r="I239">
        <v>9.210261134943714</v>
      </c>
      <c r="J239">
        <v>2</v>
      </c>
      <c r="K239">
        <v>245</v>
      </c>
      <c r="L239">
        <v>207</v>
      </c>
      <c r="M239">
        <v>40.442806552846001</v>
      </c>
      <c r="N239">
        <v>559.69826965709854</v>
      </c>
      <c r="O239">
        <v>529.17974260789447</v>
      </c>
      <c r="P239">
        <v>40.020000000000003</v>
      </c>
      <c r="S239">
        <f>VLOOKUP(A239,Sheet6!B:C,2,0)</f>
        <v>226</v>
      </c>
    </row>
    <row r="240" spans="1:19">
      <c r="A240" t="s">
        <v>1111</v>
      </c>
      <c r="B240">
        <v>532.87</v>
      </c>
      <c r="C240">
        <v>0.14981139865257942</v>
      </c>
      <c r="D240">
        <v>401.52965111898123</v>
      </c>
      <c r="E240">
        <v>16163</v>
      </c>
      <c r="F240">
        <v>25178.46</v>
      </c>
      <c r="G240">
        <v>0.45039127742226059</v>
      </c>
      <c r="H240">
        <v>29.322348790511757</v>
      </c>
      <c r="I240">
        <v>8.8145326252181579</v>
      </c>
      <c r="J240">
        <v>2</v>
      </c>
      <c r="K240">
        <v>314</v>
      </c>
      <c r="L240">
        <v>1588</v>
      </c>
      <c r="M240">
        <v>39.968472610580442</v>
      </c>
      <c r="N240">
        <v>582.88137819730889</v>
      </c>
      <c r="O240">
        <v>733.95011916602539</v>
      </c>
      <c r="P240">
        <v>240</v>
      </c>
      <c r="Q240">
        <v>211197</v>
      </c>
      <c r="S240" t="e">
        <f>VLOOKUP(A240,Sheet6!B:C,2,0)</f>
        <v>#N/A</v>
      </c>
    </row>
    <row r="241" spans="1:19">
      <c r="A241" t="s">
        <v>327</v>
      </c>
      <c r="B241">
        <v>468.01</v>
      </c>
      <c r="C241">
        <v>0.26871220700412385</v>
      </c>
      <c r="D241">
        <v>737.72068095838586</v>
      </c>
      <c r="E241">
        <v>12140</v>
      </c>
      <c r="F241">
        <v>25178.52</v>
      </c>
      <c r="G241">
        <v>0.4508450674130895</v>
      </c>
      <c r="H241">
        <v>17.24963141813209</v>
      </c>
      <c r="I241">
        <v>14.294566355419756</v>
      </c>
      <c r="J241">
        <v>1</v>
      </c>
      <c r="K241">
        <v>281</v>
      </c>
      <c r="L241">
        <v>267</v>
      </c>
      <c r="M241">
        <v>8.9079293177496215</v>
      </c>
      <c r="N241">
        <v>619.64487938291916</v>
      </c>
      <c r="O241">
        <v>747.84726822076459</v>
      </c>
      <c r="P241">
        <v>125.33</v>
      </c>
      <c r="S241">
        <f>VLOOKUP(A241,Sheet6!B:C,2,0)</f>
        <v>212</v>
      </c>
    </row>
    <row r="242" spans="1:19">
      <c r="A242" t="s">
        <v>127</v>
      </c>
      <c r="B242">
        <v>656.77</v>
      </c>
      <c r="C242">
        <v>6.5045601961112712E-2</v>
      </c>
      <c r="D242">
        <v>395.85920077150263</v>
      </c>
      <c r="E242">
        <v>11915</v>
      </c>
      <c r="F242">
        <v>22768.9</v>
      </c>
      <c r="G242">
        <v>0.55118230126223788</v>
      </c>
      <c r="H242">
        <v>20.996695951398511</v>
      </c>
      <c r="I242">
        <v>17.060767087412643</v>
      </c>
      <c r="J242">
        <v>2</v>
      </c>
      <c r="K242">
        <v>390</v>
      </c>
      <c r="L242">
        <v>1714</v>
      </c>
      <c r="M242">
        <v>35.187356304337897</v>
      </c>
      <c r="N242">
        <v>608.43217564748693</v>
      </c>
      <c r="O242">
        <v>864.38174703473067</v>
      </c>
      <c r="P242">
        <v>560.35</v>
      </c>
      <c r="Q242">
        <v>144000</v>
      </c>
      <c r="S242">
        <f>VLOOKUP(A242,Sheet6!B:C,2,0)</f>
        <v>211</v>
      </c>
    </row>
    <row r="243" spans="1:19">
      <c r="A243" t="s">
        <v>103</v>
      </c>
      <c r="B243">
        <v>154.85</v>
      </c>
      <c r="C243">
        <v>0.22731675815305136</v>
      </c>
      <c r="D243">
        <v>101.19592210168605</v>
      </c>
      <c r="E243">
        <v>15710</v>
      </c>
      <c r="F243">
        <v>23138.98</v>
      </c>
      <c r="G243">
        <v>1.2076202776880853</v>
      </c>
      <c r="H243">
        <v>40.678075556990635</v>
      </c>
      <c r="I243">
        <v>18.708427510494026</v>
      </c>
      <c r="J243">
        <v>3</v>
      </c>
      <c r="K243">
        <v>85</v>
      </c>
      <c r="L243">
        <v>320</v>
      </c>
      <c r="M243">
        <v>320.53600258314498</v>
      </c>
      <c r="N243">
        <v>527.60736196319021</v>
      </c>
      <c r="O243">
        <v>636.099451081692</v>
      </c>
      <c r="S243">
        <f>VLOOKUP(A243,Sheet6!B:C,2,0)</f>
        <v>296</v>
      </c>
    </row>
    <row r="244" spans="1:19">
      <c r="A244" t="s">
        <v>1112</v>
      </c>
      <c r="B244">
        <v>399.88</v>
      </c>
      <c r="C244">
        <v>0.35705711713514054</v>
      </c>
      <c r="D244">
        <v>325.07926184863021</v>
      </c>
      <c r="E244">
        <v>7548</v>
      </c>
      <c r="F244">
        <v>21969.75</v>
      </c>
      <c r="G244">
        <v>0.77773331999599882</v>
      </c>
      <c r="H244">
        <v>22.336701010303091</v>
      </c>
      <c r="I244">
        <v>9.8404521356406924</v>
      </c>
      <c r="K244">
        <v>198</v>
      </c>
      <c r="L244">
        <v>254</v>
      </c>
      <c r="M244">
        <v>0</v>
      </c>
      <c r="N244">
        <v>679.20376112833856</v>
      </c>
      <c r="O244">
        <v>907.27218165449642</v>
      </c>
      <c r="S244" t="e">
        <f>VLOOKUP(A244,Sheet6!B:C,2,0)</f>
        <v>#N/A</v>
      </c>
    </row>
    <row r="245" spans="1:19">
      <c r="A245" t="s">
        <v>107</v>
      </c>
      <c r="B245">
        <v>496.25</v>
      </c>
      <c r="C245">
        <v>0.21805541561712846</v>
      </c>
      <c r="D245">
        <v>623.2730469731224</v>
      </c>
      <c r="E245">
        <v>12616</v>
      </c>
      <c r="F245">
        <v>24229.77</v>
      </c>
      <c r="G245">
        <v>0.42720403022670023</v>
      </c>
      <c r="H245">
        <v>21.652392947103273</v>
      </c>
      <c r="I245">
        <v>9.8176322418136017</v>
      </c>
      <c r="K245">
        <v>319</v>
      </c>
      <c r="L245">
        <v>1036</v>
      </c>
      <c r="M245">
        <v>0</v>
      </c>
      <c r="N245">
        <v>433.24937027707807</v>
      </c>
      <c r="O245">
        <v>540.85642317380359</v>
      </c>
      <c r="P245">
        <v>67.819999999999993</v>
      </c>
      <c r="S245">
        <f>VLOOKUP(A245,Sheet6!B:C,2,0)</f>
        <v>295</v>
      </c>
    </row>
    <row r="246" spans="1:19">
      <c r="A246" t="s">
        <v>66</v>
      </c>
      <c r="B246">
        <v>365.5</v>
      </c>
      <c r="C246">
        <v>0.59674418604651169</v>
      </c>
      <c r="D246">
        <v>454.94149863081901</v>
      </c>
      <c r="E246">
        <v>24585</v>
      </c>
      <c r="F246">
        <v>27579.06</v>
      </c>
      <c r="G246">
        <v>0.59917920656634749</v>
      </c>
      <c r="H246">
        <v>49.348837209302324</v>
      </c>
      <c r="I246">
        <v>27.668946648426811</v>
      </c>
      <c r="J246">
        <v>25</v>
      </c>
      <c r="K246">
        <v>290</v>
      </c>
      <c r="L246">
        <v>815</v>
      </c>
      <c r="M246">
        <v>672.41586867305057</v>
      </c>
      <c r="N246">
        <v>668.12585499316015</v>
      </c>
      <c r="O246">
        <v>978.65937072503436</v>
      </c>
      <c r="P246">
        <v>978.5</v>
      </c>
      <c r="Q246">
        <v>5690000</v>
      </c>
      <c r="S246">
        <f>VLOOKUP(A246,Sheet6!B:C,2,0)</f>
        <v>215</v>
      </c>
    </row>
    <row r="247" spans="1:19">
      <c r="A247" t="s">
        <v>1118</v>
      </c>
      <c r="B247">
        <v>316.16000000000003</v>
      </c>
      <c r="C247">
        <v>0.14989245951417002</v>
      </c>
      <c r="D247">
        <v>317.87653327971043</v>
      </c>
      <c r="E247">
        <v>14422</v>
      </c>
      <c r="F247">
        <v>27931.3</v>
      </c>
      <c r="G247">
        <v>0.43648785425101211</v>
      </c>
      <c r="H247">
        <v>25.939397773279349</v>
      </c>
      <c r="I247">
        <v>10.010754048582996</v>
      </c>
      <c r="J247">
        <v>2</v>
      </c>
      <c r="K247">
        <v>219</v>
      </c>
      <c r="L247">
        <v>920</v>
      </c>
      <c r="M247">
        <v>23.304655870445341</v>
      </c>
      <c r="N247">
        <v>651.5688259109312</v>
      </c>
      <c r="O247">
        <v>1209.5141700404859</v>
      </c>
      <c r="P247">
        <v>548</v>
      </c>
      <c r="S247" t="e">
        <f>VLOOKUP(A247,Sheet6!B:C,2,0)</f>
        <v>#N/A</v>
      </c>
    </row>
    <row r="248" spans="1:19">
      <c r="A248" t="s">
        <v>78</v>
      </c>
      <c r="B248">
        <v>747.44</v>
      </c>
      <c r="C248">
        <v>0.11319972171679331</v>
      </c>
      <c r="D248">
        <v>242.97509914829988</v>
      </c>
      <c r="E248">
        <v>11322</v>
      </c>
      <c r="F248">
        <v>30260.82</v>
      </c>
      <c r="G248">
        <v>0.37996360911912658</v>
      </c>
      <c r="H248">
        <v>20.394948089478753</v>
      </c>
      <c r="I248">
        <v>8.8448571122765696</v>
      </c>
      <c r="J248">
        <v>6</v>
      </c>
      <c r="K248">
        <v>513</v>
      </c>
      <c r="L248">
        <v>2127</v>
      </c>
      <c r="M248">
        <v>46.580327517927856</v>
      </c>
      <c r="N248">
        <v>672.69613614470734</v>
      </c>
      <c r="O248">
        <v>963.42181312212347</v>
      </c>
      <c r="P248">
        <v>290.14</v>
      </c>
      <c r="S248">
        <f>VLOOKUP(A248,Sheet6!B:C,2,0)</f>
        <v>214</v>
      </c>
    </row>
    <row r="249" spans="1:19">
      <c r="A249" t="s">
        <v>61</v>
      </c>
      <c r="B249">
        <v>271.89999999999998</v>
      </c>
      <c r="C249">
        <v>0.31084957705038618</v>
      </c>
      <c r="D249">
        <v>293.40671198877737</v>
      </c>
      <c r="E249">
        <v>7630</v>
      </c>
      <c r="F249">
        <v>26271.439999999999</v>
      </c>
      <c r="G249">
        <v>0.44869437293122477</v>
      </c>
      <c r="H249">
        <v>21.673409341669732</v>
      </c>
      <c r="I249">
        <v>6.1051857300478121</v>
      </c>
      <c r="J249">
        <v>2</v>
      </c>
      <c r="K249">
        <v>146</v>
      </c>
      <c r="L249">
        <v>999</v>
      </c>
      <c r="M249">
        <v>38.341301949246052</v>
      </c>
      <c r="N249">
        <v>618.97756528135346</v>
      </c>
      <c r="O249">
        <v>1095.2556086796617</v>
      </c>
      <c r="P249">
        <v>104</v>
      </c>
      <c r="S249">
        <f>VLOOKUP(A249,Sheet6!B:C,2,0)</f>
        <v>305</v>
      </c>
    </row>
    <row r="250" spans="1:19">
      <c r="A250" t="s">
        <v>48</v>
      </c>
      <c r="B250">
        <v>531.26</v>
      </c>
      <c r="C250">
        <v>0.62737642585551334</v>
      </c>
      <c r="D250">
        <v>252.80038068046633</v>
      </c>
      <c r="E250">
        <v>25826</v>
      </c>
      <c r="F250">
        <v>29889.22</v>
      </c>
      <c r="G250">
        <v>0.59104769792568612</v>
      </c>
      <c r="H250">
        <v>56.364115499002374</v>
      </c>
      <c r="I250">
        <v>59.38147046643828</v>
      </c>
      <c r="J250">
        <v>38</v>
      </c>
      <c r="K250">
        <v>284</v>
      </c>
      <c r="L250">
        <v>1335</v>
      </c>
      <c r="M250">
        <v>508.07890674999061</v>
      </c>
      <c r="N250">
        <v>588.60068516357342</v>
      </c>
      <c r="O250">
        <v>999.13413394571398</v>
      </c>
      <c r="P250">
        <v>1399</v>
      </c>
      <c r="Q250">
        <v>7210000</v>
      </c>
      <c r="S250">
        <f>VLOOKUP(A250,Sheet6!B:C,2,0)</f>
        <v>229</v>
      </c>
    </row>
    <row r="251" spans="1:19">
      <c r="A251" t="s">
        <v>56</v>
      </c>
      <c r="B251">
        <v>612.16</v>
      </c>
      <c r="C251">
        <v>0.11302600627286984</v>
      </c>
      <c r="D251">
        <v>211.77610184736733</v>
      </c>
      <c r="E251">
        <v>14970</v>
      </c>
      <c r="F251">
        <v>29233.040000000001</v>
      </c>
      <c r="G251">
        <v>0.2809722948248824</v>
      </c>
      <c r="H251">
        <v>25.624019864087821</v>
      </c>
      <c r="I251">
        <v>7.1500914793518042</v>
      </c>
      <c r="J251">
        <v>3</v>
      </c>
      <c r="K251">
        <v>247</v>
      </c>
      <c r="L251">
        <v>1766</v>
      </c>
      <c r="M251">
        <v>30.717459487715633</v>
      </c>
      <c r="N251">
        <v>729.54783063251443</v>
      </c>
      <c r="O251">
        <v>1078.476215368531</v>
      </c>
      <c r="P251">
        <v>415</v>
      </c>
      <c r="S251">
        <f>VLOOKUP(A251,Sheet6!B:C,2,0)</f>
        <v>307</v>
      </c>
    </row>
    <row r="252" spans="1:19">
      <c r="A252" t="s">
        <v>41</v>
      </c>
      <c r="B252">
        <v>213.67</v>
      </c>
      <c r="C252">
        <v>0.19590958019375673</v>
      </c>
      <c r="D252">
        <v>139.79064442263655</v>
      </c>
      <c r="E252">
        <v>28245</v>
      </c>
      <c r="F252">
        <v>27666.240000000002</v>
      </c>
      <c r="G252">
        <v>0.83306032667197083</v>
      </c>
      <c r="H252">
        <v>42.130387981466747</v>
      </c>
      <c r="I252">
        <v>18.112041933823186</v>
      </c>
      <c r="J252">
        <v>2</v>
      </c>
      <c r="K252">
        <v>121</v>
      </c>
      <c r="L252">
        <v>607</v>
      </c>
      <c r="M252">
        <v>52.281555669958351</v>
      </c>
      <c r="N252">
        <v>605.13876538587544</v>
      </c>
      <c r="O252">
        <v>924.3225534703048</v>
      </c>
      <c r="S252">
        <f>VLOOKUP(A252,Sheet6!B:C,2,0)</f>
        <v>230</v>
      </c>
    </row>
    <row r="253" spans="1:19">
      <c r="A253" t="s">
        <v>52</v>
      </c>
      <c r="B253">
        <v>249.22</v>
      </c>
      <c r="C253">
        <v>0.35723457186421637</v>
      </c>
      <c r="D253">
        <v>126.9134796557519</v>
      </c>
      <c r="E253">
        <v>8972</v>
      </c>
      <c r="F253">
        <v>21407.59</v>
      </c>
      <c r="G253">
        <v>1.6812454859160582</v>
      </c>
      <c r="H253">
        <v>21.442901853783805</v>
      </c>
      <c r="I253">
        <v>10.255998715993901</v>
      </c>
      <c r="J253">
        <v>3</v>
      </c>
      <c r="K253">
        <v>130</v>
      </c>
      <c r="L253">
        <v>1440</v>
      </c>
      <c r="M253">
        <v>41.320921274376055</v>
      </c>
      <c r="N253">
        <v>628.76173661824896</v>
      </c>
      <c r="O253">
        <v>909.6380707808363</v>
      </c>
      <c r="Q253">
        <v>136203</v>
      </c>
      <c r="S253">
        <f>VLOOKUP(A253,Sheet6!B:C,2,0)</f>
        <v>308</v>
      </c>
    </row>
    <row r="254" spans="1:19">
      <c r="A254" t="s">
        <v>73</v>
      </c>
      <c r="B254">
        <v>555.28</v>
      </c>
      <c r="C254">
        <v>0.14608845987609856</v>
      </c>
      <c r="D254">
        <v>245.08099042238601</v>
      </c>
      <c r="E254">
        <v>6025</v>
      </c>
      <c r="F254">
        <v>26713.78</v>
      </c>
      <c r="G254">
        <v>0.34937328915141913</v>
      </c>
      <c r="H254">
        <v>15.608341737501801</v>
      </c>
      <c r="I254">
        <v>4.4860250684339436</v>
      </c>
      <c r="J254">
        <v>1</v>
      </c>
      <c r="K254">
        <v>216</v>
      </c>
      <c r="L254">
        <v>2128</v>
      </c>
      <c r="M254">
        <v>10.003961965134707</v>
      </c>
      <c r="N254">
        <v>649.04192479469828</v>
      </c>
      <c r="O254">
        <v>1343.2862699899151</v>
      </c>
      <c r="P254">
        <v>168</v>
      </c>
      <c r="Q254">
        <v>16500</v>
      </c>
      <c r="S254">
        <f>VLOOKUP(A254,Sheet6!B:C,2,0)</f>
        <v>228</v>
      </c>
    </row>
    <row r="255" spans="1:19">
      <c r="A255" t="s">
        <v>1113</v>
      </c>
      <c r="B255">
        <v>120.02</v>
      </c>
      <c r="C255">
        <v>0.12772871188135312</v>
      </c>
      <c r="D255">
        <v>56.562514727366981</v>
      </c>
      <c r="E255">
        <v>9863</v>
      </c>
      <c r="F255">
        <v>26782.69</v>
      </c>
      <c r="G255">
        <v>0.68321946342276285</v>
      </c>
      <c r="H255">
        <v>26.903849358440262</v>
      </c>
      <c r="I255">
        <v>7.8986835527412103</v>
      </c>
      <c r="J255">
        <v>2</v>
      </c>
      <c r="K255">
        <v>88</v>
      </c>
      <c r="L255">
        <v>563</v>
      </c>
      <c r="M255">
        <v>132.56957173804366</v>
      </c>
      <c r="N255">
        <v>611.56473921013162</v>
      </c>
      <c r="O255">
        <v>914.84752541243131</v>
      </c>
      <c r="Q255">
        <v>2295000</v>
      </c>
      <c r="S255" t="e">
        <f>VLOOKUP(A255,Sheet6!B:C,2,0)</f>
        <v>#N/A</v>
      </c>
    </row>
    <row r="256" spans="1:19">
      <c r="A256" t="s">
        <v>21</v>
      </c>
      <c r="B256">
        <v>258.39999999999998</v>
      </c>
      <c r="C256">
        <v>9.9806501547987619E-2</v>
      </c>
      <c r="D256">
        <v>56.935110719400676</v>
      </c>
      <c r="E256">
        <v>8193</v>
      </c>
      <c r="F256">
        <v>24780.91</v>
      </c>
      <c r="G256">
        <v>0.49922600619195051</v>
      </c>
      <c r="H256">
        <v>20.96749226006192</v>
      </c>
      <c r="I256">
        <v>11.079721362229103</v>
      </c>
      <c r="J256">
        <v>2</v>
      </c>
      <c r="K256">
        <v>135</v>
      </c>
      <c r="L256">
        <v>833</v>
      </c>
      <c r="M256">
        <v>29.527863777089784</v>
      </c>
      <c r="N256">
        <v>453.94736842105266</v>
      </c>
      <c r="O256">
        <v>729.1021671826627</v>
      </c>
      <c r="Q256">
        <v>191000</v>
      </c>
      <c r="S256">
        <f>VLOOKUP(A256,Sheet6!B:C,2,0)</f>
        <v>231</v>
      </c>
    </row>
    <row r="257" spans="1:19">
      <c r="A257" t="s">
        <v>36</v>
      </c>
      <c r="B257">
        <v>238.9</v>
      </c>
      <c r="C257">
        <v>0.12812892423608205</v>
      </c>
      <c r="D257">
        <v>97.633740651436511</v>
      </c>
      <c r="E257">
        <v>7590</v>
      </c>
      <c r="F257">
        <v>24635.56</v>
      </c>
      <c r="G257">
        <v>0.44370029300962743</v>
      </c>
      <c r="H257">
        <v>19.095856006697364</v>
      </c>
      <c r="I257">
        <v>8.8488907492674755</v>
      </c>
      <c r="J257">
        <v>1</v>
      </c>
      <c r="K257">
        <v>121</v>
      </c>
      <c r="L257">
        <v>1160</v>
      </c>
      <c r="M257">
        <v>22.381749686061113</v>
      </c>
      <c r="N257">
        <v>486.39598158225198</v>
      </c>
      <c r="O257">
        <v>876.51737128505658</v>
      </c>
      <c r="Q257">
        <v>114500</v>
      </c>
      <c r="S257">
        <f>VLOOKUP(A257,Sheet6!B:C,2,0)</f>
        <v>239</v>
      </c>
    </row>
    <row r="258" spans="1:19">
      <c r="A258" t="s">
        <v>118</v>
      </c>
      <c r="C258" t="e">
        <v>#DIV/0!</v>
      </c>
      <c r="D258" t="e">
        <v>#DIV/0!</v>
      </c>
      <c r="E258">
        <v>20264</v>
      </c>
      <c r="F258">
        <v>46677.91</v>
      </c>
      <c r="G258" t="e">
        <v>#DIV/0!</v>
      </c>
      <c r="H258" t="e">
        <v>#DIV/0!</v>
      </c>
      <c r="I258" t="e">
        <v>#DIV/0!</v>
      </c>
      <c r="J258">
        <v>4</v>
      </c>
      <c r="K258">
        <v>23</v>
      </c>
      <c r="L258">
        <v>99</v>
      </c>
      <c r="M258" t="e">
        <v>#DIV/0!</v>
      </c>
      <c r="N258" t="e">
        <v>#DIV/0!</v>
      </c>
      <c r="O258" t="e">
        <v>#DIV/0!</v>
      </c>
      <c r="P258">
        <v>74</v>
      </c>
      <c r="Q258">
        <v>1318000</v>
      </c>
      <c r="S258">
        <f>VLOOKUP(A258,Sheet6!B:C,2,0)</f>
        <v>114</v>
      </c>
    </row>
    <row r="259" spans="1:19">
      <c r="A259" t="s">
        <v>174</v>
      </c>
      <c r="B259">
        <v>776.99</v>
      </c>
      <c r="C259">
        <v>0.71834901350081726</v>
      </c>
      <c r="D259">
        <v>768.68816778789085</v>
      </c>
      <c r="E259">
        <v>32411</v>
      </c>
      <c r="G259">
        <v>0.53411240813910088</v>
      </c>
      <c r="H259">
        <v>44.922071069125728</v>
      </c>
      <c r="I259">
        <v>18.911440301676983</v>
      </c>
      <c r="J259">
        <v>49</v>
      </c>
      <c r="K259">
        <v>439</v>
      </c>
      <c r="L259">
        <v>1666</v>
      </c>
      <c r="M259">
        <v>813.65268536274596</v>
      </c>
      <c r="N259">
        <v>651.61713792970306</v>
      </c>
      <c r="O259">
        <v>675.9417753124236</v>
      </c>
      <c r="P259">
        <v>2585</v>
      </c>
      <c r="Q259" t="s">
        <v>766</v>
      </c>
      <c r="S259">
        <f>VLOOKUP(A259,Sheet6!B:C,2,0)</f>
        <v>92</v>
      </c>
    </row>
    <row r="260" spans="1:19">
      <c r="A260" t="s">
        <v>191</v>
      </c>
      <c r="B260">
        <v>85.19</v>
      </c>
      <c r="C260">
        <v>0.89083225730719573</v>
      </c>
      <c r="D260">
        <v>219.44873776403912</v>
      </c>
      <c r="E260">
        <v>18548</v>
      </c>
      <c r="F260">
        <v>28205.01</v>
      </c>
      <c r="G260">
        <v>1.1151543608404744</v>
      </c>
      <c r="H260">
        <v>49.982392299565682</v>
      </c>
      <c r="I260">
        <v>17.701608169973003</v>
      </c>
      <c r="J260">
        <v>1</v>
      </c>
      <c r="K260">
        <v>70</v>
      </c>
      <c r="L260">
        <v>290</v>
      </c>
      <c r="M260">
        <v>45.75654419532809</v>
      </c>
      <c r="N260">
        <v>471.8863716398638</v>
      </c>
      <c r="O260">
        <v>626.83413546190866</v>
      </c>
      <c r="S260">
        <f>VLOOKUP(A260,Sheet6!B:C,2,0)</f>
        <v>208</v>
      </c>
    </row>
    <row r="261" spans="1:19">
      <c r="A261" t="s">
        <v>176</v>
      </c>
      <c r="B261">
        <v>378.37</v>
      </c>
      <c r="C261">
        <v>0.37069535111134599</v>
      </c>
      <c r="D261">
        <v>208.68677954883898</v>
      </c>
      <c r="E261">
        <v>21526</v>
      </c>
      <c r="F261">
        <v>26536.92</v>
      </c>
      <c r="G261">
        <v>0.69508681977958087</v>
      </c>
      <c r="H261">
        <v>37.851838147844703</v>
      </c>
      <c r="I261">
        <v>14.78975605888416</v>
      </c>
      <c r="J261">
        <v>3</v>
      </c>
      <c r="K261">
        <v>246</v>
      </c>
      <c r="L261">
        <v>1081</v>
      </c>
      <c r="M261">
        <v>68.467373206120996</v>
      </c>
      <c r="N261">
        <v>698.7869017099664</v>
      </c>
      <c r="O261">
        <v>661.25749927319816</v>
      </c>
      <c r="S261">
        <f>VLOOKUP(A261,Sheet6!B:C,2,0)</f>
        <v>273</v>
      </c>
    </row>
    <row r="262" spans="1:19">
      <c r="A262" t="s">
        <v>177</v>
      </c>
      <c r="B262">
        <v>513.41</v>
      </c>
      <c r="C262">
        <v>0.17409088253053115</v>
      </c>
      <c r="D262">
        <v>503.54060415849347</v>
      </c>
      <c r="E262">
        <v>17429</v>
      </c>
      <c r="F262">
        <v>23933.59</v>
      </c>
      <c r="G262">
        <v>0.62133577452718103</v>
      </c>
      <c r="H262">
        <v>32.833407997506868</v>
      </c>
      <c r="I262">
        <v>17.076021113729769</v>
      </c>
      <c r="J262">
        <v>13</v>
      </c>
      <c r="K262">
        <v>322</v>
      </c>
      <c r="L262">
        <v>1772</v>
      </c>
      <c r="M262">
        <v>176.71062114099843</v>
      </c>
      <c r="N262">
        <v>841.62754913227252</v>
      </c>
      <c r="O262">
        <v>785.92158314018047</v>
      </c>
      <c r="P262">
        <v>183.78</v>
      </c>
      <c r="S262">
        <f>VLOOKUP(A262,Sheet6!B:C,2,0)</f>
        <v>209</v>
      </c>
    </row>
    <row r="263" spans="1:19">
      <c r="A263" t="s">
        <v>182</v>
      </c>
      <c r="B263">
        <v>554.37</v>
      </c>
      <c r="C263">
        <v>0.17394519905478292</v>
      </c>
      <c r="D263">
        <v>422.08771128369119</v>
      </c>
      <c r="E263">
        <v>12069</v>
      </c>
      <c r="F263">
        <v>24586.01</v>
      </c>
      <c r="G263">
        <v>0.50327398668759127</v>
      </c>
      <c r="H263">
        <v>23.675523567292601</v>
      </c>
      <c r="I263">
        <v>9.04991251330339</v>
      </c>
      <c r="J263">
        <v>1</v>
      </c>
      <c r="K263">
        <v>397</v>
      </c>
      <c r="L263">
        <v>1609</v>
      </c>
      <c r="M263">
        <v>28.32043581001858</v>
      </c>
      <c r="N263">
        <v>764.11061204610633</v>
      </c>
      <c r="O263">
        <v>647.40155491819542</v>
      </c>
      <c r="S263">
        <f>VLOOKUP(A263,Sheet6!B:C,2,0)</f>
        <v>91</v>
      </c>
    </row>
    <row r="264" spans="1:19">
      <c r="A264" t="s">
        <v>218</v>
      </c>
      <c r="B264">
        <v>225.41</v>
      </c>
      <c r="C264">
        <v>0.19759549265782353</v>
      </c>
      <c r="D264">
        <v>60.860760860760855</v>
      </c>
      <c r="E264">
        <v>33538</v>
      </c>
      <c r="F264">
        <v>34338.800000000003</v>
      </c>
      <c r="G264">
        <v>0.91832660485337825</v>
      </c>
      <c r="H264">
        <v>32.576194490040372</v>
      </c>
      <c r="I264">
        <v>13.681735504192361</v>
      </c>
      <c r="J264">
        <v>2</v>
      </c>
      <c r="K264">
        <v>152</v>
      </c>
      <c r="L264">
        <v>591</v>
      </c>
      <c r="M264">
        <v>110.4254469633113</v>
      </c>
      <c r="N264">
        <v>799.8757819085223</v>
      </c>
      <c r="O264">
        <v>840.24666163879158</v>
      </c>
      <c r="Q264">
        <v>86285</v>
      </c>
      <c r="S264">
        <f>VLOOKUP(A264,Sheet6!B:C,2,0)</f>
        <v>207</v>
      </c>
    </row>
    <row r="265" spans="1:19">
      <c r="A265" t="s">
        <v>158</v>
      </c>
      <c r="B265">
        <v>380.85</v>
      </c>
      <c r="C265">
        <v>0.14399369830641984</v>
      </c>
      <c r="D265">
        <v>139.7819863466197</v>
      </c>
      <c r="E265">
        <v>11834</v>
      </c>
      <c r="F265">
        <v>26630.73</v>
      </c>
      <c r="G265">
        <v>2.7569909413154785</v>
      </c>
      <c r="H265">
        <v>32.033609032427464</v>
      </c>
      <c r="I265">
        <v>14.885125377445188</v>
      </c>
      <c r="J265">
        <v>1</v>
      </c>
      <c r="K265">
        <v>232</v>
      </c>
      <c r="L265">
        <v>1325</v>
      </c>
      <c r="M265">
        <v>56.568202704476825</v>
      </c>
      <c r="N265">
        <v>571.09098070106336</v>
      </c>
      <c r="O265">
        <v>653.80070894052778</v>
      </c>
      <c r="P265">
        <v>216.51</v>
      </c>
      <c r="Q265">
        <v>11367</v>
      </c>
      <c r="S265">
        <f>VLOOKUP(A265,Sheet6!B:C,2,0)</f>
        <v>93</v>
      </c>
    </row>
    <row r="266" spans="1:19">
      <c r="A266" t="s">
        <v>239</v>
      </c>
      <c r="B266">
        <v>354.62</v>
      </c>
      <c r="C266">
        <v>0.14206756528114603</v>
      </c>
      <c r="D266">
        <v>81.375923631190048</v>
      </c>
      <c r="E266">
        <v>38906</v>
      </c>
      <c r="F266">
        <v>36494.47</v>
      </c>
      <c r="G266">
        <v>0.8459759742823304</v>
      </c>
      <c r="H266">
        <v>31.921493429586601</v>
      </c>
      <c r="I266">
        <v>13.225424397947098</v>
      </c>
      <c r="J266">
        <v>2</v>
      </c>
      <c r="K266">
        <v>241</v>
      </c>
      <c r="L266">
        <v>739</v>
      </c>
      <c r="M266">
        <v>39.405560882070951</v>
      </c>
      <c r="N266">
        <v>798.31932773109236</v>
      </c>
      <c r="O266">
        <v>743.33088940274104</v>
      </c>
      <c r="P266">
        <v>59.59</v>
      </c>
      <c r="Q266">
        <v>631800</v>
      </c>
      <c r="S266">
        <f>VLOOKUP(A266,Sheet6!B:C,2,0)</f>
        <v>206</v>
      </c>
    </row>
    <row r="267" spans="1:19">
      <c r="A267" t="s">
        <v>153</v>
      </c>
      <c r="B267">
        <v>302.72000000000003</v>
      </c>
      <c r="C267">
        <v>0.32829016913319237</v>
      </c>
      <c r="D267">
        <v>128.6582515194016</v>
      </c>
      <c r="E267">
        <v>10341</v>
      </c>
      <c r="F267">
        <v>27445.55</v>
      </c>
      <c r="G267">
        <v>0.8225422832980972</v>
      </c>
      <c r="H267">
        <v>23.949524312896404</v>
      </c>
      <c r="I267">
        <v>23.728197674418603</v>
      </c>
      <c r="J267">
        <v>1</v>
      </c>
      <c r="K267">
        <v>216</v>
      </c>
      <c r="L267">
        <v>1000</v>
      </c>
      <c r="M267">
        <v>28.006078224101476</v>
      </c>
      <c r="N267">
        <v>631.93710359408033</v>
      </c>
      <c r="O267">
        <v>725.42283298097254</v>
      </c>
      <c r="Q267">
        <v>2813</v>
      </c>
      <c r="S267">
        <f>VLOOKUP(A267,Sheet6!B:C,2,0)</f>
        <v>210</v>
      </c>
    </row>
    <row r="268" spans="1:19">
      <c r="A268" t="s">
        <v>170</v>
      </c>
      <c r="B268">
        <v>242.77</v>
      </c>
      <c r="C268">
        <v>0.22548090785517155</v>
      </c>
      <c r="D268">
        <v>125.83972631142443</v>
      </c>
      <c r="E268">
        <v>9411</v>
      </c>
      <c r="F268">
        <v>22517.74</v>
      </c>
      <c r="G268">
        <v>0.72908514231577215</v>
      </c>
      <c r="H268">
        <v>22.235037278082135</v>
      </c>
      <c r="I268">
        <v>11.764221279400255</v>
      </c>
      <c r="J268">
        <v>1</v>
      </c>
      <c r="K268">
        <v>186</v>
      </c>
      <c r="L268">
        <v>1614</v>
      </c>
      <c r="M268">
        <v>29.744202331424805</v>
      </c>
      <c r="N268">
        <v>712.19672941467218</v>
      </c>
      <c r="O268">
        <v>771.51213082341314</v>
      </c>
      <c r="S268">
        <f>VLOOKUP(A268,Sheet6!B:C,2,0)</f>
        <v>276</v>
      </c>
    </row>
    <row r="269" spans="1:19">
      <c r="A269" t="s">
        <v>207</v>
      </c>
      <c r="B269">
        <v>322.93</v>
      </c>
      <c r="C269">
        <v>0.65103892484439352</v>
      </c>
      <c r="D269">
        <v>246.77517958123184</v>
      </c>
      <c r="E269">
        <v>27904</v>
      </c>
      <c r="F269">
        <v>28995.58</v>
      </c>
      <c r="G269">
        <v>0.49236676679156471</v>
      </c>
      <c r="H269">
        <v>67.732945220326386</v>
      </c>
      <c r="I269">
        <v>29.232341374291643</v>
      </c>
      <c r="J269">
        <v>25</v>
      </c>
      <c r="K269">
        <v>221</v>
      </c>
      <c r="L269">
        <v>733</v>
      </c>
      <c r="M269">
        <v>810.84755210107448</v>
      </c>
      <c r="N269">
        <v>630.1675285665624</v>
      </c>
      <c r="O269">
        <v>686.21682717616818</v>
      </c>
      <c r="P269">
        <v>870.39</v>
      </c>
      <c r="Q269">
        <v>1526061</v>
      </c>
      <c r="S269">
        <f>VLOOKUP(A269,Sheet6!B:C,2,0)</f>
        <v>110</v>
      </c>
    </row>
    <row r="270" spans="1:19">
      <c r="A270" t="s">
        <v>255</v>
      </c>
      <c r="B270">
        <v>19.899999999999999</v>
      </c>
      <c r="C270">
        <v>1</v>
      </c>
      <c r="D270">
        <v>67.802385008517874</v>
      </c>
      <c r="E270">
        <v>76087</v>
      </c>
      <c r="F270">
        <v>39384.720000000001</v>
      </c>
      <c r="G270">
        <v>0.4020100502512563</v>
      </c>
      <c r="H270">
        <v>69.64824120603015</v>
      </c>
      <c r="I270">
        <v>36.683417085427138</v>
      </c>
      <c r="J270">
        <v>1</v>
      </c>
      <c r="K270">
        <v>11</v>
      </c>
      <c r="L270">
        <v>20</v>
      </c>
      <c r="M270">
        <v>140.15075376884423</v>
      </c>
      <c r="N270">
        <v>442.21105527638196</v>
      </c>
      <c r="O270">
        <v>809.04522613065342</v>
      </c>
      <c r="P270">
        <v>130.54</v>
      </c>
      <c r="Q270">
        <v>89604</v>
      </c>
      <c r="S270">
        <f>VLOOKUP(A270,Sheet6!B:C,2,0)</f>
        <v>280</v>
      </c>
    </row>
    <row r="271" spans="1:19">
      <c r="A271" t="s">
        <v>242</v>
      </c>
      <c r="B271">
        <v>47.43</v>
      </c>
      <c r="C271">
        <v>0.45266708834071262</v>
      </c>
      <c r="D271">
        <v>53.31609712230216</v>
      </c>
      <c r="E271">
        <v>41060</v>
      </c>
      <c r="F271">
        <v>37263.9</v>
      </c>
      <c r="G271">
        <v>0.44275774826059455</v>
      </c>
      <c r="H271">
        <v>37.550073792958045</v>
      </c>
      <c r="I271">
        <v>26.966055239300022</v>
      </c>
      <c r="K271">
        <v>27</v>
      </c>
      <c r="L271">
        <v>123</v>
      </c>
      <c r="M271">
        <v>0</v>
      </c>
      <c r="N271">
        <v>759.01328273244781</v>
      </c>
      <c r="O271">
        <v>780.09698503057143</v>
      </c>
      <c r="P271">
        <v>36.19</v>
      </c>
      <c r="S271">
        <f>VLOOKUP(A271,Sheet6!B:C,2,0)</f>
        <v>279</v>
      </c>
    </row>
    <row r="272" spans="1:19">
      <c r="A272" t="s">
        <v>216</v>
      </c>
      <c r="B272">
        <v>178.81</v>
      </c>
      <c r="C272">
        <v>0.27699793076449863</v>
      </c>
      <c r="D272">
        <v>84.511768598166185</v>
      </c>
      <c r="E272">
        <v>15125</v>
      </c>
      <c r="F272">
        <v>30458.62</v>
      </c>
      <c r="G272">
        <v>0.5145126111515016</v>
      </c>
      <c r="H272">
        <v>30.753313573066382</v>
      </c>
      <c r="I272">
        <v>13.942173256529276</v>
      </c>
      <c r="K272">
        <v>169</v>
      </c>
      <c r="L272">
        <v>818</v>
      </c>
      <c r="M272">
        <v>0</v>
      </c>
      <c r="N272">
        <v>1091.6615401823165</v>
      </c>
      <c r="O272">
        <v>937.86700967507409</v>
      </c>
      <c r="P272">
        <v>21.46</v>
      </c>
      <c r="S272">
        <f>VLOOKUP(A272,Sheet6!B:C,2,0)</f>
        <v>109</v>
      </c>
    </row>
    <row r="273" spans="1:19">
      <c r="A273" t="s">
        <v>179</v>
      </c>
      <c r="B273">
        <v>358.45</v>
      </c>
      <c r="C273">
        <v>0.35048123866648068</v>
      </c>
      <c r="D273">
        <v>249.63437565290062</v>
      </c>
      <c r="E273">
        <v>7584</v>
      </c>
      <c r="F273">
        <v>21993.41</v>
      </c>
      <c r="G273">
        <v>0.47147440368252197</v>
      </c>
      <c r="H273">
        <v>26.268656716417912</v>
      </c>
      <c r="I273">
        <v>16.498814339517367</v>
      </c>
      <c r="J273">
        <v>3</v>
      </c>
      <c r="K273">
        <v>275</v>
      </c>
      <c r="L273">
        <v>1910</v>
      </c>
      <c r="M273">
        <v>90.389175617240895</v>
      </c>
      <c r="N273">
        <v>713.62812107685875</v>
      </c>
      <c r="O273">
        <v>1143.2556841958431</v>
      </c>
      <c r="P273">
        <v>240.68</v>
      </c>
      <c r="Q273">
        <v>12510</v>
      </c>
      <c r="S273">
        <f>VLOOKUP(A273,Sheet6!B:C,2,0)</f>
        <v>274</v>
      </c>
    </row>
    <row r="274" spans="1:19">
      <c r="A274" t="s">
        <v>231</v>
      </c>
      <c r="B274">
        <v>198.43</v>
      </c>
      <c r="C274">
        <v>0.52013304439852837</v>
      </c>
      <c r="D274">
        <v>59.699741260003613</v>
      </c>
      <c r="E274">
        <v>10068</v>
      </c>
      <c r="F274">
        <v>19104.86</v>
      </c>
      <c r="G274">
        <v>0.9675956256614423</v>
      </c>
      <c r="H274">
        <v>30.580053419341834</v>
      </c>
      <c r="I274">
        <v>24.9559038451847</v>
      </c>
      <c r="J274">
        <v>1</v>
      </c>
      <c r="K274">
        <v>147</v>
      </c>
      <c r="L274">
        <v>1144</v>
      </c>
      <c r="M274">
        <v>14.231718994103714</v>
      </c>
      <c r="N274">
        <v>834.04727107796202</v>
      </c>
      <c r="O274">
        <v>836.567051353122</v>
      </c>
      <c r="S274">
        <f>VLOOKUP(A274,Sheet6!B:C,2,0)</f>
        <v>278</v>
      </c>
    </row>
    <row r="275" spans="1:19">
      <c r="A275" t="s">
        <v>248</v>
      </c>
      <c r="B275">
        <v>129.97</v>
      </c>
      <c r="C275">
        <v>0.39816880818650457</v>
      </c>
      <c r="D275">
        <v>31.001335750405495</v>
      </c>
      <c r="E275">
        <v>14949</v>
      </c>
      <c r="F275">
        <v>21131.02</v>
      </c>
      <c r="G275">
        <v>0.85404324074786486</v>
      </c>
      <c r="H275">
        <v>36.723859352158193</v>
      </c>
      <c r="I275">
        <v>14.149419096714627</v>
      </c>
      <c r="J275">
        <v>2</v>
      </c>
      <c r="K275">
        <v>101</v>
      </c>
      <c r="L275">
        <v>580</v>
      </c>
      <c r="M275">
        <v>127.60637070093098</v>
      </c>
      <c r="N275">
        <v>703.23920904824195</v>
      </c>
      <c r="O275">
        <v>737.09317534815727</v>
      </c>
      <c r="P275">
        <v>71.099999999999994</v>
      </c>
      <c r="S275">
        <f>VLOOKUP(A275,Sheet6!B:C,2,0)</f>
        <v>265</v>
      </c>
    </row>
    <row r="276" spans="1:19">
      <c r="A276" t="s">
        <v>195</v>
      </c>
      <c r="B276">
        <v>229</v>
      </c>
      <c r="C276">
        <v>0.21751091703056769</v>
      </c>
      <c r="D276">
        <v>205.01342882721576</v>
      </c>
      <c r="E276">
        <v>8899</v>
      </c>
      <c r="F276">
        <v>28247.759999999998</v>
      </c>
      <c r="G276">
        <v>0.55458515283842791</v>
      </c>
      <c r="H276">
        <v>28.930131004366814</v>
      </c>
      <c r="I276">
        <v>11.912663755458516</v>
      </c>
      <c r="J276">
        <v>1</v>
      </c>
      <c r="K276">
        <v>167</v>
      </c>
      <c r="L276">
        <v>1416</v>
      </c>
      <c r="M276">
        <v>26.637554585152838</v>
      </c>
      <c r="N276">
        <v>783.84279475982532</v>
      </c>
      <c r="O276">
        <v>934.93449781659388</v>
      </c>
      <c r="P276">
        <v>104.95</v>
      </c>
      <c r="S276">
        <f>VLOOKUP(A276,Sheet6!B:C,2,0)</f>
        <v>277</v>
      </c>
    </row>
    <row r="277" spans="1:19">
      <c r="A277" t="s">
        <v>254</v>
      </c>
      <c r="B277">
        <v>64.72</v>
      </c>
      <c r="C277">
        <v>0.59131644004944384</v>
      </c>
      <c r="D277">
        <v>3.3365296379927205</v>
      </c>
      <c r="E277">
        <v>31512</v>
      </c>
      <c r="F277">
        <v>30557.32</v>
      </c>
      <c r="G277">
        <v>1.6687268232385661</v>
      </c>
      <c r="H277">
        <v>69.221260815822006</v>
      </c>
      <c r="I277">
        <v>35.707663782447469</v>
      </c>
      <c r="J277">
        <v>1</v>
      </c>
      <c r="K277">
        <v>84</v>
      </c>
      <c r="L277">
        <v>322</v>
      </c>
      <c r="M277">
        <v>89.122373300370825</v>
      </c>
      <c r="N277">
        <v>1081.5822002472187</v>
      </c>
      <c r="O277">
        <v>1393.6959208899877</v>
      </c>
      <c r="Q277">
        <v>153000</v>
      </c>
      <c r="S277">
        <f>VLOOKUP(A277,Sheet6!B:C,2,0)</f>
        <v>240</v>
      </c>
    </row>
    <row r="278" spans="1:19">
      <c r="A278" t="s">
        <v>201</v>
      </c>
      <c r="B278">
        <v>259.02</v>
      </c>
      <c r="C278">
        <v>0.13539495019689601</v>
      </c>
      <c r="D278">
        <v>95.512371400125375</v>
      </c>
      <c r="E278">
        <v>11973</v>
      </c>
      <c r="F278">
        <v>27233.15</v>
      </c>
      <c r="G278">
        <v>0.56752374334028266</v>
      </c>
      <c r="H278">
        <v>20.994517797853447</v>
      </c>
      <c r="I278">
        <v>9.6286001080997607</v>
      </c>
      <c r="J278">
        <v>1</v>
      </c>
      <c r="K278">
        <v>194</v>
      </c>
      <c r="L278">
        <v>1497</v>
      </c>
      <c r="M278">
        <v>43.224461431549692</v>
      </c>
      <c r="N278">
        <v>800.32429928190891</v>
      </c>
      <c r="O278">
        <v>872.90556713767285</v>
      </c>
      <c r="Q278">
        <v>20577</v>
      </c>
      <c r="S278">
        <f>VLOOKUP(A278,Sheet6!B:C,2,0)</f>
        <v>219</v>
      </c>
    </row>
    <row r="279" spans="1:19">
      <c r="A279" t="s">
        <v>196</v>
      </c>
      <c r="B279">
        <v>298.62</v>
      </c>
      <c r="C279">
        <v>0.1562186055856942</v>
      </c>
      <c r="D279">
        <v>146.88637481554352</v>
      </c>
      <c r="E279">
        <v>4491</v>
      </c>
      <c r="F279">
        <v>22887.55</v>
      </c>
      <c r="G279">
        <v>0.52910052910052907</v>
      </c>
      <c r="H279">
        <v>22.891969727412764</v>
      </c>
      <c r="I279">
        <v>7.4274998325631234</v>
      </c>
      <c r="J279">
        <v>1</v>
      </c>
      <c r="K279">
        <v>293</v>
      </c>
      <c r="L279">
        <v>1607</v>
      </c>
      <c r="M279">
        <v>14.908579465541491</v>
      </c>
      <c r="N279">
        <v>743.41973076150282</v>
      </c>
      <c r="O279">
        <v>845.55622530306073</v>
      </c>
      <c r="P279">
        <v>34.43</v>
      </c>
      <c r="S279">
        <f>VLOOKUP(A279,Sheet6!B:C,2,0)</f>
        <v>220</v>
      </c>
    </row>
    <row r="280" spans="1:19">
      <c r="A280" t="s">
        <v>168</v>
      </c>
      <c r="B280">
        <v>278.31</v>
      </c>
      <c r="C280">
        <v>0.19751356401135423</v>
      </c>
      <c r="D280">
        <v>99.702658164361978</v>
      </c>
      <c r="E280">
        <v>5428</v>
      </c>
      <c r="F280">
        <v>23364.41</v>
      </c>
      <c r="G280">
        <v>0.84797527936473716</v>
      </c>
      <c r="H280">
        <v>16.776256692177789</v>
      </c>
      <c r="I280">
        <v>10.172110236786317</v>
      </c>
      <c r="J280">
        <v>1</v>
      </c>
      <c r="K280">
        <v>232</v>
      </c>
      <c r="L280">
        <v>2285</v>
      </c>
      <c r="M280">
        <v>17.351155186662353</v>
      </c>
      <c r="N280">
        <v>691.6747511767453</v>
      </c>
      <c r="O280">
        <v>1054.9387373791815</v>
      </c>
      <c r="S280">
        <f>VLOOKUP(A280,Sheet6!B:C,2,0)</f>
        <v>221</v>
      </c>
    </row>
    <row r="281" spans="1:19">
      <c r="A281" t="s">
        <v>217</v>
      </c>
      <c r="B281">
        <v>219.14</v>
      </c>
      <c r="C281">
        <v>0.51642785433969152</v>
      </c>
      <c r="D281">
        <v>285.89693411611216</v>
      </c>
      <c r="E281">
        <v>22865</v>
      </c>
      <c r="F281">
        <v>28124.44</v>
      </c>
      <c r="G281">
        <v>0.47914575157433609</v>
      </c>
      <c r="H281">
        <v>46.244409966231636</v>
      </c>
      <c r="I281">
        <v>18.358127224605276</v>
      </c>
      <c r="J281">
        <v>9</v>
      </c>
      <c r="K281">
        <v>140</v>
      </c>
      <c r="L281">
        <v>458</v>
      </c>
      <c r="M281">
        <v>199.79008852788172</v>
      </c>
      <c r="N281">
        <v>548.96413251802505</v>
      </c>
      <c r="O281">
        <v>746.55471388153694</v>
      </c>
      <c r="P281">
        <v>333.4</v>
      </c>
      <c r="Q281">
        <v>661800</v>
      </c>
      <c r="S281">
        <f>VLOOKUP(A281,Sheet6!B:C,2,0)</f>
        <v>111</v>
      </c>
    </row>
    <row r="282" spans="1:19">
      <c r="A282" t="s">
        <v>240</v>
      </c>
      <c r="B282">
        <v>153.91</v>
      </c>
      <c r="C282">
        <v>0.5856019751803001</v>
      </c>
      <c r="D282">
        <v>161.07796964939823</v>
      </c>
      <c r="E282">
        <v>34453</v>
      </c>
      <c r="F282">
        <v>36795.22</v>
      </c>
      <c r="G282">
        <v>0.65622766551880973</v>
      </c>
      <c r="H282">
        <v>52.082385809888898</v>
      </c>
      <c r="I282">
        <v>24.202455980767983</v>
      </c>
      <c r="J282">
        <v>12</v>
      </c>
      <c r="K282">
        <v>68</v>
      </c>
      <c r="L282">
        <v>233</v>
      </c>
      <c r="M282">
        <v>405.63965954129037</v>
      </c>
      <c r="N282">
        <v>783.57481645117286</v>
      </c>
      <c r="O282">
        <v>959.65174452602162</v>
      </c>
      <c r="Q282">
        <v>10092350</v>
      </c>
      <c r="S282">
        <f>VLOOKUP(A282,Sheet6!B:C,2,0)</f>
        <v>107</v>
      </c>
    </row>
    <row r="283" spans="1:19">
      <c r="A283" t="s">
        <v>247</v>
      </c>
      <c r="B283">
        <v>74.28</v>
      </c>
      <c r="C283">
        <v>0.60971997845988146</v>
      </c>
      <c r="D283">
        <v>139.88700564971751</v>
      </c>
      <c r="E283">
        <v>37050</v>
      </c>
      <c r="F283">
        <v>30320.38</v>
      </c>
      <c r="G283">
        <v>4.5907377490576193</v>
      </c>
      <c r="H283">
        <v>46.782444803446417</v>
      </c>
      <c r="I283">
        <v>24.946149703823369</v>
      </c>
      <c r="J283">
        <v>1</v>
      </c>
      <c r="K283">
        <v>50</v>
      </c>
      <c r="L283">
        <v>99</v>
      </c>
      <c r="M283">
        <v>71.674744211093156</v>
      </c>
      <c r="N283">
        <v>654.28109854604202</v>
      </c>
      <c r="O283">
        <v>790.2530963920301</v>
      </c>
      <c r="S283">
        <f>VLOOKUP(A283,Sheet6!B:C,2,0)</f>
        <v>106</v>
      </c>
    </row>
    <row r="284" spans="1:19">
      <c r="A284" t="s">
        <v>233</v>
      </c>
      <c r="B284">
        <v>136.44999999999999</v>
      </c>
      <c r="C284">
        <v>0.27658482960791503</v>
      </c>
      <c r="D284">
        <v>66.906933411787776</v>
      </c>
      <c r="E284">
        <v>13624</v>
      </c>
      <c r="F284">
        <v>29864.16</v>
      </c>
      <c r="G284">
        <v>2.2205936240381092</v>
      </c>
      <c r="H284">
        <v>28.193477464272629</v>
      </c>
      <c r="I284">
        <v>12.817882008061561</v>
      </c>
      <c r="J284">
        <v>1</v>
      </c>
      <c r="K284">
        <v>52</v>
      </c>
      <c r="L284">
        <v>391</v>
      </c>
      <c r="M284">
        <v>13.308904360571638</v>
      </c>
      <c r="N284">
        <v>644.19201172590692</v>
      </c>
      <c r="O284">
        <v>1044.3385855624772</v>
      </c>
      <c r="P284">
        <v>42.2</v>
      </c>
      <c r="S284">
        <f>VLOOKUP(A284,Sheet6!B:C,2,0)</f>
        <v>108</v>
      </c>
    </row>
    <row r="285" spans="1:19">
      <c r="A285" t="s">
        <v>206</v>
      </c>
      <c r="B285">
        <v>149.25</v>
      </c>
      <c r="C285">
        <v>0.29326633165829147</v>
      </c>
      <c r="D285">
        <v>141.58998197514467</v>
      </c>
      <c r="E285">
        <v>5891</v>
      </c>
      <c r="F285">
        <v>29306.85</v>
      </c>
      <c r="G285">
        <v>1.7822445561139029</v>
      </c>
      <c r="H285">
        <v>22.713567839195981</v>
      </c>
      <c r="I285">
        <v>13.051926298157454</v>
      </c>
      <c r="J285">
        <v>1</v>
      </c>
      <c r="K285">
        <v>95</v>
      </c>
      <c r="L285">
        <v>981</v>
      </c>
      <c r="M285">
        <v>40.147403685092129</v>
      </c>
      <c r="N285">
        <v>702.84757118927973</v>
      </c>
      <c r="O285">
        <v>1278.3919597989948</v>
      </c>
      <c r="P285">
        <v>89.2</v>
      </c>
      <c r="S285">
        <f>VLOOKUP(A285,Sheet6!B:C,2,0)</f>
        <v>272</v>
      </c>
    </row>
    <row r="286" spans="1:19">
      <c r="A286" t="s">
        <v>1114</v>
      </c>
      <c r="B286">
        <v>115.41</v>
      </c>
      <c r="C286">
        <v>0.33913872281431418</v>
      </c>
      <c r="D286">
        <v>73.299460146078118</v>
      </c>
      <c r="E286">
        <v>12617</v>
      </c>
      <c r="F286">
        <v>27619.96</v>
      </c>
      <c r="G286">
        <v>0.46789706264621783</v>
      </c>
      <c r="H286">
        <v>17.632787453426914</v>
      </c>
      <c r="I286">
        <v>11.558790399445456</v>
      </c>
      <c r="K286">
        <v>66</v>
      </c>
      <c r="L286">
        <v>428</v>
      </c>
      <c r="M286">
        <v>0</v>
      </c>
      <c r="N286">
        <v>671.51893250151636</v>
      </c>
      <c r="O286">
        <v>1135.083614938047</v>
      </c>
      <c r="P286">
        <v>66.27</v>
      </c>
      <c r="Q286">
        <v>62600</v>
      </c>
      <c r="S286" t="e">
        <f>VLOOKUP(A286,Sheet6!B:C,2,0)</f>
        <v>#N/A</v>
      </c>
    </row>
    <row r="287" spans="1:19">
      <c r="A287" t="s">
        <v>295</v>
      </c>
      <c r="B287">
        <v>238.62</v>
      </c>
      <c r="C287">
        <v>0.9614030676389238</v>
      </c>
      <c r="D287">
        <v>173.06353350739775</v>
      </c>
      <c r="E287">
        <v>38496</v>
      </c>
      <c r="F287">
        <v>36500.400000000001</v>
      </c>
      <c r="G287">
        <v>0.69566675048193782</v>
      </c>
      <c r="H287">
        <v>128.30860782834631</v>
      </c>
      <c r="I287">
        <v>42.879892716452936</v>
      </c>
      <c r="J287">
        <v>18</v>
      </c>
      <c r="K287">
        <v>153</v>
      </c>
      <c r="L287">
        <v>144</v>
      </c>
      <c r="M287">
        <v>545.90562400469366</v>
      </c>
      <c r="N287">
        <v>687.28522336769754</v>
      </c>
      <c r="O287">
        <v>807.97921381275671</v>
      </c>
      <c r="P287">
        <v>672.9</v>
      </c>
      <c r="Q287">
        <v>3330000</v>
      </c>
      <c r="S287">
        <f>VLOOKUP(A287,Sheet6!B:C,2,0)</f>
        <v>243</v>
      </c>
    </row>
    <row r="288" spans="1:19">
      <c r="A288" t="s">
        <v>306</v>
      </c>
      <c r="B288">
        <v>38.99</v>
      </c>
      <c r="C288">
        <v>1</v>
      </c>
      <c r="D288">
        <v>40.835777126099707</v>
      </c>
      <c r="E288">
        <v>87000</v>
      </c>
      <c r="F288">
        <v>37451.83</v>
      </c>
      <c r="G288">
        <v>2.3082841754295971</v>
      </c>
      <c r="H288">
        <v>44.3703513721467</v>
      </c>
      <c r="I288">
        <v>26.134906386252883</v>
      </c>
      <c r="J288">
        <v>1</v>
      </c>
      <c r="K288">
        <v>19</v>
      </c>
      <c r="L288">
        <v>30</v>
      </c>
      <c r="M288">
        <v>101.89792254424211</v>
      </c>
      <c r="N288">
        <v>641.19004873044366</v>
      </c>
      <c r="O288">
        <v>659.14337009489611</v>
      </c>
      <c r="Q288">
        <v>32875</v>
      </c>
      <c r="S288">
        <f>VLOOKUP(A288,Sheet6!B:C,2,0)</f>
        <v>245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75"/>
  <sheetViews>
    <sheetView topLeftCell="D1" workbookViewId="0">
      <pane ySplit="1" topLeftCell="A2" activePane="bottomLeft" state="frozen"/>
      <selection pane="bottomLeft" activeCell="D1" sqref="D1:D1048576"/>
    </sheetView>
  </sheetViews>
  <sheetFormatPr defaultRowHeight="13.5"/>
  <cols>
    <col min="1" max="1" width="4.875" customWidth="1"/>
    <col min="2" max="2" width="6.125" style="7" customWidth="1"/>
    <col min="3" max="3" width="10.125" customWidth="1"/>
    <col min="4" max="5" width="5.625" customWidth="1"/>
    <col min="6" max="6" width="5.5" style="7" customWidth="1"/>
    <col min="15" max="15" width="5.25" customWidth="1"/>
    <col min="16" max="16" width="6.25" customWidth="1"/>
    <col min="17" max="17" width="5" customWidth="1"/>
    <col min="23" max="23" width="7.625" style="7" customWidth="1"/>
    <col min="24" max="24" width="3.5" customWidth="1"/>
    <col min="25" max="26" width="3.875" customWidth="1"/>
    <col min="31" max="31" width="9" style="35"/>
  </cols>
  <sheetData>
    <row r="1" spans="1:33" s="3" customFormat="1">
      <c r="A1" s="3" t="s">
        <v>1147</v>
      </c>
      <c r="B1" s="6" t="s">
        <v>1148</v>
      </c>
      <c r="C1" s="3" t="s">
        <v>1143</v>
      </c>
      <c r="D1" s="3" t="s">
        <v>1144</v>
      </c>
      <c r="E1" s="3" t="s">
        <v>6</v>
      </c>
      <c r="F1" s="6" t="s">
        <v>505</v>
      </c>
      <c r="G1" s="3" t="s">
        <v>797</v>
      </c>
      <c r="H1" s="3" t="s">
        <v>1153</v>
      </c>
      <c r="I1" s="3" t="s">
        <v>1166</v>
      </c>
      <c r="J1" s="3" t="s">
        <v>1152</v>
      </c>
      <c r="K1" s="3" t="s">
        <v>1167</v>
      </c>
      <c r="L1" s="3" t="s">
        <v>1168</v>
      </c>
      <c r="M1" s="3" t="s">
        <v>1154</v>
      </c>
      <c r="N1" s="3" t="s">
        <v>1169</v>
      </c>
      <c r="O1" s="3" t="s">
        <v>1155</v>
      </c>
      <c r="P1" s="3" t="s">
        <v>1156</v>
      </c>
      <c r="Q1" s="3" t="s">
        <v>1157</v>
      </c>
      <c r="R1" s="3" t="s">
        <v>1170</v>
      </c>
      <c r="S1" s="3" t="s">
        <v>1139</v>
      </c>
      <c r="T1" s="3" t="s">
        <v>1141</v>
      </c>
      <c r="U1" s="3" t="s">
        <v>1158</v>
      </c>
      <c r="V1" s="3" t="s">
        <v>1149</v>
      </c>
      <c r="W1" s="6" t="s">
        <v>1150</v>
      </c>
      <c r="X1" s="3" t="s">
        <v>1159</v>
      </c>
      <c r="Y1" s="3" t="s">
        <v>330</v>
      </c>
      <c r="Z1" s="3" t="s">
        <v>331</v>
      </c>
      <c r="AA1" s="3" t="s">
        <v>1160</v>
      </c>
      <c r="AB1" s="3" t="s">
        <v>1161</v>
      </c>
      <c r="AC1" s="3" t="s">
        <v>1162</v>
      </c>
      <c r="AD1" s="11" t="s">
        <v>1165</v>
      </c>
      <c r="AE1" s="36" t="s">
        <v>1163</v>
      </c>
      <c r="AF1" t="s">
        <v>8</v>
      </c>
      <c r="AG1" t="s">
        <v>9</v>
      </c>
    </row>
    <row r="2" spans="1:33" s="10" customFormat="1">
      <c r="B2" s="34"/>
      <c r="C2" s="10">
        <v>1</v>
      </c>
      <c r="D2" s="10">
        <v>2</v>
      </c>
      <c r="E2" s="10">
        <v>3</v>
      </c>
      <c r="F2" s="10">
        <v>4</v>
      </c>
      <c r="G2" s="10">
        <v>5</v>
      </c>
      <c r="H2" s="10">
        <v>6</v>
      </c>
      <c r="I2" s="10">
        <v>7</v>
      </c>
      <c r="J2" s="10">
        <v>8</v>
      </c>
      <c r="K2" s="10">
        <v>9</v>
      </c>
      <c r="L2" s="10">
        <v>10</v>
      </c>
      <c r="M2" s="10">
        <v>11</v>
      </c>
      <c r="N2" s="10">
        <v>12</v>
      </c>
      <c r="O2" s="10">
        <v>13</v>
      </c>
      <c r="P2" s="10">
        <v>14</v>
      </c>
      <c r="Q2" s="10">
        <v>15</v>
      </c>
      <c r="R2" s="10">
        <v>16</v>
      </c>
      <c r="S2" s="10">
        <v>17</v>
      </c>
      <c r="T2" s="10">
        <v>18</v>
      </c>
      <c r="U2" s="10">
        <v>19</v>
      </c>
      <c r="V2" s="10">
        <v>20</v>
      </c>
      <c r="W2" s="10">
        <v>21</v>
      </c>
      <c r="X2" s="10">
        <v>22</v>
      </c>
      <c r="Y2" s="10">
        <v>23</v>
      </c>
      <c r="Z2" s="10">
        <v>24</v>
      </c>
      <c r="AA2" s="10">
        <v>25</v>
      </c>
      <c r="AB2" s="10">
        <v>26</v>
      </c>
      <c r="AC2" s="10">
        <v>27</v>
      </c>
      <c r="AD2" s="10">
        <v>28</v>
      </c>
      <c r="AE2" s="37">
        <v>29</v>
      </c>
      <c r="AF2"/>
      <c r="AG2"/>
    </row>
    <row r="3" spans="1:33">
      <c r="A3">
        <v>1</v>
      </c>
      <c r="B3" s="7" t="s">
        <v>261</v>
      </c>
      <c r="C3">
        <v>9.1747495630000007</v>
      </c>
      <c r="D3">
        <v>11540</v>
      </c>
      <c r="E3">
        <v>20</v>
      </c>
      <c r="F3" s="7">
        <v>23</v>
      </c>
      <c r="G3">
        <v>1235.6500000000001</v>
      </c>
      <c r="H3">
        <v>0.94242706267956133</v>
      </c>
      <c r="I3">
        <v>752.94010115166657</v>
      </c>
      <c r="J3">
        <v>70452</v>
      </c>
      <c r="K3">
        <v>58139.89</v>
      </c>
      <c r="L3">
        <v>0.51632743899971667</v>
      </c>
      <c r="M3">
        <v>68.705539594545371</v>
      </c>
      <c r="N3">
        <v>50.45765386638611</v>
      </c>
      <c r="O3">
        <v>88</v>
      </c>
      <c r="P3">
        <v>647</v>
      </c>
      <c r="Q3">
        <v>1160</v>
      </c>
      <c r="R3">
        <v>467.08533969975315</v>
      </c>
      <c r="S3">
        <v>422.77343908064574</v>
      </c>
      <c r="T3">
        <v>523.69198397604487</v>
      </c>
      <c r="U3">
        <v>126129.81</v>
      </c>
      <c r="V3">
        <v>8160.5</v>
      </c>
      <c r="W3" s="7">
        <v>43392900</v>
      </c>
      <c r="X3">
        <f>VLOOKUP(B3,'3月14日之前使用和计算的所有数据'!B:I,8,0)</f>
        <v>6</v>
      </c>
      <c r="Y3">
        <f>VLOOKUP(B3,'3月14日之前使用和计算的所有数据'!B:J,9,0)</f>
        <v>15</v>
      </c>
      <c r="Z3">
        <f>VLOOKUP(B3,'3月14日之前使用和计算的所有数据'!B:K,10,0)</f>
        <v>27</v>
      </c>
      <c r="AA3">
        <f>VLOOKUP(B3,'3月14日之前使用和计算的所有数据'!B:L,11,0)</f>
        <v>6.8389439999999996E-2</v>
      </c>
      <c r="AB3">
        <f>VLOOKUP(B3,'3月14日之前使用和计算的所有数据'!B:M,12,0)</f>
        <v>1.5571500000000001E-4</v>
      </c>
      <c r="AC3">
        <f>VLOOKUP(B3,'3月14日之前使用和计算的所有数据'!B:N,13,0)</f>
        <v>1</v>
      </c>
      <c r="AD3">
        <f>VLOOKUP(B3,'3月14日之前使用和计算的所有数据'!B:O,14,0)</f>
        <v>7.1599273010467881</v>
      </c>
      <c r="AE3" s="38">
        <f>VLOOKUP(B3,'3月14日之前使用和计算的所有数据'!B:P,15,0)</f>
        <v>0</v>
      </c>
      <c r="AF3">
        <v>116.334614</v>
      </c>
      <c r="AG3">
        <v>39.922984</v>
      </c>
    </row>
    <row r="4" spans="1:33">
      <c r="A4">
        <v>2</v>
      </c>
      <c r="B4" s="7" t="s">
        <v>268</v>
      </c>
      <c r="C4">
        <v>1.257507508</v>
      </c>
      <c r="D4">
        <v>469</v>
      </c>
      <c r="E4">
        <v>37</v>
      </c>
      <c r="F4" s="7">
        <v>8</v>
      </c>
      <c r="G4">
        <v>342.44</v>
      </c>
      <c r="H4">
        <v>0.15360355098703424</v>
      </c>
      <c r="I4">
        <v>86.58844947911399</v>
      </c>
      <c r="J4">
        <v>22198</v>
      </c>
      <c r="K4">
        <v>26725.119999999999</v>
      </c>
      <c r="L4">
        <v>0.72129424132694775</v>
      </c>
      <c r="M4">
        <v>34.887863567340261</v>
      </c>
      <c r="N4">
        <v>20.605069501226492</v>
      </c>
      <c r="O4">
        <v>4</v>
      </c>
      <c r="P4">
        <v>166</v>
      </c>
      <c r="Q4">
        <v>677</v>
      </c>
      <c r="R4">
        <v>103.76124284546198</v>
      </c>
      <c r="S4">
        <v>548.70926293657283</v>
      </c>
      <c r="T4">
        <v>663.76591519682279</v>
      </c>
      <c r="U4">
        <v>4532</v>
      </c>
      <c r="V4">
        <v>493.4</v>
      </c>
      <c r="W4" s="7">
        <v>0</v>
      </c>
      <c r="X4">
        <f>VLOOKUP(B4,'3月14日之前使用和计算的所有数据'!B:I,8,0)</f>
        <v>5</v>
      </c>
      <c r="Y4">
        <f>VLOOKUP(B4,'3月14日之前使用和计算的所有数据'!B:J,9,0)</f>
        <v>16</v>
      </c>
      <c r="Z4">
        <f>VLOOKUP(B4,'3月14日之前使用和计算的所有数据'!B:K,10,0)</f>
        <v>26</v>
      </c>
      <c r="AA4">
        <f>VLOOKUP(B4,'3月14日之前使用和计算的所有数据'!B:L,11,0)</f>
        <v>0.10831159999999999</v>
      </c>
      <c r="AB4">
        <f>VLOOKUP(B4,'3月14日之前使用和计算的所有数据'!B:M,12,0)</f>
        <v>1.5039900000000001E-4</v>
      </c>
      <c r="AC4">
        <f>VLOOKUP(B4,'3月14日之前使用和计算的所有数据'!B:N,13,0)</f>
        <v>0.75592250000000005</v>
      </c>
      <c r="AD4">
        <f>VLOOKUP(B4,'3月14日之前使用和计算的所有数据'!B:O,14,0)</f>
        <v>0.12069282537073668</v>
      </c>
      <c r="AE4" s="38">
        <f>VLOOKUP(B4,'3月14日之前使用和计算的所有数据'!B:P,15,0)</f>
        <v>143.328</v>
      </c>
      <c r="AF4">
        <v>117.943202</v>
      </c>
      <c r="AG4">
        <v>40.974665000000002</v>
      </c>
    </row>
    <row r="5" spans="1:33">
      <c r="A5">
        <v>3</v>
      </c>
      <c r="B5" s="7" t="s">
        <v>274</v>
      </c>
      <c r="C5">
        <v>0.29772432500000001</v>
      </c>
      <c r="D5">
        <v>101</v>
      </c>
      <c r="E5">
        <v>37</v>
      </c>
      <c r="F5" s="7">
        <v>7</v>
      </c>
      <c r="G5">
        <v>341.7</v>
      </c>
      <c r="H5">
        <v>0.17412935323383086</v>
      </c>
      <c r="I5">
        <v>173.46938775510205</v>
      </c>
      <c r="J5">
        <v>15724</v>
      </c>
      <c r="K5">
        <v>26558.42</v>
      </c>
      <c r="L5">
        <v>0.47410008779631257</v>
      </c>
      <c r="M5">
        <v>27.211003804506877</v>
      </c>
      <c r="N5">
        <v>10.541410594088381</v>
      </c>
      <c r="O5">
        <v>1</v>
      </c>
      <c r="P5">
        <v>190</v>
      </c>
      <c r="Q5">
        <v>748</v>
      </c>
      <c r="R5">
        <v>12.294410301434008</v>
      </c>
      <c r="S5">
        <v>591.74714661984194</v>
      </c>
      <c r="T5">
        <v>635.05999414691246</v>
      </c>
      <c r="U5">
        <v>3597.22</v>
      </c>
      <c r="V5">
        <v>248.01</v>
      </c>
      <c r="W5" s="7">
        <v>21879</v>
      </c>
      <c r="X5">
        <f>VLOOKUP(B5,'3月14日之前使用和计算的所有数据'!B:I,8,0)</f>
        <v>5</v>
      </c>
      <c r="Y5">
        <f>VLOOKUP(B5,'3月14日之前使用和计算的所有数据'!B:J,9,0)</f>
        <v>14</v>
      </c>
      <c r="Z5">
        <f>VLOOKUP(B5,'3月14日之前使用和计算的所有数据'!B:K,10,0)</f>
        <v>27</v>
      </c>
      <c r="AA5">
        <f>VLOOKUP(B5,'3月14日之前使用和计算的所有数据'!B:L,11,0)</f>
        <v>4.064094E-2</v>
      </c>
      <c r="AB5">
        <f>VLOOKUP(B5,'3月14日之前使用和计算的所有数据'!B:M,12,0)</f>
        <v>1.4463400000000001E-4</v>
      </c>
      <c r="AC5">
        <f>VLOOKUP(B5,'3月14日之前使用和计算的所有数据'!B:N,13,0)</f>
        <v>0.35735729999999999</v>
      </c>
      <c r="AD5">
        <f>VLOOKUP(B5,'3月14日之前使用和计算的所有数据'!B:O,14,0)</f>
        <v>0.77105234473529571</v>
      </c>
      <c r="AE5" s="38">
        <f>VLOOKUP(B5,'3月14日之前使用和计算的所有数据'!B:P,15,0)</f>
        <v>413.20800000000003</v>
      </c>
      <c r="AF5">
        <v>119.85006300000001</v>
      </c>
      <c r="AG5">
        <v>41.250121</v>
      </c>
    </row>
    <row r="6" spans="1:33">
      <c r="A6">
        <v>4</v>
      </c>
      <c r="B6" s="7" t="s">
        <v>279</v>
      </c>
      <c r="C6">
        <v>0.181931594</v>
      </c>
      <c r="D6">
        <v>35</v>
      </c>
      <c r="E6">
        <v>28</v>
      </c>
      <c r="F6" s="7">
        <v>17</v>
      </c>
      <c r="G6">
        <v>192.37</v>
      </c>
      <c r="H6">
        <v>0.40411706607059311</v>
      </c>
      <c r="I6">
        <v>185.77498792853694</v>
      </c>
      <c r="J6">
        <v>14967</v>
      </c>
      <c r="K6">
        <v>23007.31</v>
      </c>
      <c r="L6">
        <v>0.53542652180693451</v>
      </c>
      <c r="M6">
        <v>35.327753807766285</v>
      </c>
      <c r="N6">
        <v>17.622290377917555</v>
      </c>
      <c r="O6">
        <v>2</v>
      </c>
      <c r="P6">
        <v>117</v>
      </c>
      <c r="Q6">
        <v>257</v>
      </c>
      <c r="R6">
        <v>188.23621146748454</v>
      </c>
      <c r="S6">
        <v>514.11342724957115</v>
      </c>
      <c r="T6">
        <v>522.43073244268851</v>
      </c>
      <c r="U6">
        <v>1018</v>
      </c>
      <c r="V6">
        <v>201.52</v>
      </c>
      <c r="W6" s="7">
        <v>0</v>
      </c>
      <c r="X6">
        <f>VLOOKUP(B6,'3月14日之前使用和计算的所有数据'!B:I,8,0)</f>
        <v>3</v>
      </c>
      <c r="Y6">
        <f>VLOOKUP(B6,'3月14日之前使用和计算的所有数据'!B:J,9,0)</f>
        <v>14</v>
      </c>
      <c r="Z6">
        <f>VLOOKUP(B6,'3月14日之前使用和计算的所有数据'!B:K,10,0)</f>
        <v>28</v>
      </c>
      <c r="AA6">
        <f>VLOOKUP(B6,'3月14日之前使用和计算的所有数据'!B:L,11,0)</f>
        <v>9.9654159999999995E-3</v>
      </c>
      <c r="AB6">
        <f>VLOOKUP(B6,'3月14日之前使用和计算的所有数据'!B:M,12,0)</f>
        <v>1.3945099999999999E-4</v>
      </c>
      <c r="AC6">
        <f>VLOOKUP(B6,'3月14日之前使用和计算的所有数据'!B:N,13,0)</f>
        <v>0.1580463</v>
      </c>
      <c r="AD6">
        <f>VLOOKUP(B6,'3月14日之前使用和计算的所有数据'!B:O,14,0)</f>
        <v>0.12471321574307558</v>
      </c>
      <c r="AE6" s="38">
        <f>VLOOKUP(B6,'3月14日之前使用和计算的所有数据'!B:P,15,0)</f>
        <v>541.40700000000004</v>
      </c>
      <c r="AF6">
        <v>121.67032399999999</v>
      </c>
      <c r="AG6">
        <v>42.021619000000001</v>
      </c>
    </row>
    <row r="7" spans="1:33">
      <c r="A7">
        <v>5</v>
      </c>
      <c r="B7" s="7" t="s">
        <v>280</v>
      </c>
      <c r="C7">
        <v>0.83657587499999997</v>
      </c>
      <c r="D7">
        <v>602</v>
      </c>
      <c r="E7">
        <v>24</v>
      </c>
      <c r="F7" s="7">
        <v>13</v>
      </c>
      <c r="G7">
        <v>715.03</v>
      </c>
      <c r="H7">
        <v>0.71413786834118853</v>
      </c>
      <c r="I7">
        <v>550.87057010785827</v>
      </c>
      <c r="J7">
        <v>54654</v>
      </c>
      <c r="K7">
        <v>38576.86</v>
      </c>
      <c r="L7">
        <v>0.42096135826468822</v>
      </c>
      <c r="M7">
        <v>50.953106862649122</v>
      </c>
      <c r="N7">
        <v>28.394612813448386</v>
      </c>
      <c r="O7">
        <v>40</v>
      </c>
      <c r="P7">
        <v>334</v>
      </c>
      <c r="Q7">
        <v>482</v>
      </c>
      <c r="R7">
        <v>478.11000937023624</v>
      </c>
      <c r="S7">
        <v>442.35906185754448</v>
      </c>
      <c r="T7">
        <v>479.28058962561022</v>
      </c>
      <c r="U7">
        <v>26285</v>
      </c>
      <c r="V7">
        <v>3982</v>
      </c>
      <c r="W7" s="7">
        <v>3698000</v>
      </c>
      <c r="X7">
        <f>VLOOKUP(B7,'3月14日之前使用和计算的所有数据'!B:I,8,0)</f>
        <v>7</v>
      </c>
      <c r="Y7">
        <f>VLOOKUP(B7,'3月14日之前使用和计算的所有数据'!B:J,9,0)</f>
        <v>15</v>
      </c>
      <c r="Z7">
        <f>VLOOKUP(B7,'3月14日之前使用和计算的所有数据'!B:K,10,0)</f>
        <v>28</v>
      </c>
      <c r="AA7">
        <f>VLOOKUP(B7,'3月14日之前使用和计算的所有数据'!B:L,11,0)</f>
        <v>3.4536789999999998E-2</v>
      </c>
      <c r="AB7">
        <f>VLOOKUP(B7,'3月14日之前使用和计算的所有数据'!B:M,12,0)</f>
        <v>1.35814E-4</v>
      </c>
      <c r="AC7">
        <f>VLOOKUP(B7,'3月14日之前使用和计算的所有数据'!B:N,13,0)</f>
        <v>0.13293140000000001</v>
      </c>
      <c r="AD7">
        <f>VLOOKUP(B7,'3月14日之前使用和计算的所有数据'!B:O,14,0)</f>
        <v>5.7176584932708003</v>
      </c>
      <c r="AE7" s="38">
        <f>VLOOKUP(B7,'3月14日之前使用和计算的所有数据'!B:P,15,0)</f>
        <v>651.40700000000004</v>
      </c>
      <c r="AF7">
        <v>123.442926</v>
      </c>
      <c r="AG7">
        <v>41.774310999999997</v>
      </c>
    </row>
    <row r="8" spans="1:33">
      <c r="A8">
        <v>6</v>
      </c>
      <c r="B8" s="7" t="s">
        <v>260</v>
      </c>
      <c r="C8">
        <v>0.35374149700000002</v>
      </c>
      <c r="D8">
        <v>260</v>
      </c>
      <c r="E8">
        <v>27</v>
      </c>
      <c r="F8" s="7">
        <v>18</v>
      </c>
      <c r="G8">
        <v>745.02</v>
      </c>
      <c r="H8">
        <v>0.41788139915706962</v>
      </c>
      <c r="I8">
        <v>553.01365795724462</v>
      </c>
      <c r="J8">
        <v>51179</v>
      </c>
      <c r="K8">
        <v>33330.85</v>
      </c>
      <c r="L8">
        <v>0.39327803280448848</v>
      </c>
      <c r="M8">
        <v>37.290274086601706</v>
      </c>
      <c r="N8">
        <v>18.743120990040538</v>
      </c>
      <c r="O8">
        <v>8</v>
      </c>
      <c r="P8">
        <v>380</v>
      </c>
      <c r="Q8">
        <v>1281</v>
      </c>
      <c r="R8">
        <v>122.32960188988216</v>
      </c>
      <c r="S8">
        <v>474.08123271858477</v>
      </c>
      <c r="T8">
        <v>578.77640868701508</v>
      </c>
      <c r="U8">
        <v>11348</v>
      </c>
      <c r="V8">
        <v>635.20000000000005</v>
      </c>
      <c r="W8" s="7">
        <v>0</v>
      </c>
      <c r="X8">
        <f>VLOOKUP(B8,'3月14日之前使用和计算的所有数据'!B:I,8,0)</f>
        <v>4</v>
      </c>
      <c r="Y8">
        <f>VLOOKUP(B8,'3月14日之前使用和计算的所有数据'!B:J,9,0)</f>
        <v>11</v>
      </c>
      <c r="Z8">
        <f>VLOOKUP(B8,'3月14日之前使用和计算的所有数据'!B:K,10,0)</f>
        <v>22</v>
      </c>
      <c r="AA8">
        <f>VLOOKUP(B8,'3月14日之前使用和计算的所有数据'!B:L,11,0)</f>
        <v>2.454288E-2</v>
      </c>
      <c r="AB8">
        <f>VLOOKUP(B8,'3月14日之前使用和计算的所有数据'!B:M,12,0)</f>
        <v>1.5067100000000001E-4</v>
      </c>
      <c r="AC8">
        <f>VLOOKUP(B8,'3月14日之前使用和计算的所有数据'!B:N,13,0)</f>
        <v>0.62778769999999995</v>
      </c>
      <c r="AD8">
        <f>VLOOKUP(B8,'3月14日之前使用和计算的所有数据'!B:O,14,0)</f>
        <v>0.58294367068910746</v>
      </c>
      <c r="AE8" s="38">
        <f>VLOOKUP(B8,'3月14日之前使用和计算的所有数据'!B:P,15,0)</f>
        <v>156.99</v>
      </c>
      <c r="AF8">
        <v>118.23770500000001</v>
      </c>
      <c r="AG8">
        <v>39.622996999999998</v>
      </c>
    </row>
    <row r="9" spans="1:33">
      <c r="A9">
        <v>7</v>
      </c>
      <c r="B9" s="7" t="s">
        <v>264</v>
      </c>
      <c r="C9">
        <v>0.63475546299999996</v>
      </c>
      <c r="D9">
        <v>183</v>
      </c>
      <c r="E9">
        <v>26</v>
      </c>
      <c r="F9" s="7">
        <v>21</v>
      </c>
      <c r="G9">
        <v>296.77</v>
      </c>
      <c r="H9">
        <v>0.31863058934528427</v>
      </c>
      <c r="I9">
        <v>394.48358367672472</v>
      </c>
      <c r="J9">
        <v>27110</v>
      </c>
      <c r="K9">
        <v>32228.41</v>
      </c>
      <c r="L9">
        <v>0.49196347339690671</v>
      </c>
      <c r="M9">
        <v>33.699497927688114</v>
      </c>
      <c r="N9">
        <v>19.388752232368503</v>
      </c>
      <c r="O9">
        <v>6</v>
      </c>
      <c r="P9">
        <v>186</v>
      </c>
      <c r="Q9">
        <v>531</v>
      </c>
      <c r="R9">
        <v>297.31778818613742</v>
      </c>
      <c r="S9">
        <v>472.41971897428988</v>
      </c>
      <c r="T9">
        <v>559.69269130976852</v>
      </c>
      <c r="U9">
        <v>2261</v>
      </c>
      <c r="V9">
        <v>706</v>
      </c>
      <c r="W9" s="7">
        <v>32054</v>
      </c>
      <c r="X9">
        <f>VLOOKUP(B9,'3月14日之前使用和计算的所有数据'!B:I,8,0)</f>
        <v>2</v>
      </c>
      <c r="Y9">
        <f>VLOOKUP(B9,'3月14日之前使用和计算的所有数据'!B:J,9,0)</f>
        <v>7</v>
      </c>
      <c r="Z9">
        <f>VLOOKUP(B9,'3月14日之前使用和计算的所有数据'!B:K,10,0)</f>
        <v>15</v>
      </c>
      <c r="AA9">
        <f>VLOOKUP(B9,'3月14日之前使用和计算的所有数据'!B:L,11,0)</f>
        <v>6.9765699999999996E-3</v>
      </c>
      <c r="AB9">
        <f>VLOOKUP(B9,'3月14日之前使用和计算的所有数据'!B:M,12,0)</f>
        <v>1.4430000000000001E-4</v>
      </c>
      <c r="AC9">
        <f>VLOOKUP(B9,'3月14日之前使用和计算的所有数据'!B:N,13,0)</f>
        <v>0.1782011</v>
      </c>
      <c r="AD9">
        <f>VLOOKUP(B9,'3月14日之前使用和计算的所有数据'!B:O,14,0)</f>
        <v>6.1984320827948441E-2</v>
      </c>
      <c r="AE9" s="38">
        <f>VLOOKUP(B9,'3月14日之前使用和计算的所有数据'!B:P,15,0)</f>
        <v>287.78100000000001</v>
      </c>
      <c r="AF9">
        <v>119.60041200000001</v>
      </c>
      <c r="AG9">
        <v>39.918981000000002</v>
      </c>
    </row>
    <row r="10" spans="1:33">
      <c r="A10">
        <v>8</v>
      </c>
      <c r="B10" s="7" t="s">
        <v>270</v>
      </c>
      <c r="C10">
        <v>0.61756876699999996</v>
      </c>
      <c r="D10">
        <v>174</v>
      </c>
      <c r="E10">
        <v>26</v>
      </c>
      <c r="F10" s="7">
        <v>16</v>
      </c>
      <c r="G10">
        <v>281.33999999999997</v>
      </c>
      <c r="H10">
        <v>0.35099879149783186</v>
      </c>
      <c r="I10">
        <v>270.12962073931828</v>
      </c>
      <c r="J10">
        <v>15856</v>
      </c>
      <c r="K10">
        <v>24237.33</v>
      </c>
      <c r="L10">
        <v>0.5580436482547807</v>
      </c>
      <c r="M10">
        <v>30.326295585412669</v>
      </c>
      <c r="N10">
        <v>16.478282505153906</v>
      </c>
      <c r="O10">
        <v>1</v>
      </c>
      <c r="P10">
        <v>142</v>
      </c>
      <c r="Q10">
        <v>688</v>
      </c>
      <c r="R10">
        <v>25.371436695812896</v>
      </c>
      <c r="S10">
        <v>502.59472524347774</v>
      </c>
      <c r="T10">
        <v>623.4449420629843</v>
      </c>
      <c r="U10">
        <v>5404</v>
      </c>
      <c r="V10">
        <v>481.44</v>
      </c>
      <c r="W10" s="7">
        <v>0</v>
      </c>
      <c r="X10">
        <f>VLOOKUP(B10,'3月14日之前使用和计算的所有数据'!B:I,8,0)</f>
        <v>3</v>
      </c>
      <c r="Y10">
        <f>VLOOKUP(B10,'3月14日之前使用和计算的所有数据'!B:J,9,0)</f>
        <v>9</v>
      </c>
      <c r="Z10">
        <f>VLOOKUP(B10,'3月14日之前使用和计算的所有数据'!B:K,10,0)</f>
        <v>19</v>
      </c>
      <c r="AA10">
        <f>VLOOKUP(B10,'3月14日之前使用和计算的所有数据'!B:L,11,0)</f>
        <v>6.6607710000000002E-3</v>
      </c>
      <c r="AB10">
        <f>VLOOKUP(B10,'3月14日之前使用和计算的所有数据'!B:M,12,0)</f>
        <v>1.39684E-4</v>
      </c>
      <c r="AC10">
        <f>VLOOKUP(B10,'3月14日之前使用和计算的所有数据'!B:N,13,0)</f>
        <v>0.13913120000000001</v>
      </c>
      <c r="AD10">
        <f>VLOOKUP(B10,'3月14日之前使用和计算的所有数据'!B:O,14,0)</f>
        <v>1.3195518694186703</v>
      </c>
      <c r="AE10" s="38">
        <f>VLOOKUP(B10,'3月14日之前使用和计算的所有数据'!B:P,15,0)</f>
        <v>425.42899999999997</v>
      </c>
      <c r="AF10">
        <v>120.89378600000001</v>
      </c>
      <c r="AG10">
        <v>40.735518999999996</v>
      </c>
    </row>
    <row r="11" spans="1:33">
      <c r="A11">
        <v>9</v>
      </c>
      <c r="B11" s="7" t="s">
        <v>272</v>
      </c>
      <c r="C11">
        <v>0.55780768599999997</v>
      </c>
      <c r="D11">
        <v>172</v>
      </c>
      <c r="E11">
        <v>28</v>
      </c>
      <c r="F11" s="7">
        <v>16</v>
      </c>
      <c r="G11">
        <v>310.19</v>
      </c>
      <c r="H11">
        <v>0.30020310132499439</v>
      </c>
      <c r="I11">
        <v>313.60833080578305</v>
      </c>
      <c r="J11">
        <v>23447</v>
      </c>
      <c r="K11">
        <v>25895.45</v>
      </c>
      <c r="L11">
        <v>0.36751668332312454</v>
      </c>
      <c r="M11">
        <v>33.850220832393049</v>
      </c>
      <c r="N11">
        <v>17.115316418969019</v>
      </c>
      <c r="O11">
        <v>7</v>
      </c>
      <c r="P11">
        <v>159</v>
      </c>
      <c r="Q11">
        <v>468</v>
      </c>
      <c r="R11">
        <v>257.53892775395724</v>
      </c>
      <c r="S11">
        <v>480.35075276443467</v>
      </c>
      <c r="T11">
        <v>529.0305941519714</v>
      </c>
      <c r="U11">
        <v>3785</v>
      </c>
      <c r="V11">
        <v>817.67</v>
      </c>
      <c r="W11" s="7">
        <v>57767</v>
      </c>
      <c r="X11">
        <f>VLOOKUP(B11,'3月14日之前使用和计算的所有数据'!B:I,8,0)</f>
        <v>2</v>
      </c>
      <c r="Y11">
        <f>VLOOKUP(B11,'3月14日之前使用和计算的所有数据'!B:J,9,0)</f>
        <v>10</v>
      </c>
      <c r="Z11">
        <f>VLOOKUP(B11,'3月14日之前使用和计算的所有数据'!B:K,10,0)</f>
        <v>19</v>
      </c>
      <c r="AA11">
        <f>VLOOKUP(B11,'3月14日之前使用和计算的所有数据'!B:L,11,0)</f>
        <v>1.755153E-3</v>
      </c>
      <c r="AB11">
        <f>VLOOKUP(B11,'3月14日之前使用和计算的所有数据'!B:M,12,0)</f>
        <v>1.3488000000000001E-4</v>
      </c>
      <c r="AC11">
        <f>VLOOKUP(B11,'3月14日之前使用和计算的所有数据'!B:N,13,0)</f>
        <v>6.3216419999999995E-2</v>
      </c>
      <c r="AD11">
        <f>VLOOKUP(B11,'3月14日之前使用和计算的所有数据'!B:O,14,0)</f>
        <v>1.011328825982575</v>
      </c>
      <c r="AE11" s="38">
        <f>VLOOKUP(B11,'3月14日之前使用和计算的所有数据'!B:P,15,0)</f>
        <v>477.517</v>
      </c>
      <c r="AF11">
        <v>121.118329</v>
      </c>
      <c r="AG11">
        <v>41.137515999999998</v>
      </c>
    </row>
    <row r="12" spans="1:33">
      <c r="A12">
        <v>10</v>
      </c>
      <c r="B12" s="7" t="s">
        <v>287</v>
      </c>
      <c r="C12">
        <v>0.154022612</v>
      </c>
      <c r="D12">
        <v>47</v>
      </c>
      <c r="E12">
        <v>30</v>
      </c>
      <c r="F12" s="7">
        <v>14</v>
      </c>
      <c r="G12">
        <v>306</v>
      </c>
      <c r="H12">
        <v>0.14588235294117646</v>
      </c>
      <c r="I12">
        <v>235.74730354391372</v>
      </c>
      <c r="J12">
        <v>19795</v>
      </c>
      <c r="K12">
        <v>19687</v>
      </c>
      <c r="L12">
        <v>0.37908496732026142</v>
      </c>
      <c r="M12">
        <v>23.990196078431371</v>
      </c>
      <c r="N12">
        <v>11.388888888888889</v>
      </c>
      <c r="O12">
        <v>2</v>
      </c>
      <c r="P12">
        <v>128</v>
      </c>
      <c r="Q12">
        <v>519</v>
      </c>
      <c r="R12">
        <v>28.679738562091504</v>
      </c>
      <c r="S12">
        <v>459.47712418300654</v>
      </c>
      <c r="T12">
        <v>523.52941176470586</v>
      </c>
      <c r="U12">
        <v>4970</v>
      </c>
      <c r="V12">
        <v>671.03</v>
      </c>
      <c r="W12" s="7">
        <v>0</v>
      </c>
      <c r="X12">
        <f>VLOOKUP(B12,'3月14日之前使用和计算的所有数据'!B:I,8,0)</f>
        <v>2</v>
      </c>
      <c r="Y12">
        <f>VLOOKUP(B12,'3月14日之前使用和计算的所有数据'!B:J,9,0)</f>
        <v>11</v>
      </c>
      <c r="Z12">
        <f>VLOOKUP(B12,'3月14日之前使用和计算的所有数据'!B:K,10,0)</f>
        <v>22</v>
      </c>
      <c r="AA12">
        <f>VLOOKUP(B12,'3月14日之前使用和计算的所有数据'!B:L,11,0)</f>
        <v>5.4825100000000003E-4</v>
      </c>
      <c r="AB12">
        <f>VLOOKUP(B12,'3月14日之前使用和计算的所有数据'!B:M,12,0)</f>
        <v>1.3066799999999999E-4</v>
      </c>
      <c r="AC12">
        <f>VLOOKUP(B12,'3月14日之前使用和计算的所有数据'!B:N,13,0)</f>
        <v>4.8649449999999997E-2</v>
      </c>
      <c r="AD12">
        <f>VLOOKUP(B12,'3月14日之前使用和计算的所有数据'!B:O,14,0)</f>
        <v>0.53757954784292772</v>
      </c>
      <c r="AE12" s="38">
        <f>VLOOKUP(B12,'3月14日之前使用和计算的所有数据'!B:P,15,0)</f>
        <v>730.21100000000001</v>
      </c>
      <c r="AF12">
        <v>123.842637</v>
      </c>
      <c r="AG12">
        <v>42.290604999999999</v>
      </c>
    </row>
    <row r="13" spans="1:33">
      <c r="A13">
        <v>11</v>
      </c>
      <c r="B13" s="7" t="s">
        <v>293</v>
      </c>
      <c r="C13">
        <v>0.26427837300000001</v>
      </c>
      <c r="D13">
        <v>90</v>
      </c>
      <c r="E13">
        <v>28</v>
      </c>
      <c r="F13" s="7">
        <v>20</v>
      </c>
      <c r="G13">
        <v>338.34</v>
      </c>
      <c r="H13">
        <v>0.18005556540757819</v>
      </c>
      <c r="I13">
        <v>240.29829545454544</v>
      </c>
      <c r="J13">
        <v>19468</v>
      </c>
      <c r="K13">
        <v>19966.98</v>
      </c>
      <c r="L13">
        <v>0.43447419755275762</v>
      </c>
      <c r="M13">
        <v>31.619081397410891</v>
      </c>
      <c r="N13">
        <v>18.912927824082285</v>
      </c>
      <c r="O13">
        <v>3</v>
      </c>
      <c r="P13">
        <v>189</v>
      </c>
      <c r="Q13">
        <v>1002</v>
      </c>
      <c r="R13">
        <v>91.898681799373421</v>
      </c>
      <c r="S13">
        <v>455.75456641248451</v>
      </c>
      <c r="T13">
        <v>525.21132588520425</v>
      </c>
      <c r="U13">
        <v>4460</v>
      </c>
      <c r="V13">
        <v>737.65</v>
      </c>
      <c r="W13" s="7">
        <v>0</v>
      </c>
      <c r="X13">
        <f>VLOOKUP(B13,'3月14日之前使用和计算的所有数据'!B:I,8,0)</f>
        <v>5</v>
      </c>
      <c r="Y13">
        <f>VLOOKUP(B13,'3月14日之前使用和计算的所有数据'!B:J,9,0)</f>
        <v>14</v>
      </c>
      <c r="Z13">
        <f>VLOOKUP(B13,'3月14日之前使用和计算的所有数据'!B:K,10,0)</f>
        <v>27</v>
      </c>
      <c r="AA13">
        <f>VLOOKUP(B13,'3月14日之前使用和计算的所有数据'!B:L,11,0)</f>
        <v>7.7242099999999994E-2</v>
      </c>
      <c r="AB13">
        <f>VLOOKUP(B13,'3月14日之前使用和计算的所有数据'!B:M,12,0)</f>
        <v>1.3592500000000001E-4</v>
      </c>
      <c r="AC13">
        <f>VLOOKUP(B13,'3月14日之前使用和计算的所有数据'!B:N,13,0)</f>
        <v>7.6439809999999997E-2</v>
      </c>
      <c r="AD13">
        <f>VLOOKUP(B13,'3月14日之前使用和计算的所有数据'!B:O,14,0)</f>
        <v>1.5850724886954888</v>
      </c>
      <c r="AE13" s="38">
        <f>VLOOKUP(B13,'3月14日之前使用和计算的所有数据'!B:P,15,0)</f>
        <v>731.11</v>
      </c>
      <c r="AF13">
        <v>124.762637</v>
      </c>
      <c r="AG13">
        <v>43.879770999999998</v>
      </c>
    </row>
    <row r="14" spans="1:33">
      <c r="A14">
        <v>12</v>
      </c>
      <c r="B14" s="7" t="s">
        <v>298</v>
      </c>
      <c r="C14">
        <v>0.60614845399999995</v>
      </c>
      <c r="D14">
        <v>460</v>
      </c>
      <c r="E14">
        <v>26</v>
      </c>
      <c r="F14" s="7">
        <v>12</v>
      </c>
      <c r="G14">
        <v>754.51</v>
      </c>
      <c r="H14">
        <v>0.47925143470596815</v>
      </c>
      <c r="I14">
        <v>366.19588429431178</v>
      </c>
      <c r="J14">
        <v>37753</v>
      </c>
      <c r="K14">
        <v>30448.41</v>
      </c>
      <c r="L14">
        <v>0.40953731560880574</v>
      </c>
      <c r="M14">
        <v>44.067010377596056</v>
      </c>
      <c r="N14">
        <v>21.998383056553259</v>
      </c>
      <c r="O14">
        <v>26</v>
      </c>
      <c r="P14">
        <v>342</v>
      </c>
      <c r="Q14">
        <v>1540</v>
      </c>
      <c r="R14">
        <v>476.36611840797337</v>
      </c>
      <c r="S14">
        <v>525.77169288677419</v>
      </c>
      <c r="T14">
        <v>571.89434202329994</v>
      </c>
      <c r="U14">
        <v>10169</v>
      </c>
      <c r="V14">
        <v>2268.77</v>
      </c>
      <c r="W14" s="7">
        <v>1975441</v>
      </c>
      <c r="X14">
        <f>VLOOKUP(B14,'3月14日之前使用和计算的所有数据'!B:I,8,0)</f>
        <v>4</v>
      </c>
      <c r="Y14">
        <f>VLOOKUP(B14,'3月14日之前使用和计算的所有数据'!B:J,9,0)</f>
        <v>14</v>
      </c>
      <c r="Z14">
        <f>VLOOKUP(B14,'3月14日之前使用和计算的所有数据'!B:K,10,0)</f>
        <v>28</v>
      </c>
      <c r="AA14">
        <f>VLOOKUP(B14,'3月14日之前使用和计算的所有数据'!B:L,11,0)</f>
        <v>5.466029E-2</v>
      </c>
      <c r="AB14">
        <f>VLOOKUP(B14,'3月14日之前使用和计算的所有数据'!B:M,12,0)</f>
        <v>1.30856E-4</v>
      </c>
      <c r="AC14">
        <f>VLOOKUP(B14,'3月14日之前使用和计算的所有数据'!B:N,13,0)</f>
        <v>3.2150600000000001E-2</v>
      </c>
      <c r="AD14">
        <f>VLOOKUP(B14,'3月14日之前使用和计算的所有数据'!B:O,14,0)</f>
        <v>1.994459004197072</v>
      </c>
      <c r="AE14" s="38">
        <f>VLOOKUP(B14,'3月14日之前使用和计算的所有数据'!B:P,15,0)</f>
        <v>843.83699999999999</v>
      </c>
      <c r="AF14">
        <v>125.376473</v>
      </c>
      <c r="AG14">
        <v>43.882373999999999</v>
      </c>
    </row>
    <row r="15" spans="1:33">
      <c r="A15">
        <v>13</v>
      </c>
      <c r="B15" s="7" t="s">
        <v>307</v>
      </c>
      <c r="C15">
        <v>1.064494667</v>
      </c>
      <c r="D15">
        <v>1056</v>
      </c>
      <c r="E15">
        <v>28</v>
      </c>
      <c r="F15" s="7">
        <v>10</v>
      </c>
      <c r="G15">
        <v>990.7</v>
      </c>
      <c r="H15">
        <v>0.47935802967598662</v>
      </c>
      <c r="I15">
        <v>186.68500791437404</v>
      </c>
      <c r="J15">
        <v>32053</v>
      </c>
      <c r="K15">
        <v>29250.71</v>
      </c>
      <c r="L15">
        <v>0.46128999697183809</v>
      </c>
      <c r="M15">
        <v>44.175835267992326</v>
      </c>
      <c r="N15">
        <v>19.18643383466236</v>
      </c>
      <c r="O15">
        <v>48</v>
      </c>
      <c r="P15">
        <v>577</v>
      </c>
      <c r="Q15">
        <v>1768</v>
      </c>
      <c r="R15">
        <v>473.30473402644594</v>
      </c>
      <c r="S15">
        <v>452.60926617543157</v>
      </c>
      <c r="T15">
        <v>468.15383062481072</v>
      </c>
      <c r="U15">
        <v>8864</v>
      </c>
      <c r="V15">
        <v>3562</v>
      </c>
      <c r="W15" s="7">
        <v>3295200</v>
      </c>
      <c r="X15">
        <f>VLOOKUP(B15,'3月14日之前使用和计算的所有数据'!B:I,8,0)</f>
        <v>4</v>
      </c>
      <c r="Y15">
        <f>VLOOKUP(B15,'3月14日之前使用和计算的所有数据'!B:J,9,0)</f>
        <v>16</v>
      </c>
      <c r="Z15">
        <f>VLOOKUP(B15,'3月14日之前使用和计算的所有数据'!B:K,10,0)</f>
        <v>25</v>
      </c>
      <c r="AA15">
        <f>VLOOKUP(B15,'3月14日之前使用和计算的所有数据'!B:L,11,0)</f>
        <v>3.9905200000000002E-2</v>
      </c>
      <c r="AB15">
        <f>VLOOKUP(B15,'3月14日之前使用和计算的所有数据'!B:M,12,0)</f>
        <v>1.26024E-4</v>
      </c>
      <c r="AC15">
        <f>VLOOKUP(B15,'3月14日之前使用和计算的所有数据'!B:N,13,0)</f>
        <v>1.2345500000000001E-2</v>
      </c>
      <c r="AD15">
        <f>VLOOKUP(B15,'3月14日之前使用和计算的所有数据'!B:O,14,0)</f>
        <v>1.7830223170359052</v>
      </c>
      <c r="AE15" s="38">
        <f>VLOOKUP(B15,'3月14日之前使用和计算的所有数据'!B:P,15,0)</f>
        <v>951.58100000000002</v>
      </c>
      <c r="AF15">
        <v>126.66878800000001</v>
      </c>
      <c r="AG15">
        <v>45.759970000000003</v>
      </c>
    </row>
    <row r="16" spans="1:33">
      <c r="A16">
        <v>14</v>
      </c>
      <c r="B16" s="7" t="s">
        <v>252</v>
      </c>
      <c r="C16">
        <v>1.0610752910000001</v>
      </c>
      <c r="D16">
        <v>1045</v>
      </c>
      <c r="E16">
        <v>24</v>
      </c>
      <c r="F16" s="7">
        <v>21</v>
      </c>
      <c r="G16">
        <v>974.36</v>
      </c>
      <c r="H16">
        <v>0.81938913748511844</v>
      </c>
      <c r="I16">
        <v>828.5374149659865</v>
      </c>
      <c r="J16">
        <v>62574</v>
      </c>
      <c r="K16">
        <v>45075.48</v>
      </c>
      <c r="L16">
        <v>0.44849952789523378</v>
      </c>
      <c r="M16">
        <v>43.024138921959029</v>
      </c>
      <c r="N16">
        <v>27.978365285931279</v>
      </c>
      <c r="O16">
        <v>55</v>
      </c>
      <c r="P16">
        <v>571</v>
      </c>
      <c r="Q16">
        <v>983</v>
      </c>
      <c r="R16">
        <v>416.65092984112647</v>
      </c>
      <c r="S16">
        <v>487.08896095898848</v>
      </c>
      <c r="T16">
        <v>520.75208341885957</v>
      </c>
      <c r="U16">
        <v>21822.19</v>
      </c>
      <c r="V16">
        <v>2384</v>
      </c>
      <c r="W16" s="7">
        <v>3340000</v>
      </c>
      <c r="X16">
        <f>VLOOKUP(B16,'3月14日之前使用和计算的所有数据'!B:I,8,0)</f>
        <v>5</v>
      </c>
      <c r="Y16">
        <f>VLOOKUP(B16,'3月14日之前使用和计算的所有数据'!B:J,9,0)</f>
        <v>12</v>
      </c>
      <c r="Z16">
        <f>VLOOKUP(B16,'3月14日之前使用和计算的所有数据'!B:K,10,0)</f>
        <v>27</v>
      </c>
      <c r="AA16">
        <f>VLOOKUP(B16,'3月14日之前使用和计算的所有数据'!B:L,11,0)</f>
        <v>4.1449560000000003E-2</v>
      </c>
      <c r="AB16">
        <f>VLOOKUP(B16,'3月14日之前使用和计算的所有数据'!B:M,12,0)</f>
        <v>1.5612800000000001E-4</v>
      </c>
      <c r="AC16">
        <f>VLOOKUP(B16,'3月14日之前使用和计算的所有数据'!B:N,13,0)</f>
        <v>0.76766719999999999</v>
      </c>
      <c r="AD16">
        <f>VLOOKUP(B16,'3月14日之前使用和计算的所有数据'!B:O,14,0)</f>
        <v>1.6844181581585733</v>
      </c>
      <c r="AE16" s="38">
        <f>VLOOKUP(B16,'3月14日之前使用和计算的所有数据'!B:P,15,0)</f>
        <v>103.976</v>
      </c>
      <c r="AF16">
        <v>117.20098299999999</v>
      </c>
      <c r="AG16">
        <v>39.084158000000002</v>
      </c>
    </row>
    <row r="17" spans="1:33">
      <c r="A17">
        <v>15</v>
      </c>
      <c r="B17" s="7" t="s">
        <v>256</v>
      </c>
      <c r="C17">
        <v>0.689704549</v>
      </c>
      <c r="D17">
        <v>289</v>
      </c>
      <c r="E17">
        <v>27</v>
      </c>
      <c r="F17" s="7">
        <v>9</v>
      </c>
      <c r="G17">
        <v>411.23</v>
      </c>
      <c r="H17">
        <v>0.19818593001483353</v>
      </c>
      <c r="I17">
        <v>639.64846787991917</v>
      </c>
      <c r="J17">
        <v>27904</v>
      </c>
      <c r="K17">
        <v>31474.799999999999</v>
      </c>
      <c r="L17">
        <v>0.437711256474479</v>
      </c>
      <c r="M17">
        <v>29.336381100600637</v>
      </c>
      <c r="N17">
        <v>17.96318361987209</v>
      </c>
      <c r="O17">
        <v>11</v>
      </c>
      <c r="P17">
        <v>192</v>
      </c>
      <c r="Q17">
        <v>856</v>
      </c>
      <c r="R17">
        <v>257.17968047078278</v>
      </c>
      <c r="S17">
        <v>580.94010650973905</v>
      </c>
      <c r="T17">
        <v>666.78014736278976</v>
      </c>
      <c r="U17">
        <v>5913</v>
      </c>
      <c r="V17">
        <v>130</v>
      </c>
      <c r="W17" s="7">
        <v>0</v>
      </c>
      <c r="X17">
        <f>VLOOKUP(B17,'3月14日之前使用和计算的所有数据'!B:I,8,0)</f>
        <v>3</v>
      </c>
      <c r="Y17">
        <f>VLOOKUP(B17,'3月14日之前使用和计算的所有数据'!B:J,9,0)</f>
        <v>9</v>
      </c>
      <c r="Z17">
        <f>VLOOKUP(B17,'3月14日之前使用和计算的所有数据'!B:K,10,0)</f>
        <v>21</v>
      </c>
      <c r="AA17">
        <f>VLOOKUP(B17,'3月14日之前使用和计算的所有数据'!B:L,11,0)</f>
        <v>1.33045E-2</v>
      </c>
      <c r="AB17">
        <f>VLOOKUP(B17,'3月14日之前使用和计算的所有数据'!B:M,12,0)</f>
        <v>1.5227700000000001E-4</v>
      </c>
      <c r="AC17">
        <f>VLOOKUP(B17,'3月14日之前使用和计算的所有数据'!B:N,13,0)</f>
        <v>0.50275429999999999</v>
      </c>
      <c r="AD17">
        <f>VLOOKUP(B17,'3月14日之前使用和计算的所有数据'!B:O,14,0)</f>
        <v>1.0946332707450777</v>
      </c>
      <c r="AE17" s="38">
        <f>VLOOKUP(B17,'3月14日之前使用和计算的所有数据'!B:P,15,0)</f>
        <v>45.962299999999999</v>
      </c>
      <c r="AF17">
        <v>116.699949</v>
      </c>
      <c r="AG17">
        <v>39.535984999999997</v>
      </c>
    </row>
    <row r="18" spans="1:33">
      <c r="A18">
        <v>16</v>
      </c>
      <c r="B18" s="7" t="s">
        <v>246</v>
      </c>
      <c r="C18">
        <v>0.67862469000000003</v>
      </c>
      <c r="D18">
        <v>496</v>
      </c>
      <c r="E18">
        <v>25</v>
      </c>
      <c r="F18" s="7">
        <v>22</v>
      </c>
      <c r="G18">
        <v>700.36</v>
      </c>
      <c r="H18">
        <v>7.1620309555085956E-2</v>
      </c>
      <c r="I18">
        <v>498.37045470717993</v>
      </c>
      <c r="J18">
        <v>25719</v>
      </c>
      <c r="K18">
        <v>37133.040000000001</v>
      </c>
      <c r="L18">
        <v>0.36409846364726711</v>
      </c>
      <c r="M18">
        <v>26.997544120166772</v>
      </c>
      <c r="N18">
        <v>15.259295219601347</v>
      </c>
      <c r="O18">
        <v>7</v>
      </c>
      <c r="P18">
        <v>375</v>
      </c>
      <c r="Q18">
        <v>1491</v>
      </c>
      <c r="R18">
        <v>61.362727740019416</v>
      </c>
      <c r="S18">
        <v>474.47027243132101</v>
      </c>
      <c r="T18">
        <v>652.0932092066937</v>
      </c>
      <c r="U18">
        <v>8980</v>
      </c>
      <c r="V18">
        <v>3597</v>
      </c>
      <c r="W18" s="7">
        <v>0</v>
      </c>
      <c r="X18">
        <f>VLOOKUP(B18,'3月14日之前使用和计算的所有数据'!B:I,8,0)</f>
        <v>4</v>
      </c>
      <c r="Y18">
        <f>VLOOKUP(B18,'3月14日之前使用和计算的所有数据'!B:J,9,0)</f>
        <v>12</v>
      </c>
      <c r="Z18">
        <f>VLOOKUP(B18,'3月14日之前使用和计算的所有数据'!B:K,10,0)</f>
        <v>21</v>
      </c>
      <c r="AA18">
        <f>VLOOKUP(B18,'3月14日之前使用和计算的所有数据'!B:L,11,0)</f>
        <v>5.0838550000000003E-2</v>
      </c>
      <c r="AB18">
        <f>VLOOKUP(B18,'3月14日之前使用和计算的所有数据'!B:M,12,0)</f>
        <v>1.5427299999999999E-4</v>
      </c>
      <c r="AC18">
        <f>VLOOKUP(B18,'3月14日之前使用和计算的所有数据'!B:N,13,0)</f>
        <v>0.39602140000000002</v>
      </c>
      <c r="AD18">
        <f>VLOOKUP(B18,'3月14日之前使用和计算的所有数据'!B:O,14,0)</f>
        <v>0.63615792689632489</v>
      </c>
      <c r="AE18" s="38">
        <f>VLOOKUP(B18,'3月14日之前使用和计算的所有数据'!B:P,15,0)</f>
        <v>147.84800000000001</v>
      </c>
      <c r="AF18">
        <v>116.896182</v>
      </c>
      <c r="AG18">
        <v>38.298648</v>
      </c>
    </row>
    <row r="19" spans="1:33">
      <c r="A19">
        <v>17</v>
      </c>
      <c r="B19" s="7" t="s">
        <v>234</v>
      </c>
      <c r="C19">
        <v>0.27885930799999997</v>
      </c>
      <c r="D19">
        <v>159</v>
      </c>
      <c r="E19">
        <v>33</v>
      </c>
      <c r="F19" s="7">
        <v>12</v>
      </c>
      <c r="G19">
        <v>566.6</v>
      </c>
      <c r="H19">
        <v>0.111418990469467</v>
      </c>
      <c r="I19">
        <v>547.12244109694859</v>
      </c>
      <c r="J19">
        <v>28046</v>
      </c>
      <c r="K19">
        <v>21647.43</v>
      </c>
      <c r="L19">
        <v>0.32474408753971057</v>
      </c>
      <c r="M19">
        <v>24.523473349805858</v>
      </c>
      <c r="N19">
        <v>13.240381221320154</v>
      </c>
      <c r="O19">
        <v>4</v>
      </c>
      <c r="P19">
        <v>205</v>
      </c>
      <c r="Q19">
        <v>971</v>
      </c>
      <c r="R19">
        <v>70.96187786798447</v>
      </c>
      <c r="S19">
        <v>442.46381927285563</v>
      </c>
      <c r="T19">
        <v>747.08789269325791</v>
      </c>
      <c r="U19">
        <v>10006</v>
      </c>
      <c r="V19">
        <v>357.96</v>
      </c>
      <c r="W19" s="7">
        <v>0</v>
      </c>
      <c r="X19">
        <f>VLOOKUP(B19,'3月14日之前使用和计算的所有数据'!B:I,8,0)</f>
        <v>5</v>
      </c>
      <c r="Y19">
        <f>VLOOKUP(B19,'3月14日之前使用和计算的所有数据'!B:J,9,0)</f>
        <v>13</v>
      </c>
      <c r="Z19">
        <f>VLOOKUP(B19,'3月14日之前使用和计算的所有数据'!B:K,10,0)</f>
        <v>25</v>
      </c>
      <c r="AA19">
        <f>VLOOKUP(B19,'3月14日之前使用和计算的所有数据'!B:L,11,0)</f>
        <v>5.7647799999999999E-2</v>
      </c>
      <c r="AB19">
        <f>VLOOKUP(B19,'3月14日之前使用和计算的所有数据'!B:M,12,0)</f>
        <v>1.58806E-4</v>
      </c>
      <c r="AC19">
        <f>VLOOKUP(B19,'3月14日之前使用和计算的所有数据'!B:N,13,0)</f>
        <v>0.226245</v>
      </c>
      <c r="AD19">
        <f>VLOOKUP(B19,'3月14日之前使用和计算的所有数据'!B:O,14,0)</f>
        <v>1.8203264642683137</v>
      </c>
      <c r="AE19" s="38">
        <f>VLOOKUP(B19,'3月14日之前使用和计算的所有数据'!B:P,15,0)</f>
        <v>80.044799999999995</v>
      </c>
      <c r="AF19">
        <v>117.23193499999999</v>
      </c>
      <c r="AG19">
        <v>37.729906999999997</v>
      </c>
    </row>
    <row r="20" spans="1:33">
      <c r="A20">
        <v>18</v>
      </c>
      <c r="B20" s="7" t="s">
        <v>224</v>
      </c>
      <c r="C20">
        <v>0.85915772700000004</v>
      </c>
      <c r="D20">
        <v>519</v>
      </c>
      <c r="E20">
        <v>20</v>
      </c>
      <c r="F20" s="7">
        <v>28</v>
      </c>
      <c r="G20">
        <v>603.63</v>
      </c>
      <c r="H20">
        <v>0.57856634030780452</v>
      </c>
      <c r="I20">
        <v>738.20472055766163</v>
      </c>
      <c r="J20">
        <v>50376</v>
      </c>
      <c r="K20">
        <v>35661.31</v>
      </c>
      <c r="L20">
        <v>0.46551695575103957</v>
      </c>
      <c r="M20">
        <v>51.223431572320791</v>
      </c>
      <c r="N20">
        <v>27.279956264599175</v>
      </c>
      <c r="O20">
        <v>66</v>
      </c>
      <c r="P20">
        <v>218</v>
      </c>
      <c r="Q20">
        <v>672</v>
      </c>
      <c r="R20">
        <v>1047.9465897983864</v>
      </c>
      <c r="S20">
        <v>483.74003942812647</v>
      </c>
      <c r="T20">
        <v>647.08513493365149</v>
      </c>
      <c r="U20">
        <v>12758</v>
      </c>
      <c r="V20">
        <v>3072.4</v>
      </c>
      <c r="W20" s="7">
        <v>3220000</v>
      </c>
      <c r="X20">
        <f>VLOOKUP(B20,'3月14日之前使用和计算的所有数据'!B:I,8,0)</f>
        <v>6</v>
      </c>
      <c r="Y20">
        <f>VLOOKUP(B20,'3月14日之前使用和计算的所有数据'!B:J,9,0)</f>
        <v>14</v>
      </c>
      <c r="Z20">
        <f>VLOOKUP(B20,'3月14日之前使用和计算的所有数据'!B:K,10,0)</f>
        <v>29</v>
      </c>
      <c r="AA20">
        <f>VLOOKUP(B20,'3月14日之前使用和计算的所有数据'!B:L,11,0)</f>
        <v>7.5825790000000004E-2</v>
      </c>
      <c r="AB20">
        <f>VLOOKUP(B20,'3月14日之前使用和计算的所有数据'!B:M,12,0)</f>
        <v>1.61316E-4</v>
      </c>
      <c r="AC20">
        <f>VLOOKUP(B20,'3月14日之前使用和计算的所有数据'!B:N,13,0)</f>
        <v>0.15510280000000001</v>
      </c>
      <c r="AD20">
        <f>VLOOKUP(B20,'3月14日之前使用和计算的所有数据'!B:O,14,0)</f>
        <v>1.3365344553253773</v>
      </c>
      <c r="AE20" s="38">
        <f>VLOOKUP(B20,'3月14日之前使用和计算的所有数据'!B:P,15,0)</f>
        <v>0</v>
      </c>
      <c r="AF20">
        <v>116.997868</v>
      </c>
      <c r="AG20">
        <v>36.651164000000001</v>
      </c>
    </row>
    <row r="21" spans="1:33">
      <c r="A21">
        <v>19</v>
      </c>
      <c r="B21" s="7" t="s">
        <v>219</v>
      </c>
      <c r="C21">
        <v>0.62476436700000004</v>
      </c>
      <c r="D21">
        <v>348</v>
      </c>
      <c r="E21">
        <v>30</v>
      </c>
      <c r="F21" s="7">
        <v>17</v>
      </c>
      <c r="G21">
        <v>555.28</v>
      </c>
      <c r="H21">
        <v>0.28753061518513184</v>
      </c>
      <c r="I21">
        <v>715.3826333419222</v>
      </c>
      <c r="J21">
        <v>31375</v>
      </c>
      <c r="K21">
        <v>25630.12</v>
      </c>
      <c r="L21">
        <v>0.27373577294337992</v>
      </c>
      <c r="M21">
        <v>30.81148249531768</v>
      </c>
      <c r="N21">
        <v>17.013038467079671</v>
      </c>
      <c r="O21">
        <v>7</v>
      </c>
      <c r="P21">
        <v>178</v>
      </c>
      <c r="Q21">
        <v>675</v>
      </c>
      <c r="R21">
        <v>167.65055467511885</v>
      </c>
      <c r="S21">
        <v>376.74686644575712</v>
      </c>
      <c r="T21">
        <v>681.99827114248671</v>
      </c>
      <c r="U21">
        <v>4963</v>
      </c>
      <c r="V21">
        <v>301.99</v>
      </c>
      <c r="W21" s="7">
        <v>0</v>
      </c>
      <c r="X21">
        <f>VLOOKUP(B21,'3月14日之前使用和计算的所有数据'!B:I,8,0)</f>
        <v>2</v>
      </c>
      <c r="Y21">
        <f>VLOOKUP(B21,'3月14日之前使用和计算的所有数据'!B:J,9,0)</f>
        <v>9</v>
      </c>
      <c r="Z21">
        <f>VLOOKUP(B21,'3月14日之前使用和计算的所有数据'!B:K,10,0)</f>
        <v>22</v>
      </c>
      <c r="AA21">
        <f>VLOOKUP(B21,'3月14日之前使用和计算的所有数据'!B:L,11,0)</f>
        <v>0</v>
      </c>
      <c r="AB21">
        <f>VLOOKUP(B21,'3月14日之前使用和计算的所有数据'!B:M,12,0)</f>
        <v>1.57505E-4</v>
      </c>
      <c r="AC21">
        <f>VLOOKUP(B21,'3月14日之前使用和计算的所有数据'!B:N,13,0)</f>
        <v>5.6159430000000003E-2</v>
      </c>
      <c r="AD21">
        <f>VLOOKUP(B21,'3月14日之前使用和计算的所有数据'!B:O,14,0)</f>
        <v>0.82390150595091849</v>
      </c>
      <c r="AE21" s="38">
        <f>VLOOKUP(B21,'3月14日之前使用和计算的所有数据'!B:P,15,0)</f>
        <v>38.908799999999999</v>
      </c>
      <c r="AF21">
        <v>117.13535400000001</v>
      </c>
      <c r="AG21">
        <v>36.192084000000001</v>
      </c>
    </row>
    <row r="22" spans="1:33">
      <c r="A22">
        <v>20</v>
      </c>
      <c r="B22" s="7" t="s">
        <v>208</v>
      </c>
      <c r="C22">
        <v>0.32501808999999998</v>
      </c>
      <c r="D22">
        <v>274</v>
      </c>
      <c r="E22">
        <v>24</v>
      </c>
      <c r="F22" s="7">
        <v>15</v>
      </c>
      <c r="G22">
        <v>827.03</v>
      </c>
      <c r="H22">
        <v>0.13873740976748122</v>
      </c>
      <c r="I22">
        <v>738.81543684116491</v>
      </c>
      <c r="J22">
        <v>27979</v>
      </c>
      <c r="K22">
        <v>30995.96</v>
      </c>
      <c r="L22">
        <v>0.32767856063262518</v>
      </c>
      <c r="M22">
        <v>30.956555384931622</v>
      </c>
      <c r="N22">
        <v>15.443212459040181</v>
      </c>
      <c r="O22">
        <v>6</v>
      </c>
      <c r="P22">
        <v>310</v>
      </c>
      <c r="Q22">
        <v>1306</v>
      </c>
      <c r="R22">
        <v>92.644765002478749</v>
      </c>
      <c r="S22">
        <v>511.71057881818075</v>
      </c>
      <c r="T22">
        <v>653.4224876969397</v>
      </c>
      <c r="U22">
        <v>8778</v>
      </c>
      <c r="V22">
        <v>484.75</v>
      </c>
      <c r="W22" s="7">
        <v>0</v>
      </c>
      <c r="X22">
        <f>VLOOKUP(B22,'3月14日之前使用和计算的所有数据'!B:I,8,0)</f>
        <v>5</v>
      </c>
      <c r="Y22">
        <f>VLOOKUP(B22,'3月14日之前使用和计算的所有数据'!B:J,9,0)</f>
        <v>18</v>
      </c>
      <c r="Z22">
        <f>VLOOKUP(B22,'3月14日之前使用和计算的所有数据'!B:K,10,0)</f>
        <v>29</v>
      </c>
      <c r="AA22">
        <f>VLOOKUP(B22,'3月14日之前使用和计算的所有数据'!B:L,11,0)</f>
        <v>8.9954590000000001E-2</v>
      </c>
      <c r="AB22">
        <f>VLOOKUP(B22,'3月14日之前使用和计算的所有数据'!B:M,12,0)</f>
        <v>1.62206E-4</v>
      </c>
      <c r="AC22">
        <f>VLOOKUP(B22,'3月14日之前使用和计算的所有数据'!B:N,13,0)</f>
        <v>8.6588830000000006E-2</v>
      </c>
      <c r="AD22">
        <f>VLOOKUP(B22,'3月14日之前使用和计算的所有数据'!B:O,14,0)</f>
        <v>0.43265669223045661</v>
      </c>
      <c r="AE22" s="38">
        <f>VLOOKUP(B22,'3月14日之前使用和计算的所有数据'!B:P,15,0)</f>
        <v>101.34099999999999</v>
      </c>
      <c r="AF22">
        <v>116.986532</v>
      </c>
      <c r="AG22">
        <v>35.581136999999998</v>
      </c>
    </row>
    <row r="23" spans="1:33">
      <c r="A23">
        <v>21</v>
      </c>
      <c r="B23" s="7" t="s">
        <v>189</v>
      </c>
      <c r="C23">
        <v>0.50468192700000003</v>
      </c>
      <c r="D23">
        <v>491</v>
      </c>
      <c r="E23">
        <v>28</v>
      </c>
      <c r="F23" s="7">
        <v>20</v>
      </c>
      <c r="G23">
        <v>952.24</v>
      </c>
      <c r="H23">
        <v>0.19460430143661261</v>
      </c>
      <c r="I23">
        <v>845.83407354769952</v>
      </c>
      <c r="J23">
        <v>25100</v>
      </c>
      <c r="K23">
        <v>31175.86</v>
      </c>
      <c r="L23">
        <v>0.28144165336469795</v>
      </c>
      <c r="M23">
        <v>26.338948164328322</v>
      </c>
      <c r="N23">
        <v>12.195454927329244</v>
      </c>
      <c r="O23">
        <v>7</v>
      </c>
      <c r="P23">
        <v>350</v>
      </c>
      <c r="Q23">
        <v>879</v>
      </c>
      <c r="R23">
        <v>131.97933294127532</v>
      </c>
      <c r="S23">
        <v>623.68730572124673</v>
      </c>
      <c r="T23">
        <v>543.87549357304886</v>
      </c>
      <c r="U23">
        <v>18926.060000000001</v>
      </c>
      <c r="V23">
        <v>1262.53</v>
      </c>
      <c r="W23" s="7">
        <v>511469</v>
      </c>
      <c r="X23">
        <f>VLOOKUP(B23,'3月14日之前使用和计算的所有数据'!B:I,8,0)</f>
        <v>6</v>
      </c>
      <c r="Y23">
        <f>VLOOKUP(B23,'3月14日之前使用和计算的所有数据'!B:J,9,0)</f>
        <v>15</v>
      </c>
      <c r="Z23">
        <f>VLOOKUP(B23,'3月14日之前使用和计算的所有数据'!B:K,10,0)</f>
        <v>27</v>
      </c>
      <c r="AA23">
        <f>VLOOKUP(B23,'3月14日之前使用和计算的所有数据'!B:L,11,0)</f>
        <v>4.6236979999999997E-2</v>
      </c>
      <c r="AB23">
        <f>VLOOKUP(B23,'3月14日之前使用和计算的所有数据'!B:M,12,0)</f>
        <v>1.57183E-4</v>
      </c>
      <c r="AC23">
        <f>VLOOKUP(B23,'3月14日之前使用和计算的所有数据'!B:N,13,0)</f>
        <v>5.8925190000000002E-2</v>
      </c>
      <c r="AD23">
        <f>VLOOKUP(B23,'3月14日之前使用和计算的所有数据'!B:O,14,0)</f>
        <v>3.1161901162404901</v>
      </c>
      <c r="AE23" s="38">
        <f>VLOOKUP(B23,'3月14日之前使用和计算的所有数据'!B:P,15,0)</f>
        <v>242.75</v>
      </c>
      <c r="AF23">
        <v>117.25154499999999</v>
      </c>
      <c r="AG23">
        <v>34.253008000000001</v>
      </c>
    </row>
    <row r="24" spans="1:33">
      <c r="A24">
        <v>22</v>
      </c>
      <c r="B24" s="7" t="s">
        <v>175</v>
      </c>
      <c r="C24">
        <v>0.16197610900000001</v>
      </c>
      <c r="D24">
        <v>104</v>
      </c>
      <c r="E24">
        <v>36</v>
      </c>
      <c r="F24" s="7">
        <v>2</v>
      </c>
      <c r="G24">
        <v>630.63</v>
      </c>
      <c r="H24">
        <v>0.28899671756814616</v>
      </c>
      <c r="I24">
        <v>644.35475630939004</v>
      </c>
      <c r="J24">
        <v>8526</v>
      </c>
      <c r="K24">
        <v>24684.34</v>
      </c>
      <c r="L24">
        <v>0.20297163154306011</v>
      </c>
      <c r="M24">
        <v>14.388785817357245</v>
      </c>
      <c r="N24">
        <v>7.987250844393702</v>
      </c>
      <c r="O24">
        <v>3</v>
      </c>
      <c r="P24">
        <v>310</v>
      </c>
      <c r="Q24">
        <v>1240</v>
      </c>
      <c r="R24">
        <v>31.707974565117421</v>
      </c>
      <c r="S24">
        <v>657.59637188208615</v>
      </c>
      <c r="T24">
        <v>748.93360607646309</v>
      </c>
      <c r="U24">
        <v>5990</v>
      </c>
      <c r="V24">
        <v>0</v>
      </c>
      <c r="W24" s="7">
        <v>0</v>
      </c>
      <c r="X24">
        <f>VLOOKUP(B24,'3月14日之前使用和计算的所有数据'!B:I,8,0)</f>
        <v>3</v>
      </c>
      <c r="Y24">
        <f>VLOOKUP(B24,'3月14日之前使用和计算的所有数据'!B:J,9,0)</f>
        <v>13</v>
      </c>
      <c r="Z24">
        <f>VLOOKUP(B24,'3月14日之前使用和计算的所有数据'!B:K,10,0)</f>
        <v>25</v>
      </c>
      <c r="AA24">
        <f>VLOOKUP(B24,'3月14日之前使用和计算的所有数据'!B:L,11,0)</f>
        <v>2.5258920000000001E-2</v>
      </c>
      <c r="AB24">
        <f>VLOOKUP(B24,'3月14日之前使用和计算的所有数据'!B:M,12,0)</f>
        <v>1.5890699999999999E-4</v>
      </c>
      <c r="AC24">
        <f>VLOOKUP(B24,'3月14日之前使用和计算的所有数据'!B:N,13,0)</f>
        <v>1.9258959999999999E-2</v>
      </c>
      <c r="AD24">
        <f>VLOOKUP(B24,'3月14日之前使用和计算的所有数据'!B:O,14,0)</f>
        <v>1.8580799157133077</v>
      </c>
      <c r="AE24" s="38">
        <f>VLOOKUP(B24,'3月14日之前使用和计算的所有数据'!B:P,15,0)</f>
        <v>269.75</v>
      </c>
      <c r="AF24">
        <v>116.99261199999999</v>
      </c>
      <c r="AG24">
        <v>33.635826000000002</v>
      </c>
    </row>
    <row r="25" spans="1:33">
      <c r="A25">
        <v>23</v>
      </c>
      <c r="B25" s="7" t="s">
        <v>169</v>
      </c>
      <c r="C25">
        <v>0.35336664600000001</v>
      </c>
      <c r="D25">
        <v>128</v>
      </c>
      <c r="E25">
        <v>36</v>
      </c>
      <c r="F25" s="7">
        <v>0</v>
      </c>
      <c r="G25">
        <v>359.48</v>
      </c>
      <c r="H25">
        <v>0.25734394124846999</v>
      </c>
      <c r="I25">
        <v>603.96505376344089</v>
      </c>
      <c r="J25">
        <v>14803</v>
      </c>
      <c r="K25">
        <v>25512.23</v>
      </c>
      <c r="L25">
        <v>0.3727606542784021</v>
      </c>
      <c r="M25">
        <v>31.295204183821074</v>
      </c>
      <c r="N25">
        <v>13.61967286079893</v>
      </c>
      <c r="O25">
        <v>5</v>
      </c>
      <c r="P25">
        <v>188</v>
      </c>
      <c r="Q25">
        <v>893</v>
      </c>
      <c r="R25">
        <v>144.78691443195726</v>
      </c>
      <c r="S25">
        <v>625.06954489818622</v>
      </c>
      <c r="T25">
        <v>767.21931679092017</v>
      </c>
      <c r="U25">
        <v>11781</v>
      </c>
      <c r="V25">
        <v>567.79999999999995</v>
      </c>
      <c r="W25" s="7">
        <v>0</v>
      </c>
      <c r="X25">
        <f>VLOOKUP(B25,'3月14日之前使用和计算的所有数据'!B:I,8,0)</f>
        <v>3</v>
      </c>
      <c r="Y25">
        <f>VLOOKUP(B25,'3月14日之前使用和计算的所有数据'!B:J,9,0)</f>
        <v>7</v>
      </c>
      <c r="Z25">
        <f>VLOOKUP(B25,'3月14日之前使用和计算的所有数据'!B:K,10,0)</f>
        <v>19</v>
      </c>
      <c r="AA25">
        <f>VLOOKUP(B25,'3月14日之前使用和计算的所有数据'!B:L,11,0)</f>
        <v>1.5668410000000001E-2</v>
      </c>
      <c r="AB25">
        <f>VLOOKUP(B25,'3月14日之前使用和计算的所有数据'!B:M,12,0)</f>
        <v>1.5669100000000001E-4</v>
      </c>
      <c r="AC25">
        <f>VLOOKUP(B25,'3月14日之前使用和计算的所有数据'!B:N,13,0)</f>
        <v>5.213713E-3</v>
      </c>
      <c r="AD25">
        <f>VLOOKUP(B25,'3月14日之前使用和计算的所有数据'!B:O,14,0)</f>
        <v>1.2856028278734011</v>
      </c>
      <c r="AE25" s="38">
        <f>VLOOKUP(B25,'3月14日之前使用和计算的所有数据'!B:P,15,0)</f>
        <v>305.89299999999997</v>
      </c>
      <c r="AF25">
        <v>117.367614</v>
      </c>
      <c r="AG25">
        <v>32.944198</v>
      </c>
    </row>
    <row r="26" spans="1:33">
      <c r="A26">
        <v>24</v>
      </c>
      <c r="B26" s="7" t="s">
        <v>159</v>
      </c>
      <c r="C26">
        <v>0.36157941399999999</v>
      </c>
      <c r="D26">
        <v>163</v>
      </c>
      <c r="E26">
        <v>36</v>
      </c>
      <c r="F26" s="7">
        <v>3</v>
      </c>
      <c r="G26">
        <v>448.83</v>
      </c>
      <c r="H26">
        <v>0.11817391885569146</v>
      </c>
      <c r="I26">
        <v>331.90120535384159</v>
      </c>
      <c r="J26">
        <v>14002</v>
      </c>
      <c r="K26">
        <v>24276.69</v>
      </c>
      <c r="L26">
        <v>0.42777889178530848</v>
      </c>
      <c r="M26">
        <v>21.524853508009716</v>
      </c>
      <c r="N26">
        <v>10.95069402669162</v>
      </c>
      <c r="O26">
        <v>3</v>
      </c>
      <c r="P26">
        <v>287</v>
      </c>
      <c r="Q26">
        <v>721</v>
      </c>
      <c r="R26">
        <v>83.37009558184613</v>
      </c>
      <c r="S26">
        <v>606.24289820199192</v>
      </c>
      <c r="T26">
        <v>685.78303589332268</v>
      </c>
      <c r="U26">
        <v>7872</v>
      </c>
      <c r="V26">
        <v>216.6</v>
      </c>
      <c r="W26" s="7">
        <v>0</v>
      </c>
      <c r="X26">
        <f>VLOOKUP(B26,'3月14日之前使用和计算的所有数据'!B:I,8,0)</f>
        <v>3</v>
      </c>
      <c r="Y26">
        <f>VLOOKUP(B26,'3月14日之前使用和计算的所有数据'!B:J,9,0)</f>
        <v>9</v>
      </c>
      <c r="Z26">
        <f>VLOOKUP(B26,'3月14日之前使用和计算的所有数据'!B:K,10,0)</f>
        <v>17</v>
      </c>
      <c r="AA26">
        <f>VLOOKUP(B26,'3月14日之前使用和计算的所有数据'!B:L,11,0)</f>
        <v>3.1624909999999999E-2</v>
      </c>
      <c r="AB26">
        <f>VLOOKUP(B26,'3月14日之前使用和计算的所有数据'!B:M,12,0)</f>
        <v>1.58655E-4</v>
      </c>
      <c r="AC26">
        <f>VLOOKUP(B26,'3月14日之前使用和计算的所有数据'!B:N,13,0)</f>
        <v>1.649183E-3</v>
      </c>
      <c r="AD26">
        <f>VLOOKUP(B26,'3月14日之前使用和计算的所有数据'!B:O,14,0)</f>
        <v>0.27710203319156818</v>
      </c>
      <c r="AE26" s="38">
        <f>VLOOKUP(B26,'3月14日之前使用和计算的所有数据'!B:P,15,0)</f>
        <v>355.78</v>
      </c>
      <c r="AF26">
        <v>118.305843</v>
      </c>
      <c r="AG26">
        <v>32.294530000000002</v>
      </c>
    </row>
    <row r="27" spans="1:33">
      <c r="A27">
        <v>25</v>
      </c>
      <c r="B27" s="7" t="s">
        <v>157</v>
      </c>
      <c r="C27">
        <v>2.0113215900000001</v>
      </c>
      <c r="D27">
        <v>1272</v>
      </c>
      <c r="E27">
        <v>24</v>
      </c>
      <c r="F27" s="7">
        <v>26</v>
      </c>
      <c r="G27">
        <v>627.12</v>
      </c>
      <c r="H27">
        <v>0.86683569332823063</v>
      </c>
      <c r="I27">
        <v>952.78030993618961</v>
      </c>
      <c r="J27">
        <v>67455</v>
      </c>
      <c r="K27">
        <v>43623.21</v>
      </c>
      <c r="L27">
        <v>0.33167495854063017</v>
      </c>
      <c r="M27">
        <v>41.500829187396349</v>
      </c>
      <c r="N27">
        <v>26.459050899349407</v>
      </c>
      <c r="O27">
        <v>42</v>
      </c>
      <c r="P27">
        <v>218</v>
      </c>
      <c r="Q27">
        <v>347</v>
      </c>
      <c r="R27">
        <v>1233.2472254114045</v>
      </c>
      <c r="S27">
        <v>416.34774843730065</v>
      </c>
      <c r="T27">
        <v>451.58821278224264</v>
      </c>
      <c r="U27">
        <v>36004</v>
      </c>
      <c r="V27">
        <v>2092</v>
      </c>
      <c r="W27" s="7">
        <v>10837200</v>
      </c>
      <c r="X27">
        <f>VLOOKUP(B27,'3月14日之前使用和计算的所有数据'!B:I,8,0)</f>
        <v>4</v>
      </c>
      <c r="Y27">
        <f>VLOOKUP(B27,'3月14日之前使用和计算的所有数据'!B:J,9,0)</f>
        <v>9</v>
      </c>
      <c r="Z27">
        <f>VLOOKUP(B27,'3月14日之前使用和计算的所有数据'!B:K,10,0)</f>
        <v>17</v>
      </c>
      <c r="AA27">
        <f>VLOOKUP(B27,'3月14日之前使用和计算的所有数据'!B:L,11,0)</f>
        <v>2.5591329999999999E-2</v>
      </c>
      <c r="AB27">
        <f>VLOOKUP(B27,'3月14日之前使用和计算的所有数据'!B:M,12,0)</f>
        <v>1.5227700000000001E-4</v>
      </c>
      <c r="AC27">
        <f>VLOOKUP(B27,'3月14日之前使用和计算的所有数据'!B:N,13,0)</f>
        <v>5.1309299999999995E-4</v>
      </c>
      <c r="AD27">
        <f>VLOOKUP(B27,'3月14日之前使用和计算的所有数据'!B:O,14,0)</f>
        <v>3.6858247794771155</v>
      </c>
      <c r="AE27" s="38">
        <f>VLOOKUP(B27,'3月14日之前使用和计算的所有数据'!B:P,15,0)</f>
        <v>282.77999999999997</v>
      </c>
      <c r="AF27">
        <v>118.781794</v>
      </c>
      <c r="AG27">
        <v>32.012582999999999</v>
      </c>
    </row>
    <row r="28" spans="1:33">
      <c r="A28">
        <v>26</v>
      </c>
      <c r="B28" s="7" t="s">
        <v>161</v>
      </c>
      <c r="C28">
        <v>1.6401315059999999</v>
      </c>
      <c r="D28">
        <v>444</v>
      </c>
      <c r="E28">
        <v>26</v>
      </c>
      <c r="F28" s="7">
        <v>24</v>
      </c>
      <c r="G28">
        <v>269.33</v>
      </c>
      <c r="H28">
        <v>0.38291315486577804</v>
      </c>
      <c r="I28">
        <v>700.10397712503243</v>
      </c>
      <c r="J28">
        <v>62084</v>
      </c>
      <c r="K28">
        <v>34205.480000000003</v>
      </c>
      <c r="L28">
        <v>0.37500464114654886</v>
      </c>
      <c r="M28">
        <v>31.117959380685406</v>
      </c>
      <c r="N28">
        <v>18.85790665726061</v>
      </c>
      <c r="O28">
        <v>5</v>
      </c>
      <c r="P28">
        <v>114</v>
      </c>
      <c r="Q28">
        <v>138</v>
      </c>
      <c r="R28">
        <v>321.67601084171838</v>
      </c>
      <c r="S28">
        <v>499.01607693164522</v>
      </c>
      <c r="T28">
        <v>478.96632384064162</v>
      </c>
      <c r="U28">
        <v>8939</v>
      </c>
      <c r="V28">
        <v>562.25</v>
      </c>
      <c r="W28" s="7">
        <v>0</v>
      </c>
      <c r="X28">
        <f>VLOOKUP(B28,'3月14日之前使用和计算的所有数据'!B:I,8,0)</f>
        <v>2</v>
      </c>
      <c r="Y28">
        <f>VLOOKUP(B28,'3月14日之前使用和计算的所有数据'!B:J,9,0)</f>
        <v>7</v>
      </c>
      <c r="Z28">
        <f>VLOOKUP(B28,'3月14日之前使用和计算的所有数据'!B:K,10,0)</f>
        <v>13</v>
      </c>
      <c r="AA28">
        <f>VLOOKUP(B28,'3月14日之前使用和计算的所有数据'!B:L,11,0)</f>
        <v>7.8061040000000003E-3</v>
      </c>
      <c r="AB28">
        <f>VLOOKUP(B28,'3月14日之前使用和计算的所有数据'!B:M,12,0)</f>
        <v>1.4688599999999999E-4</v>
      </c>
      <c r="AC28">
        <f>VLOOKUP(B28,'3月14日之前使用和计算的所有数据'!B:N,13,0)</f>
        <v>1.3817699999999999E-4</v>
      </c>
      <c r="AD28">
        <f>VLOOKUP(B28,'3月14日之前使用和计算的所有数据'!B:O,14,0)</f>
        <v>1.0280671078441082</v>
      </c>
      <c r="AE28" s="38">
        <f>VLOOKUP(B28,'3月14日之前使用和计算的所有数据'!B:P,15,0)</f>
        <v>246.30500000000001</v>
      </c>
      <c r="AF28">
        <v>119.583324</v>
      </c>
      <c r="AG28">
        <v>31.986286</v>
      </c>
    </row>
    <row r="29" spans="1:33">
      <c r="A29">
        <v>27</v>
      </c>
      <c r="B29" s="7" t="s">
        <v>156</v>
      </c>
      <c r="C29">
        <v>0.83980044300000001</v>
      </c>
      <c r="D29">
        <v>303</v>
      </c>
      <c r="E29">
        <v>26</v>
      </c>
      <c r="F29" s="7">
        <v>11</v>
      </c>
      <c r="G29">
        <v>359.28</v>
      </c>
      <c r="H29">
        <v>0.62978735248274331</v>
      </c>
      <c r="I29">
        <v>819.33865450399082</v>
      </c>
      <c r="J29">
        <v>70138</v>
      </c>
      <c r="K29">
        <v>39221.83</v>
      </c>
      <c r="L29">
        <v>0.27555110220440882</v>
      </c>
      <c r="M29">
        <v>40.993097305722557</v>
      </c>
      <c r="N29">
        <v>21.14506791360499</v>
      </c>
      <c r="O29">
        <v>9</v>
      </c>
      <c r="P29">
        <v>166</v>
      </c>
      <c r="Q29">
        <v>206</v>
      </c>
      <c r="R29">
        <v>349.22066354932088</v>
      </c>
      <c r="S29">
        <v>559.45223780895128</v>
      </c>
      <c r="T29">
        <v>603.42908038298822</v>
      </c>
      <c r="U29">
        <v>28380</v>
      </c>
      <c r="V29">
        <v>840.15</v>
      </c>
      <c r="W29" s="7">
        <v>225664</v>
      </c>
      <c r="X29">
        <f>VLOOKUP(B29,'3月14日之前使用和计算的所有数据'!B:I,8,0)</f>
        <v>3</v>
      </c>
      <c r="Y29">
        <f>VLOOKUP(B29,'3月14日之前使用和计算的所有数据'!B:J,9,0)</f>
        <v>6</v>
      </c>
      <c r="Z29">
        <f>VLOOKUP(B29,'3月14日之前使用和计算的所有数据'!B:K,10,0)</f>
        <v>13</v>
      </c>
      <c r="AA29">
        <f>VLOOKUP(B29,'3月14日之前使用和计算的所有数据'!B:L,11,0)</f>
        <v>6.552586E-3</v>
      </c>
      <c r="AB29">
        <f>VLOOKUP(B29,'3月14日之前使用和计算的所有数据'!B:M,12,0)</f>
        <v>1.43225E-4</v>
      </c>
      <c r="AC29">
        <f>VLOOKUP(B29,'3月14日之前使用和计算的所有数据'!B:N,13,0)</f>
        <v>8.1574800000000004E-5</v>
      </c>
      <c r="AD29">
        <f>VLOOKUP(B29,'3月14日之前使用和计算的所有数据'!B:O,14,0)</f>
        <v>1.5600478299391118</v>
      </c>
      <c r="AE29" s="38">
        <f>VLOOKUP(B29,'3月14日之前使用和计算的所有数据'!B:P,15,0)</f>
        <v>171.30500000000001</v>
      </c>
      <c r="AF29">
        <v>119.974677</v>
      </c>
      <c r="AG29">
        <v>31.779235</v>
      </c>
    </row>
    <row r="30" spans="1:33">
      <c r="A30">
        <v>29</v>
      </c>
      <c r="B30" s="7" t="s">
        <v>141</v>
      </c>
      <c r="C30">
        <v>2.0155396570000002</v>
      </c>
      <c r="D30">
        <v>524</v>
      </c>
      <c r="E30">
        <v>25</v>
      </c>
      <c r="F30" s="7">
        <v>24</v>
      </c>
      <c r="G30">
        <v>258.83</v>
      </c>
      <c r="H30">
        <v>0.41934860719391109</v>
      </c>
      <c r="I30">
        <v>444.87796493640423</v>
      </c>
      <c r="J30">
        <v>38865</v>
      </c>
      <c r="K30">
        <v>33841.71</v>
      </c>
      <c r="L30">
        <v>0.4983966309933161</v>
      </c>
      <c r="M30">
        <v>35.946374067921035</v>
      </c>
      <c r="N30">
        <v>21.983541320557897</v>
      </c>
      <c r="O30">
        <v>3</v>
      </c>
      <c r="P30">
        <v>130</v>
      </c>
      <c r="Q30">
        <v>150</v>
      </c>
      <c r="R30">
        <v>94.305142371440724</v>
      </c>
      <c r="S30">
        <v>576.82648842869844</v>
      </c>
      <c r="T30">
        <v>630.14333732565774</v>
      </c>
      <c r="U30">
        <v>9938</v>
      </c>
      <c r="V30">
        <v>0</v>
      </c>
      <c r="W30" s="7">
        <v>0</v>
      </c>
      <c r="X30">
        <f>VLOOKUP(B30,'3月14日之前使用和计算的所有数据'!B:I,8,0)</f>
        <v>4</v>
      </c>
      <c r="Y30">
        <f>VLOOKUP(B30,'3月14日之前使用和计算的所有数据'!B:J,9,0)</f>
        <v>11</v>
      </c>
      <c r="Z30">
        <f>VLOOKUP(B30,'3月14日之前使用和计算的所有数据'!B:K,10,0)</f>
        <v>20</v>
      </c>
      <c r="AA30">
        <f>VLOOKUP(B30,'3月14日之前使用和计算的所有数据'!B:L,11,0)</f>
        <v>2.6540790000000002E-2</v>
      </c>
      <c r="AB30">
        <f>VLOOKUP(B30,'3月14日之前使用和计算的所有数据'!B:M,12,0)</f>
        <v>1.46413E-4</v>
      </c>
      <c r="AC30">
        <f>VLOOKUP(B30,'3月14日之前使用和计算的所有数据'!B:N,13,0)</f>
        <v>7.2532899999999998E-5</v>
      </c>
      <c r="AD30">
        <f>VLOOKUP(B30,'3月14日之前使用和计算的所有数据'!B:O,14,0)</f>
        <v>0.44350323366980987</v>
      </c>
      <c r="AE30" s="38">
        <f>VLOOKUP(B30,'3月14日之前使用和计算的所有数据'!B:P,15,0)</f>
        <v>158</v>
      </c>
      <c r="AF30">
        <v>119.564798</v>
      </c>
      <c r="AG30">
        <v>30.588625</v>
      </c>
    </row>
    <row r="31" spans="1:33">
      <c r="A31">
        <v>30</v>
      </c>
      <c r="B31" s="7" t="s">
        <v>136</v>
      </c>
      <c r="C31">
        <v>3.0372068730000001</v>
      </c>
      <c r="D31">
        <v>2093</v>
      </c>
      <c r="E31">
        <v>22</v>
      </c>
      <c r="F31" s="7">
        <v>15</v>
      </c>
      <c r="G31">
        <v>680.51</v>
      </c>
      <c r="H31">
        <v>0.62727954034474143</v>
      </c>
      <c r="I31">
        <v>410.04458905760424</v>
      </c>
      <c r="J31">
        <v>63333</v>
      </c>
      <c r="K31">
        <v>43946.59</v>
      </c>
      <c r="L31">
        <v>0.47611350310796313</v>
      </c>
      <c r="M31">
        <v>51.185140556347449</v>
      </c>
      <c r="N31">
        <v>33.435217704368782</v>
      </c>
      <c r="O31">
        <v>36</v>
      </c>
      <c r="P31">
        <v>327</v>
      </c>
      <c r="Q31">
        <v>417</v>
      </c>
      <c r="R31">
        <v>579.10537684971564</v>
      </c>
      <c r="S31">
        <v>529.01500345329237</v>
      </c>
      <c r="T31">
        <v>654.06827232516787</v>
      </c>
      <c r="U31">
        <v>29671</v>
      </c>
      <c r="V31">
        <v>2494.38</v>
      </c>
      <c r="W31" s="7">
        <v>7955888</v>
      </c>
      <c r="X31">
        <f>VLOOKUP(B31,'3月14日之前使用和计算的所有数据'!B:I,8,0)</f>
        <v>4</v>
      </c>
      <c r="Y31">
        <f>VLOOKUP(B31,'3月14日之前使用和计算的所有数据'!B:J,9,0)</f>
        <v>11</v>
      </c>
      <c r="Z31">
        <f>VLOOKUP(B31,'3月14日之前使用和计算的所有数据'!B:K,10,0)</f>
        <v>22</v>
      </c>
      <c r="AA31">
        <f>VLOOKUP(B31,'3月14日之前使用和计算的所有数据'!B:L,11,0)</f>
        <v>5.2113100000000002E-2</v>
      </c>
      <c r="AB31">
        <f>VLOOKUP(B31,'3月14日之前使用和计算的所有数据'!B:M,12,0)</f>
        <v>1.4621999999999999E-4</v>
      </c>
      <c r="AC31">
        <f>VLOOKUP(B31,'3月14日之前使用和计算的所有数据'!B:N,13,0)</f>
        <v>4.0376900000000003E-5</v>
      </c>
      <c r="AD31">
        <f>VLOOKUP(B31,'3月14日之前使用和计算的所有数据'!B:O,14,0)</f>
        <v>2.5472168139997762</v>
      </c>
      <c r="AE31" s="38">
        <f>VLOOKUP(B31,'3月14日之前使用和计算的所有数据'!B:P,15,0)</f>
        <v>218</v>
      </c>
      <c r="AF31">
        <v>120.13021999999999</v>
      </c>
      <c r="AG31">
        <v>30.259599000000001</v>
      </c>
    </row>
    <row r="32" spans="1:33">
      <c r="A32">
        <v>31</v>
      </c>
      <c r="B32" s="7" t="s">
        <v>130</v>
      </c>
      <c r="C32">
        <v>0.88172974000000004</v>
      </c>
      <c r="D32">
        <v>387</v>
      </c>
      <c r="E32">
        <v>27</v>
      </c>
      <c r="F32" s="7">
        <v>21</v>
      </c>
      <c r="G32">
        <v>437.4</v>
      </c>
      <c r="H32">
        <v>0.14837677183356199</v>
      </c>
      <c r="I32">
        <v>529.79651162790697</v>
      </c>
      <c r="J32">
        <v>54316</v>
      </c>
      <c r="K32">
        <v>32503.64</v>
      </c>
      <c r="L32">
        <v>0.55784179240969367</v>
      </c>
      <c r="M32">
        <v>33.269318701417468</v>
      </c>
      <c r="N32">
        <v>21.257430269775949</v>
      </c>
      <c r="O32">
        <v>7</v>
      </c>
      <c r="P32">
        <v>188</v>
      </c>
      <c r="Q32">
        <v>471</v>
      </c>
      <c r="R32">
        <v>120.93735711019663</v>
      </c>
      <c r="S32">
        <v>634.65935070873354</v>
      </c>
      <c r="T32">
        <v>686.32830361225433</v>
      </c>
      <c r="U32">
        <v>17314</v>
      </c>
      <c r="V32">
        <v>473.07</v>
      </c>
      <c r="W32" s="7">
        <v>0</v>
      </c>
      <c r="X32">
        <f>VLOOKUP(B32,'3月14日之前使用和计算的所有数据'!B:I,8,0)</f>
        <v>3</v>
      </c>
      <c r="Y32">
        <f>VLOOKUP(B32,'3月14日之前使用和计算的所有数据'!B:J,9,0)</f>
        <v>8</v>
      </c>
      <c r="Z32">
        <f>VLOOKUP(B32,'3月14日之前使用和计算的所有数据'!B:K,10,0)</f>
        <v>15</v>
      </c>
      <c r="AA32">
        <f>VLOOKUP(B32,'3月14日之前使用和计算的所有数据'!B:L,11,0)</f>
        <v>2.4233770000000002E-2</v>
      </c>
      <c r="AB32">
        <f>VLOOKUP(B32,'3月14日之前使用和计算的所有数据'!B:M,12,0)</f>
        <v>1.3993799999999999E-4</v>
      </c>
      <c r="AC32">
        <f>VLOOKUP(B32,'3月14日之前使用和计算的所有数据'!B:N,13,0)</f>
        <v>1.0623499999999999E-5</v>
      </c>
      <c r="AD32">
        <f>VLOOKUP(B32,'3月14日之前使用和计算的所有数据'!B:O,14,0)</f>
        <v>0.93162610674041169</v>
      </c>
      <c r="AE32" s="38">
        <f>VLOOKUP(B32,'3月14日之前使用和计算的所有数据'!B:P,15,0)</f>
        <v>293</v>
      </c>
      <c r="AF32">
        <v>120.87363499999999</v>
      </c>
      <c r="AG32">
        <v>30.024571999999999</v>
      </c>
    </row>
    <row r="33" spans="1:33">
      <c r="A33">
        <v>32</v>
      </c>
      <c r="B33" s="7" t="s">
        <v>108</v>
      </c>
      <c r="C33">
        <v>3.0798779019999998</v>
      </c>
      <c r="D33">
        <v>1796</v>
      </c>
      <c r="E33">
        <v>24</v>
      </c>
      <c r="F33" s="7">
        <v>24</v>
      </c>
      <c r="G33">
        <v>576.26</v>
      </c>
      <c r="H33">
        <v>0.26595633915246591</v>
      </c>
      <c r="I33">
        <v>612.32600148762083</v>
      </c>
      <c r="J33">
        <v>35489</v>
      </c>
      <c r="K33">
        <v>36821.040000000001</v>
      </c>
      <c r="L33">
        <v>0.41474334501787391</v>
      </c>
      <c r="M33">
        <v>26.307569499878529</v>
      </c>
      <c r="N33">
        <v>19.49987852705376</v>
      </c>
      <c r="O33">
        <v>4</v>
      </c>
      <c r="P33">
        <v>259</v>
      </c>
      <c r="Q33">
        <v>575</v>
      </c>
      <c r="R33">
        <v>50.609100059001143</v>
      </c>
      <c r="S33">
        <v>501.68326796931945</v>
      </c>
      <c r="T33">
        <v>712.87266164578489</v>
      </c>
      <c r="U33">
        <v>29623</v>
      </c>
      <c r="V33">
        <v>39.85</v>
      </c>
      <c r="W33" s="7">
        <v>272367</v>
      </c>
      <c r="X33">
        <f>VLOOKUP(B33,'3月14日之前使用和计算的所有数据'!B:I,8,0)</f>
        <v>2</v>
      </c>
      <c r="Y33">
        <f>VLOOKUP(B33,'3月14日之前使用和计算的所有数据'!B:J,9,0)</f>
        <v>6</v>
      </c>
      <c r="Z33">
        <f>VLOOKUP(B33,'3月14日之前使用和计算的所有数据'!B:K,10,0)</f>
        <v>12</v>
      </c>
      <c r="AA33">
        <f>VLOOKUP(B33,'3月14日之前使用和计算的所有数据'!B:L,11,0)</f>
        <v>7.9296639999999995E-3</v>
      </c>
      <c r="AB33">
        <f>VLOOKUP(B33,'3月14日之前使用和计算的所有数据'!B:M,12,0)</f>
        <v>1.3421E-4</v>
      </c>
      <c r="AC33">
        <f>VLOOKUP(B33,'3月14日之前使用和计算的所有数据'!B:N,13,0)</f>
        <v>2.7338699999999998E-6</v>
      </c>
      <c r="AD33">
        <f>VLOOKUP(B33,'3月14日之前使用和计算的所有数据'!B:O,14,0)</f>
        <v>0.74195369046655646</v>
      </c>
      <c r="AE33" s="38">
        <f>VLOOKUP(B33,'3月14日之前使用和计算的所有数据'!B:P,15,0)</f>
        <v>145.012</v>
      </c>
      <c r="AF33">
        <v>121.45885199999999</v>
      </c>
      <c r="AG33">
        <v>28.584309999999999</v>
      </c>
    </row>
    <row r="34" spans="1:33">
      <c r="A34">
        <v>33</v>
      </c>
      <c r="B34" s="7" t="s">
        <v>97</v>
      </c>
      <c r="C34">
        <v>5.476614133</v>
      </c>
      <c r="D34">
        <v>4309</v>
      </c>
      <c r="E34">
        <v>21</v>
      </c>
      <c r="F34" s="7">
        <v>26</v>
      </c>
      <c r="G34">
        <v>775.55</v>
      </c>
      <c r="H34">
        <v>0.18606150473857266</v>
      </c>
      <c r="I34">
        <v>657.91482863929411</v>
      </c>
      <c r="J34">
        <v>32588</v>
      </c>
      <c r="K34">
        <v>33891.879999999997</v>
      </c>
      <c r="L34">
        <v>0.55057700986396751</v>
      </c>
      <c r="M34">
        <v>26.278125201469926</v>
      </c>
      <c r="N34">
        <v>20.83166784862356</v>
      </c>
      <c r="O34">
        <v>6</v>
      </c>
      <c r="P34">
        <v>487</v>
      </c>
      <c r="Q34">
        <v>749</v>
      </c>
      <c r="R34">
        <v>95.724324672812841</v>
      </c>
      <c r="S34">
        <v>574.55998968473989</v>
      </c>
      <c r="T34">
        <v>729.41783250596359</v>
      </c>
      <c r="U34">
        <v>33487</v>
      </c>
      <c r="V34">
        <v>450.13</v>
      </c>
      <c r="W34" s="7">
        <v>2548701</v>
      </c>
      <c r="X34">
        <f>VLOOKUP(B34,'3月14日之前使用和计算的所有数据'!B:I,8,0)</f>
        <v>3</v>
      </c>
      <c r="Y34">
        <f>VLOOKUP(B34,'3月14日之前使用和计算的所有数据'!B:J,9,0)</f>
        <v>6</v>
      </c>
      <c r="Z34">
        <f>VLOOKUP(B34,'3月14日之前使用和计算的所有数据'!B:K,10,0)</f>
        <v>10</v>
      </c>
      <c r="AA34">
        <f>VLOOKUP(B34,'3月14日之前使用和计算的所有数据'!B:L,11,0)</f>
        <v>1.291787E-2</v>
      </c>
      <c r="AB34">
        <f>VLOOKUP(B34,'3月14日之前使用和计算的所有数据'!B:M,12,0)</f>
        <v>1.3178699999999999E-4</v>
      </c>
      <c r="AC34">
        <f>VLOOKUP(B34,'3月14日之前使用和计算的所有数据'!B:N,13,0)</f>
        <v>1.1421799999999999E-6</v>
      </c>
      <c r="AD34">
        <f>VLOOKUP(B34,'3月14日之前使用和计算的所有数据'!B:O,14,0)</f>
        <v>1.7757799540896424</v>
      </c>
      <c r="AE34" s="38">
        <f>VLOOKUP(B34,'3月14日之前使用和计算的所有数据'!B:P,15,0)</f>
        <v>0</v>
      </c>
      <c r="AF34">
        <v>120.66829300000001</v>
      </c>
      <c r="AG34">
        <v>28.005763000000002</v>
      </c>
    </row>
    <row r="35" spans="1:33">
      <c r="A35">
        <v>34</v>
      </c>
      <c r="B35" s="7" t="s">
        <v>80</v>
      </c>
      <c r="C35">
        <v>1.1904411109999999</v>
      </c>
      <c r="D35">
        <v>404</v>
      </c>
      <c r="E35">
        <v>29</v>
      </c>
      <c r="F35" s="7">
        <v>20</v>
      </c>
      <c r="G35">
        <v>335.49</v>
      </c>
      <c r="H35">
        <v>0.12975051417329875</v>
      </c>
      <c r="I35">
        <v>253.23822463768116</v>
      </c>
      <c r="J35">
        <v>20174</v>
      </c>
      <c r="K35">
        <v>27127.46</v>
      </c>
      <c r="L35">
        <v>0.399415779904021</v>
      </c>
      <c r="M35">
        <v>22.066231482309458</v>
      </c>
      <c r="N35">
        <v>8.4175385257384718</v>
      </c>
      <c r="O35">
        <v>2</v>
      </c>
      <c r="P35">
        <v>195</v>
      </c>
      <c r="Q35">
        <v>901</v>
      </c>
      <c r="R35">
        <v>22.376225818951383</v>
      </c>
      <c r="S35">
        <v>600.61402724373295</v>
      </c>
      <c r="T35">
        <v>534.44215922978333</v>
      </c>
      <c r="U35">
        <v>6497.97</v>
      </c>
      <c r="V35">
        <v>32.04</v>
      </c>
      <c r="W35" s="7">
        <v>0</v>
      </c>
      <c r="X35">
        <f>VLOOKUP(B35,'3月14日之前使用和计算的所有数据'!B:I,8,0)</f>
        <v>2</v>
      </c>
      <c r="Y35">
        <f>VLOOKUP(B35,'3月14日之前使用和计算的所有数据'!B:J,9,0)</f>
        <v>6</v>
      </c>
      <c r="Z35">
        <f>VLOOKUP(B35,'3月14日之前使用和计算的所有数据'!B:K,10,0)</f>
        <v>12</v>
      </c>
      <c r="AA35">
        <f>VLOOKUP(B35,'3月14日之前使用和计算的所有数据'!B:L,11,0)</f>
        <v>1.0784810000000001E-2</v>
      </c>
      <c r="AB35">
        <f>VLOOKUP(B35,'3月14日之前使用和计算的所有数据'!B:M,12,0)</f>
        <v>1.3488000000000001E-4</v>
      </c>
      <c r="AC35">
        <f>VLOOKUP(B35,'3月14日之前使用和计算的所有数据'!B:N,13,0)</f>
        <v>1.9011600000000001E-6</v>
      </c>
      <c r="AD35">
        <f>VLOOKUP(B35,'3月14日之前使用和计算的所有数据'!B:O,14,0)</f>
        <v>0.28549058571321068</v>
      </c>
      <c r="AE35" s="38">
        <f>VLOOKUP(B35,'3月14日之前使用和计算的所有数据'!B:P,15,0)</f>
        <v>127.23399999999999</v>
      </c>
      <c r="AF35">
        <v>119.64776999999999</v>
      </c>
      <c r="AG35">
        <v>27.088049000000002</v>
      </c>
    </row>
    <row r="36" spans="1:33">
      <c r="A36">
        <v>35</v>
      </c>
      <c r="B36" s="7" t="s">
        <v>70</v>
      </c>
      <c r="C36">
        <v>3.175414151</v>
      </c>
      <c r="D36">
        <v>2051</v>
      </c>
      <c r="E36">
        <v>21</v>
      </c>
      <c r="F36" s="7">
        <v>29</v>
      </c>
      <c r="G36">
        <v>636.92999999999995</v>
      </c>
      <c r="H36">
        <v>0.29361154286970309</v>
      </c>
      <c r="I36">
        <v>487.47129955609972</v>
      </c>
      <c r="J36">
        <v>38015</v>
      </c>
      <c r="K36">
        <v>30704.44</v>
      </c>
      <c r="L36">
        <v>0.33912674862229764</v>
      </c>
      <c r="M36">
        <v>34.141899423798534</v>
      </c>
      <c r="N36">
        <v>21.058829070698508</v>
      </c>
      <c r="O36">
        <v>34</v>
      </c>
      <c r="P36">
        <v>367</v>
      </c>
      <c r="Q36">
        <v>1350</v>
      </c>
      <c r="R36">
        <v>417.12904086791332</v>
      </c>
      <c r="S36">
        <v>596.45486945190214</v>
      </c>
      <c r="T36">
        <v>700.70494402838619</v>
      </c>
      <c r="U36">
        <v>16898.599999999999</v>
      </c>
      <c r="V36">
        <v>669</v>
      </c>
      <c r="W36" s="7">
        <v>5451196</v>
      </c>
      <c r="X36">
        <f>VLOOKUP(B36,'3月14日之前使用和计算的所有数据'!B:I,8,0)</f>
        <v>3</v>
      </c>
      <c r="Y36">
        <f>VLOOKUP(B36,'3月14日之前使用和计算的所有数据'!B:J,9,0)</f>
        <v>8</v>
      </c>
      <c r="Z36">
        <f>VLOOKUP(B36,'3月14日之前使用和计算的所有数据'!B:K,10,0)</f>
        <v>17</v>
      </c>
      <c r="AA36">
        <f>VLOOKUP(B36,'3月14日之前使用和计算的所有数据'!B:L,11,0)</f>
        <v>2.576494E-2</v>
      </c>
      <c r="AB36">
        <f>VLOOKUP(B36,'3月14日之前使用和计算的所有数据'!B:M,12,0)</f>
        <v>1.4070599999999999E-4</v>
      </c>
      <c r="AC36">
        <f>VLOOKUP(B36,'3月14日之前使用和计算的所有数据'!B:N,13,0)</f>
        <v>7.0397700000000004E-6</v>
      </c>
      <c r="AD36">
        <f>VLOOKUP(B36,'3月14日之前使用和计算的所有数据'!B:O,14,0)</f>
        <v>1.5174735993348862</v>
      </c>
      <c r="AE36" s="38">
        <f>VLOOKUP(B36,'3月14日之前使用和计算的所有数据'!B:P,15,0)</f>
        <v>0</v>
      </c>
      <c r="AF36">
        <v>119.352919</v>
      </c>
      <c r="AG36">
        <v>26.072105000000001</v>
      </c>
    </row>
    <row r="37" spans="1:33">
      <c r="A37">
        <v>36</v>
      </c>
      <c r="B37" s="7" t="s">
        <v>222</v>
      </c>
      <c r="C37">
        <v>0.29287232400000002</v>
      </c>
      <c r="D37">
        <v>175</v>
      </c>
      <c r="E37">
        <v>39</v>
      </c>
      <c r="F37" s="7">
        <v>9</v>
      </c>
      <c r="G37">
        <v>587.9</v>
      </c>
      <c r="H37">
        <v>0.1781595509440381</v>
      </c>
      <c r="I37">
        <v>675.51419050901984</v>
      </c>
      <c r="J37">
        <v>24657</v>
      </c>
      <c r="K37">
        <v>21382.02</v>
      </c>
      <c r="L37">
        <v>0.33339003231842151</v>
      </c>
      <c r="M37">
        <v>28.229290695696548</v>
      </c>
      <c r="N37">
        <v>10.675284912400068</v>
      </c>
      <c r="O37">
        <v>3</v>
      </c>
      <c r="P37">
        <v>205</v>
      </c>
      <c r="Q37">
        <v>786</v>
      </c>
      <c r="R37">
        <v>64.371491750297679</v>
      </c>
      <c r="S37">
        <v>547.71219595169248</v>
      </c>
      <c r="T37">
        <v>677.66626977377121</v>
      </c>
      <c r="U37">
        <v>8439</v>
      </c>
      <c r="V37">
        <v>167.61</v>
      </c>
      <c r="W37" s="7">
        <v>0</v>
      </c>
      <c r="X37">
        <f>VLOOKUP(B37,'3月14日之前使用和计算的所有数据'!B:I,8,0)</f>
        <v>3</v>
      </c>
      <c r="Y37">
        <f>VLOOKUP(B37,'3月14日之前使用和计算的所有数据'!B:J,9,0)</f>
        <v>12</v>
      </c>
      <c r="Z37">
        <f>VLOOKUP(B37,'3月14日之前使用和计算的所有数据'!B:K,10,0)</f>
        <v>26</v>
      </c>
      <c r="AA37">
        <f>VLOOKUP(B37,'3月14日之前使用和计算的所有数据'!B:L,11,0)</f>
        <v>2.136776E-2</v>
      </c>
      <c r="AB37">
        <f>VLOOKUP(B37,'3月14日之前使用和计算的所有数据'!B:M,12,0)</f>
        <v>1.6103100000000001E-4</v>
      </c>
      <c r="AC37">
        <f>VLOOKUP(B37,'3月14日之前使用和计算的所有数据'!B:N,13,0)</f>
        <v>0.117448</v>
      </c>
      <c r="AD37">
        <f>VLOOKUP(B37,'3月14日之前使用和计算的所有数据'!B:O,14,0)</f>
        <v>1.5062178177997889</v>
      </c>
      <c r="AE37" s="38">
        <f>VLOOKUP(B37,'3月14日之前使用和计算的所有数据'!B:P,15,0)</f>
        <v>54.044800000000002</v>
      </c>
      <c r="AF37">
        <v>115.52411499999999</v>
      </c>
      <c r="AG37">
        <v>36.339055000000002</v>
      </c>
    </row>
    <row r="38" spans="1:33">
      <c r="A38">
        <v>37</v>
      </c>
      <c r="B38" s="7" t="s">
        <v>202</v>
      </c>
      <c r="C38">
        <v>0.22736754300000001</v>
      </c>
      <c r="D38">
        <v>218</v>
      </c>
      <c r="E38">
        <v>38</v>
      </c>
      <c r="F38" s="7">
        <v>9</v>
      </c>
      <c r="G38">
        <v>821.81</v>
      </c>
      <c r="H38">
        <v>0.18103941300300558</v>
      </c>
      <c r="I38">
        <v>671.46825721055643</v>
      </c>
      <c r="J38">
        <v>11649</v>
      </c>
      <c r="K38">
        <v>19252.36</v>
      </c>
      <c r="L38">
        <v>0.34436183546075128</v>
      </c>
      <c r="M38">
        <v>26.532896898309829</v>
      </c>
      <c r="N38">
        <v>11.823900901668269</v>
      </c>
      <c r="O38">
        <v>3</v>
      </c>
      <c r="P38">
        <v>374</v>
      </c>
      <c r="Q38">
        <v>1709</v>
      </c>
      <c r="R38">
        <v>36.554678088609293</v>
      </c>
      <c r="S38">
        <v>657.20787043233838</v>
      </c>
      <c r="T38">
        <v>1041.9683381803579</v>
      </c>
      <c r="U38">
        <v>15736</v>
      </c>
      <c r="V38">
        <v>389.07</v>
      </c>
      <c r="W38" s="7">
        <v>0</v>
      </c>
      <c r="X38">
        <f>VLOOKUP(B38,'3月14日之前使用和计算的所有数据'!B:I,8,0)</f>
        <v>4</v>
      </c>
      <c r="Y38">
        <f>VLOOKUP(B38,'3月14日之前使用和计算的所有数据'!B:J,9,0)</f>
        <v>13</v>
      </c>
      <c r="Z38">
        <f>VLOOKUP(B38,'3月14日之前使用和计算的所有数据'!B:K,10,0)</f>
        <v>32</v>
      </c>
      <c r="AA38">
        <f>VLOOKUP(B38,'3月14日之前使用和计算的所有数据'!B:L,11,0)</f>
        <v>6.3077090000000002E-2</v>
      </c>
      <c r="AB38">
        <f>VLOOKUP(B38,'3月14日之前使用和计算的所有数据'!B:M,12,0)</f>
        <v>1.6586500000000001E-4</v>
      </c>
      <c r="AC38">
        <f>VLOOKUP(B38,'3月14日之前使用和计算的所有数据'!B:N,13,0)</f>
        <v>3.7210470000000002E-2</v>
      </c>
      <c r="AD38">
        <f>VLOOKUP(B38,'3月14日之前使用和计算的所有数据'!B:O,14,0)</f>
        <v>2.4738090354296896</v>
      </c>
      <c r="AE38" s="38">
        <f>VLOOKUP(B38,'3月14日之前使用和计算的所有数据'!B:P,15,0)</f>
        <v>191.185</v>
      </c>
      <c r="AF38">
        <v>115.93501999999999</v>
      </c>
      <c r="AG38">
        <v>35.591985999999999</v>
      </c>
    </row>
    <row r="39" spans="1:33">
      <c r="A39">
        <v>38</v>
      </c>
      <c r="B39" s="7" t="s">
        <v>188</v>
      </c>
      <c r="C39">
        <v>0.15359309800000001</v>
      </c>
      <c r="D39">
        <v>141</v>
      </c>
      <c r="E39">
        <v>35</v>
      </c>
      <c r="F39" s="7">
        <v>10</v>
      </c>
      <c r="G39">
        <v>905.99</v>
      </c>
      <c r="H39">
        <v>0.18952747822823651</v>
      </c>
      <c r="I39">
        <v>846.40321375186841</v>
      </c>
      <c r="J39">
        <v>12779</v>
      </c>
      <c r="K39">
        <v>21653.279999999999</v>
      </c>
      <c r="L39">
        <v>0.25165840682568241</v>
      </c>
      <c r="M39">
        <v>19.676817624918598</v>
      </c>
      <c r="N39">
        <v>19.437300632457312</v>
      </c>
      <c r="O39">
        <v>5</v>
      </c>
      <c r="P39">
        <v>476</v>
      </c>
      <c r="Q39">
        <v>2680</v>
      </c>
      <c r="R39">
        <v>82.646607578450087</v>
      </c>
      <c r="S39">
        <v>796.91828828132759</v>
      </c>
      <c r="T39">
        <v>1242.949701431583</v>
      </c>
      <c r="U39">
        <v>12065</v>
      </c>
      <c r="V39">
        <v>688.9</v>
      </c>
      <c r="W39" s="7">
        <v>0</v>
      </c>
      <c r="X39">
        <f>VLOOKUP(B39,'3月14日之前使用和计算的所有数据'!B:I,8,0)</f>
        <v>4</v>
      </c>
      <c r="Y39">
        <f>VLOOKUP(B39,'3月14日之前使用和计算的所有数据'!B:J,9,0)</f>
        <v>11</v>
      </c>
      <c r="Z39">
        <f>VLOOKUP(B39,'3月14日之前使用和计算的所有数据'!B:K,10,0)</f>
        <v>26</v>
      </c>
      <c r="AA39">
        <f>VLOOKUP(B39,'3月14日之前使用和计算的所有数据'!B:L,11,0)</f>
        <v>2.2056019999999999E-2</v>
      </c>
      <c r="AB39">
        <f>VLOOKUP(B39,'3月14日之前使用和计算的所有数据'!B:M,12,0)</f>
        <v>1.6393399999999999E-4</v>
      </c>
      <c r="AC39">
        <f>VLOOKUP(B39,'3月14日之前使用和计算的所有数据'!B:N,13,0)</f>
        <v>1.8745290000000001E-2</v>
      </c>
      <c r="AD39">
        <f>VLOOKUP(B39,'3月14日之前使用和计算的所有数据'!B:O,14,0)</f>
        <v>1.7040833787443614</v>
      </c>
      <c r="AE39" s="38">
        <f>VLOOKUP(B39,'3月14日之前使用和计算的所有数据'!B:P,15,0)</f>
        <v>247.56800000000001</v>
      </c>
      <c r="AF39">
        <v>116.463199</v>
      </c>
      <c r="AG39">
        <v>33.962679000000001</v>
      </c>
    </row>
    <row r="40" spans="1:33">
      <c r="A40">
        <v>39</v>
      </c>
      <c r="B40" s="7" t="s">
        <v>328</v>
      </c>
      <c r="C40">
        <v>0.18143684700000001</v>
      </c>
      <c r="D40">
        <v>109</v>
      </c>
      <c r="E40">
        <v>36</v>
      </c>
      <c r="F40" s="7">
        <v>0</v>
      </c>
      <c r="G40">
        <v>592.85</v>
      </c>
      <c r="H40">
        <v>0.26571645441511343</v>
      </c>
      <c r="I40">
        <v>707.96513016479582</v>
      </c>
      <c r="J40">
        <v>8477</v>
      </c>
      <c r="K40">
        <v>22950.720000000001</v>
      </c>
      <c r="L40">
        <v>0.19903854263304377</v>
      </c>
      <c r="M40">
        <v>13.750527114784514</v>
      </c>
      <c r="N40">
        <v>5.3166905625368974</v>
      </c>
      <c r="O40">
        <v>2</v>
      </c>
      <c r="P40">
        <v>323</v>
      </c>
      <c r="Q40">
        <v>1487</v>
      </c>
      <c r="R40">
        <v>14.860420005060302</v>
      </c>
      <c r="S40">
        <v>575.35632959433246</v>
      </c>
      <c r="T40">
        <v>854.01028928059372</v>
      </c>
      <c r="U40">
        <v>5448</v>
      </c>
      <c r="V40">
        <v>70</v>
      </c>
      <c r="W40" s="7">
        <v>0</v>
      </c>
      <c r="X40">
        <f>VLOOKUP(B40,'3月14日之前使用和计算的所有数据'!B:I,8,0)</f>
        <v>3</v>
      </c>
      <c r="Y40">
        <f>VLOOKUP(B40,'3月14日之前使用和计算的所有数据'!B:J,9,0)</f>
        <v>9</v>
      </c>
      <c r="Z40">
        <f>VLOOKUP(B40,'3月14日之前使用和计算的所有数据'!B:K,10,0)</f>
        <v>22</v>
      </c>
      <c r="AA40">
        <f>VLOOKUP(B40,'3月14日之前使用和计算的所有数据'!B:L,11,0)</f>
        <v>1.140381E-2</v>
      </c>
      <c r="AB40">
        <f>VLOOKUP(B40,'3月14日之前使用和计算的所有数据'!B:M,12,0)</f>
        <v>1.6412299999999999E-4</v>
      </c>
      <c r="AC40">
        <f>VLOOKUP(B40,'3月14日之前使用和计算的所有数据'!B:N,13,0)</f>
        <v>6.8810149999999999E-3</v>
      </c>
      <c r="AD40">
        <f>VLOOKUP(B40,'3月14日之前使用和计算的所有数据'!B:O,14,0)</f>
        <v>0.61121679890840497</v>
      </c>
      <c r="AE40" s="38">
        <f>VLOOKUP(B40,'3月14日之前使用和计算的所有数据'!B:P,15,0)</f>
        <v>305.56799999999998</v>
      </c>
      <c r="AF40">
        <v>116.119823</v>
      </c>
      <c r="AG40">
        <v>33.020195999999999</v>
      </c>
    </row>
    <row r="41" spans="1:33">
      <c r="A41">
        <v>40</v>
      </c>
      <c r="B41" s="7" t="s">
        <v>166</v>
      </c>
      <c r="C41">
        <v>0.160104364</v>
      </c>
      <c r="D41">
        <v>162</v>
      </c>
      <c r="E41">
        <v>26</v>
      </c>
      <c r="F41" s="7">
        <v>24</v>
      </c>
      <c r="G41">
        <v>994.14</v>
      </c>
      <c r="H41">
        <v>0.20385458788500613</v>
      </c>
      <c r="I41">
        <v>1017.0230179028133</v>
      </c>
      <c r="J41">
        <v>7288</v>
      </c>
      <c r="K41">
        <v>22158.63</v>
      </c>
      <c r="L41">
        <v>0.2202909047015511</v>
      </c>
      <c r="M41">
        <v>16.086265515923312</v>
      </c>
      <c r="N41">
        <v>6.9175367654455107</v>
      </c>
      <c r="O41">
        <v>4</v>
      </c>
      <c r="P41">
        <v>506</v>
      </c>
      <c r="Q41">
        <v>2420</v>
      </c>
      <c r="R41">
        <v>29.74631339650351</v>
      </c>
      <c r="S41">
        <v>602.22906230510796</v>
      </c>
      <c r="T41">
        <v>911.74281288349732</v>
      </c>
      <c r="U41">
        <v>19289</v>
      </c>
      <c r="V41">
        <v>915</v>
      </c>
      <c r="W41" s="7">
        <v>17666</v>
      </c>
      <c r="X41">
        <f>VLOOKUP(B41,'3月14日之前使用和计算的所有数据'!B:I,8,0)</f>
        <v>2</v>
      </c>
      <c r="Y41">
        <f>VLOOKUP(B41,'3月14日之前使用和计算的所有数据'!B:J,9,0)</f>
        <v>7</v>
      </c>
      <c r="Z41">
        <f>VLOOKUP(B41,'3月14日之前使用和计算的所有数据'!B:K,10,0)</f>
        <v>20</v>
      </c>
      <c r="AA41">
        <f>VLOOKUP(B41,'3月14日之前使用和计算的所有数据'!B:L,11,0)</f>
        <v>7.4626609999999998E-3</v>
      </c>
      <c r="AB41">
        <f>VLOOKUP(B41,'3月14日之前使用和计算的所有数据'!B:M,12,0)</f>
        <v>1.6321200000000001E-4</v>
      </c>
      <c r="AC41">
        <f>VLOOKUP(B41,'3月14日之前使用和计算的所有数据'!B:N,13,0)</f>
        <v>2.2308990000000002E-3</v>
      </c>
      <c r="AD41">
        <f>VLOOKUP(B41,'3月14日之前使用和计算的所有数据'!B:O,14,0)</f>
        <v>0.33918445990696816</v>
      </c>
      <c r="AE41" s="38">
        <f>VLOOKUP(B41,'3月14日之前使用和计算的所有数据'!B:P,15,0)</f>
        <v>432.28</v>
      </c>
      <c r="AF41">
        <v>115.80694200000001</v>
      </c>
      <c r="AG41">
        <v>32.883468000000001</v>
      </c>
    </row>
    <row r="42" spans="1:33">
      <c r="A42">
        <v>41</v>
      </c>
      <c r="B42" s="7" t="s">
        <v>147</v>
      </c>
      <c r="C42">
        <v>0.16458102799999999</v>
      </c>
      <c r="D42">
        <v>116</v>
      </c>
      <c r="E42">
        <v>35</v>
      </c>
      <c r="F42" s="7">
        <v>2</v>
      </c>
      <c r="G42">
        <v>703.77</v>
      </c>
      <c r="H42">
        <v>0.26235844096792987</v>
      </c>
      <c r="I42">
        <v>391.50534045393857</v>
      </c>
      <c r="J42">
        <v>9637</v>
      </c>
      <c r="K42">
        <v>24000.1</v>
      </c>
      <c r="L42">
        <v>0.28418375321482869</v>
      </c>
      <c r="M42">
        <v>19.153984966679456</v>
      </c>
      <c r="N42">
        <v>9.6224618838541005</v>
      </c>
      <c r="O42">
        <v>4</v>
      </c>
      <c r="P42">
        <v>422</v>
      </c>
      <c r="Q42">
        <v>1918</v>
      </c>
      <c r="R42">
        <v>43.630731631072649</v>
      </c>
      <c r="S42">
        <v>605.87976185401476</v>
      </c>
      <c r="T42">
        <v>643.81829290819451</v>
      </c>
      <c r="U42">
        <v>21344</v>
      </c>
      <c r="V42">
        <v>3132</v>
      </c>
      <c r="W42" s="7">
        <v>0</v>
      </c>
      <c r="X42">
        <f>VLOOKUP(B42,'3月14日之前使用和计算的所有数据'!B:I,8,0)</f>
        <v>4</v>
      </c>
      <c r="Y42">
        <f>VLOOKUP(B42,'3月14日之前使用和计算的所有数据'!B:J,9,0)</f>
        <v>15</v>
      </c>
      <c r="Z42">
        <f>VLOOKUP(B42,'3月14日之前使用和计算的所有数据'!B:K,10,0)</f>
        <v>31</v>
      </c>
      <c r="AA42">
        <f>VLOOKUP(B42,'3月14日之前使用和计算的所有数据'!B:L,11,0)</f>
        <v>0.1054982</v>
      </c>
      <c r="AB42">
        <f>VLOOKUP(B42,'3月14日之前使用和计算的所有数据'!B:M,12,0)</f>
        <v>1.6860599999999999E-4</v>
      </c>
      <c r="AC42">
        <f>VLOOKUP(B42,'3月14日之前使用和计算的所有数据'!B:N,13,0)</f>
        <v>2.72004E-3</v>
      </c>
      <c r="AD42">
        <f>VLOOKUP(B42,'3月14日之前使用和计算的所有数据'!B:O,14,0)</f>
        <v>1.6951858654396079</v>
      </c>
      <c r="AE42" s="38">
        <f>VLOOKUP(B42,'3月14日之前使用和计算的所有数据'!B:P,15,0)</f>
        <v>516.34500000000003</v>
      </c>
      <c r="AF42">
        <v>116.73223900000001</v>
      </c>
      <c r="AG42">
        <v>32.170856000000001</v>
      </c>
    </row>
    <row r="43" spans="1:33">
      <c r="A43">
        <v>42</v>
      </c>
      <c r="B43" s="7" t="s">
        <v>128</v>
      </c>
      <c r="C43">
        <v>0.402845911</v>
      </c>
      <c r="D43">
        <v>248</v>
      </c>
      <c r="E43">
        <v>27</v>
      </c>
      <c r="F43" s="7">
        <v>21</v>
      </c>
      <c r="G43">
        <v>614.89</v>
      </c>
      <c r="H43">
        <v>0.12052562246905951</v>
      </c>
      <c r="I43">
        <v>401.41663402532964</v>
      </c>
      <c r="J43">
        <v>13811</v>
      </c>
      <c r="K43">
        <v>24024.27</v>
      </c>
      <c r="L43">
        <v>0.40982940038055587</v>
      </c>
      <c r="M43">
        <v>21.233066076859277</v>
      </c>
      <c r="N43">
        <v>10.066841223633496</v>
      </c>
      <c r="O43">
        <v>3</v>
      </c>
      <c r="P43">
        <v>408</v>
      </c>
      <c r="Q43">
        <v>1824</v>
      </c>
      <c r="R43">
        <v>45.793556571094015</v>
      </c>
      <c r="S43">
        <v>803.39572931743885</v>
      </c>
      <c r="T43">
        <v>670.8516970515052</v>
      </c>
      <c r="U43">
        <v>6411</v>
      </c>
      <c r="V43">
        <v>170</v>
      </c>
      <c r="W43" s="7">
        <v>30187</v>
      </c>
      <c r="X43">
        <f>VLOOKUP(B43,'3月14日之前使用和计算的所有数据'!B:I,8,0)</f>
        <v>5</v>
      </c>
      <c r="Y43">
        <f>VLOOKUP(B43,'3月14日之前使用和计算的所有数据'!B:J,9,0)</f>
        <v>12</v>
      </c>
      <c r="Z43">
        <f>VLOOKUP(B43,'3月14日之前使用和计算的所有数据'!B:K,10,0)</f>
        <v>30</v>
      </c>
      <c r="AA43">
        <f>VLOOKUP(B43,'3月14日之前使用和计算的所有数据'!B:L,11,0)</f>
        <v>0.13847719999999999</v>
      </c>
      <c r="AB43">
        <f>VLOOKUP(B43,'3月14日之前使用和计算的所有数据'!B:M,12,0)</f>
        <v>1.64069E-4</v>
      </c>
      <c r="AC43">
        <f>VLOOKUP(B43,'3月14日之前使用和计算的所有数据'!B:N,13,0)</f>
        <v>1.354514E-3</v>
      </c>
      <c r="AD43">
        <f>VLOOKUP(B43,'3月14日之前使用和计算的所有数据'!B:O,14,0)</f>
        <v>0.96353303854781425</v>
      </c>
      <c r="AE43" s="38">
        <f>VLOOKUP(B43,'3月14日之前使用和计算的所有数据'!B:P,15,0)</f>
        <v>534</v>
      </c>
      <c r="AF43">
        <v>117.067359</v>
      </c>
      <c r="AG43">
        <v>30.542026</v>
      </c>
    </row>
    <row r="44" spans="1:33">
      <c r="A44">
        <v>43</v>
      </c>
      <c r="B44" s="7" t="s">
        <v>113</v>
      </c>
      <c r="C44">
        <v>0.18276395300000001</v>
      </c>
      <c r="D44">
        <v>91</v>
      </c>
      <c r="E44">
        <v>35</v>
      </c>
      <c r="F44" s="7">
        <v>4</v>
      </c>
      <c r="G44">
        <v>487.85</v>
      </c>
      <c r="H44">
        <v>0.12733422158450342</v>
      </c>
      <c r="I44">
        <v>259.17760187005263</v>
      </c>
      <c r="J44">
        <v>17420</v>
      </c>
      <c r="K44">
        <v>21053.3</v>
      </c>
      <c r="L44">
        <v>0.55754842677052374</v>
      </c>
      <c r="M44">
        <v>22.873834170339244</v>
      </c>
      <c r="N44">
        <v>13.92641180690786</v>
      </c>
      <c r="O44">
        <v>7</v>
      </c>
      <c r="P44">
        <v>310</v>
      </c>
      <c r="Q44">
        <v>1430</v>
      </c>
      <c r="R44">
        <v>167.26247822076456</v>
      </c>
      <c r="S44">
        <v>606.12893307369063</v>
      </c>
      <c r="T44">
        <v>871.78435994670497</v>
      </c>
      <c r="U44">
        <v>9920</v>
      </c>
      <c r="V44">
        <v>558</v>
      </c>
      <c r="W44" s="7">
        <v>63038</v>
      </c>
      <c r="X44">
        <f>VLOOKUP(B44,'3月14日之前使用和计算的所有数据'!B:I,8,0)</f>
        <v>2</v>
      </c>
      <c r="Y44">
        <f>VLOOKUP(B44,'3月14日之前使用和计算的所有数据'!B:J,9,0)</f>
        <v>9</v>
      </c>
      <c r="Z44">
        <f>VLOOKUP(B44,'3月14日之前使用和计算的所有数据'!B:K,10,0)</f>
        <v>22</v>
      </c>
      <c r="AA44">
        <f>VLOOKUP(B44,'3月14日之前使用和计算的所有数据'!B:L,11,0)</f>
        <v>6.7078499999999999E-2</v>
      </c>
      <c r="AB44">
        <f>VLOOKUP(B44,'3月14日之前使用和计算的所有数据'!B:M,12,0)</f>
        <v>1.5895699999999999E-4</v>
      </c>
      <c r="AC44">
        <f>VLOOKUP(B44,'3月14日之前使用和计算的所有数据'!B:N,13,0)</f>
        <v>3.4733499999999999E-4</v>
      </c>
      <c r="AD44">
        <f>VLOOKUP(B44,'3月14日之前使用和计算的所有数据'!B:O,14,0)</f>
        <v>0.2843575724911539</v>
      </c>
      <c r="AE44" s="38">
        <f>VLOOKUP(B44,'3月14日之前使用和计算的所有数据'!B:P,15,0)</f>
        <v>479.50599999999997</v>
      </c>
      <c r="AF44">
        <v>115.596215</v>
      </c>
      <c r="AG44">
        <v>29.171015000000001</v>
      </c>
    </row>
    <row r="45" spans="1:33">
      <c r="A45">
        <v>44</v>
      </c>
      <c r="B45" s="7" t="s">
        <v>95</v>
      </c>
      <c r="C45">
        <v>1.744151319</v>
      </c>
      <c r="D45">
        <v>876</v>
      </c>
      <c r="E45">
        <v>24</v>
      </c>
      <c r="F45" s="7">
        <v>21</v>
      </c>
      <c r="G45">
        <v>496.03</v>
      </c>
      <c r="H45">
        <v>0.44914622099469792</v>
      </c>
      <c r="I45">
        <v>670.12969467711434</v>
      </c>
      <c r="J45">
        <v>39669</v>
      </c>
      <c r="K45">
        <v>30449.86</v>
      </c>
      <c r="L45">
        <v>0.37497731992016614</v>
      </c>
      <c r="M45">
        <v>32.449650222768788</v>
      </c>
      <c r="N45">
        <v>14.144305787956375</v>
      </c>
      <c r="O45">
        <v>44</v>
      </c>
      <c r="P45">
        <v>263</v>
      </c>
      <c r="Q45">
        <v>1064</v>
      </c>
      <c r="R45">
        <v>977.54168094671695</v>
      </c>
      <c r="S45">
        <v>597.9477047759209</v>
      </c>
      <c r="T45">
        <v>898.7359635505918</v>
      </c>
      <c r="U45">
        <v>8519</v>
      </c>
      <c r="V45">
        <v>1486.44</v>
      </c>
      <c r="W45" s="7">
        <v>1784232</v>
      </c>
      <c r="X45">
        <f>VLOOKUP(B45,'3月14日之前使用和计算的所有数据'!B:I,8,0)</f>
        <v>4</v>
      </c>
      <c r="Y45">
        <f>VLOOKUP(B45,'3月14日之前使用和计算的所有数据'!B:J,9,0)</f>
        <v>12</v>
      </c>
      <c r="Z45">
        <f>VLOOKUP(B45,'3月14日之前使用和计算的所有数据'!B:K,10,0)</f>
        <v>28</v>
      </c>
      <c r="AA45">
        <f>VLOOKUP(B45,'3月14日之前使用和计算的所有数据'!B:L,11,0)</f>
        <v>7.2616239999999999E-2</v>
      </c>
      <c r="AB45">
        <f>VLOOKUP(B45,'3月14日之前使用和计算的所有数据'!B:M,12,0)</f>
        <v>1.5576300000000001E-4</v>
      </c>
      <c r="AC45">
        <f>VLOOKUP(B45,'3月14日之前使用和计算的所有数据'!B:N,13,0)</f>
        <v>1.4030100000000001E-4</v>
      </c>
      <c r="AD45">
        <f>VLOOKUP(B45,'3月14日之前使用和计算的所有数据'!B:O,14,0)</f>
        <v>0.75855558487813046</v>
      </c>
      <c r="AE45" s="38">
        <f>VLOOKUP(B45,'3月14日之前使用和计算的所有数据'!B:P,15,0)</f>
        <v>308.96300000000002</v>
      </c>
      <c r="AF45">
        <v>115.893224</v>
      </c>
      <c r="AG45">
        <v>28.660609000000001</v>
      </c>
    </row>
    <row r="46" spans="1:33">
      <c r="A46">
        <v>45</v>
      </c>
      <c r="B46" s="7" t="s">
        <v>87</v>
      </c>
      <c r="C46">
        <v>0.36563726600000002</v>
      </c>
      <c r="D46">
        <v>204</v>
      </c>
      <c r="E46">
        <v>36</v>
      </c>
      <c r="F46" s="7">
        <v>11</v>
      </c>
      <c r="G46">
        <v>545.73</v>
      </c>
      <c r="H46">
        <v>0.19007567844904991</v>
      </c>
      <c r="I46">
        <v>292.31881729069579</v>
      </c>
      <c r="J46">
        <v>12769</v>
      </c>
      <c r="K46">
        <v>23949.16</v>
      </c>
      <c r="L46">
        <v>0.40496216077547503</v>
      </c>
      <c r="M46">
        <v>21.930258552764187</v>
      </c>
      <c r="N46">
        <v>12.081065728473787</v>
      </c>
      <c r="O46">
        <v>2</v>
      </c>
      <c r="P46">
        <v>245</v>
      </c>
      <c r="Q46">
        <v>1640</v>
      </c>
      <c r="R46">
        <v>56.396020009895004</v>
      </c>
      <c r="S46">
        <v>551.55479816026241</v>
      </c>
      <c r="T46">
        <v>872.77591482967762</v>
      </c>
      <c r="U46">
        <v>6052</v>
      </c>
      <c r="V46">
        <v>169</v>
      </c>
      <c r="W46" s="7">
        <v>0</v>
      </c>
      <c r="X46">
        <f>VLOOKUP(B46,'3月14日之前使用和计算的所有数据'!B:I,8,0)</f>
        <v>3</v>
      </c>
      <c r="Y46">
        <f>VLOOKUP(B46,'3月14日之前使用和计算的所有数据'!B:J,9,0)</f>
        <v>9</v>
      </c>
      <c r="Z46">
        <f>VLOOKUP(B46,'3月14日之前使用和计算的所有数据'!B:K,10,0)</f>
        <v>22</v>
      </c>
      <c r="AA46">
        <f>VLOOKUP(B46,'3月14日之前使用和计算的所有数据'!B:L,11,0)</f>
        <v>8.6803450000000008E-3</v>
      </c>
      <c r="AB46">
        <f>VLOOKUP(B46,'3月14日之前使用和计算的所有数据'!B:M,12,0)</f>
        <v>1.5236899999999999E-4</v>
      </c>
      <c r="AC46">
        <f>VLOOKUP(B46,'3月14日之前使用和计算的所有数据'!B:N,13,0)</f>
        <v>5.35373E-5</v>
      </c>
      <c r="AD46">
        <f>VLOOKUP(B46,'3月14日之前使用和计算的所有数据'!B:O,14,0)</f>
        <v>1.3625414037513652</v>
      </c>
      <c r="AE46" s="38">
        <f>VLOOKUP(B46,'3月14日之前使用和计算的所有数据'!B:P,15,0)</f>
        <v>217</v>
      </c>
      <c r="AF46">
        <v>114.627826</v>
      </c>
      <c r="AG46">
        <v>28.670525000000001</v>
      </c>
    </row>
    <row r="47" spans="1:33">
      <c r="A47">
        <v>46</v>
      </c>
      <c r="B47" s="7" t="s">
        <v>76</v>
      </c>
      <c r="C47">
        <v>0.246444732</v>
      </c>
      <c r="D47">
        <v>122</v>
      </c>
      <c r="E47">
        <v>32</v>
      </c>
      <c r="F47" s="7">
        <v>15</v>
      </c>
      <c r="G47">
        <v>487.18</v>
      </c>
      <c r="H47">
        <v>0.10981567387823803</v>
      </c>
      <c r="I47">
        <v>192.78224051284081</v>
      </c>
      <c r="J47">
        <v>12137</v>
      </c>
      <c r="K47">
        <v>20610.84</v>
      </c>
      <c r="L47">
        <v>0.55626257235518695</v>
      </c>
      <c r="M47">
        <v>21.456135309331252</v>
      </c>
      <c r="N47">
        <v>11.330514388932222</v>
      </c>
      <c r="O47">
        <v>1</v>
      </c>
      <c r="P47">
        <v>307</v>
      </c>
      <c r="Q47">
        <v>1211</v>
      </c>
      <c r="R47">
        <v>38.271275503920521</v>
      </c>
      <c r="S47">
        <v>578.22570713083462</v>
      </c>
      <c r="T47">
        <v>762.75709183464005</v>
      </c>
      <c r="U47">
        <v>3487</v>
      </c>
      <c r="V47">
        <v>435.61</v>
      </c>
      <c r="W47" s="7">
        <v>105766</v>
      </c>
      <c r="X47">
        <f>VLOOKUP(B47,'3月14日之前使用和计算的所有数据'!B:I,8,0)</f>
        <v>3</v>
      </c>
      <c r="Y47">
        <f>VLOOKUP(B47,'3月14日之前使用和计算的所有数据'!B:J,9,0)</f>
        <v>11</v>
      </c>
      <c r="Z47">
        <f>VLOOKUP(B47,'3月14日之前使用和计算的所有数据'!B:K,10,0)</f>
        <v>24</v>
      </c>
      <c r="AA47">
        <f>VLOOKUP(B47,'3月14日之前使用和计算的所有数据'!B:L,11,0)</f>
        <v>5.9275079999999997E-3</v>
      </c>
      <c r="AB47">
        <f>VLOOKUP(B47,'3月14日之前使用和计算的所有数据'!B:M,12,0)</f>
        <v>1.4936499999999999E-4</v>
      </c>
      <c r="AC47">
        <f>VLOOKUP(B47,'3月14日之前使用和计算的所有数据'!B:N,13,0)</f>
        <v>3.6406799999999998E-5</v>
      </c>
      <c r="AD47">
        <f>VLOOKUP(B47,'3月14日之前使用和计算的所有数据'!B:O,14,0)</f>
        <v>0.16076484551942427</v>
      </c>
      <c r="AE47" s="38">
        <f>VLOOKUP(B47,'3月14日之前使用和计算的所有数据'!B:P,15,0)</f>
        <v>346.90600000000001</v>
      </c>
      <c r="AF47">
        <v>114.28922799999999</v>
      </c>
      <c r="AG47">
        <v>26.748080999999999</v>
      </c>
    </row>
    <row r="48" spans="1:33">
      <c r="A48">
        <v>47</v>
      </c>
      <c r="B48" s="7" t="s">
        <v>63</v>
      </c>
      <c r="C48">
        <v>0.47835815100000001</v>
      </c>
      <c r="D48">
        <v>434</v>
      </c>
      <c r="E48">
        <v>34</v>
      </c>
      <c r="F48" s="7">
        <v>14</v>
      </c>
      <c r="G48">
        <v>892.97</v>
      </c>
      <c r="H48">
        <v>7.1861316729565389E-2</v>
      </c>
      <c r="I48">
        <v>226.7629955052185</v>
      </c>
      <c r="J48">
        <v>11201</v>
      </c>
      <c r="K48">
        <v>20561.98</v>
      </c>
      <c r="L48">
        <v>0.41994691870947509</v>
      </c>
      <c r="M48">
        <v>19.021915629864385</v>
      </c>
      <c r="N48">
        <v>9.0854116039732578</v>
      </c>
      <c r="O48">
        <v>8</v>
      </c>
      <c r="P48">
        <v>447</v>
      </c>
      <c r="Q48">
        <v>2628</v>
      </c>
      <c r="R48">
        <v>86.29069285642295</v>
      </c>
      <c r="S48">
        <v>545.81900847732845</v>
      </c>
      <c r="T48">
        <v>1033.9653067852223</v>
      </c>
      <c r="U48">
        <v>8940</v>
      </c>
      <c r="V48">
        <v>1155.5999999999999</v>
      </c>
      <c r="W48" s="7">
        <v>189199</v>
      </c>
      <c r="X48">
        <f>VLOOKUP(B48,'3月14日之前使用和计算的所有数据'!B:I,8,0)</f>
        <v>6</v>
      </c>
      <c r="Y48">
        <f>VLOOKUP(B48,'3月14日之前使用和计算的所有数据'!B:J,9,0)</f>
        <v>17</v>
      </c>
      <c r="Z48">
        <f>VLOOKUP(B48,'3月14日之前使用和计算的所有数据'!B:K,10,0)</f>
        <v>33</v>
      </c>
      <c r="AA48">
        <f>VLOOKUP(B48,'3月14日之前使用和计算的所有数据'!B:L,11,0)</f>
        <v>8.6284310000000003E-2</v>
      </c>
      <c r="AB48">
        <f>VLOOKUP(B48,'3月14日之前使用和计算的所有数据'!B:M,12,0)</f>
        <v>1.4974500000000001E-4</v>
      </c>
      <c r="AC48">
        <f>VLOOKUP(B48,'3月14日之前使用和计算的所有数据'!B:N,13,0)</f>
        <v>4.9446600000000002E-5</v>
      </c>
      <c r="AD48">
        <f>VLOOKUP(B48,'3月14日之前使用和计算的所有数据'!B:O,14,0)</f>
        <v>0.34026878664967375</v>
      </c>
      <c r="AE48" s="38">
        <f>VLOOKUP(B48,'3月14日之前使用和计算的所有数据'!B:P,15,0)</f>
        <v>394.209</v>
      </c>
      <c r="AF48">
        <v>114.921171</v>
      </c>
      <c r="AG48">
        <v>25.817816000000001</v>
      </c>
    </row>
    <row r="49" spans="1:33">
      <c r="A49">
        <v>48</v>
      </c>
      <c r="B49" s="7" t="s">
        <v>39</v>
      </c>
      <c r="C49">
        <v>0.49666564400000002</v>
      </c>
      <c r="D49">
        <v>178</v>
      </c>
      <c r="E49">
        <v>29</v>
      </c>
      <c r="F49" s="7">
        <v>19</v>
      </c>
      <c r="G49">
        <v>347.81</v>
      </c>
      <c r="H49">
        <v>8.5650211322273656E-2</v>
      </c>
      <c r="I49">
        <v>222.35647615394453</v>
      </c>
      <c r="J49">
        <v>13928</v>
      </c>
      <c r="K49">
        <v>23805.95</v>
      </c>
      <c r="L49">
        <v>0.35364135591271095</v>
      </c>
      <c r="M49">
        <v>15.456714873062879</v>
      </c>
      <c r="N49">
        <v>9.922083896380208</v>
      </c>
      <c r="O49">
        <v>1</v>
      </c>
      <c r="P49">
        <v>190</v>
      </c>
      <c r="Q49">
        <v>1271</v>
      </c>
      <c r="R49">
        <v>29.173974296311204</v>
      </c>
      <c r="S49">
        <v>694.05710014088152</v>
      </c>
      <c r="T49">
        <v>771.97320376067398</v>
      </c>
      <c r="U49">
        <v>3257</v>
      </c>
      <c r="V49">
        <v>0</v>
      </c>
      <c r="W49" s="7">
        <v>0</v>
      </c>
      <c r="X49">
        <f>VLOOKUP(B49,'3月14日之前使用和计算的所有数据'!B:I,8,0)</f>
        <v>3</v>
      </c>
      <c r="Y49">
        <f>VLOOKUP(B49,'3月14日之前使用和计算的所有数据'!B:J,9,0)</f>
        <v>10</v>
      </c>
      <c r="Z49">
        <f>VLOOKUP(B49,'3月14日之前使用和计算的所有数据'!B:K,10,0)</f>
        <v>25</v>
      </c>
      <c r="AA49">
        <f>VLOOKUP(B49,'3月14日之前使用和计算的所有数据'!B:L,11,0)</f>
        <v>1.955867E-3</v>
      </c>
      <c r="AB49">
        <f>VLOOKUP(B49,'3月14日之前使用和计算的所有数据'!B:M,12,0)</f>
        <v>1.4524300000000001E-4</v>
      </c>
      <c r="AC49">
        <f>VLOOKUP(B49,'3月14日之前使用和计算的所有数据'!B:N,13,0)</f>
        <v>2.7569999999999999E-5</v>
      </c>
      <c r="AD49">
        <f>VLOOKUP(B49,'3月14日之前使用和计算的所有数据'!B:O,14,0)</f>
        <v>0.38522165781743534</v>
      </c>
      <c r="AE49" s="38">
        <f>VLOOKUP(B49,'3月14日之前使用和计算的所有数据'!B:P,15,0)</f>
        <v>238.691</v>
      </c>
      <c r="AF49">
        <v>114.702517</v>
      </c>
      <c r="AG49">
        <v>23.733968999999998</v>
      </c>
    </row>
    <row r="50" spans="1:33">
      <c r="A50">
        <v>49</v>
      </c>
      <c r="B50" s="7" t="s">
        <v>51</v>
      </c>
      <c r="C50">
        <v>1.1703748860000001</v>
      </c>
      <c r="D50">
        <v>384</v>
      </c>
      <c r="E50">
        <v>31</v>
      </c>
      <c r="F50" s="7">
        <v>16</v>
      </c>
      <c r="G50">
        <v>325.54000000000002</v>
      </c>
      <c r="H50">
        <v>0.28288382380045463</v>
      </c>
      <c r="I50">
        <v>176.32020798353466</v>
      </c>
      <c r="J50">
        <v>19549</v>
      </c>
      <c r="K50">
        <v>28273.119999999999</v>
      </c>
      <c r="L50">
        <v>0.53449652884438159</v>
      </c>
      <c r="M50">
        <v>32.7148737482337</v>
      </c>
      <c r="N50">
        <v>15.607913006082201</v>
      </c>
      <c r="O50">
        <v>2</v>
      </c>
      <c r="P50">
        <v>168</v>
      </c>
      <c r="Q50">
        <v>846</v>
      </c>
      <c r="R50">
        <v>89.29778214658721</v>
      </c>
      <c r="S50">
        <v>636.78810591632362</v>
      </c>
      <c r="T50">
        <v>669.65657062112177</v>
      </c>
      <c r="U50">
        <v>10200</v>
      </c>
      <c r="V50">
        <v>528.38</v>
      </c>
      <c r="W50" s="7">
        <v>0</v>
      </c>
      <c r="X50">
        <f>VLOOKUP(B50,'3月14日之前使用和计算的所有数据'!B:I,8,0)</f>
        <v>5</v>
      </c>
      <c r="Y50">
        <f>VLOOKUP(B50,'3月14日之前使用和计算的所有数据'!B:J,9,0)</f>
        <v>15</v>
      </c>
      <c r="Z50">
        <f>VLOOKUP(B50,'3月14日之前使用和计算的所有数据'!B:K,10,0)</f>
        <v>33</v>
      </c>
      <c r="AA50">
        <f>VLOOKUP(B50,'3月14日之前使用和计算的所有数据'!B:L,11,0)</f>
        <v>5.6288970000000001E-2</v>
      </c>
      <c r="AB50">
        <f>VLOOKUP(B50,'3月14日之前使用和计算的所有数据'!B:M,12,0)</f>
        <v>1.47995E-4</v>
      </c>
      <c r="AC50">
        <f>VLOOKUP(B50,'3月14日之前使用和计算的所有数据'!B:N,13,0)</f>
        <v>4.4808200000000002E-5</v>
      </c>
      <c r="AD50">
        <f>VLOOKUP(B50,'3月14日之前使用和计算的所有数据'!B:O,14,0)</f>
        <v>1.3620832365959195</v>
      </c>
      <c r="AE50" s="38">
        <f>VLOOKUP(B50,'3月14日之前使用和计算的所有数据'!B:P,15,0)</f>
        <v>168.209</v>
      </c>
      <c r="AF50">
        <v>113.611098</v>
      </c>
      <c r="AG50">
        <v>24.804380999999999</v>
      </c>
    </row>
    <row r="51" spans="1:33">
      <c r="A51">
        <v>50</v>
      </c>
      <c r="B51" s="7" t="s">
        <v>32</v>
      </c>
      <c r="C51">
        <v>3.7586523430000001</v>
      </c>
      <c r="D51">
        <v>3030</v>
      </c>
      <c r="E51">
        <v>22</v>
      </c>
      <c r="F51" s="7">
        <v>25</v>
      </c>
      <c r="G51">
        <v>789.39</v>
      </c>
      <c r="H51">
        <v>0.82373731615551249</v>
      </c>
      <c r="I51">
        <v>1061.8644067796608</v>
      </c>
      <c r="J51">
        <v>89082</v>
      </c>
      <c r="K51">
        <v>49518.11</v>
      </c>
      <c r="L51">
        <v>0.32050063973447851</v>
      </c>
      <c r="M51">
        <v>65.480940979743849</v>
      </c>
      <c r="N51">
        <v>41.710687999594626</v>
      </c>
      <c r="O51">
        <v>74</v>
      </c>
      <c r="P51">
        <v>471</v>
      </c>
      <c r="Q51">
        <v>1022</v>
      </c>
      <c r="R51">
        <v>1008.381155069104</v>
      </c>
      <c r="S51">
        <v>728.66390504060098</v>
      </c>
      <c r="T51">
        <v>1050.0513054383764</v>
      </c>
      <c r="U51">
        <v>47296</v>
      </c>
      <c r="V51">
        <v>7953.19</v>
      </c>
      <c r="W51" s="7">
        <v>49420000</v>
      </c>
      <c r="X51">
        <f>VLOOKUP(B51,'3月14日之前使用和计算的所有数据'!B:I,8,0)</f>
        <v>5</v>
      </c>
      <c r="Y51">
        <f>VLOOKUP(B51,'3月14日之前使用和计算的所有数据'!B:J,9,0)</f>
        <v>14</v>
      </c>
      <c r="Z51">
        <f>VLOOKUP(B51,'3月14日之前使用和计算的所有数据'!B:K,10,0)</f>
        <v>27</v>
      </c>
      <c r="AA51">
        <f>VLOOKUP(B51,'3月14日之前使用和计算的所有数据'!B:L,11,0)</f>
        <v>3.1538429999999999E-2</v>
      </c>
      <c r="AB51">
        <f>VLOOKUP(B51,'3月14日之前使用和计算的所有数据'!B:M,12,0)</f>
        <v>1.44155E-4</v>
      </c>
      <c r="AC51">
        <f>VLOOKUP(B51,'3月14日之前使用和计算的所有数据'!B:N,13,0)</f>
        <v>2.6894999999999999E-5</v>
      </c>
      <c r="AD51">
        <f>VLOOKUP(B51,'3月14日之前使用和计算的所有数据'!B:O,14,0)</f>
        <v>4.1062597670836638</v>
      </c>
      <c r="AE51" s="38">
        <f>VLOOKUP(B51,'3月14日之前使用和计算的所有数据'!B:P,15,0)</f>
        <v>0</v>
      </c>
      <c r="AF51">
        <v>113.268377</v>
      </c>
      <c r="AG51">
        <v>23.086950999999999</v>
      </c>
    </row>
    <row r="52" spans="1:33">
      <c r="A52">
        <v>51</v>
      </c>
      <c r="B52" s="7" t="s">
        <v>30</v>
      </c>
      <c r="C52">
        <v>1.304969128</v>
      </c>
      <c r="D52">
        <v>484</v>
      </c>
      <c r="E52">
        <v>20</v>
      </c>
      <c r="F52" s="7">
        <v>27</v>
      </c>
      <c r="G52">
        <v>365.98</v>
      </c>
      <c r="H52">
        <v>1</v>
      </c>
      <c r="I52">
        <v>951.09147609147612</v>
      </c>
      <c r="J52">
        <v>80686</v>
      </c>
      <c r="K52">
        <v>34106</v>
      </c>
      <c r="L52">
        <v>0.26504180556314549</v>
      </c>
      <c r="M52">
        <v>54.328105360948683</v>
      </c>
      <c r="N52">
        <v>31.12465162030712</v>
      </c>
      <c r="O52">
        <v>3</v>
      </c>
      <c r="P52">
        <v>179</v>
      </c>
      <c r="Q52">
        <v>429</v>
      </c>
      <c r="R52">
        <v>101.22957538663314</v>
      </c>
      <c r="S52">
        <v>882.83512760260123</v>
      </c>
      <c r="T52">
        <v>1186.4036286135854</v>
      </c>
      <c r="U52">
        <v>25084</v>
      </c>
      <c r="V52">
        <v>161.6</v>
      </c>
      <c r="W52" s="7">
        <v>5734</v>
      </c>
      <c r="X52">
        <f>VLOOKUP(B52,'3月14日之前使用和计算的所有数据'!B:I,8,0)</f>
        <v>4</v>
      </c>
      <c r="Y52">
        <f>VLOOKUP(B52,'3月14日之前使用和计算的所有数据'!B:J,9,0)</f>
        <v>12</v>
      </c>
      <c r="Z52">
        <f>VLOOKUP(B52,'3月14日之前使用和计算的所有数据'!B:K,10,0)</f>
        <v>21</v>
      </c>
      <c r="AA52">
        <f>VLOOKUP(B52,'3月14日之前使用和计算的所有数据'!B:L,11,0)</f>
        <v>1.9061959999999999E-2</v>
      </c>
      <c r="AB52">
        <f>VLOOKUP(B52,'3月14日之前使用和计算的所有数据'!B:M,12,0)</f>
        <v>1.4198499999999999E-4</v>
      </c>
      <c r="AC52">
        <f>VLOOKUP(B52,'3月14日之前使用和计算的所有数据'!B:N,13,0)</f>
        <v>1.2741199999999999E-5</v>
      </c>
      <c r="AD52">
        <f>VLOOKUP(B52,'3月14日之前使用和计算的所有数据'!B:O,14,0)</f>
        <v>2.9357546434285018</v>
      </c>
      <c r="AE52" s="38">
        <f>VLOOKUP(B52,'3月14日之前使用和计算的所有数据'!B:P,15,0)</f>
        <v>40</v>
      </c>
      <c r="AF52">
        <v>113.11057599999999</v>
      </c>
      <c r="AG52">
        <v>23.108711</v>
      </c>
    </row>
    <row r="53" spans="1:33">
      <c r="A53">
        <v>52</v>
      </c>
      <c r="B53" s="7" t="s">
        <v>22</v>
      </c>
      <c r="C53">
        <v>2.9762702779999999</v>
      </c>
      <c r="D53">
        <v>444</v>
      </c>
      <c r="E53">
        <v>26</v>
      </c>
      <c r="F53" s="7">
        <v>22</v>
      </c>
      <c r="G53">
        <v>147.15</v>
      </c>
      <c r="H53">
        <v>1</v>
      </c>
      <c r="I53">
        <v>817.5</v>
      </c>
      <c r="J53">
        <v>62304</v>
      </c>
      <c r="K53">
        <v>36159.440000000002</v>
      </c>
      <c r="L53">
        <v>0.2854230377166157</v>
      </c>
      <c r="M53">
        <v>59.170914033299354</v>
      </c>
      <c r="N53">
        <v>33.401291199456338</v>
      </c>
      <c r="O53">
        <v>5</v>
      </c>
      <c r="P53">
        <v>99</v>
      </c>
      <c r="Q53">
        <v>212</v>
      </c>
      <c r="R53">
        <v>235.12062521236831</v>
      </c>
      <c r="S53">
        <v>1003.7376826367652</v>
      </c>
      <c r="T53">
        <v>1609.2422697927284</v>
      </c>
      <c r="U53">
        <v>14119</v>
      </c>
      <c r="V53">
        <v>0</v>
      </c>
      <c r="W53" s="7">
        <v>0</v>
      </c>
      <c r="X53">
        <f>VLOOKUP(B53,'3月14日之前使用和计算的所有数据'!B:I,8,0)</f>
        <v>2</v>
      </c>
      <c r="Y53">
        <f>VLOOKUP(B53,'3月14日之前使用和计算的所有数据'!B:J,9,0)</f>
        <v>5</v>
      </c>
      <c r="Z53">
        <f>VLOOKUP(B53,'3月14日之前使用和计算的所有数据'!B:K,10,0)</f>
        <v>12</v>
      </c>
      <c r="AA53">
        <f>VLOOKUP(B53,'3月14日之前使用和计算的所有数据'!B:L,11,0)</f>
        <v>5.8421000000000002E-3</v>
      </c>
      <c r="AB53">
        <f>VLOOKUP(B53,'3月14日之前使用和计算的所有数据'!B:M,12,0)</f>
        <v>1.35833E-4</v>
      </c>
      <c r="AC53">
        <f>VLOOKUP(B53,'3月14日之前使用和计算的所有数据'!B:N,13,0)</f>
        <v>3.1294999999999999E-6</v>
      </c>
      <c r="AD53">
        <f>VLOOKUP(B53,'3月14日之前使用和计算的所有数据'!B:O,14,0)</f>
        <v>1.210092091365611</v>
      </c>
      <c r="AE53" s="38">
        <f>VLOOKUP(B53,'3月14日之前使用和计算的所有数据'!B:P,15,0)</f>
        <v>83.916399999999996</v>
      </c>
      <c r="AF53">
        <v>113.51943300000001</v>
      </c>
      <c r="AG53">
        <v>22.456365000000002</v>
      </c>
    </row>
    <row r="54" spans="1:33">
      <c r="A54">
        <v>53</v>
      </c>
      <c r="B54" s="7" t="s">
        <v>18</v>
      </c>
      <c r="C54">
        <v>2.7114760360000001</v>
      </c>
      <c r="D54">
        <v>284</v>
      </c>
      <c r="E54">
        <v>22</v>
      </c>
      <c r="F54" s="7">
        <v>18</v>
      </c>
      <c r="G54">
        <v>101.07</v>
      </c>
      <c r="H54">
        <v>1</v>
      </c>
      <c r="I54">
        <v>594.17989417989406</v>
      </c>
      <c r="J54">
        <v>69890</v>
      </c>
      <c r="K54">
        <v>31760.66</v>
      </c>
      <c r="L54">
        <v>0.4749183734045711</v>
      </c>
      <c r="M54">
        <v>58.048877015929556</v>
      </c>
      <c r="N54">
        <v>42.149005639655684</v>
      </c>
      <c r="O54">
        <v>10</v>
      </c>
      <c r="P54">
        <v>58</v>
      </c>
      <c r="Q54">
        <v>130</v>
      </c>
      <c r="R54">
        <v>1004.8877015929554</v>
      </c>
      <c r="S54">
        <v>929.05906797269233</v>
      </c>
      <c r="T54">
        <v>1242.7030770752945</v>
      </c>
      <c r="U54">
        <v>18603</v>
      </c>
      <c r="V54">
        <v>0</v>
      </c>
      <c r="W54" s="7">
        <v>864700</v>
      </c>
      <c r="X54">
        <f>VLOOKUP(B54,'3月14日之前使用和计算的所有数据'!B:I,8,0)</f>
        <v>1</v>
      </c>
      <c r="Y54">
        <f>VLOOKUP(B54,'3月14日之前使用和计算的所有数据'!B:J,9,0)</f>
        <v>2</v>
      </c>
      <c r="Z54">
        <f>VLOOKUP(B54,'3月14日之前使用和计算的所有数据'!B:K,10,0)</f>
        <v>5</v>
      </c>
      <c r="AA54">
        <f>VLOOKUP(B54,'3月14日之前使用和计算的所有数据'!B:L,11,0)</f>
        <v>0</v>
      </c>
      <c r="AB54">
        <f>VLOOKUP(B54,'3月14日之前使用和计算的所有数据'!B:M,12,0)</f>
        <v>1.3015800000000001E-4</v>
      </c>
      <c r="AC54">
        <f>VLOOKUP(B54,'3月14日之前使用和计算的所有数据'!B:N,13,0)</f>
        <v>7.2717100000000005E-7</v>
      </c>
      <c r="AD54">
        <f>VLOOKUP(B54,'3月14日之前使用和计算的所有数据'!B:O,14,0)</f>
        <v>0.51510445293742113</v>
      </c>
      <c r="AE54" s="38">
        <f>VLOOKUP(B54,'3月14日之前使用和计算的所有数据'!B:P,15,0)</f>
        <v>136.9</v>
      </c>
      <c r="AF54">
        <v>113.543785</v>
      </c>
      <c r="AG54">
        <v>22.265810999999999</v>
      </c>
    </row>
    <row r="55" spans="1:33">
      <c r="A55">
        <v>54</v>
      </c>
      <c r="B55" s="7" t="s">
        <v>238</v>
      </c>
      <c r="C55">
        <v>0.579282144</v>
      </c>
      <c r="D55">
        <v>255</v>
      </c>
      <c r="E55">
        <v>38</v>
      </c>
      <c r="F55" s="7">
        <v>9</v>
      </c>
      <c r="G55">
        <v>429.24</v>
      </c>
      <c r="H55">
        <v>7.312925170068027E-2</v>
      </c>
      <c r="I55">
        <v>486.94271128757799</v>
      </c>
      <c r="J55">
        <v>15192</v>
      </c>
      <c r="K55">
        <v>22760.3</v>
      </c>
      <c r="L55">
        <v>0.47525859658932063</v>
      </c>
      <c r="M55">
        <v>26.258037461559965</v>
      </c>
      <c r="N55">
        <v>15.289814555959369</v>
      </c>
      <c r="O55">
        <v>2</v>
      </c>
      <c r="P55">
        <v>219</v>
      </c>
      <c r="Q55">
        <v>1024</v>
      </c>
      <c r="R55">
        <v>39.255428198676732</v>
      </c>
      <c r="S55">
        <v>589.64681763116198</v>
      </c>
      <c r="T55">
        <v>659.07184791724899</v>
      </c>
      <c r="U55">
        <v>2359</v>
      </c>
      <c r="V55">
        <v>353.28</v>
      </c>
      <c r="W55" s="7">
        <v>0</v>
      </c>
      <c r="X55">
        <f>VLOOKUP(B55,'3月14日之前使用和计算的所有数据'!B:I,8,0)</f>
        <v>3</v>
      </c>
      <c r="Y55">
        <f>VLOOKUP(B55,'3月14日之前使用和计算的所有数据'!B:J,9,0)</f>
        <v>9</v>
      </c>
      <c r="Z55">
        <f>VLOOKUP(B55,'3月14日之前使用和计算的所有数据'!B:K,10,0)</f>
        <v>20</v>
      </c>
      <c r="AA55">
        <f>VLOOKUP(B55,'3月14日之前使用和计算的所有数据'!B:L,11,0)</f>
        <v>9.9626399999999996E-4</v>
      </c>
      <c r="AB55">
        <f>VLOOKUP(B55,'3月14日之前使用和计算的所有数据'!B:M,12,0)</f>
        <v>1.5535200000000001E-4</v>
      </c>
      <c r="AC55">
        <f>VLOOKUP(B55,'3月14日之前使用和计算的所有数据'!B:N,13,0)</f>
        <v>0.2076788</v>
      </c>
      <c r="AD55">
        <f>VLOOKUP(B55,'3月14日之前使用和计算的所有数据'!B:O,14,0)</f>
        <v>0.14252803432003749</v>
      </c>
      <c r="AE55" s="38">
        <f>VLOOKUP(B55,'3月14日之前使用和计算的所有数据'!B:P,15,0)</f>
        <v>235.56</v>
      </c>
      <c r="AF55">
        <v>115.677297</v>
      </c>
      <c r="AG55">
        <v>37.689006999999997</v>
      </c>
    </row>
    <row r="56" spans="1:33">
      <c r="A56">
        <v>55</v>
      </c>
      <c r="B56" s="7" t="s">
        <v>226</v>
      </c>
      <c r="C56">
        <v>0.29643593800000001</v>
      </c>
      <c r="D56">
        <v>217</v>
      </c>
      <c r="E56">
        <v>36</v>
      </c>
      <c r="F56" s="7">
        <v>14</v>
      </c>
      <c r="G56">
        <v>696.11</v>
      </c>
      <c r="H56">
        <v>8.7055206792029993E-2</v>
      </c>
      <c r="I56">
        <v>557.512413903572</v>
      </c>
      <c r="J56">
        <v>15174</v>
      </c>
      <c r="K56">
        <v>25904.94</v>
      </c>
      <c r="L56">
        <v>0.429529815690049</v>
      </c>
      <c r="M56">
        <v>28.300124980247375</v>
      </c>
      <c r="N56">
        <v>13.868497794888739</v>
      </c>
      <c r="O56">
        <v>4</v>
      </c>
      <c r="P56">
        <v>382</v>
      </c>
      <c r="Q56">
        <v>1644</v>
      </c>
      <c r="R56">
        <v>65.828676502276934</v>
      </c>
      <c r="S56">
        <v>556.23392854577571</v>
      </c>
      <c r="T56">
        <v>790.53597850914366</v>
      </c>
      <c r="U56">
        <v>6837</v>
      </c>
      <c r="V56">
        <v>346.98</v>
      </c>
      <c r="W56" s="7">
        <v>0</v>
      </c>
      <c r="X56">
        <f>VLOOKUP(B56,'3月14日之前使用和计算的所有数据'!B:I,8,0)</f>
        <v>4</v>
      </c>
      <c r="Y56">
        <f>VLOOKUP(B56,'3月14日之前使用和计算的所有数据'!B:J,9,0)</f>
        <v>13</v>
      </c>
      <c r="Z56">
        <f>VLOOKUP(B56,'3月14日之前使用和计算的所有数据'!B:K,10,0)</f>
        <v>27</v>
      </c>
      <c r="AA56">
        <f>VLOOKUP(B56,'3月14日之前使用和计算的所有数据'!B:L,11,0)</f>
        <v>1.7598309999999999E-2</v>
      </c>
      <c r="AB56">
        <f>VLOOKUP(B56,'3月14日之前使用和计算的所有数据'!B:M,12,0)</f>
        <v>1.6149900000000001E-4</v>
      </c>
      <c r="AC56">
        <f>VLOOKUP(B56,'3月14日之前使用和计算的所有数据'!B:N,13,0)</f>
        <v>0.19906850000000001</v>
      </c>
      <c r="AD56">
        <f>VLOOKUP(B56,'3月14日之前使用和计算的所有数据'!B:O,14,0)</f>
        <v>1.0322696168993923</v>
      </c>
      <c r="AE56" s="38">
        <f>VLOOKUP(B56,'3月14日之前使用和计算的所有数据'!B:P,15,0)</f>
        <v>162.04499999999999</v>
      </c>
      <c r="AF56">
        <v>114.46844299999999</v>
      </c>
      <c r="AG56">
        <v>37.059896000000002</v>
      </c>
    </row>
    <row r="57" spans="1:33">
      <c r="A57">
        <v>56</v>
      </c>
      <c r="B57" s="7" t="s">
        <v>221</v>
      </c>
      <c r="C57">
        <v>0.33212247</v>
      </c>
      <c r="D57">
        <v>320</v>
      </c>
      <c r="E57">
        <v>37</v>
      </c>
      <c r="F57" s="7">
        <v>12</v>
      </c>
      <c r="G57">
        <v>884.72</v>
      </c>
      <c r="H57">
        <v>0.15438782891762365</v>
      </c>
      <c r="I57">
        <v>733.47703531752609</v>
      </c>
      <c r="J57">
        <v>22779</v>
      </c>
      <c r="K57">
        <v>27617.86</v>
      </c>
      <c r="L57">
        <v>0.40577809928564967</v>
      </c>
      <c r="M57">
        <v>29.650058775657833</v>
      </c>
      <c r="N57">
        <v>13.633692015552944</v>
      </c>
      <c r="O57">
        <v>4</v>
      </c>
      <c r="P57">
        <v>453</v>
      </c>
      <c r="Q57">
        <v>2134</v>
      </c>
      <c r="R57">
        <v>66.965819694366573</v>
      </c>
      <c r="S57">
        <v>554.525725653314</v>
      </c>
      <c r="T57">
        <v>895.08545076408348</v>
      </c>
      <c r="U57">
        <v>12484</v>
      </c>
      <c r="V57">
        <v>701</v>
      </c>
      <c r="W57" s="7">
        <v>82107</v>
      </c>
      <c r="X57">
        <f>VLOOKUP(B57,'3月14日之前使用和计算的所有数据'!B:I,8,0)</f>
        <v>5</v>
      </c>
      <c r="Y57">
        <f>VLOOKUP(B57,'3月14日之前使用和计算的所有数据'!B:J,9,0)</f>
        <v>15</v>
      </c>
      <c r="Z57">
        <f>VLOOKUP(B57,'3月14日之前使用和计算的所有数据'!B:K,10,0)</f>
        <v>30</v>
      </c>
      <c r="AA57">
        <f>VLOOKUP(B57,'3月14日之前使用和计算的所有数据'!B:L,11,0)</f>
        <v>5.9945539999999999E-2</v>
      </c>
      <c r="AB57">
        <f>VLOOKUP(B57,'3月14日之前使用和计算的所有数据'!B:M,12,0)</f>
        <v>1.6597500000000001E-4</v>
      </c>
      <c r="AC57">
        <f>VLOOKUP(B57,'3月14日之前使用和计算的所有数据'!B:N,13,0)</f>
        <v>0.12410980000000001</v>
      </c>
      <c r="AD57">
        <f>VLOOKUP(B57,'3月14日之前使用和计算的所有数据'!B:O,14,0)</f>
        <v>1.3971434913272323</v>
      </c>
      <c r="AE57" s="38">
        <f>VLOOKUP(B57,'3月14日之前使用和计算的所有数据'!B:P,15,0)</f>
        <v>195.04499999999999</v>
      </c>
      <c r="AF57">
        <v>114.483755</v>
      </c>
      <c r="AG57">
        <v>36.600067000000003</v>
      </c>
    </row>
    <row r="58" spans="1:33">
      <c r="A58">
        <v>57</v>
      </c>
      <c r="B58" s="7" t="s">
        <v>209</v>
      </c>
      <c r="C58">
        <v>0.51240758399999997</v>
      </c>
      <c r="D58">
        <v>210</v>
      </c>
      <c r="E58">
        <v>36</v>
      </c>
      <c r="F58" s="7">
        <v>10</v>
      </c>
      <c r="G58">
        <v>400.23</v>
      </c>
      <c r="H58">
        <v>0.1662793893511231</v>
      </c>
      <c r="I58">
        <v>938.18565400843897</v>
      </c>
      <c r="J58">
        <v>18855</v>
      </c>
      <c r="K58">
        <v>24046.2</v>
      </c>
      <c r="L58">
        <v>0.32981035904354994</v>
      </c>
      <c r="M58">
        <v>26.282387627114407</v>
      </c>
      <c r="N58">
        <v>12.582764910176648</v>
      </c>
      <c r="O58">
        <v>1</v>
      </c>
      <c r="P58">
        <v>208</v>
      </c>
      <c r="Q58">
        <v>1271</v>
      </c>
      <c r="R58">
        <v>29.085775678984582</v>
      </c>
      <c r="S58">
        <v>737.57589386102984</v>
      </c>
      <c r="T58">
        <v>1152.8371186567724</v>
      </c>
      <c r="U58">
        <v>4242</v>
      </c>
      <c r="V58">
        <v>0</v>
      </c>
      <c r="W58" s="7">
        <v>0</v>
      </c>
      <c r="X58">
        <f>VLOOKUP(B58,'3月14日之前使用和计算的所有数据'!B:I,8,0)</f>
        <v>2</v>
      </c>
      <c r="Y58">
        <f>VLOOKUP(B58,'3月14日之前使用和计算的所有数据'!B:J,9,0)</f>
        <v>9</v>
      </c>
      <c r="Z58">
        <f>VLOOKUP(B58,'3月14日之前使用和计算的所有数据'!B:K,10,0)</f>
        <v>25</v>
      </c>
      <c r="AA58">
        <f>VLOOKUP(B58,'3月14日之前使用和计算的所有数据'!B:L,11,0)</f>
        <v>2.2120529999999999E-2</v>
      </c>
      <c r="AB58">
        <f>VLOOKUP(B58,'3月14日之前使用和计算的所有数据'!B:M,12,0)</f>
        <v>1.6442E-4</v>
      </c>
      <c r="AC58">
        <f>VLOOKUP(B58,'3月14日之前使用和计算的所有数据'!B:N,13,0)</f>
        <v>3.7484339999999998E-2</v>
      </c>
      <c r="AD58">
        <f>VLOOKUP(B58,'3月14日之前使用和计算的所有数据'!B:O,14,0)</f>
        <v>0.3078898208805646</v>
      </c>
      <c r="AE58" s="38">
        <f>VLOOKUP(B58,'3月14日之前使用和计算的所有数据'!B:P,15,0)</f>
        <v>249.40700000000001</v>
      </c>
      <c r="AF58">
        <v>115.02933</v>
      </c>
      <c r="AG58">
        <v>35.762141</v>
      </c>
    </row>
    <row r="59" spans="1:33">
      <c r="A59">
        <v>58</v>
      </c>
      <c r="B59" s="7" t="s">
        <v>193</v>
      </c>
      <c r="C59">
        <v>0.38713297200000002</v>
      </c>
      <c r="D59">
        <v>207</v>
      </c>
      <c r="E59">
        <v>31</v>
      </c>
      <c r="F59" s="7">
        <v>13</v>
      </c>
      <c r="G59">
        <v>522.80999999999995</v>
      </c>
      <c r="H59">
        <v>0.16275511179969782</v>
      </c>
      <c r="I59">
        <v>811.31284916201116</v>
      </c>
      <c r="J59">
        <v>16571</v>
      </c>
      <c r="K59">
        <v>21232.35</v>
      </c>
      <c r="L59">
        <v>0.3003003003003003</v>
      </c>
      <c r="M59">
        <v>26.74585413438917</v>
      </c>
      <c r="N59">
        <v>11.8895966029724</v>
      </c>
      <c r="O59">
        <v>3</v>
      </c>
      <c r="P59">
        <v>288</v>
      </c>
      <c r="Q59">
        <v>1422</v>
      </c>
      <c r="R59">
        <v>136.32294715097265</v>
      </c>
      <c r="S59">
        <v>581.85574109140998</v>
      </c>
      <c r="T59">
        <v>949.10196821024851</v>
      </c>
      <c r="U59">
        <v>6299</v>
      </c>
      <c r="V59">
        <v>473.92</v>
      </c>
      <c r="W59" s="7">
        <v>0</v>
      </c>
      <c r="X59">
        <f>VLOOKUP(B59,'3月14日之前使用和计算的所有数据'!B:I,8,0)</f>
        <v>4</v>
      </c>
      <c r="Y59">
        <f>VLOOKUP(B59,'3月14日之前使用和计算的所有数据'!B:J,9,0)</f>
        <v>13</v>
      </c>
      <c r="Z59">
        <f>VLOOKUP(B59,'3月14日之前使用和计算的所有数据'!B:K,10,0)</f>
        <v>29</v>
      </c>
      <c r="AA59">
        <f>VLOOKUP(B59,'3月14日之前使用和计算的所有数据'!B:L,11,0)</f>
        <v>5.2234839999999998E-2</v>
      </c>
      <c r="AB59">
        <f>VLOOKUP(B59,'3月14日之前使用和计算的所有数据'!B:M,12,0)</f>
        <v>1.66417E-4</v>
      </c>
      <c r="AC59">
        <f>VLOOKUP(B59,'3月14日之前使用和计算的所有数据'!B:N,13,0)</f>
        <v>1.7323109999999999E-2</v>
      </c>
      <c r="AD59">
        <f>VLOOKUP(B59,'3月14日之前使用和计算的所有数据'!B:O,14,0)</f>
        <v>0.52137006221171134</v>
      </c>
      <c r="AE59" s="38">
        <f>VLOOKUP(B59,'3月14日之前使用和计算的所有数据'!B:P,15,0)</f>
        <v>254.53</v>
      </c>
      <c r="AF59">
        <v>114.36531600000001</v>
      </c>
      <c r="AG59">
        <v>34.796559000000002</v>
      </c>
    </row>
    <row r="60" spans="1:33">
      <c r="A60">
        <v>59</v>
      </c>
      <c r="B60" s="7" t="s">
        <v>173</v>
      </c>
      <c r="C60">
        <v>0.11843018700000001</v>
      </c>
      <c r="D60">
        <v>145</v>
      </c>
      <c r="E60">
        <v>38</v>
      </c>
      <c r="F60" s="7">
        <v>11</v>
      </c>
      <c r="G60">
        <v>1197.42</v>
      </c>
      <c r="H60">
        <v>4.3677239398039115E-2</v>
      </c>
      <c r="I60">
        <v>1001.2710092817126</v>
      </c>
      <c r="J60">
        <v>10649</v>
      </c>
      <c r="K60">
        <v>20548.900000000001</v>
      </c>
      <c r="L60">
        <v>0.22130914800153662</v>
      </c>
      <c r="M60">
        <v>16.885470428087054</v>
      </c>
      <c r="N60">
        <v>8.9099898114279021</v>
      </c>
      <c r="O60">
        <v>3</v>
      </c>
      <c r="P60">
        <v>613</v>
      </c>
      <c r="Q60">
        <v>4065</v>
      </c>
      <c r="R60">
        <v>25.944948305523539</v>
      </c>
      <c r="S60">
        <v>741.67794090628183</v>
      </c>
      <c r="T60">
        <v>1218.2859815269494</v>
      </c>
      <c r="U60">
        <v>9397</v>
      </c>
      <c r="V60">
        <v>50</v>
      </c>
      <c r="W60" s="7">
        <v>0</v>
      </c>
      <c r="X60">
        <f>VLOOKUP(B60,'3月14日之前使用和计算的所有数据'!B:I,8,0)</f>
        <v>4</v>
      </c>
      <c r="Y60">
        <f>VLOOKUP(B60,'3月14日之前使用和计算的所有数据'!B:J,9,0)</f>
        <v>15</v>
      </c>
      <c r="Z60">
        <f>VLOOKUP(B60,'3月14日之前使用和计算的所有数据'!B:K,10,0)</f>
        <v>28</v>
      </c>
      <c r="AA60">
        <f>VLOOKUP(B60,'3月14日之前使用和计算的所有数据'!B:L,11,0)</f>
        <v>4.25694E-2</v>
      </c>
      <c r="AB60">
        <f>VLOOKUP(B60,'3月14日之前使用和计算的所有数据'!B:M,12,0)</f>
        <v>1.6829400000000001E-4</v>
      </c>
      <c r="AC60">
        <f>VLOOKUP(B60,'3月14日之前使用和计算的所有数据'!B:N,13,0)</f>
        <v>8.637423E-3</v>
      </c>
      <c r="AD60">
        <f>VLOOKUP(B60,'3月14日之前使用和计算的所有数据'!B:O,14,0)</f>
        <v>0.36460102690016971</v>
      </c>
      <c r="AE60" s="38">
        <f>VLOOKUP(B60,'3月14日之前使用和计算的所有数据'!B:P,15,0)</f>
        <v>388.14400000000001</v>
      </c>
      <c r="AF60">
        <v>115.09858800000001</v>
      </c>
      <c r="AG60">
        <v>33.409350000000003</v>
      </c>
    </row>
    <row r="61" spans="1:33">
      <c r="A61">
        <v>60</v>
      </c>
      <c r="B61" s="7" t="s">
        <v>148</v>
      </c>
      <c r="C61">
        <v>0.17696674400000001</v>
      </c>
      <c r="D61">
        <v>154</v>
      </c>
      <c r="E61">
        <v>33</v>
      </c>
      <c r="F61" s="7">
        <v>3</v>
      </c>
      <c r="G61">
        <v>853.1</v>
      </c>
      <c r="H61">
        <v>0.16956980424334778</v>
      </c>
      <c r="I61">
        <v>436.56926462310014</v>
      </c>
      <c r="J61">
        <v>13780</v>
      </c>
      <c r="K61">
        <v>21408.27</v>
      </c>
      <c r="L61">
        <v>0.31063181338647283</v>
      </c>
      <c r="M61">
        <v>15.376860860391513</v>
      </c>
      <c r="N61">
        <v>7.7740007033173129</v>
      </c>
      <c r="O61">
        <v>3</v>
      </c>
      <c r="P61">
        <v>387</v>
      </c>
      <c r="Q61">
        <v>2464</v>
      </c>
      <c r="R61">
        <v>56.43652561247216</v>
      </c>
      <c r="S61">
        <v>697.69077482124021</v>
      </c>
      <c r="T61">
        <v>1016.1762982065408</v>
      </c>
      <c r="U61">
        <v>9904</v>
      </c>
      <c r="V61">
        <v>559.27</v>
      </c>
      <c r="W61" s="7">
        <v>0</v>
      </c>
      <c r="X61">
        <f>VLOOKUP(B61,'3月14日之前使用和计算的所有数据'!B:I,8,0)</f>
        <v>6</v>
      </c>
      <c r="Y61">
        <f>VLOOKUP(B61,'3月14日之前使用和计算的所有数据'!B:J,9,0)</f>
        <v>20</v>
      </c>
      <c r="Z61">
        <f>VLOOKUP(B61,'3月14日之前使用和计算的所有数据'!B:K,10,0)</f>
        <v>38</v>
      </c>
      <c r="AA61">
        <f>VLOOKUP(B61,'3月14日之前使用和计算的所有数据'!B:L,11,0)</f>
        <v>0.20740810000000001</v>
      </c>
      <c r="AB61">
        <f>VLOOKUP(B61,'3月14日之前使用和计算的所有数据'!B:M,12,0)</f>
        <v>1.7364100000000001E-4</v>
      </c>
      <c r="AC61">
        <f>VLOOKUP(B61,'3月14日之前使用和计算的所有数据'!B:N,13,0)</f>
        <v>6.750008E-3</v>
      </c>
      <c r="AD61">
        <f>VLOOKUP(B61,'3月14日之前使用和计算的所有数据'!B:O,14,0)</f>
        <v>1.1850224611694054</v>
      </c>
      <c r="AE61" s="38">
        <f>VLOOKUP(B61,'3月14日之前使用和计算的所有数据'!B:P,15,0)</f>
        <v>472.41</v>
      </c>
      <c r="AF61">
        <v>114.03178200000001</v>
      </c>
      <c r="AG61">
        <v>32.281374999999997</v>
      </c>
    </row>
    <row r="62" spans="1:33">
      <c r="A62">
        <v>61</v>
      </c>
      <c r="B62" s="7" t="s">
        <v>138</v>
      </c>
      <c r="C62">
        <v>0.90381325700000004</v>
      </c>
      <c r="D62">
        <v>671</v>
      </c>
      <c r="E62">
        <v>26</v>
      </c>
      <c r="F62" s="7">
        <v>22</v>
      </c>
      <c r="G62">
        <v>737.38</v>
      </c>
      <c r="H62">
        <v>4.9825056280343921E-2</v>
      </c>
      <c r="I62">
        <v>422.66422102487678</v>
      </c>
      <c r="J62">
        <v>10928</v>
      </c>
      <c r="K62">
        <v>17486.29</v>
      </c>
      <c r="L62">
        <v>0.27665518457240501</v>
      </c>
      <c r="M62">
        <v>18.038189264693916</v>
      </c>
      <c r="N62">
        <v>12.205375789959044</v>
      </c>
      <c r="O62">
        <v>4</v>
      </c>
      <c r="P62">
        <v>369</v>
      </c>
      <c r="Q62">
        <v>1422</v>
      </c>
      <c r="R62">
        <v>51.940654750603485</v>
      </c>
      <c r="S62">
        <v>767.98936776153414</v>
      </c>
      <c r="T62">
        <v>732.18693211098764</v>
      </c>
      <c r="U62">
        <v>9096</v>
      </c>
      <c r="V62">
        <v>732</v>
      </c>
      <c r="W62" s="7">
        <v>0</v>
      </c>
      <c r="X62">
        <f>VLOOKUP(B62,'3月14日之前使用和计算的所有数据'!B:I,8,0)</f>
        <v>3</v>
      </c>
      <c r="Y62">
        <f>VLOOKUP(B62,'3月14日之前使用和计算的所有数据'!B:J,9,0)</f>
        <v>15</v>
      </c>
      <c r="Z62">
        <f>VLOOKUP(B62,'3月14日之前使用和计算的所有数据'!B:K,10,0)</f>
        <v>32</v>
      </c>
      <c r="AA62">
        <f>VLOOKUP(B62,'3月14日之前使用和计算的所有数据'!B:L,11,0)</f>
        <v>8.7104920000000002E-2</v>
      </c>
      <c r="AB62">
        <f>VLOOKUP(B62,'3月14日之前使用和计算的所有数据'!B:M,12,0)</f>
        <v>1.6846400000000001E-4</v>
      </c>
      <c r="AC62">
        <f>VLOOKUP(B62,'3月14日之前使用和计算的所有数据'!B:N,13,0)</f>
        <v>2.0811660000000002E-3</v>
      </c>
      <c r="AD62">
        <f>VLOOKUP(B62,'3月14日之前使用和计算的所有数据'!B:O,14,0)</f>
        <v>1.0493628167715812</v>
      </c>
      <c r="AE62" s="38">
        <f>VLOOKUP(B62,'3月14日之前使用和计算的所有数据'!B:P,15,0)</f>
        <v>387.70699999999999</v>
      </c>
      <c r="AF62">
        <v>115.638403</v>
      </c>
      <c r="AG62">
        <v>29.968820000000001</v>
      </c>
    </row>
    <row r="63" spans="1:33">
      <c r="A63">
        <v>62</v>
      </c>
      <c r="B63" s="7" t="s">
        <v>125</v>
      </c>
      <c r="C63">
        <v>0.58202765499999998</v>
      </c>
      <c r="D63">
        <v>487</v>
      </c>
      <c r="E63">
        <v>22</v>
      </c>
      <c r="F63" s="7">
        <v>26</v>
      </c>
      <c r="G63">
        <v>834.39</v>
      </c>
      <c r="H63">
        <v>0.61673797624611992</v>
      </c>
      <c r="I63">
        <v>982.32870261360961</v>
      </c>
      <c r="J63">
        <v>51144</v>
      </c>
      <c r="K63">
        <v>32429</v>
      </c>
      <c r="L63">
        <v>0.27205503421661331</v>
      </c>
      <c r="M63">
        <v>51.372859214515998</v>
      </c>
      <c r="N63">
        <v>28.759932405709559</v>
      </c>
      <c r="O63">
        <v>78</v>
      </c>
      <c r="P63">
        <v>408</v>
      </c>
      <c r="Q63">
        <v>681</v>
      </c>
      <c r="R63">
        <v>1014.2918778988243</v>
      </c>
      <c r="S63">
        <v>495.69146322463121</v>
      </c>
      <c r="T63">
        <v>495.21207109385301</v>
      </c>
      <c r="U63">
        <v>14730</v>
      </c>
      <c r="V63">
        <v>6440</v>
      </c>
      <c r="W63" s="7">
        <v>7638191</v>
      </c>
      <c r="X63">
        <f>VLOOKUP(B63,'3月14日之前使用和计算的所有数据'!B:I,8,0)</f>
        <v>5</v>
      </c>
      <c r="Y63">
        <f>VLOOKUP(B63,'3月14日之前使用和计算的所有数据'!B:J,9,0)</f>
        <v>11</v>
      </c>
      <c r="Z63">
        <f>VLOOKUP(B63,'3月14日之前使用和计算的所有数据'!B:K,10,0)</f>
        <v>22</v>
      </c>
      <c r="AA63">
        <f>VLOOKUP(B63,'3月14日之前使用和计算的所有数据'!B:L,11,0)</f>
        <v>3.0457640000000001E-2</v>
      </c>
      <c r="AB63">
        <f>VLOOKUP(B63,'3月14日之前使用和计算的所有数据'!B:M,12,0)</f>
        <v>1.6299899999999999E-4</v>
      </c>
      <c r="AC63">
        <f>VLOOKUP(B63,'3月14日之前使用和计算的所有数据'!B:N,13,0)</f>
        <v>8.52131E-4</v>
      </c>
      <c r="AD63">
        <f>VLOOKUP(B63,'3月14日之前使用和计算的所有数据'!B:O,14,0)</f>
        <v>3.4134697198832282</v>
      </c>
      <c r="AE63" s="38">
        <f>VLOOKUP(B63,'3月14日之前使用和计算的所有数据'!B:P,15,0)</f>
        <v>314.322</v>
      </c>
      <c r="AF63">
        <v>114.084661</v>
      </c>
      <c r="AG63">
        <v>30.308783999999999</v>
      </c>
    </row>
    <row r="64" spans="1:33">
      <c r="A64">
        <v>63</v>
      </c>
      <c r="B64" s="7" t="s">
        <v>124</v>
      </c>
      <c r="C64">
        <v>1.2170385399999999</v>
      </c>
      <c r="D64">
        <v>132</v>
      </c>
      <c r="E64">
        <v>38</v>
      </c>
      <c r="F64" s="7">
        <v>5</v>
      </c>
      <c r="G64">
        <v>103.4</v>
      </c>
      <c r="H64">
        <v>1</v>
      </c>
      <c r="I64">
        <v>687.5</v>
      </c>
      <c r="J64">
        <v>31310</v>
      </c>
      <c r="K64">
        <v>12721.22</v>
      </c>
      <c r="L64">
        <v>0.41586073500967113</v>
      </c>
      <c r="M64">
        <v>34.613152804642162</v>
      </c>
      <c r="N64">
        <v>24.806576402321081</v>
      </c>
      <c r="O64">
        <v>1</v>
      </c>
      <c r="P64">
        <v>60</v>
      </c>
      <c r="Q64">
        <v>263</v>
      </c>
      <c r="R64">
        <v>90.251450676982586</v>
      </c>
      <c r="S64">
        <v>701.16054158607346</v>
      </c>
      <c r="T64">
        <v>721.47001934235971</v>
      </c>
      <c r="U64">
        <v>1653</v>
      </c>
      <c r="V64">
        <v>28.22</v>
      </c>
      <c r="W64" s="7">
        <v>0</v>
      </c>
      <c r="X64">
        <f>VLOOKUP(B64,'3月14日之前使用和计算的所有数据'!B:I,8,0)</f>
        <v>2</v>
      </c>
      <c r="Y64">
        <f>VLOOKUP(B64,'3月14日之前使用和计算的所有数据'!B:J,9,0)</f>
        <v>7</v>
      </c>
      <c r="Z64">
        <f>VLOOKUP(B64,'3月14日之前使用和计算的所有数据'!B:K,10,0)</f>
        <v>15</v>
      </c>
      <c r="AA64">
        <f>VLOOKUP(B64,'3月14日之前使用和计算的所有数据'!B:L,11,0)</f>
        <v>2.957571E-3</v>
      </c>
      <c r="AB64">
        <f>VLOOKUP(B64,'3月14日之前使用和计算的所有数据'!B:M,12,0)</f>
        <v>1.57011E-4</v>
      </c>
      <c r="AC64">
        <f>VLOOKUP(B64,'3月14日之前使用和计算的所有数据'!B:N,13,0)</f>
        <v>2.3154499999999999E-4</v>
      </c>
      <c r="AD64">
        <f>VLOOKUP(B64,'3月14日之前使用和计算的所有数据'!B:O,14,0)</f>
        <v>0.83879743141572893</v>
      </c>
      <c r="AE64" s="38">
        <f>VLOOKUP(B64,'3月14日之前使用和计算的所有数据'!B:P,15,0)</f>
        <v>384.322</v>
      </c>
      <c r="AF64">
        <v>115.008562</v>
      </c>
      <c r="AG64">
        <v>30.274386</v>
      </c>
    </row>
    <row r="65" spans="1:33">
      <c r="A65">
        <v>64</v>
      </c>
      <c r="B65" s="7" t="s">
        <v>121</v>
      </c>
      <c r="C65">
        <v>0.69577919600000004</v>
      </c>
      <c r="D65">
        <v>181</v>
      </c>
      <c r="E65">
        <v>32</v>
      </c>
      <c r="F65" s="7">
        <v>15</v>
      </c>
      <c r="G65">
        <v>257.94</v>
      </c>
      <c r="H65">
        <v>0.27781654648367837</v>
      </c>
      <c r="I65">
        <v>562.81911411739031</v>
      </c>
      <c r="J65">
        <v>23560</v>
      </c>
      <c r="K65">
        <v>17272.11</v>
      </c>
      <c r="L65">
        <v>0.29076529425447778</v>
      </c>
      <c r="M65">
        <v>36.229355664107935</v>
      </c>
      <c r="N65">
        <v>15.856400713344188</v>
      </c>
      <c r="O65">
        <v>3</v>
      </c>
      <c r="P65">
        <v>149</v>
      </c>
      <c r="Q65">
        <v>625</v>
      </c>
      <c r="R65">
        <v>124.99806156470497</v>
      </c>
      <c r="S65">
        <v>793.98309684422736</v>
      </c>
      <c r="T65">
        <v>906.02465689695282</v>
      </c>
      <c r="U65">
        <v>3753</v>
      </c>
      <c r="V65">
        <v>146</v>
      </c>
      <c r="W65" s="7">
        <v>0</v>
      </c>
      <c r="X65">
        <f>VLOOKUP(B65,'3月14日之前使用和计算的所有数据'!B:I,8,0)</f>
        <v>3</v>
      </c>
      <c r="Y65">
        <f>VLOOKUP(B65,'3月14日之前使用和计算的所有数据'!B:J,9,0)</f>
        <v>8</v>
      </c>
      <c r="Z65">
        <f>VLOOKUP(B65,'3月14日之前使用和计算的所有数据'!B:K,10,0)</f>
        <v>18</v>
      </c>
      <c r="AA65">
        <f>VLOOKUP(B65,'3月14日之前使用和计算的所有数据'!B:L,11,0)</f>
        <v>4.6319860000000003E-3</v>
      </c>
      <c r="AB65">
        <f>VLOOKUP(B65,'3月14日之前使用和计算的所有数据'!B:M,12,0)</f>
        <v>1.53941E-4</v>
      </c>
      <c r="AC65">
        <f>VLOOKUP(B65,'3月14日之前使用和计算的所有数据'!B:N,13,0)</f>
        <v>1.44361E-4</v>
      </c>
      <c r="AD65">
        <f>VLOOKUP(B65,'3月14日之前使用和计算的所有数据'!B:O,14,0)</f>
        <v>0.83617620167172624</v>
      </c>
      <c r="AE65" s="38">
        <f>VLOOKUP(B65,'3月14日之前使用和计算的所有数据'!B:P,15,0)</f>
        <v>387.70699999999999</v>
      </c>
      <c r="AF65">
        <v>115.065994</v>
      </c>
      <c r="AG65">
        <v>30.223009999999999</v>
      </c>
    </row>
    <row r="66" spans="1:33">
      <c r="A66">
        <v>65</v>
      </c>
      <c r="B66" s="7" t="s">
        <v>111</v>
      </c>
      <c r="C66">
        <v>0.14091284000000001</v>
      </c>
      <c r="D66">
        <v>41</v>
      </c>
      <c r="E66">
        <v>37</v>
      </c>
      <c r="F66" s="7">
        <v>10</v>
      </c>
      <c r="G66">
        <v>289.42</v>
      </c>
      <c r="H66">
        <v>0.20610185889019417</v>
      </c>
      <c r="I66">
        <v>293.49964506642334</v>
      </c>
      <c r="J66">
        <v>16101</v>
      </c>
      <c r="K66">
        <v>17614.82</v>
      </c>
      <c r="L66">
        <v>0.28332527123211937</v>
      </c>
      <c r="M66">
        <v>22.434524220855504</v>
      </c>
      <c r="N66">
        <v>12.259000760140971</v>
      </c>
      <c r="O66">
        <v>2</v>
      </c>
      <c r="P66">
        <v>161</v>
      </c>
      <c r="Q66">
        <v>506</v>
      </c>
      <c r="R66">
        <v>87.830834081957008</v>
      </c>
      <c r="S66">
        <v>680.32616958054041</v>
      </c>
      <c r="T66">
        <v>735.95466795660286</v>
      </c>
      <c r="U66">
        <v>4948</v>
      </c>
      <c r="V66">
        <v>154.12</v>
      </c>
      <c r="W66" s="7">
        <v>0</v>
      </c>
      <c r="X66">
        <f>VLOOKUP(B66,'3月14日之前使用和计算的所有数据'!B:I,8,0)</f>
        <v>3</v>
      </c>
      <c r="Y66">
        <f>VLOOKUP(B66,'3月14日之前使用和计算的所有数据'!B:J,9,0)</f>
        <v>9</v>
      </c>
      <c r="Z66">
        <f>VLOOKUP(B66,'3月14日之前使用和计算的所有数据'!B:K,10,0)</f>
        <v>20</v>
      </c>
      <c r="AA66">
        <f>VLOOKUP(B66,'3月14日之前使用和计算的所有数据'!B:L,11,0)</f>
        <v>1.466315E-2</v>
      </c>
      <c r="AB66">
        <f>VLOOKUP(B66,'3月14日之前使用和计算的所有数据'!B:M,12,0)</f>
        <v>1.5860399999999999E-4</v>
      </c>
      <c r="AC66">
        <f>VLOOKUP(B66,'3月14日之前使用和计算的所有数据'!B:N,13,0)</f>
        <v>2.4943399999999998E-4</v>
      </c>
      <c r="AD66">
        <f>VLOOKUP(B66,'3月14日之前使用和计算的所有数据'!B:O,14,0)</f>
        <v>0.23683100539093935</v>
      </c>
      <c r="AE66" s="38">
        <f>VLOOKUP(B66,'3月14日之前使用和计算的所有数据'!B:P,15,0)</f>
        <v>220.53100000000001</v>
      </c>
      <c r="AF66">
        <v>114.298726</v>
      </c>
      <c r="AG66">
        <v>29.852899000000001</v>
      </c>
    </row>
    <row r="67" spans="1:33">
      <c r="A67">
        <v>66</v>
      </c>
      <c r="B67" s="7" t="s">
        <v>102</v>
      </c>
      <c r="C67">
        <v>0.459672572</v>
      </c>
      <c r="D67">
        <v>260</v>
      </c>
      <c r="E67">
        <v>36</v>
      </c>
      <c r="F67" s="7">
        <v>8</v>
      </c>
      <c r="G67">
        <v>555.11</v>
      </c>
      <c r="H67">
        <v>0.15205995208156942</v>
      </c>
      <c r="I67">
        <v>367.93928547756349</v>
      </c>
      <c r="J67">
        <v>24542</v>
      </c>
      <c r="K67">
        <v>21800.87</v>
      </c>
      <c r="L67">
        <v>0.53142620381546002</v>
      </c>
      <c r="M67">
        <v>24.33751868998937</v>
      </c>
      <c r="N67">
        <v>14.06748212066077</v>
      </c>
      <c r="O67">
        <v>5</v>
      </c>
      <c r="P67">
        <v>338</v>
      </c>
      <c r="Q67">
        <v>1022</v>
      </c>
      <c r="R67">
        <v>64.824989641692639</v>
      </c>
      <c r="S67">
        <v>482.42690637891593</v>
      </c>
      <c r="T67">
        <v>625.10133126767676</v>
      </c>
      <c r="U67">
        <v>9206</v>
      </c>
      <c r="V67">
        <v>928.59</v>
      </c>
      <c r="W67" s="7">
        <v>0</v>
      </c>
      <c r="X67">
        <f>VLOOKUP(B67,'3月14日之前使用和计算的所有数据'!B:I,8,0)</f>
        <v>2</v>
      </c>
      <c r="Y67">
        <f>VLOOKUP(B67,'3月14日之前使用和计算的所有数据'!B:J,9,0)</f>
        <v>8</v>
      </c>
      <c r="Z67">
        <f>VLOOKUP(B67,'3月14日之前使用和计算的所有数据'!B:K,10,0)</f>
        <v>19</v>
      </c>
      <c r="AA67">
        <f>VLOOKUP(B67,'3月14日之前使用和计算的所有数据'!B:L,11,0)</f>
        <v>9.1512520000000003E-3</v>
      </c>
      <c r="AB67">
        <f>VLOOKUP(B67,'3月14日之前使用和计算的所有数据'!B:M,12,0)</f>
        <v>1.5549699999999999E-4</v>
      </c>
      <c r="AC67">
        <f>VLOOKUP(B67,'3月14日之前使用和计算的所有数据'!B:N,13,0)</f>
        <v>7.6990900000000002E-5</v>
      </c>
      <c r="AD67">
        <f>VLOOKUP(B67,'3月14日之前使用和计算的所有数据'!B:O,14,0)</f>
        <v>0.41837228921738517</v>
      </c>
      <c r="AE67" s="38">
        <f>VLOOKUP(B67,'3月14日之前使用和计算的所有数据'!B:P,15,0)</f>
        <v>108.04900000000001</v>
      </c>
      <c r="AF67">
        <v>113.12970199999999</v>
      </c>
      <c r="AG67">
        <v>29.371903</v>
      </c>
    </row>
    <row r="68" spans="1:33">
      <c r="A68">
        <v>67</v>
      </c>
      <c r="B68" s="7" t="s">
        <v>89</v>
      </c>
      <c r="C68">
        <v>10.40465972</v>
      </c>
      <c r="D68">
        <v>6788</v>
      </c>
      <c r="E68">
        <v>21</v>
      </c>
      <c r="F68" s="7">
        <v>26</v>
      </c>
      <c r="G68">
        <v>648.37</v>
      </c>
      <c r="H68">
        <v>0.36960377562194424</v>
      </c>
      <c r="I68">
        <v>548.58279042220158</v>
      </c>
      <c r="J68">
        <v>56620</v>
      </c>
      <c r="K68">
        <v>34887.870000000003</v>
      </c>
      <c r="L68">
        <v>0.40871724478307137</v>
      </c>
      <c r="M68">
        <v>55.383500161944568</v>
      </c>
      <c r="N68">
        <v>26.455573206656691</v>
      </c>
      <c r="O68">
        <v>48</v>
      </c>
      <c r="P68">
        <v>291</v>
      </c>
      <c r="Q68">
        <v>1055</v>
      </c>
      <c r="R68">
        <v>775.7484152567207</v>
      </c>
      <c r="S68">
        <v>455.44982031864521</v>
      </c>
      <c r="T68">
        <v>622.48407545074565</v>
      </c>
      <c r="U68">
        <v>31257.33</v>
      </c>
      <c r="V68">
        <v>1478.52</v>
      </c>
      <c r="W68" s="7">
        <v>9421000</v>
      </c>
      <c r="X68">
        <f>VLOOKUP(B68,'3月14日之前使用和计算的所有数据'!B:I,8,0)</f>
        <v>5</v>
      </c>
      <c r="Y68">
        <f>VLOOKUP(B68,'3月14日之前使用和计算的所有数据'!B:J,9,0)</f>
        <v>12</v>
      </c>
      <c r="Z68">
        <f>VLOOKUP(B68,'3月14日之前使用和计算的所有数据'!B:K,10,0)</f>
        <v>22</v>
      </c>
      <c r="AA68">
        <f>VLOOKUP(B68,'3月14日之前使用和计算的所有数据'!B:L,11,0)</f>
        <v>2.299145E-2</v>
      </c>
      <c r="AB68">
        <f>VLOOKUP(B68,'3月14日之前使用和计算的所有数据'!B:M,12,0)</f>
        <v>1.5501499999999999E-4</v>
      </c>
      <c r="AC68">
        <f>VLOOKUP(B68,'3月14日之前使用和计算的所有数据'!B:N,13,0)</f>
        <v>8.1909099999999998E-5</v>
      </c>
      <c r="AD68">
        <f>VLOOKUP(B68,'3月14日之前使用和计算的所有数据'!B:O,14,0)</f>
        <v>3.4040331722615655</v>
      </c>
      <c r="AE68" s="38">
        <f>VLOOKUP(B68,'3月14日之前使用和计算的所有数据'!B:P,15,0)</f>
        <v>0</v>
      </c>
      <c r="AF68">
        <v>113.023269</v>
      </c>
      <c r="AG68">
        <v>28.197634999999998</v>
      </c>
    </row>
    <row r="69" spans="1:33">
      <c r="A69">
        <v>68</v>
      </c>
      <c r="B69" s="7" t="s">
        <v>86</v>
      </c>
      <c r="C69">
        <v>1.4272170550000001</v>
      </c>
      <c r="D69">
        <v>557</v>
      </c>
      <c r="E69">
        <v>29</v>
      </c>
      <c r="F69" s="7">
        <v>18</v>
      </c>
      <c r="G69">
        <v>381.98</v>
      </c>
      <c r="H69">
        <v>0.25917587308236034</v>
      </c>
      <c r="I69">
        <v>338.75487761617597</v>
      </c>
      <c r="J69">
        <v>27536</v>
      </c>
      <c r="K69">
        <v>29228.48</v>
      </c>
      <c r="L69">
        <v>0.46337504581391692</v>
      </c>
      <c r="M69">
        <v>37.156395622807473</v>
      </c>
      <c r="N69">
        <v>18.925074611236191</v>
      </c>
      <c r="O69">
        <v>9</v>
      </c>
      <c r="P69">
        <v>195</v>
      </c>
      <c r="Q69">
        <v>513</v>
      </c>
      <c r="R69">
        <v>193.49965966804544</v>
      </c>
      <c r="S69">
        <v>380.90999528771141</v>
      </c>
      <c r="T69">
        <v>553.95570448714591</v>
      </c>
      <c r="U69">
        <v>12331</v>
      </c>
      <c r="V69">
        <v>692.61</v>
      </c>
      <c r="W69" s="7">
        <v>0</v>
      </c>
      <c r="X69">
        <f>VLOOKUP(B69,'3月14日之前使用和计算的所有数据'!B:I,8,0)</f>
        <v>4</v>
      </c>
      <c r="Y69">
        <f>VLOOKUP(B69,'3月14日之前使用和计算的所有数据'!B:J,9,0)</f>
        <v>12</v>
      </c>
      <c r="Z69">
        <f>VLOOKUP(B69,'3月14日之前使用和计算的所有数据'!B:K,10,0)</f>
        <v>21</v>
      </c>
      <c r="AA69">
        <f>VLOOKUP(B69,'3月14日之前使用和计算的所有数据'!B:L,11,0)</f>
        <v>5.2910220000000003E-3</v>
      </c>
      <c r="AB69">
        <f>VLOOKUP(B69,'3月14日之前使用和计算的所有数据'!B:M,12,0)</f>
        <v>1.5001500000000001E-4</v>
      </c>
      <c r="AC69">
        <f>VLOOKUP(B69,'3月14日之前使用和计算的所有数据'!B:N,13,0)</f>
        <v>5.9249100000000002E-5</v>
      </c>
      <c r="AD69">
        <f>VLOOKUP(B69,'3月14日之前使用和计算的所有数据'!B:O,14,0)</f>
        <v>1.6849654831428995</v>
      </c>
      <c r="AE69" s="38">
        <f>VLOOKUP(B69,'3月14日之前使用和计算的所有数据'!B:P,15,0)</f>
        <v>72.645399999999995</v>
      </c>
      <c r="AF69">
        <v>113.130381</v>
      </c>
      <c r="AG69">
        <v>27.834516000000001</v>
      </c>
    </row>
    <row r="70" spans="1:33">
      <c r="A70">
        <v>69</v>
      </c>
      <c r="B70" s="7" t="s">
        <v>60</v>
      </c>
      <c r="C70">
        <v>2.3522616369999998</v>
      </c>
      <c r="D70">
        <v>1181</v>
      </c>
      <c r="E70">
        <v>32</v>
      </c>
      <c r="F70" s="7">
        <v>16</v>
      </c>
      <c r="G70">
        <v>472.43</v>
      </c>
      <c r="H70">
        <v>0.14069809283915077</v>
      </c>
      <c r="I70">
        <v>242.19727263406131</v>
      </c>
      <c r="J70">
        <v>19059</v>
      </c>
      <c r="K70">
        <v>26419.09</v>
      </c>
      <c r="L70">
        <v>0.69428275088372882</v>
      </c>
      <c r="M70">
        <v>34.138390872721885</v>
      </c>
      <c r="N70">
        <v>16.760154943589527</v>
      </c>
      <c r="O70">
        <v>2</v>
      </c>
      <c r="P70">
        <v>292</v>
      </c>
      <c r="Q70">
        <v>1516</v>
      </c>
      <c r="R70">
        <v>42.596786825561459</v>
      </c>
      <c r="S70">
        <v>429.26994475372015</v>
      </c>
      <c r="T70">
        <v>876.74364456109902</v>
      </c>
      <c r="U70">
        <v>7408</v>
      </c>
      <c r="V70">
        <v>348</v>
      </c>
      <c r="W70" s="7">
        <v>0</v>
      </c>
      <c r="X70">
        <f>VLOOKUP(B70,'3月14日之前使用和计算的所有数据'!B:I,8,0)</f>
        <v>4</v>
      </c>
      <c r="Y70">
        <f>VLOOKUP(B70,'3月14日之前使用和计算的所有数据'!B:J,9,0)</f>
        <v>12</v>
      </c>
      <c r="Z70">
        <f>VLOOKUP(B70,'3月14日之前使用和计算的所有数据'!B:K,10,0)</f>
        <v>26</v>
      </c>
      <c r="AA70">
        <f>VLOOKUP(B70,'3月14日之前使用和计算的所有数据'!B:L,11,0)</f>
        <v>9.0671020000000005E-3</v>
      </c>
      <c r="AB70">
        <f>VLOOKUP(B70,'3月14日之前使用和计算的所有数据'!B:M,12,0)</f>
        <v>1.48412E-4</v>
      </c>
      <c r="AC70">
        <f>VLOOKUP(B70,'3月14日之前使用和计算的所有数据'!B:N,13,0)</f>
        <v>4.5637299999999998E-5</v>
      </c>
      <c r="AD70">
        <f>VLOOKUP(B70,'3月14日之前使用和计算的所有数据'!B:O,14,0)</f>
        <v>0.318897448985485</v>
      </c>
      <c r="AE70" s="38">
        <f>VLOOKUP(B70,'3月14日之前使用和计算的所有数据'!B:P,15,0)</f>
        <v>290.202</v>
      </c>
      <c r="AF70">
        <v>112.945207</v>
      </c>
      <c r="AG70">
        <v>25.398631000000002</v>
      </c>
    </row>
    <row r="71" spans="1:33">
      <c r="A71">
        <v>70</v>
      </c>
      <c r="B71" s="7" t="s">
        <v>37</v>
      </c>
      <c r="C71">
        <v>0.39664304500000003</v>
      </c>
      <c r="D71">
        <v>164</v>
      </c>
      <c r="E71">
        <v>26</v>
      </c>
      <c r="F71" s="7">
        <v>22</v>
      </c>
      <c r="G71">
        <v>407.31</v>
      </c>
      <c r="H71">
        <v>0.14733249858829883</v>
      </c>
      <c r="I71">
        <v>213.9682706450935</v>
      </c>
      <c r="J71">
        <v>22797</v>
      </c>
      <c r="K71">
        <v>28375.53</v>
      </c>
      <c r="L71">
        <v>0.39527632515774225</v>
      </c>
      <c r="M71">
        <v>21.641992585499988</v>
      </c>
      <c r="N71">
        <v>10.232992069922172</v>
      </c>
      <c r="O71">
        <v>1</v>
      </c>
      <c r="P71">
        <v>177</v>
      </c>
      <c r="Q71">
        <v>819</v>
      </c>
      <c r="R71">
        <v>20.713952517738331</v>
      </c>
      <c r="S71">
        <v>704.37750116618793</v>
      </c>
      <c r="T71">
        <v>729.66536544646578</v>
      </c>
      <c r="U71">
        <v>9758</v>
      </c>
      <c r="V71">
        <v>87.62</v>
      </c>
      <c r="W71" s="7">
        <v>0</v>
      </c>
      <c r="X71">
        <f>VLOOKUP(B71,'3月14日之前使用和计算的所有数据'!B:I,8,0)</f>
        <v>4</v>
      </c>
      <c r="Y71">
        <f>VLOOKUP(B71,'3月14日之前使用和计算的所有数据'!B:J,9,0)</f>
        <v>14</v>
      </c>
      <c r="Z71">
        <f>VLOOKUP(B71,'3月14日之前使用和计算的所有数据'!B:K,10,0)</f>
        <v>31</v>
      </c>
      <c r="AA71">
        <f>VLOOKUP(B71,'3月14日之前使用和计算的所有数据'!B:L,11,0)</f>
        <v>4.5902800000000001E-2</v>
      </c>
      <c r="AB71">
        <f>VLOOKUP(B71,'3月14日之前使用和计算的所有数据'!B:M,12,0)</f>
        <v>1.4847800000000001E-4</v>
      </c>
      <c r="AC71">
        <f>VLOOKUP(B71,'3月14日之前使用和计算的所有数据'!B:N,13,0)</f>
        <v>4.3290900000000003E-5</v>
      </c>
      <c r="AD71">
        <f>VLOOKUP(B71,'3月14日之前使用和计算的所有数据'!B:O,14,0)</f>
        <v>0.91691000943863199</v>
      </c>
      <c r="AE71" s="38">
        <f>VLOOKUP(B71,'3月14日之前使用和计算的所有数据'!B:P,15,0)</f>
        <v>72.402699999999996</v>
      </c>
      <c r="AF71">
        <v>113.764185</v>
      </c>
      <c r="AG71">
        <v>24.090125</v>
      </c>
    </row>
    <row r="72" spans="1:33">
      <c r="A72">
        <v>71</v>
      </c>
      <c r="B72" s="7" t="s">
        <v>249</v>
      </c>
      <c r="C72">
        <v>0.30921353000000001</v>
      </c>
      <c r="D72">
        <v>359</v>
      </c>
      <c r="E72">
        <v>35</v>
      </c>
      <c r="F72" s="7">
        <v>10</v>
      </c>
      <c r="G72">
        <v>1097.01</v>
      </c>
      <c r="H72">
        <v>9.5541517397289E-2</v>
      </c>
      <c r="I72">
        <v>532.94306257287212</v>
      </c>
      <c r="J72">
        <v>15770</v>
      </c>
      <c r="K72">
        <v>24967.69</v>
      </c>
      <c r="L72">
        <v>0.39197454900137646</v>
      </c>
      <c r="M72">
        <v>25.88581690230718</v>
      </c>
      <c r="N72">
        <v>13.410998988158722</v>
      </c>
      <c r="O72">
        <v>12</v>
      </c>
      <c r="P72">
        <v>508</v>
      </c>
      <c r="Q72">
        <v>2289</v>
      </c>
      <c r="R72">
        <v>147.3313825762755</v>
      </c>
      <c r="S72">
        <v>486.23075450542842</v>
      </c>
      <c r="T72">
        <v>699.5378346596658</v>
      </c>
      <c r="U72">
        <v>14047</v>
      </c>
      <c r="V72">
        <v>824</v>
      </c>
      <c r="W72" s="7">
        <v>0</v>
      </c>
      <c r="X72">
        <f>VLOOKUP(B72,'3月14日之前使用和计算的所有数据'!B:I,8,0)</f>
        <v>5</v>
      </c>
      <c r="Y72">
        <f>VLOOKUP(B72,'3月14日之前使用和计算的所有数据'!B:J,9,0)</f>
        <v>19</v>
      </c>
      <c r="Z72">
        <f>VLOOKUP(B72,'3月14日之前使用和计算的所有数据'!B:K,10,0)</f>
        <v>30</v>
      </c>
      <c r="AA72">
        <f>VLOOKUP(B72,'3月14日之前使用和计算的所有数据'!B:L,11,0)</f>
        <v>0.11827</v>
      </c>
      <c r="AB72">
        <f>VLOOKUP(B72,'3月14日之前使用和计算的所有数据'!B:M,12,0)</f>
        <v>1.6025600000000001E-4</v>
      </c>
      <c r="AC72">
        <f>VLOOKUP(B72,'3月14日之前使用和计算的所有数据'!B:N,13,0)</f>
        <v>0.777223</v>
      </c>
      <c r="AD72">
        <f>VLOOKUP(B72,'3月14日之前使用和计算的所有数据'!B:O,14,0)</f>
        <v>0.6011634716733969</v>
      </c>
      <c r="AE72" s="38">
        <f>VLOOKUP(B72,'3月14日之前使用和计算的所有数据'!B:P,15,0)</f>
        <v>162.10300000000001</v>
      </c>
      <c r="AF72">
        <v>115.458676</v>
      </c>
      <c r="AG72">
        <v>38.877557000000003</v>
      </c>
    </row>
    <row r="73" spans="1:33">
      <c r="A73">
        <v>72</v>
      </c>
      <c r="B73" s="7" t="s">
        <v>241</v>
      </c>
      <c r="C73">
        <v>0.85324922199999997</v>
      </c>
      <c r="D73">
        <v>844</v>
      </c>
      <c r="E73">
        <v>31</v>
      </c>
      <c r="F73" s="7">
        <v>14</v>
      </c>
      <c r="G73">
        <v>986.36</v>
      </c>
      <c r="H73">
        <v>0.24873271422198792</v>
      </c>
      <c r="I73">
        <v>622.38768298838977</v>
      </c>
      <c r="J73">
        <v>30428</v>
      </c>
      <c r="K73">
        <v>27369.84</v>
      </c>
      <c r="L73">
        <v>0.40248996309663815</v>
      </c>
      <c r="M73">
        <v>34.351555213106778</v>
      </c>
      <c r="N73">
        <v>20.397218054260108</v>
      </c>
      <c r="O73">
        <v>40</v>
      </c>
      <c r="P73">
        <v>487</v>
      </c>
      <c r="Q73">
        <v>1825</v>
      </c>
      <c r="R73">
        <v>371.59961880043795</v>
      </c>
      <c r="S73">
        <v>583.2556064722819</v>
      </c>
      <c r="T73">
        <v>656.85956445922386</v>
      </c>
      <c r="U73">
        <v>11029</v>
      </c>
      <c r="V73">
        <v>1100</v>
      </c>
      <c r="W73" s="7">
        <v>1320241</v>
      </c>
      <c r="X73">
        <f>VLOOKUP(B73,'3月14日之前使用和计算的所有数据'!B:I,8,0)</f>
        <v>4</v>
      </c>
      <c r="Y73">
        <f>VLOOKUP(B73,'3月14日之前使用和计算的所有数据'!B:J,9,0)</f>
        <v>12</v>
      </c>
      <c r="Z73">
        <f>VLOOKUP(B73,'3月14日之前使用和计算的所有数据'!B:K,10,0)</f>
        <v>29</v>
      </c>
      <c r="AA73">
        <f>VLOOKUP(B73,'3月14日之前使用和计算的所有数据'!B:L,11,0)</f>
        <v>1.508754E-2</v>
      </c>
      <c r="AB73">
        <f>VLOOKUP(B73,'3月14日之前使用和计算的所有数据'!B:M,12,0)</f>
        <v>1.6020499999999999E-4</v>
      </c>
      <c r="AC73">
        <f>VLOOKUP(B73,'3月14日之前使用和计算的所有数据'!B:N,13,0)</f>
        <v>0.29869129999999999</v>
      </c>
      <c r="AD73">
        <f>VLOOKUP(B73,'3月14日之前使用和计算的所有数据'!B:O,14,0)</f>
        <v>0.66435990603059758</v>
      </c>
      <c r="AE73" s="38">
        <f>VLOOKUP(B73,'3月14日之前使用和计算的所有数据'!B:P,15,0)</f>
        <v>283.04500000000002</v>
      </c>
      <c r="AF73">
        <v>114.461072</v>
      </c>
      <c r="AG73">
        <v>38.004041000000001</v>
      </c>
    </row>
    <row r="74" spans="1:33">
      <c r="A74">
        <v>73</v>
      </c>
      <c r="B74" s="7" t="s">
        <v>215</v>
      </c>
      <c r="C74">
        <v>0.26659786699999999</v>
      </c>
      <c r="D74">
        <v>155</v>
      </c>
      <c r="E74">
        <v>38</v>
      </c>
      <c r="F74" s="7">
        <v>4</v>
      </c>
      <c r="G74">
        <v>570.26</v>
      </c>
      <c r="H74">
        <v>0.1878792129905657</v>
      </c>
      <c r="I74">
        <v>769.27020099824631</v>
      </c>
      <c r="J74">
        <v>21578</v>
      </c>
      <c r="K74">
        <v>24092.74</v>
      </c>
      <c r="L74">
        <v>0.30161680636902466</v>
      </c>
      <c r="M74">
        <v>28.643075088556099</v>
      </c>
      <c r="N74">
        <v>11.005506260302319</v>
      </c>
      <c r="O74">
        <v>3</v>
      </c>
      <c r="P74">
        <v>326</v>
      </c>
      <c r="Q74">
        <v>1534</v>
      </c>
      <c r="R74">
        <v>71.043033002490091</v>
      </c>
      <c r="S74">
        <v>517.6586118612563</v>
      </c>
      <c r="T74">
        <v>858.73110510994979</v>
      </c>
      <c r="U74">
        <v>7064</v>
      </c>
      <c r="V74">
        <v>688.6</v>
      </c>
      <c r="W74" s="7">
        <v>0</v>
      </c>
      <c r="X74">
        <f>VLOOKUP(B74,'3月14日之前使用和计算的所有数据'!B:I,8,0)</f>
        <v>2</v>
      </c>
      <c r="Y74">
        <f>VLOOKUP(B74,'3月14日之前使用和计算的所有数据'!B:J,9,0)</f>
        <v>7</v>
      </c>
      <c r="Z74">
        <f>VLOOKUP(B74,'3月14日之前使用和计算的所有数据'!B:K,10,0)</f>
        <v>17</v>
      </c>
      <c r="AA74">
        <f>VLOOKUP(B74,'3月14日之前使用和计算的所有数据'!B:L,11,0)</f>
        <v>4.7438489999999996E-3</v>
      </c>
      <c r="AB74">
        <f>VLOOKUP(B74,'3月14日之前使用和计算的所有数据'!B:M,12,0)</f>
        <v>1.59388E-4</v>
      </c>
      <c r="AC74">
        <f>VLOOKUP(B74,'3月14日之前使用和计算的所有数据'!B:N,13,0)</f>
        <v>3.072368E-2</v>
      </c>
      <c r="AD74">
        <f>VLOOKUP(B74,'3月14日之前使用和计算的所有数据'!B:O,14,0)</f>
        <v>1.0110477447758162</v>
      </c>
      <c r="AE74" s="38">
        <f>VLOOKUP(B74,'3月14日之前使用和计算的所有数据'!B:P,15,0)</f>
        <v>261.18</v>
      </c>
      <c r="AF74">
        <v>114.35412100000001</v>
      </c>
      <c r="AG74">
        <v>36.110689999999998</v>
      </c>
    </row>
    <row r="75" spans="1:33">
      <c r="A75">
        <v>74</v>
      </c>
      <c r="B75" s="7" t="s">
        <v>211</v>
      </c>
      <c r="C75">
        <v>0.51835853099999996</v>
      </c>
      <c r="D75">
        <v>84</v>
      </c>
      <c r="E75">
        <v>39</v>
      </c>
      <c r="F75" s="7">
        <v>7</v>
      </c>
      <c r="G75">
        <v>158.77000000000001</v>
      </c>
      <c r="H75">
        <v>0.36751275429867103</v>
      </c>
      <c r="I75">
        <v>727.63519706691102</v>
      </c>
      <c r="J75">
        <v>25370</v>
      </c>
      <c r="K75">
        <v>21130</v>
      </c>
      <c r="L75">
        <v>0.34641305032436859</v>
      </c>
      <c r="M75">
        <v>33.841405807142408</v>
      </c>
      <c r="N75">
        <v>16.986836304087674</v>
      </c>
      <c r="O75">
        <v>1</v>
      </c>
      <c r="P75">
        <v>101</v>
      </c>
      <c r="Q75">
        <v>466</v>
      </c>
      <c r="R75">
        <v>55.111167097058633</v>
      </c>
      <c r="S75">
        <v>667.00258235182969</v>
      </c>
      <c r="T75">
        <v>1158.2792719027523</v>
      </c>
      <c r="U75">
        <v>6337</v>
      </c>
      <c r="V75">
        <v>23.17</v>
      </c>
      <c r="W75" s="7">
        <v>0</v>
      </c>
      <c r="X75">
        <f>VLOOKUP(B75,'3月14日之前使用和计算的所有数据'!B:I,8,0)</f>
        <v>2</v>
      </c>
      <c r="Y75">
        <f>VLOOKUP(B75,'3月14日之前使用和计算的所有数据'!B:J,9,0)</f>
        <v>4</v>
      </c>
      <c r="Z75">
        <f>VLOOKUP(B75,'3月14日之前使用和计算的所有数据'!B:K,10,0)</f>
        <v>12</v>
      </c>
      <c r="AA75">
        <f>VLOOKUP(B75,'3月14日之前使用和计算的所有数据'!B:L,11,0)</f>
        <v>4.1684039999999997E-3</v>
      </c>
      <c r="AB75">
        <f>VLOOKUP(B75,'3月14日之前使用和计算的所有数据'!B:M,12,0)</f>
        <v>1.5895699999999999E-4</v>
      </c>
      <c r="AC75">
        <f>VLOOKUP(B75,'3月14日之前使用和计算的所有数据'!B:N,13,0)</f>
        <v>8.1148149999999992E-3</v>
      </c>
      <c r="AD75">
        <f>VLOOKUP(B75,'3月14日之前使用和计算的所有数据'!B:O,14,0)</f>
        <v>1.1887211616066859</v>
      </c>
      <c r="AE75" s="38">
        <f>VLOOKUP(B75,'3月14日之前使用和计算的所有数据'!B:P,15,0)</f>
        <v>315.55799999999999</v>
      </c>
      <c r="AF75">
        <v>114.200423</v>
      </c>
      <c r="AG75">
        <v>35.601840000000003</v>
      </c>
    </row>
    <row r="76" spans="1:33">
      <c r="A76">
        <v>75</v>
      </c>
      <c r="B76" s="7" t="s">
        <v>200</v>
      </c>
      <c r="C76">
        <v>0.15897724599999999</v>
      </c>
      <c r="D76">
        <v>96</v>
      </c>
      <c r="E76">
        <v>36</v>
      </c>
      <c r="F76" s="7">
        <v>13</v>
      </c>
      <c r="G76">
        <v>593.41</v>
      </c>
      <c r="H76">
        <v>0.17027013363441804</v>
      </c>
      <c r="I76">
        <v>726.41694209817604</v>
      </c>
      <c r="J76">
        <v>17992</v>
      </c>
      <c r="K76">
        <v>19969.14</v>
      </c>
      <c r="L76">
        <v>0.40444212264707369</v>
      </c>
      <c r="M76">
        <v>34.37083972295715</v>
      </c>
      <c r="N76">
        <v>13.365126977974757</v>
      </c>
      <c r="O76">
        <v>6</v>
      </c>
      <c r="P76">
        <v>409</v>
      </c>
      <c r="Q76">
        <v>1690</v>
      </c>
      <c r="R76">
        <v>176.82546637232269</v>
      </c>
      <c r="S76">
        <v>587.11514804266869</v>
      </c>
      <c r="T76">
        <v>958.69634822466776</v>
      </c>
      <c r="U76">
        <v>5479</v>
      </c>
      <c r="V76">
        <v>425.79</v>
      </c>
      <c r="W76" s="7">
        <v>0</v>
      </c>
      <c r="X76">
        <f>VLOOKUP(B76,'3月14日之前使用和计算的所有数据'!B:I,8,0)</f>
        <v>2</v>
      </c>
      <c r="Y76">
        <f>VLOOKUP(B76,'3月14日之前使用和计算的所有数据'!B:J,9,0)</f>
        <v>7</v>
      </c>
      <c r="Z76">
        <f>VLOOKUP(B76,'3月14日之前使用和计算的所有数据'!B:K,10,0)</f>
        <v>15</v>
      </c>
      <c r="AA76">
        <f>VLOOKUP(B76,'3月14日之前使用和计算的所有数据'!B:L,11,0)</f>
        <v>5.6740860000000001E-3</v>
      </c>
      <c r="AB76">
        <f>VLOOKUP(B76,'3月14日之前使用和计算的所有数据'!B:M,12,0)</f>
        <v>1.6071999999999999E-4</v>
      </c>
      <c r="AC76">
        <f>VLOOKUP(B76,'3月14日之前使用和计算的所有数据'!B:N,13,0)</f>
        <v>4.1998069999999998E-3</v>
      </c>
      <c r="AD76">
        <f>VLOOKUP(B76,'3月14日之前使用和计算的所有数据'!B:O,14,0)</f>
        <v>0.55028300088699778</v>
      </c>
      <c r="AE76" s="38">
        <f>VLOOKUP(B76,'3月14日之前使用和计算的所有数据'!B:P,15,0)</f>
        <v>370.59800000000001</v>
      </c>
      <c r="AF76">
        <v>113.86595699999999</v>
      </c>
      <c r="AG76">
        <v>35.299576999999999</v>
      </c>
    </row>
    <row r="77" spans="1:33">
      <c r="A77">
        <v>76</v>
      </c>
      <c r="B77" s="7" t="s">
        <v>190</v>
      </c>
      <c r="C77">
        <v>1.4735202489999999</v>
      </c>
      <c r="D77">
        <v>1419</v>
      </c>
      <c r="E77">
        <v>26</v>
      </c>
      <c r="F77" s="7">
        <v>22</v>
      </c>
      <c r="G77">
        <v>725.54</v>
      </c>
      <c r="H77">
        <v>0.38713234280673708</v>
      </c>
      <c r="I77">
        <v>974.40236368520004</v>
      </c>
      <c r="J77">
        <v>44231</v>
      </c>
      <c r="K77">
        <v>29836.720000000001</v>
      </c>
      <c r="L77">
        <v>0.37213661548639637</v>
      </c>
      <c r="M77">
        <v>55.927998456322193</v>
      </c>
      <c r="N77">
        <v>25.385230311216475</v>
      </c>
      <c r="O77">
        <v>41</v>
      </c>
      <c r="P77">
        <v>379</v>
      </c>
      <c r="Q77">
        <v>1030</v>
      </c>
      <c r="R77">
        <v>850.94412437632661</v>
      </c>
      <c r="S77">
        <v>623.67340187997911</v>
      </c>
      <c r="T77">
        <v>807.6742839815862</v>
      </c>
      <c r="U77">
        <v>26769</v>
      </c>
      <c r="V77">
        <v>2720</v>
      </c>
      <c r="W77" s="7">
        <v>3940000</v>
      </c>
      <c r="X77">
        <f>VLOOKUP(B77,'3月14日之前使用和计算的所有数据'!B:I,8,0)</f>
        <v>5</v>
      </c>
      <c r="Y77">
        <f>VLOOKUP(B77,'3月14日之前使用和计算的所有数据'!B:J,9,0)</f>
        <v>13</v>
      </c>
      <c r="Z77">
        <f>VLOOKUP(B77,'3月14日之前使用和计算的所有数据'!B:K,10,0)</f>
        <v>26</v>
      </c>
      <c r="AA77">
        <f>VLOOKUP(B77,'3月14日之前使用和计算的所有数据'!B:L,11,0)</f>
        <v>2.8880309999999999E-2</v>
      </c>
      <c r="AB77">
        <f>VLOOKUP(B77,'3月14日之前使用和计算的所有数据'!B:M,12,0)</f>
        <v>1.6611299999999999E-4</v>
      </c>
      <c r="AC77">
        <f>VLOOKUP(B77,'3月14日之前使用和计算的所有数据'!B:N,13,0)</f>
        <v>9.9597660000000001E-3</v>
      </c>
      <c r="AD77">
        <f>VLOOKUP(B77,'3月14日之前使用和计算的所有数据'!B:O,14,0)</f>
        <v>3.5717505243377761</v>
      </c>
      <c r="AE77" s="38">
        <f>VLOOKUP(B77,'3月14日之前使用和计算的所有数据'!B:P,15,0)</f>
        <v>324.52999999999997</v>
      </c>
      <c r="AF77">
        <v>113.677548</v>
      </c>
      <c r="AG77">
        <v>34.7545</v>
      </c>
    </row>
    <row r="78" spans="1:33">
      <c r="A78">
        <v>77</v>
      </c>
      <c r="B78" s="7" t="s">
        <v>178</v>
      </c>
      <c r="C78">
        <v>0.51466383500000001</v>
      </c>
      <c r="D78">
        <v>252</v>
      </c>
      <c r="E78">
        <v>38</v>
      </c>
      <c r="F78" s="7">
        <v>7</v>
      </c>
      <c r="G78">
        <v>482.08</v>
      </c>
      <c r="H78">
        <v>8.5027381347494199E-2</v>
      </c>
      <c r="I78">
        <v>964.93194555644504</v>
      </c>
      <c r="J78">
        <v>26227</v>
      </c>
      <c r="K78">
        <v>22813.07</v>
      </c>
      <c r="L78">
        <v>0.34226684367739796</v>
      </c>
      <c r="M78">
        <v>25.616080318619318</v>
      </c>
      <c r="N78">
        <v>14.443660803186194</v>
      </c>
      <c r="O78">
        <v>2</v>
      </c>
      <c r="P78">
        <v>249</v>
      </c>
      <c r="Q78">
        <v>1117</v>
      </c>
      <c r="R78">
        <v>67.119565217391312</v>
      </c>
      <c r="S78">
        <v>637.23863259210088</v>
      </c>
      <c r="T78">
        <v>841.35413209425826</v>
      </c>
      <c r="U78">
        <v>5506</v>
      </c>
      <c r="V78">
        <v>190.9</v>
      </c>
      <c r="W78" s="7">
        <v>0</v>
      </c>
      <c r="X78">
        <f>VLOOKUP(B78,'3月14日之前使用和计算的所有数据'!B:I,8,0)</f>
        <v>4</v>
      </c>
      <c r="Y78">
        <f>VLOOKUP(B78,'3月14日之前使用和计算的所有数据'!B:J,9,0)</f>
        <v>11</v>
      </c>
      <c r="Z78">
        <f>VLOOKUP(B78,'3月14日之前使用和计算的所有数据'!B:K,10,0)</f>
        <v>23</v>
      </c>
      <c r="AA78">
        <f>VLOOKUP(B78,'3月14日之前使用和计算的所有数据'!B:L,11,0)</f>
        <v>4.5620360000000002E-3</v>
      </c>
      <c r="AB78">
        <f>VLOOKUP(B78,'3月14日之前使用和计算的所有数据'!B:M,12,0)</f>
        <v>1.6401499999999999E-4</v>
      </c>
      <c r="AC78">
        <f>VLOOKUP(B78,'3月14日之前使用和计算的所有数据'!B:N,13,0)</f>
        <v>6.2184809999999997E-3</v>
      </c>
      <c r="AD78">
        <f>VLOOKUP(B78,'3月14日之前使用和计算的所有数据'!B:O,14,0)</f>
        <v>1.2221174467413789</v>
      </c>
      <c r="AE78" s="38">
        <f>VLOOKUP(B78,'3月14日之前使用和计算的所有数据'!B:P,15,0)</f>
        <v>395.99400000000003</v>
      </c>
      <c r="AF78">
        <v>114.19641300000001</v>
      </c>
      <c r="AG78">
        <v>34.102442000000003</v>
      </c>
    </row>
    <row r="79" spans="1:33">
      <c r="A79">
        <v>78</v>
      </c>
      <c r="B79" s="7" t="s">
        <v>171</v>
      </c>
      <c r="C79">
        <v>0.30164829199999998</v>
      </c>
      <c r="D79">
        <v>84</v>
      </c>
      <c r="E79">
        <v>22</v>
      </c>
      <c r="F79" s="7">
        <v>25</v>
      </c>
      <c r="G79">
        <v>274.47000000000003</v>
      </c>
      <c r="H79">
        <v>0.50355230079790136</v>
      </c>
      <c r="I79">
        <v>1048.7963316774935</v>
      </c>
      <c r="J79">
        <v>23777</v>
      </c>
      <c r="K79">
        <v>18912.009999999998</v>
      </c>
      <c r="L79">
        <v>0.26232375122964258</v>
      </c>
      <c r="M79">
        <v>25.758735016577401</v>
      </c>
      <c r="N79">
        <v>11.826429117936385</v>
      </c>
      <c r="O79">
        <v>3</v>
      </c>
      <c r="P79">
        <v>118</v>
      </c>
      <c r="Q79">
        <v>524</v>
      </c>
      <c r="R79">
        <v>86.912959521987815</v>
      </c>
      <c r="S79">
        <v>593.14314861369189</v>
      </c>
      <c r="T79">
        <v>795.71537872991576</v>
      </c>
      <c r="U79">
        <v>3538</v>
      </c>
      <c r="V79">
        <v>290</v>
      </c>
      <c r="W79" s="7">
        <v>0</v>
      </c>
      <c r="X79">
        <f>VLOOKUP(B79,'3月14日之前使用和计算的所有数据'!B:I,8,0)</f>
        <v>2</v>
      </c>
      <c r="Y79">
        <f>VLOOKUP(B79,'3月14日之前使用和计算的所有数据'!B:J,9,0)</f>
        <v>6</v>
      </c>
      <c r="Z79">
        <f>VLOOKUP(B79,'3月14日之前使用和计算的所有数据'!B:K,10,0)</f>
        <v>14</v>
      </c>
      <c r="AA79">
        <f>VLOOKUP(B79,'3月14日之前使用和计算的所有数据'!B:L,11,0)</f>
        <v>1.27398E-4</v>
      </c>
      <c r="AB79">
        <f>VLOOKUP(B79,'3月14日之前使用和计算的所有数据'!B:M,12,0)</f>
        <v>1.5782799999999999E-4</v>
      </c>
      <c r="AC79">
        <f>VLOOKUP(B79,'3月14日之前使用和计算的所有数据'!B:N,13,0)</f>
        <v>1.9126309999999999E-3</v>
      </c>
      <c r="AD79">
        <f>VLOOKUP(B79,'3月14日之前使用和计算的所有数据'!B:O,14,0)</f>
        <v>0.6874861881390858</v>
      </c>
      <c r="AE79" s="38">
        <f>VLOOKUP(B79,'3月14日之前使用和计算的所有数据'!B:P,15,0)</f>
        <v>448.27199999999999</v>
      </c>
      <c r="AF79">
        <v>114.05541100000001</v>
      </c>
      <c r="AG79">
        <v>33.583123999999998</v>
      </c>
    </row>
    <row r="80" spans="1:33">
      <c r="A80">
        <v>79</v>
      </c>
      <c r="B80" s="7" t="s">
        <v>164</v>
      </c>
      <c r="C80">
        <v>0.287777903</v>
      </c>
      <c r="D80">
        <v>255</v>
      </c>
      <c r="E80">
        <v>36</v>
      </c>
      <c r="F80" s="7">
        <v>15</v>
      </c>
      <c r="G80">
        <v>869.16</v>
      </c>
      <c r="H80">
        <v>7.492291407796034E-2</v>
      </c>
      <c r="I80">
        <v>576.25140887091425</v>
      </c>
      <c r="J80">
        <v>11708</v>
      </c>
      <c r="K80">
        <v>18997.27</v>
      </c>
      <c r="L80">
        <v>0.26692438676423214</v>
      </c>
      <c r="M80">
        <v>24.027796953380275</v>
      </c>
      <c r="N80">
        <v>10.726448525012657</v>
      </c>
      <c r="O80">
        <v>2</v>
      </c>
      <c r="P80">
        <v>344</v>
      </c>
      <c r="Q80">
        <v>2344</v>
      </c>
      <c r="R80">
        <v>19.449813613143725</v>
      </c>
      <c r="S80">
        <v>685.71954530811354</v>
      </c>
      <c r="T80">
        <v>1153.5275438354274</v>
      </c>
      <c r="U80">
        <v>13555</v>
      </c>
      <c r="V80">
        <v>322.60000000000002</v>
      </c>
      <c r="W80" s="7">
        <v>0</v>
      </c>
      <c r="X80">
        <f>VLOOKUP(B80,'3月14日之前使用和计算的所有数据'!B:I,8,0)</f>
        <v>2</v>
      </c>
      <c r="Y80">
        <f>VLOOKUP(B80,'3月14日之前使用和计算的所有数据'!B:J,9,0)</f>
        <v>8</v>
      </c>
      <c r="Z80">
        <f>VLOOKUP(B80,'3月14日之前使用和计算的所有数据'!B:K,10,0)</f>
        <v>21</v>
      </c>
      <c r="AA80">
        <f>VLOOKUP(B80,'3月14日之前使用和计算的所有数据'!B:L,11,0)</f>
        <v>2.814801E-3</v>
      </c>
      <c r="AB80">
        <f>VLOOKUP(B80,'3月14日之前使用和计算的所有数据'!B:M,12,0)</f>
        <v>1.6466300000000001E-4</v>
      </c>
      <c r="AC80">
        <f>VLOOKUP(B80,'3月14日之前使用和计算的所有数据'!B:N,13,0)</f>
        <v>2.0128490000000001E-3</v>
      </c>
      <c r="AD80">
        <f>VLOOKUP(B80,'3月14日之前使用和计算的所有数据'!B:O,14,0)</f>
        <v>0.87661650516102718</v>
      </c>
      <c r="AE80" s="38">
        <f>VLOOKUP(B80,'3月14日之前使用和计算的所有数据'!B:P,15,0)</f>
        <v>515.79399999999998</v>
      </c>
      <c r="AF80">
        <v>114.02331</v>
      </c>
      <c r="AG80">
        <v>32.972315000000002</v>
      </c>
    </row>
    <row r="81" spans="1:33">
      <c r="A81">
        <v>80</v>
      </c>
      <c r="B81" s="7" t="s">
        <v>324</v>
      </c>
      <c r="C81">
        <v>0.67465394899999998</v>
      </c>
      <c r="D81">
        <v>174</v>
      </c>
      <c r="E81">
        <v>37</v>
      </c>
      <c r="F81" s="7">
        <v>12</v>
      </c>
      <c r="G81">
        <v>256.94</v>
      </c>
      <c r="H81">
        <v>0.25126488674398695</v>
      </c>
      <c r="I81">
        <v>266.64591116645909</v>
      </c>
      <c r="J81">
        <v>15531</v>
      </c>
      <c r="K81">
        <v>20024.28</v>
      </c>
      <c r="L81">
        <v>0.37362808437767575</v>
      </c>
      <c r="M81">
        <v>19.848991982564023</v>
      </c>
      <c r="N81">
        <v>16.817155756207676</v>
      </c>
      <c r="O81">
        <v>1</v>
      </c>
      <c r="P81">
        <v>108</v>
      </c>
      <c r="Q81">
        <v>200</v>
      </c>
      <c r="R81">
        <v>25.834825251031369</v>
      </c>
      <c r="S81">
        <v>593.91297579201375</v>
      </c>
      <c r="T81">
        <v>563.55569393632754</v>
      </c>
      <c r="U81">
        <v>4447</v>
      </c>
      <c r="V81">
        <v>96.9</v>
      </c>
      <c r="W81" s="7">
        <v>0</v>
      </c>
      <c r="X81">
        <f>VLOOKUP(B81,'3月14日之前使用和计算的所有数据'!B:I,8,0)</f>
        <v>3</v>
      </c>
      <c r="Y81">
        <f>VLOOKUP(B81,'3月14日之前使用和计算的所有数据'!B:J,9,0)</f>
        <v>11</v>
      </c>
      <c r="Z81">
        <f>VLOOKUP(B81,'3月14日之前使用和计算的所有数据'!B:K,10,0)</f>
        <v>27</v>
      </c>
      <c r="AA81">
        <f>VLOOKUP(B81,'3月14日之前使用和计算的所有数据'!B:L,11,0)</f>
        <v>7.7792130000000001E-3</v>
      </c>
      <c r="AB81">
        <f>VLOOKUP(B81,'3月14日之前使用和计算的所有数据'!B:M,12,0)</f>
        <v>1.67336E-4</v>
      </c>
      <c r="AC81">
        <f>VLOOKUP(B81,'3月14日之前使用和计算的所有数据'!B:N,13,0)</f>
        <v>2.8680060000000002E-3</v>
      </c>
      <c r="AD81">
        <f>VLOOKUP(B81,'3月14日之前使用和计算的所有数据'!B:O,14,0)</f>
        <v>0.7416522013105169</v>
      </c>
      <c r="AE81" s="38">
        <f>VLOOKUP(B81,'3月14日之前使用和计算的所有数据'!B:P,15,0)</f>
        <v>448.69200000000001</v>
      </c>
      <c r="AF81">
        <v>113.37128300000001</v>
      </c>
      <c r="AG81">
        <v>31.716139999999999</v>
      </c>
    </row>
    <row r="82" spans="1:33">
      <c r="A82">
        <v>81</v>
      </c>
      <c r="B82" s="7" t="s">
        <v>131</v>
      </c>
      <c r="C82">
        <v>7.5322474E-2</v>
      </c>
      <c r="D82">
        <v>40</v>
      </c>
      <c r="E82">
        <v>37</v>
      </c>
      <c r="F82" s="7">
        <v>0</v>
      </c>
      <c r="G82">
        <v>526.89</v>
      </c>
      <c r="H82">
        <v>0.17753231224733818</v>
      </c>
      <c r="I82">
        <v>591.34680134680127</v>
      </c>
      <c r="J82">
        <v>14366</v>
      </c>
      <c r="K82">
        <v>16490.88</v>
      </c>
      <c r="L82">
        <v>0.28279147450131908</v>
      </c>
      <c r="M82">
        <v>19.125434151340887</v>
      </c>
      <c r="N82">
        <v>11.015582000037959</v>
      </c>
      <c r="O82">
        <v>2</v>
      </c>
      <c r="P82">
        <v>235</v>
      </c>
      <c r="Q82">
        <v>713</v>
      </c>
      <c r="R82">
        <v>60.107422801723324</v>
      </c>
      <c r="S82">
        <v>647.19391144261613</v>
      </c>
      <c r="T82">
        <v>569.37880772077665</v>
      </c>
      <c r="U82">
        <v>6748</v>
      </c>
      <c r="V82">
        <v>674.26</v>
      </c>
      <c r="W82" s="7">
        <v>0</v>
      </c>
      <c r="X82">
        <f>VLOOKUP(B82,'3月14日之前使用和计算的所有数据'!B:I,8,0)</f>
        <v>2</v>
      </c>
      <c r="Y82">
        <f>VLOOKUP(B82,'3月14日之前使用和计算的所有数据'!B:J,9,0)</f>
        <v>8</v>
      </c>
      <c r="Z82">
        <f>VLOOKUP(B82,'3月14日之前使用和计算的所有数据'!B:K,10,0)</f>
        <v>18</v>
      </c>
      <c r="AA82">
        <f>VLOOKUP(B82,'3月14日之前使用和计算的所有数据'!B:L,11,0)</f>
        <v>1.650044E-3</v>
      </c>
      <c r="AB82">
        <f>VLOOKUP(B82,'3月14日之前使用和计算的所有数据'!B:M,12,0)</f>
        <v>1.61812E-4</v>
      </c>
      <c r="AC82">
        <f>VLOOKUP(B82,'3月14日之前使用和计算的所有数据'!B:N,13,0)</f>
        <v>8.6441000000000003E-4</v>
      </c>
      <c r="AD82">
        <f>VLOOKUP(B82,'3月14日之前使用和计算的所有数据'!B:O,14,0)</f>
        <v>0.97291085794155152</v>
      </c>
      <c r="AE82" s="38">
        <f>VLOOKUP(B82,'3月14日之前使用和计算的所有数据'!B:P,15,0)</f>
        <v>368.22800000000001</v>
      </c>
      <c r="AF82">
        <v>113.35399</v>
      </c>
      <c r="AG82">
        <v>30.90606</v>
      </c>
    </row>
    <row r="83" spans="1:33">
      <c r="A83">
        <v>82</v>
      </c>
      <c r="B83" s="7" t="s">
        <v>85</v>
      </c>
      <c r="C83">
        <v>1.8824832170000001</v>
      </c>
      <c r="D83">
        <v>544</v>
      </c>
      <c r="E83">
        <v>32</v>
      </c>
      <c r="F83" s="7">
        <v>16</v>
      </c>
      <c r="G83">
        <v>294.63</v>
      </c>
      <c r="H83">
        <v>0.29793300071275836</v>
      </c>
      <c r="I83">
        <v>587.4975074775673</v>
      </c>
      <c r="J83">
        <v>26608</v>
      </c>
      <c r="K83">
        <v>25347.16</v>
      </c>
      <c r="L83">
        <v>0.36995553745375559</v>
      </c>
      <c r="M83">
        <v>31.1136001086108</v>
      </c>
      <c r="N83">
        <v>17.829141635271359</v>
      </c>
      <c r="O83">
        <v>9</v>
      </c>
      <c r="P83">
        <v>190</v>
      </c>
      <c r="Q83">
        <v>515</v>
      </c>
      <c r="R83">
        <v>369.40569527882428</v>
      </c>
      <c r="S83">
        <v>454.80772494314903</v>
      </c>
      <c r="T83">
        <v>520.31361368496084</v>
      </c>
      <c r="U83">
        <v>4666</v>
      </c>
      <c r="V83">
        <v>123.47</v>
      </c>
      <c r="W83" s="7">
        <v>0</v>
      </c>
      <c r="X83">
        <f>VLOOKUP(B83,'3月14日之前使用和计算的所有数据'!B:I,8,0)</f>
        <v>4</v>
      </c>
      <c r="Y83">
        <f>VLOOKUP(B83,'3月14日之前使用和计算的所有数据'!B:J,9,0)</f>
        <v>11</v>
      </c>
      <c r="Z83">
        <f>VLOOKUP(B83,'3月14日之前使用和计算的所有数据'!B:K,10,0)</f>
        <v>20</v>
      </c>
      <c r="AA83">
        <f>VLOOKUP(B83,'3月14日之前使用和计算的所有数据'!B:L,11,0)</f>
        <v>6.6044210000000001E-3</v>
      </c>
      <c r="AB83">
        <f>VLOOKUP(B83,'3月14日之前使用和计算的所有数据'!B:M,12,0)</f>
        <v>1.52905E-4</v>
      </c>
      <c r="AC83">
        <f>VLOOKUP(B83,'3月14日之前使用和计算的所有数据'!B:N,13,0)</f>
        <v>7.3743200000000002E-5</v>
      </c>
      <c r="AD83">
        <f>VLOOKUP(B83,'3月14日之前使用和计算的所有数据'!B:O,14,0)</f>
        <v>1.2694648071978796</v>
      </c>
      <c r="AE83" s="38">
        <f>VLOOKUP(B83,'3月14日之前使用和计算的所有数据'!B:P,15,0)</f>
        <v>53.216700000000003</v>
      </c>
      <c r="AF83">
        <v>113.021728</v>
      </c>
      <c r="AG83">
        <v>27.961787999999999</v>
      </c>
    </row>
    <row r="84" spans="1:33">
      <c r="A84">
        <v>83</v>
      </c>
      <c r="B84" s="7" t="s">
        <v>71</v>
      </c>
      <c r="C84">
        <v>0.69225133299999997</v>
      </c>
      <c r="D84">
        <v>548</v>
      </c>
      <c r="E84">
        <v>35</v>
      </c>
      <c r="F84" s="7">
        <v>12</v>
      </c>
      <c r="G84">
        <v>735.5</v>
      </c>
      <c r="H84">
        <v>0.14099252209381374</v>
      </c>
      <c r="I84">
        <v>480.75037584155831</v>
      </c>
      <c r="J84">
        <v>17299</v>
      </c>
      <c r="K84">
        <v>25393.17</v>
      </c>
      <c r="L84">
        <v>0.4051665533650578</v>
      </c>
      <c r="M84">
        <v>25.791978246091094</v>
      </c>
      <c r="N84">
        <v>13.51869476546567</v>
      </c>
      <c r="O84">
        <v>7</v>
      </c>
      <c r="P84">
        <v>425</v>
      </c>
      <c r="Q84">
        <v>1925</v>
      </c>
      <c r="R84">
        <v>121.66961250849762</v>
      </c>
      <c r="S84">
        <v>351.18966689326987</v>
      </c>
      <c r="T84">
        <v>823.92929979605708</v>
      </c>
      <c r="U84">
        <v>16528</v>
      </c>
      <c r="V84">
        <v>850</v>
      </c>
      <c r="W84" s="7">
        <v>0</v>
      </c>
      <c r="X84">
        <f>VLOOKUP(B84,'3月14日之前使用和计算的所有数据'!B:I,8,0)</f>
        <v>3</v>
      </c>
      <c r="Y84">
        <f>VLOOKUP(B84,'3月14日之前使用和计算的所有数据'!B:J,9,0)</f>
        <v>11</v>
      </c>
      <c r="Z84">
        <f>VLOOKUP(B84,'3月14日之前使用和计算的所有数据'!B:K,10,0)</f>
        <v>21</v>
      </c>
      <c r="AA84">
        <f>VLOOKUP(B84,'3月14日之前使用和计算的所有数据'!B:L,11,0)</f>
        <v>8.1381690000000007E-3</v>
      </c>
      <c r="AB84">
        <f>VLOOKUP(B84,'3月14日之前使用和计算的所有数据'!B:M,12,0)</f>
        <v>1.5121700000000001E-4</v>
      </c>
      <c r="AC84">
        <f>VLOOKUP(B84,'3月14日之前使用和计算的所有数据'!B:N,13,0)</f>
        <v>4.9059700000000001E-5</v>
      </c>
      <c r="AD84">
        <f>VLOOKUP(B84,'3月14日之前使用和计算的所有数据'!B:O,14,0)</f>
        <v>0.73884177770434412</v>
      </c>
      <c r="AE84" s="38">
        <f>VLOOKUP(B84,'3月14日之前使用和计算的所有数据'!B:P,15,0)</f>
        <v>180.82</v>
      </c>
      <c r="AF84">
        <v>112.598022</v>
      </c>
      <c r="AG84">
        <v>26.943214000000001</v>
      </c>
    </row>
    <row r="85" spans="1:33">
      <c r="A85">
        <v>84</v>
      </c>
      <c r="B85" s="7" t="s">
        <v>31</v>
      </c>
      <c r="C85">
        <v>3.5814490839999999</v>
      </c>
      <c r="D85">
        <v>651</v>
      </c>
      <c r="E85">
        <v>25</v>
      </c>
      <c r="F85" s="7">
        <v>23</v>
      </c>
      <c r="G85">
        <v>176.8</v>
      </c>
      <c r="H85">
        <v>1</v>
      </c>
      <c r="I85">
        <v>717.24137931034488</v>
      </c>
      <c r="J85">
        <v>56601</v>
      </c>
      <c r="K85">
        <v>42591.02</v>
      </c>
      <c r="L85">
        <v>0.36764705882352938</v>
      </c>
      <c r="M85">
        <v>100.02828054298642</v>
      </c>
      <c r="N85">
        <v>72.873303167420815</v>
      </c>
      <c r="O85">
        <v>5</v>
      </c>
      <c r="P85">
        <v>186</v>
      </c>
      <c r="Q85">
        <v>337</v>
      </c>
      <c r="R85">
        <v>192.262443438914</v>
      </c>
      <c r="S85">
        <v>1411.1990950226243</v>
      </c>
      <c r="T85">
        <v>2891.4027149321264</v>
      </c>
      <c r="U85">
        <v>77415</v>
      </c>
      <c r="V85">
        <v>0</v>
      </c>
      <c r="W85" s="7">
        <v>0</v>
      </c>
      <c r="X85">
        <f>VLOOKUP(B85,'3月14日之前使用和计算的所有数据'!B:I,8,0)</f>
        <v>2</v>
      </c>
      <c r="Y85">
        <f>VLOOKUP(B85,'3月14日之前使用和计算的所有数据'!B:J,9,0)</f>
        <v>6</v>
      </c>
      <c r="Z85">
        <f>VLOOKUP(B85,'3月14日之前使用和计算的所有数据'!B:K,10,0)</f>
        <v>14</v>
      </c>
      <c r="AA85">
        <f>VLOOKUP(B85,'3月14日之前使用和计算的所有数据'!B:L,11,0)</f>
        <v>2.8467340000000001E-3</v>
      </c>
      <c r="AB85">
        <f>VLOOKUP(B85,'3月14日之前使用和计算的所有数据'!B:M,12,0)</f>
        <v>1.3781700000000001E-4</v>
      </c>
      <c r="AC85">
        <f>VLOOKUP(B85,'3月14日之前使用和计算的所有数据'!B:N,13,0)</f>
        <v>7.0541599999999999E-6</v>
      </c>
      <c r="AD85">
        <f>VLOOKUP(B85,'3月14日之前使用和计算的所有数据'!B:O,14,0)</f>
        <v>2.5467590466974261</v>
      </c>
      <c r="AE85" s="38">
        <f>VLOOKUP(B85,'3月14日之前使用和计算的所有数据'!B:P,15,0)</f>
        <v>61.255299999999998</v>
      </c>
      <c r="AF85">
        <v>114.01011</v>
      </c>
      <c r="AG85">
        <v>22.980288999999999</v>
      </c>
    </row>
    <row r="86" spans="1:33">
      <c r="A86">
        <v>85</v>
      </c>
      <c r="B86" s="7" t="s">
        <v>24</v>
      </c>
      <c r="C86">
        <v>8.6350867739999995</v>
      </c>
      <c r="D86">
        <v>2244</v>
      </c>
      <c r="E86">
        <v>22</v>
      </c>
      <c r="F86" s="7">
        <v>26</v>
      </c>
      <c r="G86">
        <v>884.03</v>
      </c>
      <c r="H86">
        <v>1</v>
      </c>
      <c r="I86">
        <v>4437.901606425703</v>
      </c>
      <c r="J86">
        <v>92772</v>
      </c>
      <c r="K86">
        <v>46715.25</v>
      </c>
      <c r="L86">
        <v>0.11424951641912605</v>
      </c>
      <c r="M86">
        <v>22.478875151295771</v>
      </c>
      <c r="N86">
        <v>24.193749080913545</v>
      </c>
      <c r="O86">
        <v>8</v>
      </c>
      <c r="P86">
        <v>285</v>
      </c>
      <c r="Q86">
        <v>346</v>
      </c>
      <c r="R86">
        <v>75.734986369240872</v>
      </c>
      <c r="S86">
        <v>357.45393255884989</v>
      </c>
      <c r="T86">
        <v>666.83257355519606</v>
      </c>
      <c r="U86">
        <v>151133</v>
      </c>
      <c r="V86">
        <v>2238</v>
      </c>
      <c r="W86" s="7">
        <v>20510100</v>
      </c>
      <c r="X86">
        <f>VLOOKUP(B86,'3月14日之前使用和计算的所有数据'!B:I,8,0)</f>
        <v>2</v>
      </c>
      <c r="Y86">
        <f>VLOOKUP(B86,'3月14日之前使用和计算的所有数据'!B:J,9,0)</f>
        <v>4</v>
      </c>
      <c r="Z86">
        <f>VLOOKUP(B86,'3月14日之前使用和计算的所有数据'!B:K,10,0)</f>
        <v>8</v>
      </c>
      <c r="AA86">
        <f>VLOOKUP(B86,'3月14日之前使用和计算的所有数据'!B:L,11,0)</f>
        <v>4.2465900000000003E-5</v>
      </c>
      <c r="AB86">
        <f>VLOOKUP(B86,'3月14日之前使用和计算的所有数据'!B:M,12,0)</f>
        <v>1.3217E-4</v>
      </c>
      <c r="AC86">
        <f>VLOOKUP(B86,'3月14日之前使用和计算的所有数据'!B:N,13,0)</f>
        <v>3.4637700000000002E-6</v>
      </c>
      <c r="AD86">
        <f>VLOOKUP(B86,'3月14日之前使用和计算的所有数据'!B:O,14,0)</f>
        <v>3.0540187923522724</v>
      </c>
      <c r="AE86" s="38">
        <f>VLOOKUP(B86,'3月14日之前使用和计算的所有数据'!B:P,15,0)</f>
        <v>169.70400000000001</v>
      </c>
      <c r="AF86">
        <v>114.136707</v>
      </c>
      <c r="AG86">
        <v>22.573056999999999</v>
      </c>
    </row>
    <row r="87" spans="1:33">
      <c r="A87">
        <v>86</v>
      </c>
      <c r="B87" s="7" t="s">
        <v>243</v>
      </c>
      <c r="C87">
        <v>0.33165338999999999</v>
      </c>
      <c r="D87">
        <v>102</v>
      </c>
      <c r="E87">
        <v>39</v>
      </c>
      <c r="F87" s="7">
        <v>5</v>
      </c>
      <c r="G87">
        <v>305.08999999999997</v>
      </c>
      <c r="H87">
        <v>0.17355534432462555</v>
      </c>
      <c r="I87">
        <v>121.46753195047178</v>
      </c>
      <c r="J87">
        <v>11292</v>
      </c>
      <c r="K87">
        <v>20102.07</v>
      </c>
      <c r="L87">
        <v>2.3075158150054085</v>
      </c>
      <c r="M87">
        <v>33.829361827657415</v>
      </c>
      <c r="N87">
        <v>20.393982103641552</v>
      </c>
      <c r="O87">
        <v>2</v>
      </c>
      <c r="P87">
        <v>365</v>
      </c>
      <c r="Q87">
        <v>2698</v>
      </c>
      <c r="R87">
        <v>31.138352617260484</v>
      </c>
      <c r="S87">
        <v>713.55993313448494</v>
      </c>
      <c r="T87">
        <v>1018.060244518011</v>
      </c>
      <c r="U87">
        <v>3680.21</v>
      </c>
      <c r="V87">
        <v>549.15</v>
      </c>
      <c r="W87" s="7">
        <v>0</v>
      </c>
      <c r="X87">
        <f>VLOOKUP(B87,'3月14日之前使用和计算的所有数据'!B:I,8,0)</f>
        <v>5</v>
      </c>
      <c r="Y87">
        <f>VLOOKUP(B87,'3月14日之前使用和计算的所有数据'!B:J,9,0)</f>
        <v>17</v>
      </c>
      <c r="Z87">
        <f>VLOOKUP(B87,'3月14日之前使用和计算的所有数据'!B:K,10,0)</f>
        <v>32</v>
      </c>
      <c r="AA87">
        <f>VLOOKUP(B87,'3月14日之前使用和计算的所有数据'!B:L,11,0)</f>
        <v>0.14128070000000001</v>
      </c>
      <c r="AB87">
        <f>VLOOKUP(B87,'3月14日之前使用和计算的所有数据'!B:M,12,0)</f>
        <v>1.6393399999999999E-4</v>
      </c>
      <c r="AC87">
        <f>VLOOKUP(B87,'3月14日之前使用和计算的所有数据'!B:N,13,0)</f>
        <v>0.40623740000000003</v>
      </c>
      <c r="AD87">
        <f>VLOOKUP(B87,'3月14日之前使用和计算的所有数据'!B:O,14,0)</f>
        <v>0.35866804425566556</v>
      </c>
      <c r="AE87" s="38">
        <f>VLOOKUP(B87,'3月14日之前使用和计算的所有数据'!B:P,15,0)</f>
        <v>442.64</v>
      </c>
      <c r="AF87">
        <v>113.256839</v>
      </c>
      <c r="AG87">
        <v>39.189869000000002</v>
      </c>
    </row>
    <row r="88" spans="1:33">
      <c r="A88">
        <v>87</v>
      </c>
      <c r="B88" s="7" t="s">
        <v>235</v>
      </c>
      <c r="C88">
        <v>2.4350205200000001</v>
      </c>
      <c r="D88">
        <v>890</v>
      </c>
      <c r="E88">
        <v>23</v>
      </c>
      <c r="F88" s="7">
        <v>24</v>
      </c>
      <c r="G88">
        <v>362.67</v>
      </c>
      <c r="H88">
        <v>0.78032371026001601</v>
      </c>
      <c r="I88">
        <v>520.85308056872043</v>
      </c>
      <c r="J88">
        <v>44319</v>
      </c>
      <c r="K88">
        <v>33140.33</v>
      </c>
      <c r="L88">
        <v>0.71139052030771777</v>
      </c>
      <c r="M88">
        <v>68.216284776794325</v>
      </c>
      <c r="N88">
        <v>42.239501475170265</v>
      </c>
      <c r="O88">
        <v>36</v>
      </c>
      <c r="P88">
        <v>234</v>
      </c>
      <c r="Q88">
        <v>640</v>
      </c>
      <c r="R88">
        <v>891.5019163426806</v>
      </c>
      <c r="S88">
        <v>666.17034769901011</v>
      </c>
      <c r="T88">
        <v>772.60319298535853</v>
      </c>
      <c r="U88">
        <v>2065</v>
      </c>
      <c r="V88">
        <v>1884</v>
      </c>
      <c r="W88" s="7">
        <v>4632179</v>
      </c>
      <c r="X88">
        <f>VLOOKUP(B88,'3月14日之前使用和计算的所有数据'!B:I,8,0)</f>
        <v>4</v>
      </c>
      <c r="Y88">
        <f>VLOOKUP(B88,'3月14日之前使用和计算的所有数据'!B:J,9,0)</f>
        <v>12</v>
      </c>
      <c r="Z88">
        <f>VLOOKUP(B88,'3月14日之前使用和计算的所有数据'!B:K,10,0)</f>
        <v>28</v>
      </c>
      <c r="AA88">
        <f>VLOOKUP(B88,'3月14日之前使用和计算的所有数据'!B:L,11,0)</f>
        <v>9.3404560000000005E-3</v>
      </c>
      <c r="AB88">
        <f>VLOOKUP(B88,'3月14日之前使用和计算的所有数据'!B:M,12,0)</f>
        <v>1.63747E-4</v>
      </c>
      <c r="AC88">
        <f>VLOOKUP(B88,'3月14日之前使用和计算的所有数据'!B:N,13,0)</f>
        <v>0.20697740000000001</v>
      </c>
      <c r="AD88">
        <f>VLOOKUP(B88,'3月14日之前使用和计算的所有数据'!B:O,14,0)</f>
        <v>1.5540165208235817</v>
      </c>
      <c r="AE88" s="38">
        <f>VLOOKUP(B88,'3月14日之前使用和计算的所有数据'!B:P,15,0)</f>
        <v>418.70100000000002</v>
      </c>
      <c r="AF88">
        <v>112.55243900000001</v>
      </c>
      <c r="AG88">
        <v>37.813000000000002</v>
      </c>
    </row>
    <row r="89" spans="1:33">
      <c r="A89">
        <v>88</v>
      </c>
      <c r="B89" s="7" t="s">
        <v>232</v>
      </c>
      <c r="C89">
        <v>0.58574277200000002</v>
      </c>
      <c r="D89">
        <v>188</v>
      </c>
      <c r="E89">
        <v>42</v>
      </c>
      <c r="F89" s="7">
        <v>5</v>
      </c>
      <c r="G89">
        <v>319</v>
      </c>
      <c r="H89">
        <v>0.18366771159874609</v>
      </c>
      <c r="I89">
        <v>194.46476469153865</v>
      </c>
      <c r="J89">
        <v>20335</v>
      </c>
      <c r="K89">
        <v>23706.62</v>
      </c>
      <c r="L89">
        <v>0.78996865203761757</v>
      </c>
      <c r="M89">
        <v>34.918495297805642</v>
      </c>
      <c r="N89">
        <v>23.840125391849529</v>
      </c>
      <c r="O89">
        <v>7</v>
      </c>
      <c r="P89">
        <v>250</v>
      </c>
      <c r="Q89">
        <v>1000</v>
      </c>
      <c r="R89">
        <v>169.68652037617554</v>
      </c>
      <c r="S89">
        <v>626.95924764890276</v>
      </c>
      <c r="T89">
        <v>783.69905956112859</v>
      </c>
      <c r="U89">
        <v>3070</v>
      </c>
      <c r="V89">
        <v>545</v>
      </c>
      <c r="W89" s="7">
        <v>0</v>
      </c>
      <c r="X89">
        <f>VLOOKUP(B89,'3月14日之前使用和计算的所有数据'!B:I,8,0)</f>
        <v>4</v>
      </c>
      <c r="Y89">
        <f>VLOOKUP(B89,'3月14日之前使用和计算的所有数据'!B:J,9,0)</f>
        <v>11</v>
      </c>
      <c r="Z89">
        <f>VLOOKUP(B89,'3月14日之前使用和计算的所有数据'!B:K,10,0)</f>
        <v>25</v>
      </c>
      <c r="AA89">
        <f>VLOOKUP(B89,'3月14日之前使用和计算的所有数据'!B:L,11,0)</f>
        <v>9.6435800000000006E-3</v>
      </c>
      <c r="AB89">
        <f>VLOOKUP(B89,'3月14日之前使用和计算的所有数据'!B:M,12,0)</f>
        <v>1.67448E-4</v>
      </c>
      <c r="AC89">
        <f>VLOOKUP(B89,'3月14日之前使用和计算的所有数据'!B:N,13,0)</f>
        <v>0.1381251</v>
      </c>
      <c r="AD89">
        <f>VLOOKUP(B89,'3月14日之前使用和计算的所有数据'!B:O,14,0)</f>
        <v>2.0883408595557755</v>
      </c>
      <c r="AE89" s="38">
        <f>VLOOKUP(B89,'3月14日之前使用和计算的所有数据'!B:P,15,0)</f>
        <v>393.94900000000001</v>
      </c>
      <c r="AF89">
        <v>112.171786</v>
      </c>
      <c r="AG89">
        <v>37.114711999999997</v>
      </c>
    </row>
    <row r="90" spans="1:33">
      <c r="A90">
        <v>89</v>
      </c>
      <c r="B90" s="7" t="s">
        <v>210</v>
      </c>
      <c r="C90">
        <v>0.46190432599999998</v>
      </c>
      <c r="D90">
        <v>202</v>
      </c>
      <c r="E90">
        <v>39</v>
      </c>
      <c r="F90" s="7">
        <v>8</v>
      </c>
      <c r="G90">
        <v>434.48</v>
      </c>
      <c r="H90">
        <v>0.19050359049898727</v>
      </c>
      <c r="I90">
        <v>214.29346485819977</v>
      </c>
      <c r="J90">
        <v>18215</v>
      </c>
      <c r="K90">
        <v>24216.83</v>
      </c>
      <c r="L90">
        <v>0.72730620511876265</v>
      </c>
      <c r="M90">
        <v>32.648223163321667</v>
      </c>
      <c r="N90">
        <v>14.166359786411341</v>
      </c>
      <c r="O90">
        <v>4</v>
      </c>
      <c r="P90">
        <v>345</v>
      </c>
      <c r="Q90">
        <v>1843</v>
      </c>
      <c r="R90">
        <v>83.603387958018772</v>
      </c>
      <c r="S90">
        <v>690.02025409685143</v>
      </c>
      <c r="T90">
        <v>856.65623273798565</v>
      </c>
      <c r="U90">
        <v>4280</v>
      </c>
      <c r="V90">
        <v>508.66</v>
      </c>
      <c r="W90" s="7">
        <v>0</v>
      </c>
      <c r="X90">
        <f>VLOOKUP(B90,'3月14日之前使用和计算的所有数据'!B:I,8,0)</f>
        <v>5</v>
      </c>
      <c r="Y90">
        <f>VLOOKUP(B90,'3月14日之前使用和计算的所有数据'!B:J,9,0)</f>
        <v>15</v>
      </c>
      <c r="Z90">
        <f>VLOOKUP(B90,'3月14日之前使用和计算的所有数据'!B:K,10,0)</f>
        <v>33</v>
      </c>
      <c r="AA90">
        <f>VLOOKUP(B90,'3月14日之前使用和计算的所有数据'!B:L,11,0)</f>
        <v>0.20764779999999999</v>
      </c>
      <c r="AB90">
        <f>VLOOKUP(B90,'3月14日之前使用和计算的所有数据'!B:M,12,0)</f>
        <v>1.73702E-4</v>
      </c>
      <c r="AC90">
        <f>VLOOKUP(B90,'3月14日之前使用和计算的所有数据'!B:N,13,0)</f>
        <v>0.13656579999999999</v>
      </c>
      <c r="AD90">
        <f>VLOOKUP(B90,'3月14日之前使用和计算的所有数据'!B:O,14,0)</f>
        <v>0.41303441974415606</v>
      </c>
      <c r="AE90" s="38">
        <f>VLOOKUP(B90,'3月14日之前使用和计算的所有数据'!B:P,15,0)</f>
        <v>550.04499999999996</v>
      </c>
      <c r="AF90">
        <v>109.96778999999999</v>
      </c>
      <c r="AG90">
        <v>35.026158000000002</v>
      </c>
    </row>
    <row r="91" spans="1:33">
      <c r="A91">
        <v>90</v>
      </c>
      <c r="B91" s="7" t="s">
        <v>192</v>
      </c>
      <c r="C91">
        <v>8.7357052000000004E-2</v>
      </c>
      <c r="D91">
        <v>44</v>
      </c>
      <c r="E91">
        <v>43</v>
      </c>
      <c r="F91" s="7">
        <v>4</v>
      </c>
      <c r="G91">
        <v>501.51</v>
      </c>
      <c r="H91">
        <v>0.13124364419453249</v>
      </c>
      <c r="I91">
        <v>353.64924899513437</v>
      </c>
      <c r="J91">
        <v>14306</v>
      </c>
      <c r="K91">
        <v>20131.580000000002</v>
      </c>
      <c r="L91">
        <v>0.84345277262666751</v>
      </c>
      <c r="M91">
        <v>44.373990548543397</v>
      </c>
      <c r="N91">
        <v>35.319335606468464</v>
      </c>
      <c r="O91">
        <v>3</v>
      </c>
      <c r="P91">
        <v>437</v>
      </c>
      <c r="Q91">
        <v>1624</v>
      </c>
      <c r="R91">
        <v>36.64134314370601</v>
      </c>
      <c r="S91">
        <v>795.59729616557991</v>
      </c>
      <c r="T91">
        <v>845.646148631134</v>
      </c>
      <c r="U91">
        <v>5662</v>
      </c>
      <c r="V91">
        <v>308</v>
      </c>
      <c r="W91" s="7">
        <v>501300</v>
      </c>
      <c r="X91">
        <f>VLOOKUP(B91,'3月14日之前使用和计算的所有数据'!B:I,8,0)</f>
        <v>3</v>
      </c>
      <c r="Y91">
        <f>VLOOKUP(B91,'3月14日之前使用和计算的所有数据'!B:J,9,0)</f>
        <v>10</v>
      </c>
      <c r="Z91">
        <f>VLOOKUP(B91,'3月14日之前使用和计算的所有数据'!B:K,10,0)</f>
        <v>29</v>
      </c>
      <c r="AA91">
        <f>VLOOKUP(B91,'3月14日之前使用和计算的所有数据'!B:L,11,0)</f>
        <v>0.15844459999999999</v>
      </c>
      <c r="AB91">
        <f>VLOOKUP(B91,'3月14日之前使用和计算的所有数据'!B:M,12,0)</f>
        <v>1.7385299999999999E-4</v>
      </c>
      <c r="AC91">
        <f>VLOOKUP(B91,'3月14日之前使用和计算的所有数据'!B:N,13,0)</f>
        <v>3.956076E-2</v>
      </c>
      <c r="AD91">
        <f>VLOOKUP(B91,'3月14日之前使用和计算的所有数据'!B:O,14,0)</f>
        <v>1.2887721347577639</v>
      </c>
      <c r="AE91" s="38">
        <f>VLOOKUP(B91,'3月14日之前使用和计算的所有数据'!B:P,15,0)</f>
        <v>582.05999999999995</v>
      </c>
      <c r="AF91">
        <v>111.01654600000001</v>
      </c>
      <c r="AG91">
        <v>35.045198999999997</v>
      </c>
    </row>
    <row r="92" spans="1:33">
      <c r="A92">
        <v>91</v>
      </c>
      <c r="B92" s="7" t="s">
        <v>182</v>
      </c>
      <c r="C92">
        <v>0.65707245700000005</v>
      </c>
      <c r="D92">
        <v>368</v>
      </c>
      <c r="E92">
        <v>39</v>
      </c>
      <c r="F92" s="7">
        <v>9</v>
      </c>
      <c r="G92">
        <v>554.37</v>
      </c>
      <c r="H92">
        <v>0.17394519905478292</v>
      </c>
      <c r="I92">
        <v>422.08771128369119</v>
      </c>
      <c r="J92">
        <v>12069</v>
      </c>
      <c r="K92">
        <v>24586.01</v>
      </c>
      <c r="L92">
        <v>0.50327398668759127</v>
      </c>
      <c r="M92">
        <v>23.675523567292601</v>
      </c>
      <c r="N92">
        <v>9.04991251330339</v>
      </c>
      <c r="O92">
        <v>1</v>
      </c>
      <c r="P92">
        <v>397</v>
      </c>
      <c r="Q92">
        <v>1609</v>
      </c>
      <c r="R92">
        <v>28.32043581001858</v>
      </c>
      <c r="S92">
        <v>764.11061204610633</v>
      </c>
      <c r="T92">
        <v>647.40155491819542</v>
      </c>
      <c r="U92">
        <v>10260</v>
      </c>
      <c r="V92">
        <v>0</v>
      </c>
      <c r="W92" s="7">
        <v>0</v>
      </c>
      <c r="X92">
        <f>VLOOKUP(B92,'3月14日之前使用和计算的所有数据'!B:I,8,0)</f>
        <v>3</v>
      </c>
      <c r="Y92">
        <f>VLOOKUP(B92,'3月14日之前使用和计算的所有数据'!B:J,9,0)</f>
        <v>11</v>
      </c>
      <c r="Z92">
        <f>VLOOKUP(B92,'3月14日之前使用和计算的所有数据'!B:K,10,0)</f>
        <v>28</v>
      </c>
      <c r="AA92">
        <f>VLOOKUP(B92,'3月14日之前使用和计算的所有数据'!B:L,11,0)</f>
        <v>1.9175669999999999E-2</v>
      </c>
      <c r="AB92">
        <f>VLOOKUP(B92,'3月14日之前使用和计算的所有数据'!B:M,12,0)</f>
        <v>1.7143799999999999E-4</v>
      </c>
      <c r="AC92">
        <f>VLOOKUP(B92,'3月14日之前使用和计算的所有数据'!B:N,13,0)</f>
        <v>1.6183670000000001E-2</v>
      </c>
      <c r="AD92">
        <f>VLOOKUP(B92,'3月14日之前使用和计算的所有数据'!B:O,14,0)</f>
        <v>0.52314225747991705</v>
      </c>
      <c r="AE92" s="38">
        <f>VLOOKUP(B92,'3月14日之前使用和计算的所有数据'!B:P,15,0)</f>
        <v>757.06</v>
      </c>
      <c r="AF92">
        <v>109.595116</v>
      </c>
      <c r="AG92">
        <v>35.114773</v>
      </c>
    </row>
    <row r="93" spans="1:33">
      <c r="A93">
        <v>92</v>
      </c>
      <c r="B93" s="7" t="s">
        <v>174</v>
      </c>
      <c r="C93">
        <v>21.284478679999999</v>
      </c>
      <c r="D93">
        <v>16660</v>
      </c>
      <c r="E93">
        <v>26</v>
      </c>
      <c r="F93" s="7">
        <v>22</v>
      </c>
      <c r="G93">
        <v>776.99</v>
      </c>
      <c r="H93">
        <v>0.71834901350081726</v>
      </c>
      <c r="I93">
        <v>768.68816778789085</v>
      </c>
      <c r="J93">
        <v>32411</v>
      </c>
      <c r="K93">
        <v>34032</v>
      </c>
      <c r="L93">
        <v>0.53411240813910088</v>
      </c>
      <c r="M93">
        <v>44.922071069125728</v>
      </c>
      <c r="N93">
        <v>18.911440301676983</v>
      </c>
      <c r="O93">
        <v>49</v>
      </c>
      <c r="P93">
        <v>439</v>
      </c>
      <c r="Q93">
        <v>1666</v>
      </c>
      <c r="R93">
        <v>813.65268536274596</v>
      </c>
      <c r="S93">
        <v>651.61713792970306</v>
      </c>
      <c r="T93">
        <v>675.9417753124236</v>
      </c>
      <c r="U93">
        <v>26536</v>
      </c>
      <c r="V93">
        <v>2585</v>
      </c>
      <c r="W93" s="7">
        <v>15294811</v>
      </c>
      <c r="X93">
        <f>VLOOKUP(B93,'3月14日之前使用和计算的所有数据'!B:I,8,0)</f>
        <v>6</v>
      </c>
      <c r="Y93">
        <f>VLOOKUP(B93,'3月14日之前使用和计算的所有数据'!B:J,9,0)</f>
        <v>17</v>
      </c>
      <c r="Z93">
        <f>VLOOKUP(B93,'3月14日之前使用和计算的所有数据'!B:K,10,0)</f>
        <v>31</v>
      </c>
      <c r="AA93">
        <f>VLOOKUP(B93,'3月14日之前使用和计算的所有数据'!B:L,11,0)</f>
        <v>8.6846209999999993E-2</v>
      </c>
      <c r="AB93">
        <f>VLOOKUP(B93,'3月14日之前使用和计算的所有数据'!B:M,12,0)</f>
        <v>1.7238400000000001E-4</v>
      </c>
      <c r="AC93">
        <f>VLOOKUP(B93,'3月14日之前使用和计算的所有数据'!B:N,13,0)</f>
        <v>1.258139E-2</v>
      </c>
      <c r="AD93">
        <f>VLOOKUP(B93,'3月14日之前使用和计算的所有数据'!B:O,14,0)</f>
        <v>4.623794511879626</v>
      </c>
      <c r="AE93" s="38">
        <f>VLOOKUP(B93,'3月14日之前使用和计算的所有数据'!B:P,15,0)</f>
        <v>793.01099999999997</v>
      </c>
      <c r="AF93">
        <v>108.946862</v>
      </c>
      <c r="AG93">
        <v>34.292915999999998</v>
      </c>
    </row>
    <row r="94" spans="1:33">
      <c r="A94">
        <v>93</v>
      </c>
      <c r="B94" s="7" t="s">
        <v>158</v>
      </c>
      <c r="C94">
        <v>1.6407621939999999</v>
      </c>
      <c r="D94">
        <v>626</v>
      </c>
      <c r="E94">
        <v>40</v>
      </c>
      <c r="F94" s="7">
        <v>10</v>
      </c>
      <c r="G94">
        <v>380.85</v>
      </c>
      <c r="H94">
        <v>0.14399369830641984</v>
      </c>
      <c r="I94">
        <v>139.7819863466197</v>
      </c>
      <c r="J94">
        <v>11834</v>
      </c>
      <c r="K94">
        <v>26630.73</v>
      </c>
      <c r="L94">
        <v>2.7569909413154785</v>
      </c>
      <c r="M94">
        <v>32.033609032427464</v>
      </c>
      <c r="N94">
        <v>14.885125377445188</v>
      </c>
      <c r="O94">
        <v>1</v>
      </c>
      <c r="P94">
        <v>232</v>
      </c>
      <c r="Q94">
        <v>1325</v>
      </c>
      <c r="R94">
        <v>56.568202704476825</v>
      </c>
      <c r="S94">
        <v>571.09098070106336</v>
      </c>
      <c r="T94">
        <v>653.80070894052778</v>
      </c>
      <c r="U94">
        <v>7410</v>
      </c>
      <c r="V94">
        <v>216.51</v>
      </c>
      <c r="W94" s="7">
        <v>11367</v>
      </c>
      <c r="X94">
        <f>VLOOKUP(B94,'3月14日之前使用和计算的所有数据'!B:I,8,0)</f>
        <v>5</v>
      </c>
      <c r="Y94">
        <f>VLOOKUP(B94,'3月14日之前使用和计算的所有数据'!B:J,9,0)</f>
        <v>15</v>
      </c>
      <c r="Z94">
        <f>VLOOKUP(B94,'3月14日之前使用和计算的所有数据'!B:K,10,0)</f>
        <v>29</v>
      </c>
      <c r="AA94">
        <f>VLOOKUP(B94,'3月14日之前使用和计算的所有数据'!B:L,11,0)</f>
        <v>4.253204E-2</v>
      </c>
      <c r="AB94">
        <f>VLOOKUP(B94,'3月14日之前使用和计算的所有数据'!B:M,12,0)</f>
        <v>1.6946299999999999E-4</v>
      </c>
      <c r="AC94">
        <f>VLOOKUP(B94,'3月14日之前使用和计算的所有数据'!B:N,13,0)</f>
        <v>7.8557639999999995E-3</v>
      </c>
      <c r="AD94">
        <f>VLOOKUP(B94,'3月14日之前使用和计算的所有数据'!B:O,14,0)</f>
        <v>1.3506467065120815</v>
      </c>
      <c r="AE94" s="38">
        <f>VLOOKUP(B94,'3月14日之前使用和计算的所有数据'!B:P,15,0)</f>
        <v>502.33800000000002</v>
      </c>
      <c r="AF94">
        <v>107.03190499999999</v>
      </c>
      <c r="AG94">
        <v>33.070312999999999</v>
      </c>
    </row>
    <row r="95" spans="1:33">
      <c r="A95">
        <v>94</v>
      </c>
      <c r="B95" s="7" t="s">
        <v>146</v>
      </c>
      <c r="C95">
        <v>0.48891890999999998</v>
      </c>
      <c r="D95">
        <v>152</v>
      </c>
      <c r="E95">
        <v>36</v>
      </c>
      <c r="F95" s="7">
        <v>1</v>
      </c>
      <c r="G95">
        <v>311.55</v>
      </c>
      <c r="H95">
        <v>0.29834697480340233</v>
      </c>
      <c r="I95">
        <v>190.97094520044135</v>
      </c>
      <c r="J95">
        <v>99</v>
      </c>
      <c r="K95">
        <v>24556.93</v>
      </c>
      <c r="L95">
        <v>0.97255657197881551</v>
      </c>
      <c r="M95">
        <v>34.447119242497187</v>
      </c>
      <c r="N95">
        <v>15.11153907879955</v>
      </c>
      <c r="O95">
        <v>1</v>
      </c>
      <c r="P95">
        <v>194</v>
      </c>
      <c r="Q95">
        <v>243</v>
      </c>
      <c r="R95">
        <v>12.598298828438452</v>
      </c>
      <c r="S95">
        <v>648.371047985877</v>
      </c>
      <c r="T95">
        <v>625.26079281014279</v>
      </c>
      <c r="U95">
        <v>4863.5200000000004</v>
      </c>
      <c r="V95">
        <v>174.25</v>
      </c>
      <c r="W95" s="7">
        <v>16533</v>
      </c>
      <c r="X95">
        <f>VLOOKUP(B95,'3月14日之前使用和计算的所有数据'!B:I,8,0)</f>
        <v>4</v>
      </c>
      <c r="Y95">
        <f>VLOOKUP(B95,'3月14日之前使用和计算的所有数据'!B:J,9,0)</f>
        <v>13</v>
      </c>
      <c r="Z95">
        <f>VLOOKUP(B95,'3月14日之前使用和计算的所有数据'!B:K,10,0)</f>
        <v>22</v>
      </c>
      <c r="AA95">
        <f>VLOOKUP(B95,'3月14日之前使用和计算的所有数据'!B:L,11,0)</f>
        <v>2.055533E-2</v>
      </c>
      <c r="AB95">
        <f>VLOOKUP(B95,'3月14日之前使用和计算的所有数据'!B:M,12,0)</f>
        <v>1.65098E-4</v>
      </c>
      <c r="AC95">
        <f>VLOOKUP(B95,'3月14日之前使用和计算的所有数据'!B:N,13,0)</f>
        <v>4.1610909999999996E-3</v>
      </c>
      <c r="AD95">
        <f>VLOOKUP(B95,'3月14日之前使用和计算的所有数据'!B:O,14,0)</f>
        <v>0.13564780722183767</v>
      </c>
      <c r="AE95" s="38">
        <f>VLOOKUP(B95,'3月14日之前使用和计算的所有数据'!B:P,15,0)</f>
        <v>328.05500000000001</v>
      </c>
      <c r="AF95">
        <v>105.51306200000001</v>
      </c>
      <c r="AG95">
        <v>32.280757000000001</v>
      </c>
    </row>
    <row r="96" spans="1:33">
      <c r="A96">
        <v>95</v>
      </c>
      <c r="B96" s="7" t="s">
        <v>133</v>
      </c>
      <c r="C96">
        <v>0.76955727399999996</v>
      </c>
      <c r="D96">
        <v>417</v>
      </c>
      <c r="E96">
        <v>23</v>
      </c>
      <c r="F96" s="7">
        <v>14</v>
      </c>
      <c r="G96">
        <v>542.67999999999995</v>
      </c>
      <c r="H96">
        <v>0.22366772315176534</v>
      </c>
      <c r="I96">
        <v>268.00335819052788</v>
      </c>
      <c r="J96">
        <v>16537</v>
      </c>
      <c r="K96">
        <v>26212.49</v>
      </c>
      <c r="L96">
        <v>0.76840863860838804</v>
      </c>
      <c r="M96">
        <v>34.471511756467905</v>
      </c>
      <c r="N96">
        <v>12.027345765460309</v>
      </c>
      <c r="O96">
        <v>12</v>
      </c>
      <c r="P96">
        <v>271</v>
      </c>
      <c r="Q96">
        <v>480</v>
      </c>
      <c r="R96">
        <v>190.35343111962854</v>
      </c>
      <c r="S96">
        <v>579.89975676273309</v>
      </c>
      <c r="T96">
        <v>534.20063389105917</v>
      </c>
      <c r="U96">
        <v>9195</v>
      </c>
      <c r="V96">
        <v>396.1</v>
      </c>
      <c r="W96" s="7">
        <v>280903</v>
      </c>
      <c r="X96">
        <f>VLOOKUP(B96,'3月14日之前使用和计算的所有数据'!B:I,8,0)</f>
        <v>2</v>
      </c>
      <c r="Y96">
        <f>VLOOKUP(B96,'3月14日之前使用和计算的所有数据'!B:J,9,0)</f>
        <v>6</v>
      </c>
      <c r="Z96">
        <f>VLOOKUP(B96,'3月14日之前使用和计算的所有数据'!B:K,10,0)</f>
        <v>19</v>
      </c>
      <c r="AA96">
        <f>VLOOKUP(B96,'3月14日之前使用和计算的所有数据'!B:L,11,0)</f>
        <v>4.6154439999999998E-3</v>
      </c>
      <c r="AB96">
        <f>VLOOKUP(B96,'3月14日之前使用和计算的所有数据'!B:M,12,0)</f>
        <v>1.5825299999999999E-4</v>
      </c>
      <c r="AC96">
        <f>VLOOKUP(B96,'3月14日之前使用和计算的所有数据'!B:N,13,0)</f>
        <v>1.0477609999999999E-3</v>
      </c>
      <c r="AD96">
        <f>VLOOKUP(B96,'3月14日之前使用和计算的所有数据'!B:O,14,0)</f>
        <v>0.57615094213637674</v>
      </c>
      <c r="AE96" s="38">
        <f>VLOOKUP(B96,'3月14日之前使用和计算的所有数据'!B:P,15,0)</f>
        <v>132.596</v>
      </c>
      <c r="AF96">
        <v>104.740572</v>
      </c>
      <c r="AG96">
        <v>31.488454000000001</v>
      </c>
    </row>
    <row r="97" spans="1:33">
      <c r="A97">
        <v>96</v>
      </c>
      <c r="B97" s="7" t="s">
        <v>126</v>
      </c>
      <c r="C97">
        <v>1.0253115770000001</v>
      </c>
      <c r="D97">
        <v>399</v>
      </c>
      <c r="E97">
        <v>33</v>
      </c>
      <c r="F97" s="7">
        <v>5</v>
      </c>
      <c r="G97">
        <v>387.91</v>
      </c>
      <c r="H97">
        <v>0.16954963780258306</v>
      </c>
      <c r="I97">
        <v>656.25105735070213</v>
      </c>
      <c r="J97">
        <v>21352</v>
      </c>
      <c r="K97">
        <v>34156.39</v>
      </c>
      <c r="L97">
        <v>0.54909643989585211</v>
      </c>
      <c r="M97">
        <v>30.86540692428656</v>
      </c>
      <c r="N97">
        <v>11.425330617926837</v>
      </c>
      <c r="O97">
        <v>6</v>
      </c>
      <c r="P97">
        <v>172</v>
      </c>
      <c r="Q97">
        <v>430</v>
      </c>
      <c r="R97">
        <v>133.58768786574205</v>
      </c>
      <c r="S97">
        <v>467.11866154520379</v>
      </c>
      <c r="T97">
        <v>483.61733391766131</v>
      </c>
      <c r="U97">
        <v>10007</v>
      </c>
      <c r="V97">
        <v>141.41</v>
      </c>
      <c r="W97" s="7">
        <v>0</v>
      </c>
      <c r="X97">
        <f>VLOOKUP(B97,'3月14日之前使用和计算的所有数据'!B:I,8,0)</f>
        <v>2</v>
      </c>
      <c r="Y97">
        <f>VLOOKUP(B97,'3月14日之前使用和计算的所有数据'!B:J,9,0)</f>
        <v>8</v>
      </c>
      <c r="Z97">
        <f>VLOOKUP(B97,'3月14日之前使用和计算的所有数据'!B:K,10,0)</f>
        <v>18</v>
      </c>
      <c r="AA97">
        <f>VLOOKUP(B97,'3月14日之前使用和计算的所有数据'!B:L,11,0)</f>
        <v>2.6348919999999998E-3</v>
      </c>
      <c r="AB97">
        <f>VLOOKUP(B97,'3月14日之前使用和计算的所有数据'!B:M,12,0)</f>
        <v>1.5598200000000001E-4</v>
      </c>
      <c r="AC97">
        <f>VLOOKUP(B97,'3月14日之前使用和计算的所有数据'!B:N,13,0)</f>
        <v>3.48127E-4</v>
      </c>
      <c r="AD97">
        <f>VLOOKUP(B97,'3月14日之前使用和计算的所有数据'!B:O,14,0)</f>
        <v>1.3952934989164383</v>
      </c>
      <c r="AE97" s="38">
        <f>VLOOKUP(B97,'3月14日之前使用和计算的所有数据'!B:P,15,0)</f>
        <v>70.114800000000002</v>
      </c>
      <c r="AF97">
        <v>104.386393</v>
      </c>
      <c r="AG97">
        <v>31.124431000000001</v>
      </c>
    </row>
    <row r="98" spans="1:33">
      <c r="A98">
        <v>97</v>
      </c>
      <c r="B98" s="7" t="s">
        <v>116</v>
      </c>
      <c r="C98">
        <v>1.1478848109999999</v>
      </c>
      <c r="D98">
        <v>1319</v>
      </c>
      <c r="E98">
        <v>23</v>
      </c>
      <c r="F98" s="7">
        <v>21</v>
      </c>
      <c r="G98">
        <v>1132.29</v>
      </c>
      <c r="H98">
        <v>0.45528089093783397</v>
      </c>
      <c r="I98">
        <v>934.15559772296012</v>
      </c>
      <c r="J98">
        <v>35215</v>
      </c>
      <c r="K98">
        <v>34195.160000000003</v>
      </c>
      <c r="L98">
        <v>0.4963392770403342</v>
      </c>
      <c r="M98">
        <v>50.436725573837094</v>
      </c>
      <c r="N98">
        <v>28.66403483206599</v>
      </c>
      <c r="O98">
        <v>42</v>
      </c>
      <c r="P98">
        <v>486</v>
      </c>
      <c r="Q98">
        <v>503</v>
      </c>
      <c r="R98">
        <v>520.44175961988537</v>
      </c>
      <c r="S98">
        <v>562.13514205724675</v>
      </c>
      <c r="T98">
        <v>613.09381872135236</v>
      </c>
      <c r="U98">
        <v>85997.5</v>
      </c>
      <c r="V98">
        <v>11060.8</v>
      </c>
      <c r="W98" s="7">
        <v>11218000</v>
      </c>
      <c r="X98">
        <f>VLOOKUP(B98,'3月14日之前使用和计算的所有数据'!B:I,8,0)</f>
        <v>6</v>
      </c>
      <c r="Y98">
        <f>VLOOKUP(B98,'3月14日之前使用和计算的所有数据'!B:J,9,0)</f>
        <v>14</v>
      </c>
      <c r="Z98">
        <f>VLOOKUP(B98,'3月14日之前使用和计算的所有数据'!B:K,10,0)</f>
        <v>26</v>
      </c>
      <c r="AA98">
        <f>VLOOKUP(B98,'3月14日之前使用和计算的所有数据'!B:L,11,0)</f>
        <v>8.4097950000000005E-2</v>
      </c>
      <c r="AB98">
        <f>VLOOKUP(B98,'3月14日之前使用和计算的所有数据'!B:M,12,0)</f>
        <v>1.6116000000000001E-4</v>
      </c>
      <c r="AC98">
        <f>VLOOKUP(B98,'3月14日之前使用和计算的所有数据'!B:N,13,0)</f>
        <v>4.5046399999999998E-4</v>
      </c>
      <c r="AD98">
        <f>VLOOKUP(B98,'3月14日之前使用和计算的所有数据'!B:O,14,0)</f>
        <v>9.2649098536790806</v>
      </c>
      <c r="AE98" s="38">
        <f>VLOOKUP(B98,'3月14日之前使用和计算的所有数据'!B:P,15,0)</f>
        <v>0</v>
      </c>
      <c r="AF98">
        <v>104.06152400000001</v>
      </c>
      <c r="AG98">
        <v>30.673855</v>
      </c>
    </row>
    <row r="99" spans="1:33">
      <c r="A99">
        <v>99</v>
      </c>
      <c r="B99" s="7" t="s">
        <v>67</v>
      </c>
      <c r="C99">
        <v>2.5318728680000002</v>
      </c>
      <c r="D99">
        <v>282</v>
      </c>
      <c r="E99">
        <v>38</v>
      </c>
      <c r="F99" s="7">
        <v>7</v>
      </c>
      <c r="G99">
        <v>111.38</v>
      </c>
      <c r="H99">
        <v>0.62120667983479982</v>
      </c>
      <c r="I99">
        <v>149.7043010752688</v>
      </c>
      <c r="J99">
        <v>36562</v>
      </c>
      <c r="K99">
        <v>31922.38</v>
      </c>
      <c r="L99">
        <v>0.60154426288382112</v>
      </c>
      <c r="M99">
        <v>57.33524869815048</v>
      </c>
      <c r="N99">
        <v>29.242233794217995</v>
      </c>
      <c r="O99">
        <v>2</v>
      </c>
      <c r="P99">
        <v>65</v>
      </c>
      <c r="Q99">
        <v>299</v>
      </c>
      <c r="R99">
        <v>181.27132339737835</v>
      </c>
      <c r="S99">
        <v>606.03339917399887</v>
      </c>
      <c r="T99">
        <v>886.15550368109166</v>
      </c>
      <c r="U99">
        <v>5471</v>
      </c>
      <c r="V99">
        <v>218.7</v>
      </c>
      <c r="W99" s="7">
        <v>178082</v>
      </c>
      <c r="X99">
        <f>VLOOKUP(B99,'3月14日之前使用和计算的所有数据'!B:I,8,0)</f>
        <v>2</v>
      </c>
      <c r="Y99">
        <f>VLOOKUP(B99,'3月14日之前使用和计算的所有数据'!B:J,9,0)</f>
        <v>5</v>
      </c>
      <c r="Z99">
        <f>VLOOKUP(B99,'3月14日之前使用和计算的所有数据'!B:K,10,0)</f>
        <v>17</v>
      </c>
      <c r="AA99">
        <f>VLOOKUP(B99,'3月14日之前使用和计算的所有数据'!B:L,11,0)</f>
        <v>6.4255550000000003E-3</v>
      </c>
      <c r="AB99">
        <f>VLOOKUP(B99,'3月14日之前使用和计算的所有数据'!B:M,12,0)</f>
        <v>1.4861099999999999E-4</v>
      </c>
      <c r="AC99">
        <f>VLOOKUP(B99,'3月14日之前使用和计算的所有数据'!B:N,13,0)</f>
        <v>3.0602599999999997E-5</v>
      </c>
      <c r="AD99">
        <f>VLOOKUP(B99,'3月14日之前使用和计算的所有数据'!B:O,14,0)</f>
        <v>0.59180364516511763</v>
      </c>
      <c r="AE99" s="38">
        <f>VLOOKUP(B99,'3月14日之前使用和计算的所有数据'!B:P,15,0)</f>
        <v>563.34500000000003</v>
      </c>
      <c r="AF99">
        <v>101.634072</v>
      </c>
      <c r="AG99">
        <v>26.591365</v>
      </c>
    </row>
    <row r="100" spans="1:33">
      <c r="A100">
        <v>101</v>
      </c>
      <c r="B100" s="7" t="s">
        <v>266</v>
      </c>
      <c r="C100">
        <v>0.36483035400000002</v>
      </c>
      <c r="D100">
        <v>170</v>
      </c>
      <c r="E100">
        <v>40</v>
      </c>
      <c r="F100" s="7">
        <v>4</v>
      </c>
      <c r="G100">
        <v>422.38</v>
      </c>
      <c r="H100">
        <v>0.21826317533974146</v>
      </c>
      <c r="I100">
        <v>114.54994169175278</v>
      </c>
      <c r="J100">
        <v>18948</v>
      </c>
      <c r="K100">
        <v>26680.9</v>
      </c>
      <c r="L100">
        <v>0.65107249396278233</v>
      </c>
      <c r="M100">
        <v>31.590037407074199</v>
      </c>
      <c r="N100">
        <v>15.199583313603863</v>
      </c>
      <c r="O100">
        <v>4</v>
      </c>
      <c r="P100">
        <v>200</v>
      </c>
      <c r="Q100">
        <v>695</v>
      </c>
      <c r="R100">
        <v>106.14138927032531</v>
      </c>
      <c r="S100">
        <v>556.84454756380512</v>
      </c>
      <c r="T100">
        <v>688.00606089303471</v>
      </c>
      <c r="U100">
        <v>3499</v>
      </c>
      <c r="V100">
        <v>400.1</v>
      </c>
      <c r="W100" s="7">
        <v>0</v>
      </c>
      <c r="X100">
        <f>VLOOKUP(B100,'3月14日之前使用和计算的所有数据'!B:I,8,0)</f>
        <v>6</v>
      </c>
      <c r="Y100">
        <f>VLOOKUP(B100,'3月14日之前使用和计算的所有数据'!B:J,9,0)</f>
        <v>15</v>
      </c>
      <c r="Z100">
        <f>VLOOKUP(B100,'3月14日之前使用和计算的所有数据'!B:K,10,0)</f>
        <v>28</v>
      </c>
      <c r="AA100">
        <f>VLOOKUP(B100,'3月14日之前使用和计算的所有数据'!B:L,11,0)</f>
        <v>6.1897380000000002E-2</v>
      </c>
      <c r="AB100">
        <f>VLOOKUP(B100,'3月14日之前使用和计算的所有数据'!B:M,12,0)</f>
        <v>1.5477500000000001E-4</v>
      </c>
      <c r="AC100">
        <f>VLOOKUP(B100,'3月14日之前使用和计算的所有数据'!B:N,13,0)</f>
        <v>0.87231510000000001</v>
      </c>
      <c r="AD100">
        <f>VLOOKUP(B100,'3月14日之前使用和计算的所有数据'!B:O,14,0)</f>
        <v>0.51323902176060743</v>
      </c>
      <c r="AE100" s="38">
        <f>VLOOKUP(B100,'3月14日之前使用和计算的所有数据'!B:P,15,0)</f>
        <v>186.483</v>
      </c>
      <c r="AF100">
        <v>115.089067</v>
      </c>
      <c r="AG100">
        <v>40.597073999999999</v>
      </c>
    </row>
    <row r="101" spans="1:33">
      <c r="A101">
        <v>102</v>
      </c>
      <c r="B101" s="7" t="s">
        <v>259</v>
      </c>
      <c r="C101">
        <v>1.1149255140000001</v>
      </c>
      <c r="D101">
        <v>354</v>
      </c>
      <c r="E101">
        <v>40</v>
      </c>
      <c r="F101" s="7">
        <v>3</v>
      </c>
      <c r="G101">
        <v>313.8</v>
      </c>
      <c r="H101">
        <v>0.49047163798597831</v>
      </c>
      <c r="I101">
        <v>222.12784030579743</v>
      </c>
      <c r="J101">
        <v>18710</v>
      </c>
      <c r="K101">
        <v>28172.02</v>
      </c>
      <c r="L101">
        <v>0.9145952836201402</v>
      </c>
      <c r="M101">
        <v>40.430210325047803</v>
      </c>
      <c r="N101">
        <v>27.721478648820906</v>
      </c>
      <c r="O101">
        <v>1</v>
      </c>
      <c r="P101">
        <v>263</v>
      </c>
      <c r="Q101">
        <v>1221</v>
      </c>
      <c r="R101">
        <v>119.34034416826003</v>
      </c>
      <c r="S101">
        <v>720.20395156150414</v>
      </c>
      <c r="T101">
        <v>923.83683875079657</v>
      </c>
      <c r="U101">
        <v>2778</v>
      </c>
      <c r="V101">
        <v>878</v>
      </c>
      <c r="W101" s="7">
        <v>113527</v>
      </c>
      <c r="X101">
        <f>VLOOKUP(B101,'3月14日之前使用和计算的所有数据'!B:I,8,0)</f>
        <v>3</v>
      </c>
      <c r="Y101">
        <f>VLOOKUP(B101,'3月14日之前使用和计算的所有数据'!B:J,9,0)</f>
        <v>9</v>
      </c>
      <c r="Z101">
        <f>VLOOKUP(B101,'3月14日之前使用和计算的所有数据'!B:K,10,0)</f>
        <v>19</v>
      </c>
      <c r="AA101">
        <f>VLOOKUP(B101,'3月14日之前使用和计算的所有数据'!B:L,11,0)</f>
        <v>6.8035100000000005E-4</v>
      </c>
      <c r="AB101">
        <f>VLOOKUP(B101,'3月14日之前使用和计算的所有数据'!B:M,12,0)</f>
        <v>1.52416E-4</v>
      </c>
      <c r="AC101">
        <f>VLOOKUP(B101,'3月14日之前使用和计算的所有数据'!B:N,13,0)</f>
        <v>0.36689450000000001</v>
      </c>
      <c r="AD101">
        <f>VLOOKUP(B101,'3月14日之前使用和计算的所有数据'!B:O,14,0)</f>
        <v>0.79715798313883546</v>
      </c>
      <c r="AE101" s="38">
        <f>VLOOKUP(B101,'3月14日之前使用和计算的所有数据'!B:P,15,0)</f>
        <v>269.65100000000001</v>
      </c>
      <c r="AF101">
        <v>113.30012600000001</v>
      </c>
      <c r="AG101">
        <v>40.076816000000001</v>
      </c>
    </row>
    <row r="102" spans="1:33">
      <c r="A102">
        <v>103</v>
      </c>
      <c r="B102" s="7" t="s">
        <v>250</v>
      </c>
      <c r="C102">
        <v>0.66008675400000005</v>
      </c>
      <c r="D102">
        <v>105</v>
      </c>
      <c r="E102">
        <v>39</v>
      </c>
      <c r="F102" s="7">
        <v>6</v>
      </c>
      <c r="G102">
        <v>156.27000000000001</v>
      </c>
      <c r="H102">
        <v>0.40730786459333201</v>
      </c>
      <c r="I102">
        <v>141.21633833363455</v>
      </c>
      <c r="J102">
        <v>36452</v>
      </c>
      <c r="K102">
        <v>27931.919999999998</v>
      </c>
      <c r="L102">
        <v>0.81909515582005499</v>
      </c>
      <c r="M102">
        <v>34.830741665066867</v>
      </c>
      <c r="N102">
        <v>23.19703078006015</v>
      </c>
      <c r="O102">
        <v>0</v>
      </c>
      <c r="P102">
        <v>112</v>
      </c>
      <c r="Q102">
        <v>627</v>
      </c>
      <c r="R102">
        <v>0</v>
      </c>
      <c r="S102">
        <v>952.19811864081396</v>
      </c>
      <c r="T102">
        <v>1261.2785563447878</v>
      </c>
      <c r="U102">
        <v>2992</v>
      </c>
      <c r="V102">
        <v>375</v>
      </c>
      <c r="W102" s="7">
        <v>0</v>
      </c>
      <c r="X102">
        <f>VLOOKUP(B102,'3月14日之前使用和计算的所有数据'!B:I,8,0)</f>
        <v>3</v>
      </c>
      <c r="Y102">
        <f>VLOOKUP(B102,'3月14日之前使用和计算的所有数据'!B:J,9,0)</f>
        <v>10</v>
      </c>
      <c r="Z102">
        <f>VLOOKUP(B102,'3月14日之前使用和计算的所有数据'!B:K,10,0)</f>
        <v>21</v>
      </c>
      <c r="AA102">
        <f>VLOOKUP(B102,'3月14日之前使用和计算的所有数据'!B:L,11,0)</f>
        <v>3.7002939999999998E-3</v>
      </c>
      <c r="AB102">
        <f>VLOOKUP(B102,'3月14日之前使用和计算的所有数据'!B:M,12,0)</f>
        <v>1.57035E-4</v>
      </c>
      <c r="AC102">
        <f>VLOOKUP(B102,'3月14日之前使用和计算的所有数据'!B:N,13,0)</f>
        <v>0.25270160000000003</v>
      </c>
      <c r="AD102">
        <f>VLOOKUP(B102,'3月14日之前使用和计算的所有数据'!B:O,14,0)</f>
        <v>1.4652455023877065</v>
      </c>
      <c r="AE102" s="38">
        <f>VLOOKUP(B102,'3月14日之前使用和计算的所有数据'!B:P,15,0)</f>
        <v>353.65100000000001</v>
      </c>
      <c r="AF102">
        <v>113.173905</v>
      </c>
      <c r="AG102">
        <v>39.902360999999999</v>
      </c>
    </row>
    <row r="103" spans="1:33">
      <c r="A103">
        <v>104</v>
      </c>
      <c r="B103" s="7" t="s">
        <v>265</v>
      </c>
      <c r="C103">
        <v>0.601150026</v>
      </c>
      <c r="D103">
        <v>138</v>
      </c>
      <c r="E103">
        <v>38</v>
      </c>
      <c r="F103" s="7">
        <v>6</v>
      </c>
      <c r="G103">
        <v>225.83</v>
      </c>
      <c r="H103">
        <v>0.52140991010937432</v>
      </c>
      <c r="I103">
        <v>131.11356247097075</v>
      </c>
      <c r="J103">
        <v>61108</v>
      </c>
      <c r="K103">
        <v>33992.83</v>
      </c>
      <c r="L103">
        <v>0.63764778815923484</v>
      </c>
      <c r="M103">
        <v>59.757339591728289</v>
      </c>
      <c r="N103">
        <v>27.502988974006996</v>
      </c>
      <c r="O103">
        <v>21</v>
      </c>
      <c r="P103">
        <v>120</v>
      </c>
      <c r="Q103">
        <v>429</v>
      </c>
      <c r="R103">
        <v>902.85170260815653</v>
      </c>
      <c r="S103">
        <v>677.50077491918705</v>
      </c>
      <c r="T103">
        <v>810.34406411902751</v>
      </c>
      <c r="U103">
        <v>1605</v>
      </c>
      <c r="V103">
        <v>617</v>
      </c>
      <c r="W103" s="7">
        <v>1451003</v>
      </c>
      <c r="X103">
        <f>VLOOKUP(B103,'3月14日之前使用和计算的所有数据'!B:I,8,0)</f>
        <v>5</v>
      </c>
      <c r="Y103">
        <f>VLOOKUP(B103,'3月14日之前使用和计算的所有数据'!B:J,9,0)</f>
        <v>14</v>
      </c>
      <c r="Z103">
        <f>VLOOKUP(B103,'3月14日之前使用和计算的所有数据'!B:K,10,0)</f>
        <v>26</v>
      </c>
      <c r="AA103">
        <f>VLOOKUP(B103,'3月14日之前使用和计算的所有数据'!B:L,11,0)</f>
        <v>8.4249669999999999E-2</v>
      </c>
      <c r="AB103">
        <f>VLOOKUP(B103,'3月14日之前使用和计算的所有数据'!B:M,12,0)</f>
        <v>1.59796E-4</v>
      </c>
      <c r="AC103">
        <f>VLOOKUP(B103,'3月14日之前使用和计算的所有数据'!B:N,13,0)</f>
        <v>0.31441249999999998</v>
      </c>
      <c r="AD103">
        <f>VLOOKUP(B103,'3月14日之前使用和计算的所有数据'!B:O,14,0)</f>
        <v>0.80992473707835555</v>
      </c>
      <c r="AE103" s="38">
        <f>VLOOKUP(B103,'3月14日之前使用和计算的所有数据'!B:P,15,0)</f>
        <v>411.745</v>
      </c>
      <c r="AF103">
        <v>111.72452800000001</v>
      </c>
      <c r="AG103">
        <v>40.818201000000002</v>
      </c>
    </row>
    <row r="104" spans="1:33">
      <c r="A104">
        <v>105</v>
      </c>
      <c r="B104" s="7" t="s">
        <v>253</v>
      </c>
      <c r="C104">
        <v>0.46594041200000003</v>
      </c>
      <c r="D104">
        <v>71</v>
      </c>
      <c r="E104">
        <v>29</v>
      </c>
      <c r="F104" s="7">
        <v>13</v>
      </c>
      <c r="G104">
        <v>148.09</v>
      </c>
      <c r="H104">
        <v>0.16928894591127017</v>
      </c>
      <c r="I104">
        <v>17.070499815566212</v>
      </c>
      <c r="J104">
        <v>134400</v>
      </c>
      <c r="K104">
        <v>44815.83</v>
      </c>
      <c r="L104">
        <v>1.053413464784928</v>
      </c>
      <c r="M104">
        <v>62.529542845566887</v>
      </c>
      <c r="N104">
        <v>31.29853467485988</v>
      </c>
      <c r="O104">
        <v>2</v>
      </c>
      <c r="P104">
        <v>68</v>
      </c>
      <c r="Q104">
        <v>130</v>
      </c>
      <c r="R104">
        <v>14.268350327503544</v>
      </c>
      <c r="S104">
        <v>615.16645283273681</v>
      </c>
      <c r="T104">
        <v>717.80673914511453</v>
      </c>
      <c r="U104">
        <v>2201</v>
      </c>
      <c r="V104">
        <v>89.51</v>
      </c>
      <c r="W104" s="7">
        <v>473000</v>
      </c>
      <c r="X104">
        <f>VLOOKUP(B104,'3月14日之前使用和计算的所有数据'!B:I,8,0)</f>
        <v>4</v>
      </c>
      <c r="Y104">
        <f>VLOOKUP(B104,'3月14日之前使用和计算的所有数据'!B:J,9,0)</f>
        <v>13</v>
      </c>
      <c r="Z104">
        <f>VLOOKUP(B104,'3月14日之前使用和计算的所有数据'!B:K,10,0)</f>
        <v>23</v>
      </c>
      <c r="AA104">
        <f>VLOOKUP(B104,'3月14日之前使用和计算的所有数据'!B:L,11,0)</f>
        <v>6.7950659999999996E-2</v>
      </c>
      <c r="AB104">
        <f>VLOOKUP(B104,'3月14日之前使用和计算的所有数据'!B:M,12,0)</f>
        <v>1.5977E-4</v>
      </c>
      <c r="AC104">
        <f>VLOOKUP(B104,'3月14日之前使用和计算的所有数据'!B:N,13,0)</f>
        <v>0.1301369</v>
      </c>
      <c r="AD104">
        <f>VLOOKUP(B104,'3月14日之前使用和计算的所有数据'!B:O,14,0)</f>
        <v>0.4946571465042866</v>
      </c>
      <c r="AE104" s="38">
        <f>VLOOKUP(B104,'3月14日之前使用和计算的所有数据'!B:P,15,0)</f>
        <v>590.80399999999997</v>
      </c>
      <c r="AF104">
        <v>111.23660599999999</v>
      </c>
      <c r="AG104">
        <v>39.864930999999999</v>
      </c>
    </row>
    <row r="105" spans="1:33">
      <c r="A105">
        <v>106</v>
      </c>
      <c r="B105" s="7" t="s">
        <v>247</v>
      </c>
      <c r="C105">
        <v>1.055867415</v>
      </c>
      <c r="D105">
        <v>79</v>
      </c>
      <c r="E105">
        <v>44</v>
      </c>
      <c r="F105" s="7">
        <v>3</v>
      </c>
      <c r="G105">
        <v>74.28</v>
      </c>
      <c r="H105">
        <v>0.60971997845988146</v>
      </c>
      <c r="I105">
        <v>139.88700564971751</v>
      </c>
      <c r="J105">
        <v>37050</v>
      </c>
      <c r="K105">
        <v>30320.38</v>
      </c>
      <c r="L105">
        <v>4.5907377490576193</v>
      </c>
      <c r="M105">
        <v>46.782444803446417</v>
      </c>
      <c r="N105">
        <v>24.946149703823369</v>
      </c>
      <c r="O105">
        <v>1</v>
      </c>
      <c r="P105">
        <v>50</v>
      </c>
      <c r="Q105">
        <v>99</v>
      </c>
      <c r="R105">
        <v>71.674744211093156</v>
      </c>
      <c r="S105">
        <v>654.28109854604202</v>
      </c>
      <c r="T105">
        <v>790.2530963920301</v>
      </c>
      <c r="U105">
        <v>2080</v>
      </c>
      <c r="V105">
        <v>0</v>
      </c>
      <c r="W105" s="7">
        <v>0</v>
      </c>
      <c r="X105">
        <f>VLOOKUP(B105,'3月14日之前使用和计算的所有数据'!B:I,8,0)</f>
        <v>3</v>
      </c>
      <c r="Y105">
        <f>VLOOKUP(B105,'3月14日之前使用和计算的所有数据'!B:J,9,0)</f>
        <v>8</v>
      </c>
      <c r="Z105">
        <f>VLOOKUP(B105,'3月14日之前使用和计算的所有数据'!B:K,10,0)</f>
        <v>15</v>
      </c>
      <c r="AA105">
        <f>VLOOKUP(B105,'3月14日之前使用和计算的所有数据'!B:L,11,0)</f>
        <v>6.7276569999999997E-3</v>
      </c>
      <c r="AB105">
        <f>VLOOKUP(B105,'3月14日之前使用和计算的所有数据'!B:M,12,0)</f>
        <v>1.54871E-4</v>
      </c>
      <c r="AC105">
        <f>VLOOKUP(B105,'3月14日之前使用和计算的所有数据'!B:N,13,0)</f>
        <v>3.7548079999999998E-2</v>
      </c>
      <c r="AD105">
        <f>VLOOKUP(B105,'3月14日之前使用和计算的所有数据'!B:O,14,0)</f>
        <v>1.2090847096646409</v>
      </c>
      <c r="AE105" s="38">
        <f>VLOOKUP(B105,'3月14日之前使用和计算的所有数据'!B:P,15,0)</f>
        <v>996.06600000000003</v>
      </c>
      <c r="AF105">
        <v>106.88086</v>
      </c>
      <c r="AG105">
        <v>39.020302000000001</v>
      </c>
    </row>
    <row r="106" spans="1:33">
      <c r="A106">
        <v>107</v>
      </c>
      <c r="B106" s="7" t="s">
        <v>240</v>
      </c>
      <c r="C106">
        <v>6.4294710329999996</v>
      </c>
      <c r="D106">
        <v>1021</v>
      </c>
      <c r="E106">
        <v>36</v>
      </c>
      <c r="F106" s="7">
        <v>7</v>
      </c>
      <c r="G106">
        <v>153.91</v>
      </c>
      <c r="H106">
        <v>0.5856019751803001</v>
      </c>
      <c r="I106">
        <v>161.07796964939823</v>
      </c>
      <c r="J106">
        <v>34453</v>
      </c>
      <c r="K106">
        <v>36795.22</v>
      </c>
      <c r="L106">
        <v>0.65622766551880973</v>
      </c>
      <c r="M106">
        <v>52.082385809888898</v>
      </c>
      <c r="N106">
        <v>24.202455980767983</v>
      </c>
      <c r="O106">
        <v>12</v>
      </c>
      <c r="P106">
        <v>68</v>
      </c>
      <c r="Q106">
        <v>233</v>
      </c>
      <c r="R106">
        <v>405.63965954129037</v>
      </c>
      <c r="S106">
        <v>783.57481645117286</v>
      </c>
      <c r="T106">
        <v>959.65174452602162</v>
      </c>
      <c r="U106">
        <v>2682</v>
      </c>
      <c r="V106">
        <v>0</v>
      </c>
      <c r="W106" s="7">
        <v>10092350</v>
      </c>
      <c r="X106">
        <f>VLOOKUP(B106,'3月14日之前使用和计算的所有数据'!B:I,8,0)</f>
        <v>2</v>
      </c>
      <c r="Y106">
        <f>VLOOKUP(B106,'3月14日之前使用和计算的所有数据'!B:J,9,0)</f>
        <v>7</v>
      </c>
      <c r="Z106">
        <f>VLOOKUP(B106,'3月14日之前使用和计算的所有数据'!B:K,10,0)</f>
        <v>14</v>
      </c>
      <c r="AA106">
        <f>VLOOKUP(B106,'3月14日之前使用和计算的所有数据'!B:L,11,0)</f>
        <v>6.2580719999999999E-3</v>
      </c>
      <c r="AB106">
        <f>VLOOKUP(B106,'3月14日之前使用和计算的所有数据'!B:M,12,0)</f>
        <v>1.58479E-4</v>
      </c>
      <c r="AC106">
        <f>VLOOKUP(B106,'3月14日之前使用和计算的所有数据'!B:N,13,0)</f>
        <v>1.5952709999999998E-2</v>
      </c>
      <c r="AD106">
        <f>VLOOKUP(B106,'3月14日之前使用和计算的所有数据'!B:O,14,0)</f>
        <v>2.1225517578635</v>
      </c>
      <c r="AE106" s="38">
        <f>VLOOKUP(B106,'3月14日之前使用和计算的所有数据'!B:P,15,0)</f>
        <v>1010.24</v>
      </c>
      <c r="AF106">
        <v>106.15037</v>
      </c>
      <c r="AG106">
        <v>38.491138999999997</v>
      </c>
    </row>
    <row r="107" spans="1:33">
      <c r="A107">
        <v>108</v>
      </c>
      <c r="B107" s="7" t="s">
        <v>233</v>
      </c>
      <c r="C107">
        <v>1.0769786770000001</v>
      </c>
      <c r="D107">
        <v>149</v>
      </c>
      <c r="E107">
        <v>43</v>
      </c>
      <c r="F107" s="7">
        <v>2</v>
      </c>
      <c r="G107">
        <v>136.44999999999999</v>
      </c>
      <c r="H107">
        <v>0.27658482960791503</v>
      </c>
      <c r="I107">
        <v>66.906933411787776</v>
      </c>
      <c r="J107">
        <v>13624</v>
      </c>
      <c r="K107">
        <v>29864.16</v>
      </c>
      <c r="L107">
        <v>2.2205936240381092</v>
      </c>
      <c r="M107">
        <v>28.193477464272629</v>
      </c>
      <c r="N107">
        <v>12.817882008061561</v>
      </c>
      <c r="O107">
        <v>1</v>
      </c>
      <c r="P107">
        <v>52</v>
      </c>
      <c r="Q107">
        <v>391</v>
      </c>
      <c r="R107">
        <v>13.308904360571638</v>
      </c>
      <c r="S107">
        <v>644.19201172590692</v>
      </c>
      <c r="T107">
        <v>1044.3385855624772</v>
      </c>
      <c r="U107">
        <v>3269</v>
      </c>
      <c r="V107">
        <v>42.2</v>
      </c>
      <c r="W107" s="7">
        <v>0</v>
      </c>
      <c r="X107">
        <f>VLOOKUP(B107,'3月14日之前使用和计算的所有数据'!B:I,8,0)</f>
        <v>4</v>
      </c>
      <c r="Y107">
        <f>VLOOKUP(B107,'3月14日之前使用和计算的所有数据'!B:J,9,0)</f>
        <v>10</v>
      </c>
      <c r="Z107">
        <f>VLOOKUP(B107,'3月14日之前使用和计算的所有数据'!B:K,10,0)</f>
        <v>24</v>
      </c>
      <c r="AA107">
        <f>VLOOKUP(B107,'3月14日之前使用和计算的所有数据'!B:L,11,0)</f>
        <v>4.765374E-2</v>
      </c>
      <c r="AB107">
        <f>VLOOKUP(B107,'3月14日之前使用和计算的所有数据'!B:M,12,0)</f>
        <v>1.65453E-4</v>
      </c>
      <c r="AC107">
        <f>VLOOKUP(B107,'3月14日之前使用和计算的所有数据'!B:N,13,0)</f>
        <v>3.1107139999999998E-2</v>
      </c>
      <c r="AD107">
        <f>VLOOKUP(B107,'3月14日之前使用和计算的所有数据'!B:O,14,0)</f>
        <v>1.3669830226693394</v>
      </c>
      <c r="AE107" s="38">
        <f>VLOOKUP(B107,'3月14日之前使用和计算的所有数据'!B:P,15,0)</f>
        <v>955.80399999999997</v>
      </c>
      <c r="AF107">
        <v>106.05780900000001</v>
      </c>
      <c r="AG107">
        <v>38.082583999999997</v>
      </c>
    </row>
    <row r="108" spans="1:33">
      <c r="A108">
        <v>109</v>
      </c>
      <c r="B108" s="7" t="s">
        <v>216</v>
      </c>
      <c r="C108">
        <v>2.7662287270000001</v>
      </c>
      <c r="D108">
        <v>499</v>
      </c>
      <c r="E108">
        <v>35</v>
      </c>
      <c r="F108" s="7">
        <v>11</v>
      </c>
      <c r="G108">
        <v>178.81</v>
      </c>
      <c r="H108">
        <v>0.27699793076449863</v>
      </c>
      <c r="I108">
        <v>84.511768598166185</v>
      </c>
      <c r="J108">
        <v>15125</v>
      </c>
      <c r="K108">
        <v>30458.62</v>
      </c>
      <c r="L108">
        <v>0.5145126111515016</v>
      </c>
      <c r="M108">
        <v>30.753313573066382</v>
      </c>
      <c r="N108">
        <v>13.942173256529276</v>
      </c>
      <c r="O108">
        <v>0</v>
      </c>
      <c r="P108">
        <v>169</v>
      </c>
      <c r="Q108">
        <v>818</v>
      </c>
      <c r="R108">
        <v>0</v>
      </c>
      <c r="S108">
        <v>1091.6615401823165</v>
      </c>
      <c r="T108">
        <v>937.86700967507409</v>
      </c>
      <c r="U108">
        <v>1821</v>
      </c>
      <c r="V108">
        <v>21.46</v>
      </c>
      <c r="W108" s="7">
        <v>0</v>
      </c>
      <c r="X108">
        <f>VLOOKUP(B108,'3月14日之前使用和计算的所有数据'!B:I,8,0)</f>
        <v>2</v>
      </c>
      <c r="Y108">
        <f>VLOOKUP(B108,'3月14日之前使用和计算的所有数据'!B:J,9,0)</f>
        <v>10</v>
      </c>
      <c r="Z108">
        <f>VLOOKUP(B108,'3月14日之前使用和计算的所有数据'!B:K,10,0)</f>
        <v>24</v>
      </c>
      <c r="AA108">
        <f>VLOOKUP(B108,'3月14日之前使用和计算的所有数据'!B:L,11,0)</f>
        <v>3.308415E-2</v>
      </c>
      <c r="AB108">
        <f>VLOOKUP(B108,'3月14日之前使用和计算的所有数据'!B:M,12,0)</f>
        <v>1.6071999999999999E-4</v>
      </c>
      <c r="AC108">
        <f>VLOOKUP(B108,'3月14日之前使用和计算的所有数据'!B:N,13,0)</f>
        <v>1.0105909999999999E-2</v>
      </c>
      <c r="AD108">
        <f>VLOOKUP(B108,'3月14日之前使用和计算的所有数据'!B:O,14,0)</f>
        <v>0.62753335393704845</v>
      </c>
      <c r="AE108" s="38">
        <f>VLOOKUP(B108,'3月14日之前使用和计算的所有数据'!B:P,15,0)</f>
        <v>1144.19</v>
      </c>
      <c r="AF108">
        <v>104.172642</v>
      </c>
      <c r="AG108">
        <v>36.545881999999999</v>
      </c>
    </row>
    <row r="109" spans="1:33">
      <c r="A109">
        <v>110</v>
      </c>
      <c r="B109" s="7" t="s">
        <v>207</v>
      </c>
      <c r="C109">
        <v>3.5915188229999999</v>
      </c>
      <c r="D109">
        <v>1162</v>
      </c>
      <c r="E109">
        <v>33</v>
      </c>
      <c r="F109" s="7">
        <v>11</v>
      </c>
      <c r="G109">
        <v>322.93</v>
      </c>
      <c r="H109">
        <v>0.65103892484439352</v>
      </c>
      <c r="I109">
        <v>246.77517958123184</v>
      </c>
      <c r="J109">
        <v>27904</v>
      </c>
      <c r="K109">
        <v>28995.58</v>
      </c>
      <c r="L109">
        <v>0.49236676679156471</v>
      </c>
      <c r="M109">
        <v>67.732945220326386</v>
      </c>
      <c r="N109">
        <v>29.232341374291643</v>
      </c>
      <c r="O109">
        <v>25</v>
      </c>
      <c r="P109">
        <v>221</v>
      </c>
      <c r="Q109">
        <v>733</v>
      </c>
      <c r="R109">
        <v>810.84755210107448</v>
      </c>
      <c r="S109">
        <v>630.1675285665624</v>
      </c>
      <c r="T109">
        <v>686.21682717616818</v>
      </c>
      <c r="U109">
        <v>2627</v>
      </c>
      <c r="V109">
        <v>870.39</v>
      </c>
      <c r="W109" s="7">
        <v>1526061</v>
      </c>
      <c r="X109">
        <f>VLOOKUP(B109,'3月14日之前使用和计算的所有数据'!B:I,8,0)</f>
        <v>6</v>
      </c>
      <c r="Y109">
        <f>VLOOKUP(B109,'3月14日之前使用和计算的所有数据'!B:J,9,0)</f>
        <v>17</v>
      </c>
      <c r="Z109">
        <f>VLOOKUP(B109,'3月14日之前使用和计算的所有数据'!B:K,10,0)</f>
        <v>30</v>
      </c>
      <c r="AA109">
        <f>VLOOKUP(B109,'3月14日之前使用和计算的所有数据'!B:L,11,0)</f>
        <v>0.16036059999999999</v>
      </c>
      <c r="AB109">
        <f>VLOOKUP(B109,'3月14日之前使用和计算的所有数据'!B:M,12,0)</f>
        <v>1.6347900000000001E-4</v>
      </c>
      <c r="AC109">
        <f>VLOOKUP(B109,'3月14日之前使用和计算的所有数据'!B:N,13,0)</f>
        <v>1.238536E-2</v>
      </c>
      <c r="AD109">
        <f>VLOOKUP(B109,'3月14日之前使用和计算的所有数据'!B:O,14,0)</f>
        <v>1.9453295826697212</v>
      </c>
      <c r="AE109" s="38">
        <f>VLOOKUP(B109,'3月14日之前使用和计算的所有数据'!B:P,15,0)</f>
        <v>1060</v>
      </c>
      <c r="AF109">
        <v>103.961377</v>
      </c>
      <c r="AG109">
        <v>35.997895</v>
      </c>
    </row>
    <row r="110" spans="1:33">
      <c r="A110">
        <v>111</v>
      </c>
      <c r="B110" s="7" t="s">
        <v>217</v>
      </c>
      <c r="C110">
        <v>5.8767600849999999</v>
      </c>
      <c r="D110">
        <v>1298</v>
      </c>
      <c r="E110">
        <v>36</v>
      </c>
      <c r="F110" s="7">
        <v>3</v>
      </c>
      <c r="G110">
        <v>219.14</v>
      </c>
      <c r="H110">
        <v>0.51642785433969152</v>
      </c>
      <c r="I110">
        <v>285.89693411611216</v>
      </c>
      <c r="J110">
        <v>22865</v>
      </c>
      <c r="K110">
        <v>28124.44</v>
      </c>
      <c r="L110">
        <v>0.47914575157433609</v>
      </c>
      <c r="M110">
        <v>46.244409966231636</v>
      </c>
      <c r="N110">
        <v>18.358127224605276</v>
      </c>
      <c r="O110">
        <v>9</v>
      </c>
      <c r="P110">
        <v>140</v>
      </c>
      <c r="Q110">
        <v>458</v>
      </c>
      <c r="R110">
        <v>199.79008852788172</v>
      </c>
      <c r="S110">
        <v>548.96413251802505</v>
      </c>
      <c r="T110">
        <v>746.55471388153694</v>
      </c>
      <c r="U110">
        <v>4417.2700000000004</v>
      </c>
      <c r="V110">
        <v>333.4</v>
      </c>
      <c r="W110" s="7">
        <v>661800</v>
      </c>
      <c r="X110">
        <f>VLOOKUP(B110,'3月14日之前使用和计算的所有数据'!B:I,8,0)</f>
        <v>5</v>
      </c>
      <c r="Y110">
        <f>VLOOKUP(B110,'3月14日之前使用和计算的所有数据'!B:J,9,0)</f>
        <v>15</v>
      </c>
      <c r="Z110">
        <f>VLOOKUP(B110,'3月14日之前使用和计算的所有数据'!B:K,10,0)</f>
        <v>30</v>
      </c>
      <c r="AA110">
        <f>VLOOKUP(B110,'3月14日之前使用和计算的所有数据'!B:L,11,0)</f>
        <v>0.1243411</v>
      </c>
      <c r="AB110">
        <f>VLOOKUP(B110,'3月14日之前使用和计算的所有数据'!B:M,12,0)</f>
        <v>1.5765399999999999E-4</v>
      </c>
      <c r="AC110">
        <f>VLOOKUP(B110,'3月14日之前使用和计算的所有数据'!B:N,13,0)</f>
        <v>4.1536560000000004E-3</v>
      </c>
      <c r="AD110">
        <f>VLOOKUP(B110,'3月14日之前使用和计算的所有数据'!B:O,14,0)</f>
        <v>2.502539144312439</v>
      </c>
      <c r="AE110" s="38">
        <f>VLOOKUP(B110,'3月14日之前使用和计算的所有数据'!B:P,15,0)</f>
        <v>1274.51</v>
      </c>
      <c r="AF110">
        <v>101.76578499999999</v>
      </c>
      <c r="AG110">
        <v>36.628331000000003</v>
      </c>
    </row>
    <row r="111" spans="1:33" s="31" customFormat="1">
      <c r="A111" s="31">
        <v>114</v>
      </c>
      <c r="B111" s="33" t="s">
        <v>118</v>
      </c>
      <c r="C111" s="31">
        <v>18.533094810000001</v>
      </c>
      <c r="D111" s="31">
        <v>1036</v>
      </c>
      <c r="E111" s="31">
        <v>36</v>
      </c>
      <c r="F111" s="33">
        <v>3</v>
      </c>
      <c r="G111" s="32">
        <v>51.53</v>
      </c>
      <c r="H111" s="31">
        <v>0.42053170000000001</v>
      </c>
      <c r="I111" s="31">
        <v>14.457144789999999</v>
      </c>
      <c r="J111" s="31">
        <v>20264</v>
      </c>
      <c r="K111" s="31">
        <v>46677.91</v>
      </c>
      <c r="L111" s="31">
        <v>6.1129439161653405</v>
      </c>
      <c r="M111" s="31">
        <v>57.170580244517758</v>
      </c>
      <c r="N111" s="31">
        <v>27.595575392974965</v>
      </c>
      <c r="O111" s="31">
        <v>4</v>
      </c>
      <c r="P111" s="31">
        <v>23</v>
      </c>
      <c r="Q111" s="31">
        <v>99</v>
      </c>
      <c r="R111" s="31">
        <v>236.34775858723074</v>
      </c>
      <c r="S111" s="31">
        <v>454.10440520085382</v>
      </c>
      <c r="T111" s="31">
        <v>931.49621579662335</v>
      </c>
      <c r="U111" s="31">
        <v>4725.26</v>
      </c>
      <c r="V111" s="31">
        <v>74</v>
      </c>
      <c r="W111" s="33">
        <v>1318000</v>
      </c>
      <c r="X111" s="31">
        <f>VLOOKUP(B111,'3月14日之前使用和计算的所有数据'!B:I,8,0)</f>
        <v>3</v>
      </c>
      <c r="Y111" s="31">
        <f>VLOOKUP(B111,'3月14日之前使用和计算的所有数据'!B:J,9,0)</f>
        <v>6</v>
      </c>
      <c r="Z111" s="31">
        <f>VLOOKUP(B111,'3月14日之前使用和计算的所有数据'!B:K,10,0)</f>
        <v>14</v>
      </c>
      <c r="AA111" s="31">
        <f>VLOOKUP(B111,'3月14日之前使用和计算的所有数据'!B:L,11,0)</f>
        <v>1.20255E-2</v>
      </c>
      <c r="AB111" s="31">
        <f>VLOOKUP(B111,'3月14日之前使用和计算的所有数据'!B:M,12,0)</f>
        <v>1.4450899999999999E-4</v>
      </c>
      <c r="AC111" s="31">
        <f>VLOOKUP(B111,'3月14日之前使用和计算的所有数据'!B:N,13,0)</f>
        <v>1.37954E-4</v>
      </c>
      <c r="AD111" s="31">
        <f>VLOOKUP(B111,'3月14日之前使用和计算的所有数据'!B:O,14,0)</f>
        <v>1.7976295307343346</v>
      </c>
      <c r="AE111" s="39">
        <f>VLOOKUP(B111,'3月14日之前使用和计算的所有数据'!B:P,15,0)</f>
        <v>1953.81</v>
      </c>
      <c r="AF111">
        <v>91.761391000000003</v>
      </c>
      <c r="AG111">
        <v>30.074361</v>
      </c>
    </row>
    <row r="112" spans="1:33">
      <c r="A112">
        <v>115</v>
      </c>
      <c r="B112" s="7" t="s">
        <v>267</v>
      </c>
      <c r="C112">
        <v>0.84663089700000005</v>
      </c>
      <c r="D112">
        <v>243</v>
      </c>
      <c r="E112">
        <v>42</v>
      </c>
      <c r="F112" s="7">
        <v>6</v>
      </c>
      <c r="G112">
        <v>289.63</v>
      </c>
      <c r="H112">
        <v>0.10458170769602597</v>
      </c>
      <c r="I112">
        <v>53.150921236144761</v>
      </c>
      <c r="J112">
        <v>23489</v>
      </c>
      <c r="K112">
        <v>28948.78</v>
      </c>
      <c r="L112">
        <v>0.73196837344197774</v>
      </c>
      <c r="M112">
        <v>15.854711183233782</v>
      </c>
      <c r="N112">
        <v>26.741014397679798</v>
      </c>
      <c r="O112">
        <v>2</v>
      </c>
      <c r="P112">
        <v>79</v>
      </c>
      <c r="Q112">
        <v>242</v>
      </c>
      <c r="R112">
        <v>66.29147533059421</v>
      </c>
      <c r="S112">
        <v>265.85643752373716</v>
      </c>
      <c r="T112">
        <v>454.02755239443428</v>
      </c>
      <c r="U112">
        <v>1393</v>
      </c>
      <c r="V112">
        <v>203.1</v>
      </c>
      <c r="W112" s="7">
        <v>0</v>
      </c>
      <c r="X112">
        <f>VLOOKUP(B112,'3月14日之前使用和计算的所有数据'!B:I,8,0)</f>
        <v>4</v>
      </c>
      <c r="Y112">
        <f>VLOOKUP(B112,'3月14日之前使用和计算的所有数据'!B:J,9,0)</f>
        <v>12</v>
      </c>
      <c r="Z112">
        <f>VLOOKUP(B112,'3月14日之前使用和计算的所有数据'!B:K,10,0)</f>
        <v>23</v>
      </c>
      <c r="AA112">
        <f>VLOOKUP(B112,'3月14日之前使用和计算的所有数据'!B:L,11,0)</f>
        <v>7.5468049999999995E-2</v>
      </c>
      <c r="AB112">
        <f>VLOOKUP(B112,'3月14日之前使用和计算的所有数据'!B:M,12,0)</f>
        <v>1.5501499999999999E-4</v>
      </c>
      <c r="AC112">
        <f>VLOOKUP(B112,'3月14日之前使用和计算的所有数据'!B:N,13,0)</f>
        <v>0.45397589999999999</v>
      </c>
      <c r="AD112">
        <f>VLOOKUP(B112,'3月14日之前使用和计算的所有数据'!B:O,14,0)</f>
        <v>0.19094433605783101</v>
      </c>
      <c r="AE112" s="38">
        <f>VLOOKUP(B112,'3月14日之前使用和计算的所有数据'!B:P,15,0)</f>
        <v>341.11700000000002</v>
      </c>
      <c r="AF112">
        <v>112.63557</v>
      </c>
      <c r="AG112">
        <v>41.277517000000003</v>
      </c>
    </row>
    <row r="113" spans="1:33">
      <c r="A113">
        <v>116</v>
      </c>
      <c r="B113" s="7" t="s">
        <v>262</v>
      </c>
      <c r="C113">
        <v>0.42311191999999997</v>
      </c>
      <c r="D113">
        <v>93</v>
      </c>
      <c r="E113">
        <v>37</v>
      </c>
      <c r="F113" s="7">
        <v>2</v>
      </c>
      <c r="G113">
        <v>218.68</v>
      </c>
      <c r="H113">
        <v>0.64464057069690872</v>
      </c>
      <c r="I113">
        <v>78.752520887352361</v>
      </c>
      <c r="J113">
        <v>84979</v>
      </c>
      <c r="K113">
        <v>36725.760000000002</v>
      </c>
      <c r="L113">
        <v>0.53960124382659591</v>
      </c>
      <c r="M113">
        <v>49.885677702579109</v>
      </c>
      <c r="N113">
        <v>31.0956648984818</v>
      </c>
      <c r="O113">
        <v>9</v>
      </c>
      <c r="P113">
        <v>101</v>
      </c>
      <c r="Q113">
        <v>198</v>
      </c>
      <c r="R113">
        <v>381.14596670934696</v>
      </c>
      <c r="S113">
        <v>640.20486555697823</v>
      </c>
      <c r="T113">
        <v>693.25041156027066</v>
      </c>
      <c r="U113">
        <v>1406</v>
      </c>
      <c r="V113">
        <v>621</v>
      </c>
      <c r="W113" s="7">
        <v>533000</v>
      </c>
      <c r="X113">
        <f>VLOOKUP(B113,'3月14日之前使用和计算的所有数据'!B:I,8,0)</f>
        <v>3</v>
      </c>
      <c r="Y113">
        <f>VLOOKUP(B113,'3月14日之前使用和计算的所有数据'!B:J,9,0)</f>
        <v>9</v>
      </c>
      <c r="Z113">
        <f>VLOOKUP(B113,'3月14日之前使用和计算的所有数据'!B:K,10,0)</f>
        <v>18</v>
      </c>
      <c r="AA113">
        <f>VLOOKUP(B113,'3月14日之前使用和计算的所有数据'!B:L,11,0)</f>
        <v>5.8875259999999997E-3</v>
      </c>
      <c r="AB113">
        <f>VLOOKUP(B113,'3月14日之前使用和计算的所有数据'!B:M,12,0)</f>
        <v>1.5439300000000001E-4</v>
      </c>
      <c r="AC113">
        <f>VLOOKUP(B113,'3月14日之前使用和计算的所有数据'!B:N,13,0)</f>
        <v>0.1100756</v>
      </c>
      <c r="AD113">
        <f>VLOOKUP(B113,'3月14日之前使用和计算的所有数据'!B:O,14,0)</f>
        <v>0.31354330020397836</v>
      </c>
      <c r="AE113" s="38">
        <f>VLOOKUP(B113,'3月14日之前使用和计算的所有数据'!B:P,15,0)</f>
        <v>594.86500000000001</v>
      </c>
      <c r="AF113">
        <v>109.838178</v>
      </c>
      <c r="AG113">
        <v>40.642235999999997</v>
      </c>
    </row>
    <row r="114" spans="1:33">
      <c r="A114">
        <v>117</v>
      </c>
      <c r="B114" s="7" t="s">
        <v>263</v>
      </c>
      <c r="C114">
        <v>0.15026296</v>
      </c>
      <c r="D114">
        <v>28</v>
      </c>
      <c r="E114">
        <v>43</v>
      </c>
      <c r="F114" s="7">
        <v>1</v>
      </c>
      <c r="G114">
        <v>173.52</v>
      </c>
      <c r="H114">
        <v>0.30832180728446285</v>
      </c>
      <c r="I114">
        <v>26.93866145032835</v>
      </c>
      <c r="J114">
        <v>29384</v>
      </c>
      <c r="K114">
        <v>25883.93</v>
      </c>
      <c r="L114">
        <v>0.80106039649608107</v>
      </c>
      <c r="M114">
        <v>31.304748732134623</v>
      </c>
      <c r="N114">
        <v>22.683264177040108</v>
      </c>
      <c r="O114">
        <v>1</v>
      </c>
      <c r="P114">
        <v>67</v>
      </c>
      <c r="Q114">
        <v>143</v>
      </c>
      <c r="R114">
        <v>41.355463347164587</v>
      </c>
      <c r="S114">
        <v>537.11387736283996</v>
      </c>
      <c r="T114">
        <v>591.86260949746418</v>
      </c>
      <c r="U114">
        <v>2223</v>
      </c>
      <c r="V114">
        <v>0</v>
      </c>
      <c r="W114" s="7">
        <v>0</v>
      </c>
      <c r="X114">
        <f>VLOOKUP(B114,'3月14日之前使用和计算的所有数据'!B:I,8,0)</f>
        <v>2</v>
      </c>
      <c r="Y114">
        <f>VLOOKUP(B114,'3月14日之前使用和计算的所有数据'!B:J,9,0)</f>
        <v>5</v>
      </c>
      <c r="Z114">
        <f>VLOOKUP(B114,'3月14日之前使用和计算的所有数据'!B:K,10,0)</f>
        <v>10</v>
      </c>
      <c r="AA114">
        <f>VLOOKUP(B114,'3月14日之前使用和计算的所有数据'!B:L,11,0)</f>
        <v>7.5612499999999996E-4</v>
      </c>
      <c r="AB114">
        <f>VLOOKUP(B114,'3月14日之前使用和计算的所有数据'!B:M,12,0)</f>
        <v>1.4718899999999999E-4</v>
      </c>
      <c r="AC114">
        <f>VLOOKUP(B114,'3月14日之前使用和计算的所有数据'!B:N,13,0)</f>
        <v>2.917987E-2</v>
      </c>
      <c r="AD114">
        <f>VLOOKUP(B114,'3月14日之前使用和计算的所有数据'!B:O,14,0)</f>
        <v>0.18673857742874173</v>
      </c>
      <c r="AE114" s="38">
        <f>VLOOKUP(B114,'3月14日之前使用和计算的所有数据'!B:P,15,0)</f>
        <v>858.12199999999996</v>
      </c>
      <c r="AF114">
        <v>108.776392</v>
      </c>
      <c r="AG114">
        <v>40.662615000000002</v>
      </c>
    </row>
    <row r="115" spans="1:33">
      <c r="A115">
        <v>118</v>
      </c>
      <c r="B115" s="7" t="s">
        <v>251</v>
      </c>
      <c r="C115">
        <v>2.3773584909999999</v>
      </c>
      <c r="D115">
        <v>126</v>
      </c>
      <c r="E115">
        <v>39</v>
      </c>
      <c r="F115" s="7">
        <v>3</v>
      </c>
      <c r="G115">
        <v>47.1</v>
      </c>
      <c r="H115">
        <v>1</v>
      </c>
      <c r="I115">
        <v>268.52907639680728</v>
      </c>
      <c r="J115">
        <v>64147</v>
      </c>
      <c r="K115">
        <v>35590.36</v>
      </c>
      <c r="L115">
        <v>6.0297239915074305</v>
      </c>
      <c r="M115">
        <v>57.87685774946921</v>
      </c>
      <c r="N115">
        <v>26.772823779193207</v>
      </c>
      <c r="O115">
        <v>1</v>
      </c>
      <c r="P115">
        <v>23</v>
      </c>
      <c r="Q115">
        <v>31</v>
      </c>
      <c r="R115">
        <v>78.174097664543524</v>
      </c>
      <c r="S115">
        <v>397.02760084925688</v>
      </c>
      <c r="T115">
        <v>702.76008492568997</v>
      </c>
      <c r="U115">
        <v>291.72000000000003</v>
      </c>
      <c r="V115">
        <v>279.10000000000002</v>
      </c>
      <c r="W115" s="7">
        <v>115500</v>
      </c>
      <c r="X115">
        <f>VLOOKUP(B115,'3月14日之前使用和计算的所有数据'!B:I,8,0)</f>
        <v>2</v>
      </c>
      <c r="Y115">
        <f>VLOOKUP(B115,'3月14日之前使用和计算的所有数据'!B:J,9,0)</f>
        <v>5</v>
      </c>
      <c r="Z115">
        <f>VLOOKUP(B115,'3月14日之前使用和计算的所有数据'!B:K,10,0)</f>
        <v>8</v>
      </c>
      <c r="AA115">
        <f>VLOOKUP(B115,'3月14日之前使用和计算的所有数据'!B:L,11,0)</f>
        <v>6.7429800000000004E-4</v>
      </c>
      <c r="AB115">
        <f>VLOOKUP(B115,'3月14日之前使用和计算的所有数据'!B:M,12,0)</f>
        <v>1.4760199999999999E-4</v>
      </c>
      <c r="AC115">
        <f>VLOOKUP(B115,'3月14日之前使用和计算的所有数据'!B:N,13,0)</f>
        <v>1.550489E-2</v>
      </c>
      <c r="AD115">
        <f>VLOOKUP(B115,'3月14日之前使用和计算的所有数据'!B:O,14,0)</f>
        <v>0.12196015494210836</v>
      </c>
      <c r="AE115" s="38">
        <f>VLOOKUP(B115,'3月14日之前使用和计算的所有数据'!B:P,15,0)</f>
        <v>1012.93</v>
      </c>
      <c r="AF115">
        <v>106.82278599999999</v>
      </c>
      <c r="AG115">
        <v>39.690534999999997</v>
      </c>
    </row>
    <row r="116" spans="1:33">
      <c r="A116">
        <v>119</v>
      </c>
      <c r="B116" s="7" t="s">
        <v>278</v>
      </c>
      <c r="C116">
        <v>1.79796391</v>
      </c>
      <c r="D116">
        <v>823</v>
      </c>
      <c r="E116">
        <v>31</v>
      </c>
      <c r="F116" s="7">
        <v>12</v>
      </c>
      <c r="G116">
        <v>457.84</v>
      </c>
      <c r="H116">
        <v>0.26400052420059411</v>
      </c>
      <c r="I116">
        <v>50.859243954188464</v>
      </c>
      <c r="J116">
        <v>21037</v>
      </c>
      <c r="K116">
        <v>27411.67</v>
      </c>
      <c r="L116">
        <v>0.66398741918574178</v>
      </c>
      <c r="M116">
        <v>33.706098200244632</v>
      </c>
      <c r="N116">
        <v>17.63061331469509</v>
      </c>
      <c r="O116">
        <v>2</v>
      </c>
      <c r="P116">
        <v>196</v>
      </c>
      <c r="Q116">
        <v>735</v>
      </c>
      <c r="R116">
        <v>30.344661890616813</v>
      </c>
      <c r="S116">
        <v>622.48820548663286</v>
      </c>
      <c r="T116">
        <v>629.04071291280798</v>
      </c>
      <c r="U116">
        <v>4250</v>
      </c>
      <c r="V116">
        <v>383</v>
      </c>
      <c r="W116" s="7">
        <v>165202</v>
      </c>
      <c r="X116">
        <f>VLOOKUP(B116,'3月14日之前使用和计算的所有数据'!B:I,8,0)</f>
        <v>4</v>
      </c>
      <c r="Y116">
        <f>VLOOKUP(B116,'3月14日之前使用和计算的所有数据'!B:J,9,0)</f>
        <v>14</v>
      </c>
      <c r="Z116">
        <f>VLOOKUP(B116,'3月14日之前使用和计算的所有数据'!B:K,10,0)</f>
        <v>31</v>
      </c>
      <c r="AA116">
        <f>VLOOKUP(B116,'3月14日之前使用和计算的所有数据'!B:L,11,0)</f>
        <v>0.15188370000000001</v>
      </c>
      <c r="AB116">
        <f>VLOOKUP(B116,'3月14日之前使用和计算的所有数据'!B:M,12,0)</f>
        <v>1.46649E-4</v>
      </c>
      <c r="AC116">
        <f>VLOOKUP(B116,'3月14日之前使用和计算的所有数据'!B:N,13,0)</f>
        <v>0.39578099999999999</v>
      </c>
      <c r="AD116">
        <f>VLOOKUP(B116,'3月14日之前使用和计算的所有数据'!B:O,14,0)</f>
        <v>0.52742637880103205</v>
      </c>
      <c r="AE116" s="38">
        <f>VLOOKUP(B116,'3月14日之前使用和计算的所有数据'!B:P,15,0)</f>
        <v>433.88900000000001</v>
      </c>
      <c r="AF116">
        <v>118.95943200000001</v>
      </c>
      <c r="AG116">
        <v>42.265241000000003</v>
      </c>
    </row>
    <row r="117" spans="1:33">
      <c r="A117">
        <v>120</v>
      </c>
      <c r="B117" s="7" t="s">
        <v>294</v>
      </c>
      <c r="C117">
        <v>1.044869783</v>
      </c>
      <c r="D117">
        <v>333</v>
      </c>
      <c r="E117">
        <v>42</v>
      </c>
      <c r="F117" s="7">
        <v>4</v>
      </c>
      <c r="G117">
        <v>308.67</v>
      </c>
      <c r="H117">
        <v>0.24660640813814105</v>
      </c>
      <c r="I117">
        <v>51.846812799193749</v>
      </c>
      <c r="J117">
        <v>31147</v>
      </c>
      <c r="K117">
        <v>21878.27</v>
      </c>
      <c r="L117">
        <v>0.63822204943791105</v>
      </c>
      <c r="M117">
        <v>22.914439368905303</v>
      </c>
      <c r="N117">
        <v>24.122849645252209</v>
      </c>
      <c r="O117">
        <v>3</v>
      </c>
      <c r="P117">
        <v>176</v>
      </c>
      <c r="Q117">
        <v>639</v>
      </c>
      <c r="R117">
        <v>86.869472251919518</v>
      </c>
      <c r="S117">
        <v>562.41293290569217</v>
      </c>
      <c r="T117">
        <v>692.9730780445135</v>
      </c>
      <c r="U117">
        <v>2534</v>
      </c>
      <c r="V117">
        <v>696.5</v>
      </c>
      <c r="W117" s="7">
        <v>49500</v>
      </c>
      <c r="X117">
        <f>VLOOKUP(B117,'3月14日之前使用和计算的所有数据'!B:I,8,0)</f>
        <v>5</v>
      </c>
      <c r="Y117">
        <f>VLOOKUP(B117,'3月14日之前使用和计算的所有数据'!B:J,9,0)</f>
        <v>18</v>
      </c>
      <c r="Z117">
        <f>VLOOKUP(B117,'3月14日之前使用和计算的所有数据'!B:K,10,0)</f>
        <v>33</v>
      </c>
      <c r="AA117">
        <f>VLOOKUP(B117,'3月14日之前使用和计算的所有数据'!B:L,11,0)</f>
        <v>0.14780750000000001</v>
      </c>
      <c r="AB117">
        <f>VLOOKUP(B117,'3月14日之前使用和计算的所有数据'!B:M,12,0)</f>
        <v>1.41383E-4</v>
      </c>
      <c r="AC117">
        <f>VLOOKUP(B117,'3月14日之前使用和计算的所有数据'!B:N,13,0)</f>
        <v>0.18989049999999999</v>
      </c>
      <c r="AD117">
        <f>VLOOKUP(B117,'3月14日之前使用和计算的所有数据'!B:O,14,0)</f>
        <v>0.55834880866261738</v>
      </c>
      <c r="AE117" s="38">
        <f>VLOOKUP(B117,'3月14日之前使用和计算的所有数据'!B:P,15,0)</f>
        <v>664.40700000000004</v>
      </c>
      <c r="AF117">
        <v>123.55042299999999</v>
      </c>
      <c r="AG117">
        <v>43.376221000000001</v>
      </c>
    </row>
    <row r="118" spans="1:33">
      <c r="A118">
        <v>122</v>
      </c>
      <c r="B118" s="7" t="s">
        <v>313</v>
      </c>
      <c r="C118">
        <v>0.33444227399999998</v>
      </c>
      <c r="D118">
        <v>190</v>
      </c>
      <c r="E118">
        <v>38</v>
      </c>
      <c r="F118" s="7">
        <v>1</v>
      </c>
      <c r="G118">
        <v>570.4</v>
      </c>
      <c r="H118">
        <v>0.24873772791023843</v>
      </c>
      <c r="I118">
        <v>134.30973180437496</v>
      </c>
      <c r="J118">
        <v>12714</v>
      </c>
      <c r="K118">
        <v>21371.89</v>
      </c>
      <c r="L118">
        <v>1.3867461430575037</v>
      </c>
      <c r="M118">
        <v>29.826437587657786</v>
      </c>
      <c r="N118">
        <v>38.518583450210379</v>
      </c>
      <c r="O118">
        <v>5</v>
      </c>
      <c r="P118">
        <v>319</v>
      </c>
      <c r="Q118">
        <v>1315</v>
      </c>
      <c r="R118">
        <v>88.190743338008417</v>
      </c>
      <c r="S118">
        <v>415.84852734922862</v>
      </c>
      <c r="T118">
        <v>446.52875175315569</v>
      </c>
      <c r="U118">
        <v>5035</v>
      </c>
      <c r="V118">
        <v>1629</v>
      </c>
      <c r="W118" s="7">
        <v>120000</v>
      </c>
      <c r="X118">
        <f>VLOOKUP(B118,'3月14日之前使用和计算的所有数据'!B:I,8,0)</f>
        <v>5</v>
      </c>
      <c r="Y118">
        <f>VLOOKUP(B118,'3月14日之前使用和计算的所有数据'!B:J,9,0)</f>
        <v>10</v>
      </c>
      <c r="Z118">
        <f>VLOOKUP(B118,'3月14日之前使用和计算的所有数据'!B:K,10,0)</f>
        <v>17</v>
      </c>
      <c r="AA118">
        <f>VLOOKUP(B118,'3月14日之前使用和计算的所有数据'!B:L,11,0)</f>
        <v>2.532065E-2</v>
      </c>
      <c r="AB118">
        <f>VLOOKUP(B118,'3月14日之前使用和计算的所有数据'!B:M,12,0)</f>
        <v>1.30548E-4</v>
      </c>
      <c r="AC118">
        <f>VLOOKUP(B118,'3月14日之前使用和计算的所有数据'!B:N,13,0)</f>
        <v>2.2251940000000001E-2</v>
      </c>
      <c r="AD118">
        <f>VLOOKUP(B118,'3月14日之前使用和计算的所有数据'!B:O,14,0)</f>
        <v>0.71538560938340112</v>
      </c>
      <c r="AE118" s="38">
        <f>VLOOKUP(B118,'3月14日之前使用和计算的所有数据'!B:P,15,0)</f>
        <v>1135.5</v>
      </c>
      <c r="AF118">
        <v>123.957531</v>
      </c>
      <c r="AG118">
        <v>47.317309000000002</v>
      </c>
    </row>
    <row r="119" spans="1:33">
      <c r="A119">
        <v>123</v>
      </c>
      <c r="B119" s="7" t="s">
        <v>320</v>
      </c>
      <c r="C119">
        <v>0.43625509400000001</v>
      </c>
      <c r="D119">
        <v>76</v>
      </c>
      <c r="E119">
        <v>39</v>
      </c>
      <c r="F119" s="7">
        <v>3</v>
      </c>
      <c r="G119">
        <v>173.94</v>
      </c>
      <c r="H119">
        <v>0.11009543520754282</v>
      </c>
      <c r="I119">
        <v>21.169855411128964</v>
      </c>
      <c r="J119">
        <v>12882</v>
      </c>
      <c r="K119">
        <v>18347.47</v>
      </c>
      <c r="L119">
        <v>0.77038059100839373</v>
      </c>
      <c r="M119">
        <v>39.525123605841095</v>
      </c>
      <c r="N119">
        <v>32.654938484534895</v>
      </c>
      <c r="O119">
        <v>1</v>
      </c>
      <c r="P119">
        <v>131</v>
      </c>
      <c r="Q119">
        <v>268</v>
      </c>
      <c r="R119">
        <v>49.770035644475108</v>
      </c>
      <c r="S119">
        <v>651.94894791307343</v>
      </c>
      <c r="T119">
        <v>695.06726457399111</v>
      </c>
      <c r="U119">
        <v>1142.07</v>
      </c>
      <c r="V119">
        <v>143.31</v>
      </c>
      <c r="W119" s="7">
        <v>84987</v>
      </c>
      <c r="X119">
        <f>VLOOKUP(B119,'3月14日之前使用和计算的所有数据'!B:I,8,0)</f>
        <v>2</v>
      </c>
      <c r="Y119">
        <f>VLOOKUP(B119,'3月14日之前使用和计算的所有数据'!B:J,9,0)</f>
        <v>5</v>
      </c>
      <c r="Z119">
        <f>VLOOKUP(B119,'3月14日之前使用和计算的所有数据'!B:K,10,0)</f>
        <v>10</v>
      </c>
      <c r="AA119">
        <f>VLOOKUP(B119,'3月14日之前使用和计算的所有数据'!B:L,11,0)</f>
        <v>0</v>
      </c>
      <c r="AB119">
        <f>VLOOKUP(B119,'3月14日之前使用和计算的所有数据'!B:M,12,0)</f>
        <v>1.25313E-4</v>
      </c>
      <c r="AC119">
        <f>VLOOKUP(B119,'3月14日之前使用和计算的所有数据'!B:N,13,0)</f>
        <v>6.73552E-3</v>
      </c>
      <c r="AD119">
        <f>VLOOKUP(B119,'3月14日之前使用和计算的所有数据'!B:O,14,0)</f>
        <v>0.3407872667153104</v>
      </c>
      <c r="AE119" s="38">
        <f>VLOOKUP(B119,'3月14日之前使用和计算的所有数据'!B:P,15,0)</f>
        <v>1381.35</v>
      </c>
      <c r="AF119">
        <v>127.488281</v>
      </c>
      <c r="AG119">
        <v>50.252290000000002</v>
      </c>
    </row>
    <row r="120" spans="1:33">
      <c r="A120">
        <v>124</v>
      </c>
      <c r="B120" s="7" t="s">
        <v>318</v>
      </c>
      <c r="C120">
        <v>0.36859565100000002</v>
      </c>
      <c r="D120">
        <v>100</v>
      </c>
      <c r="E120">
        <v>37</v>
      </c>
      <c r="F120" s="7">
        <v>1</v>
      </c>
      <c r="G120">
        <v>272.12</v>
      </c>
      <c r="H120">
        <v>9.8265471115684247E-2</v>
      </c>
      <c r="I120">
        <v>10.740617944710209</v>
      </c>
      <c r="J120">
        <v>28882</v>
      </c>
      <c r="K120">
        <v>28247.65</v>
      </c>
      <c r="L120">
        <v>0.87093929148904892</v>
      </c>
      <c r="M120">
        <v>38.449948552109362</v>
      </c>
      <c r="N120">
        <v>26.102454799353225</v>
      </c>
      <c r="O120">
        <v>2</v>
      </c>
      <c r="P120">
        <v>204</v>
      </c>
      <c r="Q120">
        <v>277</v>
      </c>
      <c r="R120">
        <v>51.675731295016902</v>
      </c>
      <c r="S120">
        <v>465.23592532706158</v>
      </c>
      <c r="T120">
        <v>456.41628693223578</v>
      </c>
      <c r="U120">
        <v>2273</v>
      </c>
      <c r="V120">
        <v>789.8</v>
      </c>
      <c r="W120" s="7">
        <v>679000</v>
      </c>
      <c r="X120">
        <f>VLOOKUP(B120,'3月14日之前使用和计算的所有数据'!B:I,8,0)</f>
        <v>2</v>
      </c>
      <c r="Y120">
        <f>VLOOKUP(B120,'3月14日之前使用和计算的所有数据'!B:J,9,0)</f>
        <v>5</v>
      </c>
      <c r="Z120">
        <f>VLOOKUP(B120,'3月14日之前使用和计算的所有数据'!B:K,10,0)</f>
        <v>10</v>
      </c>
      <c r="AA120">
        <f>VLOOKUP(B120,'3月14日之前使用和计算的所有数据'!B:L,11,0)</f>
        <v>0</v>
      </c>
      <c r="AB120">
        <f>VLOOKUP(B120,'3月14日之前使用和计算的所有数据'!B:M,12,0)</f>
        <v>1.25313E-4</v>
      </c>
      <c r="AC120">
        <f>VLOOKUP(B120,'3月14日之前使用和计算的所有数据'!B:N,13,0)</f>
        <v>6.73552E-3</v>
      </c>
      <c r="AD120">
        <f>VLOOKUP(B120,'3月14日之前使用和计算的所有数据'!B:O,14,0)</f>
        <v>0.18639641359394177</v>
      </c>
      <c r="AE120" s="38">
        <f>VLOOKUP(B120,'3月14日之前使用和计算的所有数据'!B:P,15,0)</f>
        <v>1602.57</v>
      </c>
      <c r="AF120">
        <v>120.57956799999999</v>
      </c>
      <c r="AG120">
        <v>49.242866999999997</v>
      </c>
    </row>
    <row r="121" spans="1:33">
      <c r="A121">
        <v>125</v>
      </c>
      <c r="B121" s="7" t="s">
        <v>304</v>
      </c>
      <c r="C121">
        <v>0.58098656699999995</v>
      </c>
      <c r="D121">
        <v>157</v>
      </c>
      <c r="E121">
        <v>22</v>
      </c>
      <c r="F121" s="7">
        <v>16</v>
      </c>
      <c r="G121">
        <v>270.23</v>
      </c>
      <c r="H121">
        <v>0.29474891758872074</v>
      </c>
      <c r="I121">
        <v>66.586994554370065</v>
      </c>
      <c r="J121">
        <v>22645</v>
      </c>
      <c r="K121">
        <v>23639.49</v>
      </c>
      <c r="L121">
        <v>0.44406616585871289</v>
      </c>
      <c r="M121">
        <v>38.755874625319173</v>
      </c>
      <c r="N121">
        <v>15.101950190578394</v>
      </c>
      <c r="O121">
        <v>7</v>
      </c>
      <c r="P121">
        <v>149</v>
      </c>
      <c r="Q121">
        <v>385</v>
      </c>
      <c r="R121">
        <v>197.94989453428559</v>
      </c>
      <c r="S121">
        <v>477.00107315990078</v>
      </c>
      <c r="T121">
        <v>511.04614587573548</v>
      </c>
      <c r="U121">
        <v>3308</v>
      </c>
      <c r="V121">
        <v>872.29</v>
      </c>
      <c r="W121" s="7">
        <v>260063</v>
      </c>
      <c r="X121">
        <f>VLOOKUP(B121,'3月14日之前使用和计算的所有数据'!B:I,8,0)</f>
        <v>4</v>
      </c>
      <c r="Y121">
        <f>VLOOKUP(B121,'3月14日之前使用和计算的所有数据'!B:J,9,0)</f>
        <v>10</v>
      </c>
      <c r="Z121">
        <f>VLOOKUP(B121,'3月14日之前使用和计算的所有数据'!B:K,10,0)</f>
        <v>18</v>
      </c>
      <c r="AA121">
        <f>VLOOKUP(B121,'3月14日之前使用和计算的所有数据'!B:L,11,0)</f>
        <v>1.2051879999999999E-2</v>
      </c>
      <c r="AB121">
        <f>VLOOKUP(B121,'3月14日之前使用和计算的所有数据'!B:M,12,0)</f>
        <v>1.21359E-4</v>
      </c>
      <c r="AC121">
        <f>VLOOKUP(B121,'3月14日之前使用和计算的所有数据'!B:N,13,0)</f>
        <v>5.068197E-3</v>
      </c>
      <c r="AD121">
        <f>VLOOKUP(B121,'3月14日之前使用和计算的所有数据'!B:O,14,0)</f>
        <v>0.99188057422681009</v>
      </c>
      <c r="AE121" s="38">
        <f>VLOOKUP(B121,'3月14日之前使用和计算的所有数据'!B:P,15,0)</f>
        <v>1286.58</v>
      </c>
      <c r="AF121">
        <v>129.38470699999999</v>
      </c>
      <c r="AG121">
        <v>44.581131999999997</v>
      </c>
    </row>
    <row r="122" spans="1:33">
      <c r="A122">
        <v>127</v>
      </c>
      <c r="B122" s="7" t="s">
        <v>289</v>
      </c>
      <c r="C122">
        <v>0.38073038100000001</v>
      </c>
      <c r="D122">
        <v>49</v>
      </c>
      <c r="E122">
        <v>26</v>
      </c>
      <c r="F122" s="7">
        <v>14</v>
      </c>
      <c r="G122">
        <v>129.71</v>
      </c>
      <c r="H122">
        <v>0.45732788528255336</v>
      </c>
      <c r="I122">
        <v>74.183585930797832</v>
      </c>
      <c r="J122">
        <v>27495</v>
      </c>
      <c r="K122">
        <v>21953.78</v>
      </c>
      <c r="L122">
        <v>0.80949811117107384</v>
      </c>
      <c r="M122">
        <v>53.966540744738261</v>
      </c>
      <c r="N122">
        <v>34.461491018425718</v>
      </c>
      <c r="O122">
        <v>1</v>
      </c>
      <c r="P122">
        <v>114</v>
      </c>
      <c r="Q122">
        <v>253</v>
      </c>
      <c r="R122">
        <v>27.553773803099219</v>
      </c>
      <c r="S122">
        <v>515.76593940328428</v>
      </c>
      <c r="T122">
        <v>482.6150643743735</v>
      </c>
      <c r="U122">
        <v>4654</v>
      </c>
      <c r="V122">
        <v>194.44</v>
      </c>
      <c r="W122" s="7">
        <v>0</v>
      </c>
      <c r="X122">
        <f>VLOOKUP(B122,'3月14日之前使用和计算的所有数据'!B:I,8,0)</f>
        <v>2</v>
      </c>
      <c r="Y122">
        <f>VLOOKUP(B122,'3月14日之前使用和计算的所有数据'!B:J,9,0)</f>
        <v>7</v>
      </c>
      <c r="Z122">
        <f>VLOOKUP(B122,'3月14日之前使用和计算的所有数据'!B:K,10,0)</f>
        <v>14</v>
      </c>
      <c r="AA122">
        <f>VLOOKUP(B122,'3月14日之前使用和计算的所有数据'!B:L,11,0)</f>
        <v>4.5198100000000001E-4</v>
      </c>
      <c r="AB122">
        <f>VLOOKUP(B122,'3月14日之前使用和计算的所有数据'!B:M,12,0)</f>
        <v>1.21345E-4</v>
      </c>
      <c r="AC122">
        <f>VLOOKUP(B122,'3月14日之前使用和计算的所有数据'!B:N,13,0)</f>
        <v>8.4560079999999992E-3</v>
      </c>
      <c r="AD122">
        <f>VLOOKUP(B122,'3月14日之前使用和计算的所有数据'!B:O,14,0)</f>
        <v>1.0097153986359637</v>
      </c>
      <c r="AE122" s="38">
        <f>VLOOKUP(B122,'3月14日之前使用和计算的所有数据'!B:P,15,0)</f>
        <v>874.68700000000001</v>
      </c>
      <c r="AF122">
        <v>127.539326</v>
      </c>
      <c r="AG122">
        <v>42.352035999999998</v>
      </c>
    </row>
    <row r="123" spans="1:33">
      <c r="A123">
        <v>128</v>
      </c>
      <c r="B123" s="7" t="s">
        <v>286</v>
      </c>
      <c r="C123">
        <v>0.38917389000000002</v>
      </c>
      <c r="D123">
        <v>88</v>
      </c>
      <c r="E123">
        <v>39</v>
      </c>
      <c r="F123" s="7">
        <v>1</v>
      </c>
      <c r="G123">
        <v>226.99</v>
      </c>
      <c r="H123">
        <v>0.19868716683554341</v>
      </c>
      <c r="I123">
        <v>149.38466600855546</v>
      </c>
      <c r="J123">
        <v>22820</v>
      </c>
      <c r="K123">
        <v>21588.5</v>
      </c>
      <c r="L123">
        <v>0.58592889554605931</v>
      </c>
      <c r="M123">
        <v>39.882814220890786</v>
      </c>
      <c r="N123">
        <v>16.516146085730647</v>
      </c>
      <c r="O123">
        <v>1</v>
      </c>
      <c r="P123">
        <v>147</v>
      </c>
      <c r="Q123">
        <v>490</v>
      </c>
      <c r="R123">
        <v>46.861095202431827</v>
      </c>
      <c r="S123">
        <v>519.40614123970215</v>
      </c>
      <c r="T123">
        <v>580.64231904489179</v>
      </c>
      <c r="U123">
        <v>7622</v>
      </c>
      <c r="V123">
        <v>386.72</v>
      </c>
      <c r="W123" s="7">
        <v>0</v>
      </c>
      <c r="X123">
        <f>VLOOKUP(B123,'3月14日之前使用和计算的所有数据'!B:I,8,0)</f>
        <v>5</v>
      </c>
      <c r="Y123">
        <f>VLOOKUP(B123,'3月14日之前使用和计算的所有数据'!B:J,9,0)</f>
        <v>10</v>
      </c>
      <c r="Z123">
        <f>VLOOKUP(B123,'3月14日之前使用和计算的所有数据'!B:K,10,0)</f>
        <v>19</v>
      </c>
      <c r="AA123">
        <f>VLOOKUP(B123,'3月14日之前使用和计算的所有数据'!B:L,11,0)</f>
        <v>7.3550569999999999E-3</v>
      </c>
      <c r="AB123">
        <f>VLOOKUP(B123,'3月14日之前使用和计算的所有数据'!B:M,12,0)</f>
        <v>1.2595999999999999E-4</v>
      </c>
      <c r="AC123">
        <f>VLOOKUP(B123,'3月14日之前使用和计算的所有数据'!B:N,13,0)</f>
        <v>2.9548700000000001E-2</v>
      </c>
      <c r="AD123">
        <f>VLOOKUP(B123,'3月14日之前使用和计算的所有数据'!B:O,14,0)</f>
        <v>1.5807052851358998</v>
      </c>
      <c r="AE123" s="38">
        <f>VLOOKUP(B123,'3月14日之前使用和计算的所有数据'!B:P,15,0)</f>
        <v>815.22199999999998</v>
      </c>
      <c r="AF123">
        <v>126.042485</v>
      </c>
      <c r="AG123">
        <v>41.774025000000002</v>
      </c>
    </row>
    <row r="124" spans="1:33">
      <c r="A124">
        <v>129</v>
      </c>
      <c r="B124" s="7" t="s">
        <v>277</v>
      </c>
      <c r="C124">
        <v>0.30401034900000001</v>
      </c>
      <c r="D124">
        <v>47</v>
      </c>
      <c r="E124">
        <v>27</v>
      </c>
      <c r="F124" s="7">
        <v>10</v>
      </c>
      <c r="G124">
        <v>155.56</v>
      </c>
      <c r="H124">
        <v>0.61481100539984568</v>
      </c>
      <c r="I124">
        <v>184.9482820116514</v>
      </c>
      <c r="J124">
        <v>44251</v>
      </c>
      <c r="K124">
        <v>28385.72</v>
      </c>
      <c r="L124">
        <v>0.75854975572126515</v>
      </c>
      <c r="M124">
        <v>58.273335047570072</v>
      </c>
      <c r="N124">
        <v>24.350732836204678</v>
      </c>
      <c r="O124">
        <v>1</v>
      </c>
      <c r="P124">
        <v>72</v>
      </c>
      <c r="Q124">
        <v>69</v>
      </c>
      <c r="R124">
        <v>97.46078683466186</v>
      </c>
      <c r="S124">
        <v>469.91514528156335</v>
      </c>
      <c r="T124">
        <v>431.3448187194652</v>
      </c>
      <c r="U124">
        <v>2369</v>
      </c>
      <c r="V124">
        <v>2495.21</v>
      </c>
      <c r="W124" s="7">
        <v>0</v>
      </c>
      <c r="X124">
        <f>VLOOKUP(B124,'3月14日之前使用和计算的所有数据'!B:I,8,0)</f>
        <v>3</v>
      </c>
      <c r="Y124">
        <f>VLOOKUP(B124,'3月14日之前使用和计算的所有数据'!B:J,9,0)</f>
        <v>13</v>
      </c>
      <c r="Z124">
        <f>VLOOKUP(B124,'3月14日之前使用和计算的所有数据'!B:K,10,0)</f>
        <v>22</v>
      </c>
      <c r="AA124">
        <f>VLOOKUP(B124,'3月14日之前使用和计算的所有数据'!B:L,11,0)</f>
        <v>9.8085039999999991E-3</v>
      </c>
      <c r="AB124">
        <f>VLOOKUP(B124,'3月14日之前使用和计算的所有数据'!B:M,12,0)</f>
        <v>1.306E-4</v>
      </c>
      <c r="AC124">
        <f>VLOOKUP(B124,'3月14日之前使用和计算的所有数据'!B:N,13,0)</f>
        <v>4.0404019999999999E-2</v>
      </c>
      <c r="AD124">
        <f>VLOOKUP(B124,'3月14日之前使用和计算的所有数据'!B:O,14,0)</f>
        <v>0.41598509434361924</v>
      </c>
      <c r="AE124" s="38">
        <f>VLOOKUP(B124,'3月14日之前使用和计算的所有数据'!B:P,15,0)</f>
        <v>727.40700000000004</v>
      </c>
      <c r="AF124">
        <v>123.782419</v>
      </c>
      <c r="AG124">
        <v>41.299926999999997</v>
      </c>
    </row>
    <row r="125" spans="1:33">
      <c r="A125">
        <v>130</v>
      </c>
      <c r="B125" s="7" t="s">
        <v>269</v>
      </c>
      <c r="C125">
        <v>0.50961219800000002</v>
      </c>
      <c r="D125">
        <v>123</v>
      </c>
      <c r="E125">
        <v>38</v>
      </c>
      <c r="F125" s="7">
        <v>7</v>
      </c>
      <c r="G125">
        <v>242.67</v>
      </c>
      <c r="H125">
        <v>0.32101207400997245</v>
      </c>
      <c r="I125">
        <v>159.42057548285374</v>
      </c>
      <c r="J125">
        <v>25034</v>
      </c>
      <c r="K125">
        <v>23342.560000000001</v>
      </c>
      <c r="L125">
        <v>0.47389458936003631</v>
      </c>
      <c r="M125">
        <v>47.109243004903782</v>
      </c>
      <c r="N125">
        <v>18.634359418139862</v>
      </c>
      <c r="O125">
        <v>3</v>
      </c>
      <c r="P125">
        <v>128</v>
      </c>
      <c r="Q125">
        <v>474</v>
      </c>
      <c r="R125">
        <v>113.76354720402193</v>
      </c>
      <c r="S125">
        <v>332.96245930687763</v>
      </c>
      <c r="T125">
        <v>542.30024312852845</v>
      </c>
      <c r="U125">
        <v>4811</v>
      </c>
      <c r="V125">
        <v>496.44</v>
      </c>
      <c r="W125" s="7">
        <v>90000</v>
      </c>
      <c r="X125">
        <f>VLOOKUP(B125,'3月14日之前使用和计算的所有数据'!B:I,8,0)</f>
        <v>2</v>
      </c>
      <c r="Y125">
        <f>VLOOKUP(B125,'3月14日之前使用和计算的所有数据'!B:J,9,0)</f>
        <v>5</v>
      </c>
      <c r="Z125">
        <f>VLOOKUP(B125,'3月14日之前使用和计算的所有数据'!B:K,10,0)</f>
        <v>16</v>
      </c>
      <c r="AA125">
        <f>VLOOKUP(B125,'3月14日之前使用和计算的所有数据'!B:L,11,0)</f>
        <v>7.7430999999999995E-4</v>
      </c>
      <c r="AB125">
        <f>VLOOKUP(B125,'3月14日之前使用和计算的所有数据'!B:M,12,0)</f>
        <v>1.2545500000000001E-4</v>
      </c>
      <c r="AC125">
        <f>VLOOKUP(B125,'3月14日之前使用和计算的所有数据'!B:N,13,0)</f>
        <v>1.1405520000000001E-2</v>
      </c>
      <c r="AD125">
        <f>VLOOKUP(B125,'3月14日之前使用和计算的所有数据'!B:O,14,0)</f>
        <v>8.2003032909157461E-2</v>
      </c>
      <c r="AE125" s="38">
        <f>VLOOKUP(B125,'3月14日之前使用和计算的所有数据'!B:P,15,0)</f>
        <v>925.55100000000004</v>
      </c>
      <c r="AF125">
        <v>124.621747</v>
      </c>
      <c r="AG125">
        <v>40.678724000000003</v>
      </c>
    </row>
    <row r="126" spans="1:33">
      <c r="A126">
        <v>131</v>
      </c>
      <c r="B126" s="7" t="s">
        <v>257</v>
      </c>
      <c r="C126">
        <v>0.68378691800000002</v>
      </c>
      <c r="D126">
        <v>401</v>
      </c>
      <c r="E126">
        <v>25</v>
      </c>
      <c r="F126" s="7">
        <v>14</v>
      </c>
      <c r="G126">
        <v>584.09</v>
      </c>
      <c r="H126">
        <v>0.51389340683798734</v>
      </c>
      <c r="I126">
        <v>464.52202958485771</v>
      </c>
      <c r="J126">
        <v>70781</v>
      </c>
      <c r="K126">
        <v>38765.370000000003</v>
      </c>
      <c r="L126">
        <v>0.38521460733791024</v>
      </c>
      <c r="M126">
        <v>51.086305192692905</v>
      </c>
      <c r="N126">
        <v>27.211559862349979</v>
      </c>
      <c r="O126">
        <v>31</v>
      </c>
      <c r="P126">
        <v>279</v>
      </c>
      <c r="Q126">
        <v>794</v>
      </c>
      <c r="R126">
        <v>405.38958037288774</v>
      </c>
      <c r="S126">
        <v>494.27314283757642</v>
      </c>
      <c r="T126">
        <v>519.0980841993528</v>
      </c>
      <c r="U126">
        <v>14886</v>
      </c>
      <c r="V126">
        <v>2063.0500000000002</v>
      </c>
      <c r="W126" s="7">
        <v>4833690</v>
      </c>
      <c r="X126">
        <f>VLOOKUP(B126,'3月14日之前使用和计算的所有数据'!B:I,8,0)</f>
        <v>2</v>
      </c>
      <c r="Y126">
        <f>VLOOKUP(B126,'3月14日之前使用和计算的所有数据'!B:J,9,0)</f>
        <v>5</v>
      </c>
      <c r="Z126">
        <f>VLOOKUP(B126,'3月14日之前使用和计算的所有数据'!B:K,10,0)</f>
        <v>9</v>
      </c>
      <c r="AA126">
        <f>VLOOKUP(B126,'3月14日之前使用和计算的所有数据'!B:L,11,0)</f>
        <v>1.2423779999999999E-3</v>
      </c>
      <c r="AB126">
        <f>VLOOKUP(B126,'3月14日之前使用和计算的所有数据'!B:M,12,0)</f>
        <v>1.2827100000000001E-4</v>
      </c>
      <c r="AC126">
        <f>VLOOKUP(B126,'3月14日之前使用和计算的所有数据'!B:N,13,0)</f>
        <v>8.6815720000000002E-3</v>
      </c>
      <c r="AD126">
        <f>VLOOKUP(B126,'3月14日之前使用和计算的所有数据'!B:O,14,0)</f>
        <v>0.31262653323492456</v>
      </c>
      <c r="AE126" s="38">
        <f>VLOOKUP(B126,'3月14日之前使用和计算的所有数据'!B:P,15,0)</f>
        <v>850.20799999999997</v>
      </c>
      <c r="AF126">
        <v>121.61244600000001</v>
      </c>
      <c r="AG126">
        <v>38.914676</v>
      </c>
    </row>
    <row r="127" spans="1:33">
      <c r="A127">
        <v>132</v>
      </c>
      <c r="B127" s="7" t="s">
        <v>317</v>
      </c>
      <c r="C127">
        <v>0.48579285100000003</v>
      </c>
      <c r="D127">
        <v>53</v>
      </c>
      <c r="E127">
        <v>41</v>
      </c>
      <c r="F127" s="7">
        <v>4</v>
      </c>
      <c r="G127">
        <v>109.41</v>
      </c>
      <c r="H127">
        <v>0.62069280687322914</v>
      </c>
      <c r="I127">
        <v>74.692790824685957</v>
      </c>
      <c r="J127">
        <v>18509</v>
      </c>
      <c r="K127">
        <v>25247.5</v>
      </c>
      <c r="L127">
        <v>0.66721506260853669</v>
      </c>
      <c r="M127">
        <v>53.121286902476925</v>
      </c>
      <c r="N127">
        <v>26.926240745818482</v>
      </c>
      <c r="O127">
        <v>1</v>
      </c>
      <c r="P127">
        <v>64</v>
      </c>
      <c r="Q127">
        <v>109</v>
      </c>
      <c r="R127">
        <v>27.209578649117997</v>
      </c>
      <c r="S127">
        <v>615.11744813088387</v>
      </c>
      <c r="T127">
        <v>483.50242208207663</v>
      </c>
      <c r="U127">
        <v>396</v>
      </c>
      <c r="V127">
        <v>109.03</v>
      </c>
      <c r="W127" s="7">
        <v>0</v>
      </c>
      <c r="X127">
        <f>VLOOKUP(B127,'3月14日之前使用和计算的所有数据'!B:I,8,0)</f>
        <v>1</v>
      </c>
      <c r="Y127">
        <f>VLOOKUP(B127,'3月14日之前使用和计算的所有数据'!B:J,9,0)</f>
        <v>4</v>
      </c>
      <c r="Z127">
        <f>VLOOKUP(B127,'3月14日之前使用和计算的所有数据'!B:K,10,0)</f>
        <v>8</v>
      </c>
      <c r="AA127">
        <f>VLOOKUP(B127,'3月14日之前使用和计算的所有数据'!B:L,11,0)</f>
        <v>0</v>
      </c>
      <c r="AB127">
        <f>VLOOKUP(B127,'3月14日之前使用和计算的所有数据'!B:M,12,0)</f>
        <v>1.16686E-4</v>
      </c>
      <c r="AC127">
        <f>VLOOKUP(B127,'3月14日之前使用和计算的所有数据'!B:N,13,0)</f>
        <v>8.1701699999999996E-4</v>
      </c>
      <c r="AD127">
        <f>VLOOKUP(B127,'3月14日之前使用和计算的所有数据'!B:O,14,0)</f>
        <v>0.25058817069216588</v>
      </c>
      <c r="AE127" s="38">
        <f>VLOOKUP(B127,'3月14日之前使用和计算的所有数据'!B:P,15,0)</f>
        <v>1410.58</v>
      </c>
      <c r="AF127">
        <v>130.27468400000001</v>
      </c>
      <c r="AG127">
        <v>47.318781000000001</v>
      </c>
    </row>
    <row r="128" spans="1:33">
      <c r="A128">
        <v>133</v>
      </c>
      <c r="B128" s="7" t="s">
        <v>315</v>
      </c>
      <c r="C128">
        <v>0.31129324600000002</v>
      </c>
      <c r="D128">
        <v>79</v>
      </c>
      <c r="E128">
        <v>39</v>
      </c>
      <c r="F128" s="7">
        <v>6</v>
      </c>
      <c r="G128">
        <v>251.95</v>
      </c>
      <c r="H128">
        <v>0.32526294899781705</v>
      </c>
      <c r="I128">
        <v>77.039505870841481</v>
      </c>
      <c r="J128">
        <v>17172</v>
      </c>
      <c r="K128">
        <v>23220.39</v>
      </c>
      <c r="L128">
        <v>0.99622941059734083</v>
      </c>
      <c r="M128">
        <v>37.904346100416753</v>
      </c>
      <c r="N128">
        <v>19.809486009128797</v>
      </c>
      <c r="O128">
        <v>2</v>
      </c>
      <c r="P128">
        <v>151</v>
      </c>
      <c r="Q128">
        <v>425</v>
      </c>
      <c r="R128">
        <v>128.88271482436991</v>
      </c>
      <c r="S128">
        <v>428.65647946021039</v>
      </c>
      <c r="T128">
        <v>743.00456439769789</v>
      </c>
      <c r="U128">
        <v>2918</v>
      </c>
      <c r="V128">
        <v>471</v>
      </c>
      <c r="W128" s="7">
        <v>166000</v>
      </c>
      <c r="X128">
        <f>VLOOKUP(B128,'3月14日之前使用和计算的所有数据'!B:I,8,0)</f>
        <v>4</v>
      </c>
      <c r="Y128">
        <f>VLOOKUP(B128,'3月14日之前使用和计算的所有数据'!B:J,9,0)</f>
        <v>8</v>
      </c>
      <c r="Z128">
        <f>VLOOKUP(B128,'3月14日之前使用和计算的所有数据'!B:K,10,0)</f>
        <v>16</v>
      </c>
      <c r="AA128">
        <f>VLOOKUP(B128,'3月14日之前使用和计算的所有数据'!B:L,11,0)</f>
        <v>1.730574E-2</v>
      </c>
      <c r="AB128">
        <f>VLOOKUP(B128,'3月14日之前使用和计算的所有数据'!B:M,12,0)</f>
        <v>1.21227E-4</v>
      </c>
      <c r="AC128">
        <f>VLOOKUP(B128,'3月14日之前使用和计算的所有数据'!B:N,13,0)</f>
        <v>3.5161709999999998E-3</v>
      </c>
      <c r="AD128">
        <f>VLOOKUP(B128,'3月14日之前使用和计算的所有数据'!B:O,14,0)</f>
        <v>1.9471671577378142</v>
      </c>
      <c r="AE128" s="38">
        <f>VLOOKUP(B128,'3月14日之前使用和计算的所有数据'!B:P,15,0)</f>
        <v>1344.58</v>
      </c>
      <c r="AF128">
        <v>130.78809999999999</v>
      </c>
      <c r="AG128">
        <v>46.239533999999999</v>
      </c>
    </row>
    <row r="129" spans="1:33">
      <c r="A129">
        <v>134</v>
      </c>
      <c r="B129" s="7" t="s">
        <v>311</v>
      </c>
      <c r="C129">
        <v>0.21537798799999999</v>
      </c>
      <c r="D129">
        <v>20</v>
      </c>
      <c r="E129">
        <v>39</v>
      </c>
      <c r="F129" s="7">
        <v>4</v>
      </c>
      <c r="G129">
        <v>91.49</v>
      </c>
      <c r="H129">
        <v>0.59449120122417753</v>
      </c>
      <c r="I129">
        <v>147.06638804050795</v>
      </c>
      <c r="J129">
        <v>25534</v>
      </c>
      <c r="K129">
        <v>25108</v>
      </c>
      <c r="L129">
        <v>0.46999672095310968</v>
      </c>
      <c r="M129">
        <v>33.752322658214013</v>
      </c>
      <c r="N129">
        <v>15.345939446934093</v>
      </c>
      <c r="O129">
        <v>1</v>
      </c>
      <c r="P129">
        <v>57</v>
      </c>
      <c r="Q129">
        <v>94</v>
      </c>
      <c r="R129">
        <v>26.494698874193901</v>
      </c>
      <c r="S129">
        <v>361.78817357088207</v>
      </c>
      <c r="T129">
        <v>456.88053339162752</v>
      </c>
      <c r="U129">
        <v>1254</v>
      </c>
      <c r="V129">
        <v>74.099999999999994</v>
      </c>
      <c r="W129" s="7">
        <v>0</v>
      </c>
      <c r="X129">
        <f>VLOOKUP(B129,'3月14日之前使用和计算的所有数据'!B:I,8,0)</f>
        <v>2</v>
      </c>
      <c r="Y129">
        <f>VLOOKUP(B129,'3月14日之前使用和计算的所有数据'!B:J,9,0)</f>
        <v>6</v>
      </c>
      <c r="Z129">
        <f>VLOOKUP(B129,'3月14日之前使用和计算的所有数据'!B:K,10,0)</f>
        <v>10</v>
      </c>
      <c r="AA129">
        <f>VLOOKUP(B129,'3月14日之前使用和计算的所有数据'!B:L,11,0)</f>
        <v>5.4599099999999997E-5</v>
      </c>
      <c r="AB129">
        <f>VLOOKUP(B129,'3月14日之前使用和计算的所有数据'!B:M,12,0)</f>
        <v>1.16768E-4</v>
      </c>
      <c r="AC129">
        <f>VLOOKUP(B129,'3月14日之前使用和计算的所有数据'!B:N,13,0)</f>
        <v>1.152901E-3</v>
      </c>
      <c r="AD129">
        <f>VLOOKUP(B129,'3月14日之前使用和计算的所有数据'!B:O,14,0)</f>
        <v>0.88690630233425505</v>
      </c>
      <c r="AE129" s="38">
        <f>VLOOKUP(B129,'3月14日之前使用和计算的所有数据'!B:P,15,0)</f>
        <v>1497.58</v>
      </c>
      <c r="AF129">
        <v>131.358619</v>
      </c>
      <c r="AG129">
        <v>45.963231999999998</v>
      </c>
    </row>
    <row r="130" spans="1:33">
      <c r="A130">
        <v>135</v>
      </c>
      <c r="B130" s="7" t="s">
        <v>308</v>
      </c>
      <c r="C130">
        <v>0.121564482</v>
      </c>
      <c r="D130">
        <v>23</v>
      </c>
      <c r="E130">
        <v>36</v>
      </c>
      <c r="F130" s="7">
        <v>4</v>
      </c>
      <c r="G130">
        <v>190.71</v>
      </c>
      <c r="H130">
        <v>0.462010382255781</v>
      </c>
      <c r="I130">
        <v>84.643380231680808</v>
      </c>
      <c r="J130">
        <v>18547</v>
      </c>
      <c r="K130">
        <v>23437.59</v>
      </c>
      <c r="L130">
        <v>0.65020187719574218</v>
      </c>
      <c r="M130">
        <v>42.263122017723241</v>
      </c>
      <c r="N130">
        <v>21.236432279377063</v>
      </c>
      <c r="O130">
        <v>1</v>
      </c>
      <c r="P130">
        <v>129</v>
      </c>
      <c r="Q130">
        <v>118</v>
      </c>
      <c r="R130">
        <v>54.192229038854805</v>
      </c>
      <c r="S130">
        <v>580.98683865555029</v>
      </c>
      <c r="T130">
        <v>446.22725604320692</v>
      </c>
      <c r="U130">
        <v>4050</v>
      </c>
      <c r="V130">
        <v>466</v>
      </c>
      <c r="W130" s="7">
        <v>15600</v>
      </c>
      <c r="X130">
        <f>VLOOKUP(B130,'3月14日之前使用和计算的所有数据'!B:I,8,0)</f>
        <v>2</v>
      </c>
      <c r="Y130">
        <f>VLOOKUP(B130,'3月14日之前使用和计算的所有数据'!B:J,9,0)</f>
        <v>6</v>
      </c>
      <c r="Z130">
        <f>VLOOKUP(B130,'3月14日之前使用和计算的所有数据'!B:K,10,0)</f>
        <v>12</v>
      </c>
      <c r="AA130">
        <f>VLOOKUP(B130,'3月14日之前使用和计算的所有数据'!B:L,11,0)</f>
        <v>1.4776399999999999E-4</v>
      </c>
      <c r="AB130">
        <f>VLOOKUP(B130,'3月14日之前使用和计算的所有数据'!B:M,12,0)</f>
        <v>1.16877E-4</v>
      </c>
      <c r="AC130">
        <f>VLOOKUP(B130,'3月14日之前使用和计算的所有数据'!B:N,13,0)</f>
        <v>1.4455329999999999E-3</v>
      </c>
      <c r="AD130">
        <f>VLOOKUP(B130,'3月14日之前使用和计算的所有数据'!B:O,14,0)</f>
        <v>1.1636017632610178</v>
      </c>
      <c r="AE130" s="38">
        <f>VLOOKUP(B130,'3月14日之前使用和计算的所有数据'!B:P,15,0)</f>
        <v>1488.58</v>
      </c>
      <c r="AF130">
        <v>130.97321199999999</v>
      </c>
      <c r="AG130">
        <v>45.293401000000003</v>
      </c>
    </row>
    <row r="131" spans="1:33">
      <c r="A131">
        <v>136</v>
      </c>
      <c r="B131" s="7" t="s">
        <v>310</v>
      </c>
      <c r="C131">
        <v>0.12623462599999999</v>
      </c>
      <c r="D131">
        <v>74</v>
      </c>
      <c r="E131">
        <v>40</v>
      </c>
      <c r="F131" s="7">
        <v>9</v>
      </c>
      <c r="G131">
        <v>578.67999999999995</v>
      </c>
      <c r="H131">
        <v>0.15519803691159192</v>
      </c>
      <c r="I131">
        <v>166.02972399150741</v>
      </c>
      <c r="J131">
        <v>10471</v>
      </c>
      <c r="K131">
        <v>17782.68</v>
      </c>
      <c r="L131">
        <v>0.49422824358885742</v>
      </c>
      <c r="M131">
        <v>19.758761318863623</v>
      </c>
      <c r="N131">
        <v>16.548005806317828</v>
      </c>
      <c r="O131">
        <v>1</v>
      </c>
      <c r="P131">
        <v>320</v>
      </c>
      <c r="Q131">
        <v>1775</v>
      </c>
      <c r="R131">
        <v>16.245593419506463</v>
      </c>
      <c r="S131">
        <v>531.72737955346656</v>
      </c>
      <c r="T131">
        <v>476.08350038017562</v>
      </c>
      <c r="U131">
        <v>2631.12</v>
      </c>
      <c r="V131">
        <v>473.43</v>
      </c>
      <c r="W131" s="7">
        <v>0</v>
      </c>
      <c r="X131">
        <f>VLOOKUP(B131,'3月14日之前使用和计算的所有数据'!B:I,8,0)</f>
        <v>4</v>
      </c>
      <c r="Y131">
        <f>VLOOKUP(B131,'3月14日之前使用和计算的所有数据'!B:J,9,0)</f>
        <v>11</v>
      </c>
      <c r="Z131">
        <f>VLOOKUP(B131,'3月14日之前使用和计算的所有数据'!B:K,10,0)</f>
        <v>21</v>
      </c>
      <c r="AA131">
        <f>VLOOKUP(B131,'3月14日之前使用和计算的所有数据'!B:L,11,0)</f>
        <v>6.7627E-3</v>
      </c>
      <c r="AB131">
        <f>VLOOKUP(B131,'3月14日之前使用和计算的所有数据'!B:M,12,0)</f>
        <v>1.2581800000000001E-4</v>
      </c>
      <c r="AC131">
        <f>VLOOKUP(B131,'3月14日之前使用和计算的所有数据'!B:N,13,0)</f>
        <v>1.2396010000000001E-2</v>
      </c>
      <c r="AD131">
        <f>VLOOKUP(B131,'3月14日之前使用和计算的所有数据'!B:O,14,0)</f>
        <v>0.9898392080815005</v>
      </c>
      <c r="AE131" s="38">
        <f>VLOOKUP(B131,'3月14日之前使用和计算的所有数据'!B:P,15,0)</f>
        <v>1028.58</v>
      </c>
      <c r="AF131">
        <v>126.985686</v>
      </c>
      <c r="AG131">
        <v>46.637262999999997</v>
      </c>
    </row>
    <row r="132" spans="1:33">
      <c r="A132">
        <v>137</v>
      </c>
      <c r="B132" s="7" t="s">
        <v>299</v>
      </c>
      <c r="C132">
        <v>0.38015805400000002</v>
      </c>
      <c r="D132">
        <v>165</v>
      </c>
      <c r="E132">
        <v>28</v>
      </c>
      <c r="F132" s="7">
        <v>10</v>
      </c>
      <c r="G132">
        <v>433.88</v>
      </c>
      <c r="H132">
        <v>0.42244399373098551</v>
      </c>
      <c r="I132">
        <v>159.94986359949866</v>
      </c>
      <c r="J132">
        <v>34583</v>
      </c>
      <c r="K132">
        <v>29299.24</v>
      </c>
      <c r="L132">
        <v>0.57158661381027009</v>
      </c>
      <c r="M132">
        <v>39.068406010878583</v>
      </c>
      <c r="N132">
        <v>24.675025352632066</v>
      </c>
      <c r="O132">
        <v>8</v>
      </c>
      <c r="P132">
        <v>191</v>
      </c>
      <c r="Q132">
        <v>787</v>
      </c>
      <c r="R132">
        <v>202.97086752097354</v>
      </c>
      <c r="S132">
        <v>486.5400571586614</v>
      </c>
      <c r="T132">
        <v>520.88134968193981</v>
      </c>
      <c r="U132">
        <v>10251</v>
      </c>
      <c r="V132">
        <v>868.46</v>
      </c>
      <c r="W132" s="7">
        <v>0</v>
      </c>
      <c r="X132">
        <f>VLOOKUP(B132,'3月14日之前使用和计算的所有数据'!B:I,8,0)</f>
        <v>3</v>
      </c>
      <c r="Y132">
        <f>VLOOKUP(B132,'3月14日之前使用和计算的所有数据'!B:J,9,0)</f>
        <v>11</v>
      </c>
      <c r="Z132">
        <f>VLOOKUP(B132,'3月14日之前使用和计算的所有数据'!B:K,10,0)</f>
        <v>21</v>
      </c>
      <c r="AA132">
        <f>VLOOKUP(B132,'3月14日之前使用和计算的所有数据'!B:L,11,0)</f>
        <v>6.492327E-3</v>
      </c>
      <c r="AB132">
        <f>VLOOKUP(B132,'3月14日之前使用和计算的所有数据'!B:M,12,0)</f>
        <v>1.2599200000000001E-4</v>
      </c>
      <c r="AC132">
        <f>VLOOKUP(B132,'3月14日之前使用和计算的所有数据'!B:N,13,0)</f>
        <v>1.592652E-2</v>
      </c>
      <c r="AD132">
        <f>VLOOKUP(B132,'3月14日之前使用和计算的所有数据'!B:O,14,0)</f>
        <v>0.75054558807959892</v>
      </c>
      <c r="AE132" s="38">
        <f>VLOOKUP(B132,'3月14日之前使用和计算的所有数据'!B:P,15,0)</f>
        <v>958.5</v>
      </c>
      <c r="AF132">
        <v>126.553926</v>
      </c>
      <c r="AG132">
        <v>43.826317000000003</v>
      </c>
    </row>
    <row r="133" spans="1:33">
      <c r="A133">
        <v>138</v>
      </c>
      <c r="B133" s="7" t="s">
        <v>283</v>
      </c>
      <c r="C133">
        <v>0.42551265199999999</v>
      </c>
      <c r="D133">
        <v>94</v>
      </c>
      <c r="E133">
        <v>36</v>
      </c>
      <c r="F133" s="7">
        <v>7</v>
      </c>
      <c r="G133">
        <v>222.9</v>
      </c>
      <c r="H133">
        <v>0.62503364737550471</v>
      </c>
      <c r="I133">
        <v>197.74662881476223</v>
      </c>
      <c r="J133">
        <v>31343</v>
      </c>
      <c r="K133">
        <v>30826.880000000001</v>
      </c>
      <c r="L133">
        <v>0.44414535666218036</v>
      </c>
      <c r="M133">
        <v>38.214445939883355</v>
      </c>
      <c r="N133">
        <v>20.533871691341407</v>
      </c>
      <c r="O133">
        <v>5</v>
      </c>
      <c r="P133">
        <v>130</v>
      </c>
      <c r="Q133">
        <v>215</v>
      </c>
      <c r="R133">
        <v>168.27276805742486</v>
      </c>
      <c r="S133">
        <v>427.99461641991923</v>
      </c>
      <c r="T133">
        <v>396.1417676087932</v>
      </c>
      <c r="U133">
        <v>3185</v>
      </c>
      <c r="V133">
        <v>179.41</v>
      </c>
      <c r="W133" s="7">
        <v>0</v>
      </c>
      <c r="X133">
        <f>VLOOKUP(B133,'3月14日之前使用和计算的所有数据'!B:I,8,0)</f>
        <v>2</v>
      </c>
      <c r="Y133">
        <f>VLOOKUP(B133,'3月14日之前使用和计算的所有数据'!B:J,9,0)</f>
        <v>11</v>
      </c>
      <c r="Z133">
        <f>VLOOKUP(B133,'3月14日之前使用和计算的所有数据'!B:K,10,0)</f>
        <v>20</v>
      </c>
      <c r="AA133">
        <f>VLOOKUP(B133,'3月14日之前使用和计算的所有数据'!B:L,11,0)</f>
        <v>4.2789519999999999E-3</v>
      </c>
      <c r="AB133">
        <f>VLOOKUP(B133,'3月14日之前使用和计算的所有数据'!B:M,12,0)</f>
        <v>1.30514E-4</v>
      </c>
      <c r="AC133">
        <f>VLOOKUP(B133,'3月14日之前使用和计算的所有数据'!B:N,13,0)</f>
        <v>3.7753839999999997E-2</v>
      </c>
      <c r="AD133">
        <f>VLOOKUP(B133,'3月14日之前使用和计算的所有数据'!B:O,14,0)</f>
        <v>0.56323317629625447</v>
      </c>
      <c r="AE133" s="38">
        <f>VLOOKUP(B133,'3月14日之前使用和计算的所有数据'!B:P,15,0)</f>
        <v>706.06299999999999</v>
      </c>
      <c r="AF133">
        <v>123.94504000000001</v>
      </c>
      <c r="AG133">
        <v>41.883375000000001</v>
      </c>
    </row>
    <row r="134" spans="1:33">
      <c r="A134">
        <v>139</v>
      </c>
      <c r="B134" s="7" t="s">
        <v>276</v>
      </c>
      <c r="C134">
        <v>0.97643464999999996</v>
      </c>
      <c r="D134">
        <v>179</v>
      </c>
      <c r="E134">
        <v>27</v>
      </c>
      <c r="F134" s="7">
        <v>12</v>
      </c>
      <c r="G134">
        <v>183.44</v>
      </c>
      <c r="H134">
        <v>0.3960968163977322</v>
      </c>
      <c r="I134">
        <v>387.33108108108109</v>
      </c>
      <c r="J134">
        <v>33151</v>
      </c>
      <c r="K134">
        <v>27785.68</v>
      </c>
      <c r="L134">
        <v>3.3307893589184476</v>
      </c>
      <c r="M134">
        <v>52.791103358046229</v>
      </c>
      <c r="N134">
        <v>19.052551242913214</v>
      </c>
      <c r="O134">
        <v>4</v>
      </c>
      <c r="P134">
        <v>89</v>
      </c>
      <c r="Q134">
        <v>307</v>
      </c>
      <c r="R134">
        <v>103.12908853030964</v>
      </c>
      <c r="S134">
        <v>476.99520279110334</v>
      </c>
      <c r="T134">
        <v>564.21718273004797</v>
      </c>
      <c r="U134">
        <v>4415</v>
      </c>
      <c r="V134">
        <v>381.17</v>
      </c>
      <c r="W134" s="7">
        <v>0</v>
      </c>
      <c r="X134">
        <f>VLOOKUP(B134,'3月14日之前使用和计算的所有数据'!B:I,8,0)</f>
        <v>2</v>
      </c>
      <c r="Y134">
        <f>VLOOKUP(B134,'3月14日之前使用和计算的所有数据'!B:J,9,0)</f>
        <v>9</v>
      </c>
      <c r="Z134">
        <f>VLOOKUP(B134,'3月14日之前使用和计算的所有数据'!B:K,10,0)</f>
        <v>18</v>
      </c>
      <c r="AA134">
        <f>VLOOKUP(B134,'3月14日之前使用和计算的所有数据'!B:L,11,0)</f>
        <v>1.0379180000000001E-3</v>
      </c>
      <c r="AB134">
        <f>VLOOKUP(B134,'3月14日之前使用和计算的所有数据'!B:M,12,0)</f>
        <v>1.30242E-4</v>
      </c>
      <c r="AC134">
        <f>VLOOKUP(B134,'3月14日之前使用和计算的所有数据'!B:N,13,0)</f>
        <v>3.413219E-2</v>
      </c>
      <c r="AD134">
        <f>VLOOKUP(B134,'3月14日之前使用和计算的所有数据'!B:O,14,0)</f>
        <v>0.89701769324323744</v>
      </c>
      <c r="AE134" s="38">
        <f>VLOOKUP(B134,'3月14日之前使用和计算的所有数据'!B:P,15,0)</f>
        <v>726.64499999999998</v>
      </c>
      <c r="AF134">
        <v>123.174325</v>
      </c>
      <c r="AG134">
        <v>41.270347999999998</v>
      </c>
    </row>
    <row r="135" spans="1:33">
      <c r="A135">
        <v>140</v>
      </c>
      <c r="B135" s="7" t="s">
        <v>275</v>
      </c>
      <c r="C135">
        <v>0.40080729999999998</v>
      </c>
      <c r="D135">
        <v>141</v>
      </c>
      <c r="E135">
        <v>36</v>
      </c>
      <c r="F135" s="7">
        <v>7</v>
      </c>
      <c r="G135">
        <v>351.72</v>
      </c>
      <c r="H135">
        <v>0.41877061298760371</v>
      </c>
      <c r="I135">
        <v>380.15564202334627</v>
      </c>
      <c r="J135">
        <v>49301</v>
      </c>
      <c r="K135">
        <v>30432.65</v>
      </c>
      <c r="L135">
        <v>0.41794609348345274</v>
      </c>
      <c r="M135">
        <v>43.904242010690318</v>
      </c>
      <c r="N135">
        <v>18.986693961105424</v>
      </c>
      <c r="O135">
        <v>3</v>
      </c>
      <c r="P135">
        <v>166</v>
      </c>
      <c r="Q135">
        <v>683</v>
      </c>
      <c r="R135">
        <v>101.98168998066643</v>
      </c>
      <c r="S135">
        <v>477.65267826680315</v>
      </c>
      <c r="T135">
        <v>543.32992152848851</v>
      </c>
      <c r="U135">
        <v>5439</v>
      </c>
      <c r="V135">
        <v>735.7</v>
      </c>
      <c r="W135" s="7">
        <v>0</v>
      </c>
      <c r="X135">
        <f>VLOOKUP(B135,'3月14日之前使用和计算的所有数据'!B:I,8,0)</f>
        <v>2</v>
      </c>
      <c r="Y135">
        <f>VLOOKUP(B135,'3月14日之前使用和计算的所有数据'!B:J,9,0)</f>
        <v>5</v>
      </c>
      <c r="Z135">
        <f>VLOOKUP(B135,'3月14日之前使用和计算的所有数据'!B:K,10,0)</f>
        <v>13</v>
      </c>
      <c r="AA135">
        <f>VLOOKUP(B135,'3月14日之前使用和计算的所有数据'!B:L,11,0)</f>
        <v>2.34429E-4</v>
      </c>
      <c r="AB135">
        <f>VLOOKUP(B135,'3月14日之前使用和计算的所有数据'!B:M,12,0)</f>
        <v>1.28386E-4</v>
      </c>
      <c r="AC135">
        <f>VLOOKUP(B135,'3月14日之前使用和计算的所有数据'!B:N,13,0)</f>
        <v>1.396234E-2</v>
      </c>
      <c r="AD135">
        <f>VLOOKUP(B135,'3月14日之前使用和计算的所有数据'!B:O,14,0)</f>
        <v>1.1150951300086969</v>
      </c>
      <c r="AE135" s="38">
        <f>VLOOKUP(B135,'3月14日之前使用和计算的所有数据'!B:P,15,0)</f>
        <v>755.62300000000005</v>
      </c>
      <c r="AF135">
        <v>123.00990400000001</v>
      </c>
      <c r="AG135">
        <v>41.092208999999997</v>
      </c>
    </row>
    <row r="136" spans="1:33">
      <c r="A136">
        <v>141</v>
      </c>
      <c r="B136" s="7" t="s">
        <v>271</v>
      </c>
      <c r="C136">
        <v>0.28446482400000001</v>
      </c>
      <c r="D136">
        <v>67</v>
      </c>
      <c r="E136">
        <v>36</v>
      </c>
      <c r="F136" s="7">
        <v>1</v>
      </c>
      <c r="G136">
        <v>234.42</v>
      </c>
      <c r="H136">
        <v>0.37880726900435119</v>
      </c>
      <c r="I136">
        <v>433.95038874490928</v>
      </c>
      <c r="J136">
        <v>34104</v>
      </c>
      <c r="K136">
        <v>27423.51</v>
      </c>
      <c r="L136">
        <v>0.47350908625543897</v>
      </c>
      <c r="M136">
        <v>37.121406023376849</v>
      </c>
      <c r="N136">
        <v>20.727753604641244</v>
      </c>
      <c r="O136">
        <v>2</v>
      </c>
      <c r="P136">
        <v>97</v>
      </c>
      <c r="Q136">
        <v>271</v>
      </c>
      <c r="R136">
        <v>55.315246139407904</v>
      </c>
      <c r="S136">
        <v>491.42564627591508</v>
      </c>
      <c r="T136">
        <v>578.87552256633398</v>
      </c>
      <c r="U136">
        <v>4616</v>
      </c>
      <c r="V136">
        <v>425.84</v>
      </c>
      <c r="W136" s="7">
        <v>0</v>
      </c>
      <c r="X136">
        <f>VLOOKUP(B136,'3月14日之前使用和计算的所有数据'!B:I,8,0)</f>
        <v>3</v>
      </c>
      <c r="Y136">
        <f>VLOOKUP(B136,'3月14日之前使用和计算的所有数据'!B:J,9,0)</f>
        <v>6</v>
      </c>
      <c r="Z136">
        <f>VLOOKUP(B136,'3月14日之前使用和计算的所有数据'!B:K,10,0)</f>
        <v>12</v>
      </c>
      <c r="AA136">
        <f>VLOOKUP(B136,'3月14日之前使用和计算的所有数据'!B:L,11,0)</f>
        <v>1.12508E-2</v>
      </c>
      <c r="AB136">
        <f>VLOOKUP(B136,'3月14日之前使用和计算的所有数据'!B:M,12,0)</f>
        <v>1.32943E-4</v>
      </c>
      <c r="AC136">
        <f>VLOOKUP(B136,'3月14日之前使用和计算的所有数据'!B:N,13,0)</f>
        <v>2.59571E-2</v>
      </c>
      <c r="AD136">
        <f>VLOOKUP(B136,'3月14日之前使用和计算的所有数据'!B:O,14,0)</f>
        <v>1.6620921036950964</v>
      </c>
      <c r="AE136" s="38">
        <f>VLOOKUP(B136,'3月14日之前使用和计算的所有数据'!B:P,15,0)</f>
        <v>688.20799999999997</v>
      </c>
      <c r="AF136">
        <v>122.24439599999999</v>
      </c>
      <c r="AG136">
        <v>40.670506000000003</v>
      </c>
    </row>
    <row r="137" spans="1:33">
      <c r="A137">
        <v>142</v>
      </c>
      <c r="B137" s="7" t="s">
        <v>309</v>
      </c>
      <c r="C137">
        <v>0.41815582600000001</v>
      </c>
      <c r="D137">
        <v>117</v>
      </c>
      <c r="E137">
        <v>31</v>
      </c>
      <c r="F137" s="7">
        <v>8</v>
      </c>
      <c r="G137">
        <v>276.72000000000003</v>
      </c>
      <c r="H137">
        <v>0.47184880023128062</v>
      </c>
      <c r="I137">
        <v>130.41142372402095</v>
      </c>
      <c r="J137">
        <v>76068</v>
      </c>
      <c r="K137">
        <v>41372.769999999997</v>
      </c>
      <c r="L137">
        <v>0.52399537438566057</v>
      </c>
      <c r="M137">
        <v>38.388985255854287</v>
      </c>
      <c r="N137">
        <v>25.683000867302685</v>
      </c>
      <c r="O137">
        <v>6</v>
      </c>
      <c r="P137">
        <v>159</v>
      </c>
      <c r="Q137">
        <v>606</v>
      </c>
      <c r="R137">
        <v>234.35602775368602</v>
      </c>
      <c r="S137">
        <v>672.5209598149753</v>
      </c>
      <c r="T137">
        <v>515.32234749927716</v>
      </c>
      <c r="U137">
        <v>1787</v>
      </c>
      <c r="V137">
        <v>1027</v>
      </c>
      <c r="W137" s="7">
        <v>101553</v>
      </c>
      <c r="X137">
        <f>VLOOKUP(B137,'3月14日之前使用和计算的所有数据'!B:I,8,0)</f>
        <v>3</v>
      </c>
      <c r="Y137">
        <f>VLOOKUP(B137,'3月14日之前使用和计算的所有数据'!B:J,9,0)</f>
        <v>11</v>
      </c>
      <c r="Z137">
        <f>VLOOKUP(B137,'3月14日之前使用和计算的所有数据'!B:K,10,0)</f>
        <v>17</v>
      </c>
      <c r="AA137">
        <f>VLOOKUP(B137,'3月14日之前使用和计算的所有数据'!B:L,11,0)</f>
        <v>3.0939500000000002E-4</v>
      </c>
      <c r="AB137">
        <f>VLOOKUP(B137,'3月14日之前使用和计算的所有数据'!B:M,12,0)</f>
        <v>1.25723E-4</v>
      </c>
      <c r="AC137">
        <f>VLOOKUP(B137,'3月14日之前使用和计算的所有数据'!B:N,13,0)</f>
        <v>1.5870570000000001E-2</v>
      </c>
      <c r="AD137">
        <f>VLOOKUP(B137,'3月14日之前使用和计算的所有数据'!B:O,14,0)</f>
        <v>2.7157307625972305</v>
      </c>
      <c r="AE137" s="38">
        <f>VLOOKUP(B137,'3月14日之前使用和计算的所有数据'!B:P,15,0)</f>
        <v>1005.99</v>
      </c>
      <c r="AF137">
        <v>124.870597</v>
      </c>
      <c r="AG137">
        <v>46.652358</v>
      </c>
    </row>
    <row r="138" spans="1:33">
      <c r="A138">
        <v>143</v>
      </c>
      <c r="B138" s="7" t="s">
        <v>301</v>
      </c>
      <c r="C138">
        <v>0.29305292199999999</v>
      </c>
      <c r="D138">
        <v>85</v>
      </c>
      <c r="E138">
        <v>37</v>
      </c>
      <c r="F138" s="7">
        <v>0</v>
      </c>
      <c r="G138">
        <v>286.72000000000003</v>
      </c>
      <c r="H138">
        <v>0.1909877232142857</v>
      </c>
      <c r="I138">
        <v>135.95068752963491</v>
      </c>
      <c r="J138">
        <v>31421</v>
      </c>
      <c r="K138">
        <v>28817.56</v>
      </c>
      <c r="L138">
        <v>0.38016183035714279</v>
      </c>
      <c r="M138">
        <v>15.959821428571427</v>
      </c>
      <c r="N138">
        <v>14.944893973214285</v>
      </c>
      <c r="O138">
        <v>1</v>
      </c>
      <c r="P138">
        <v>143</v>
      </c>
      <c r="Q138">
        <v>736</v>
      </c>
      <c r="R138">
        <v>10.578264508928571</v>
      </c>
      <c r="S138">
        <v>327.1484375</v>
      </c>
      <c r="T138">
        <v>593.61049107142844</v>
      </c>
      <c r="U138">
        <v>7658</v>
      </c>
      <c r="V138">
        <v>324.36</v>
      </c>
      <c r="W138" s="7">
        <v>0</v>
      </c>
      <c r="X138">
        <f>VLOOKUP(B138,'3月14日之前使用和计算的所有数据'!B:I,8,0)</f>
        <v>4</v>
      </c>
      <c r="Y138">
        <f>VLOOKUP(B138,'3月14日之前使用和计算的所有数据'!B:J,9,0)</f>
        <v>12</v>
      </c>
      <c r="Z138">
        <f>VLOOKUP(B138,'3月14日之前使用和计算的所有数据'!B:K,10,0)</f>
        <v>22</v>
      </c>
      <c r="AA138">
        <f>VLOOKUP(B138,'3月14日之前使用和计算的所有数据'!B:L,11,0)</f>
        <v>3.4333419999999998E-3</v>
      </c>
      <c r="AB138">
        <f>VLOOKUP(B138,'3月14日之前使用和计算的所有数据'!B:M,12,0)</f>
        <v>1.3068500000000001E-4</v>
      </c>
      <c r="AC138">
        <f>VLOOKUP(B138,'3月14日之前使用和计算的所有数据'!B:N,13,0)</f>
        <v>3.365373E-2</v>
      </c>
      <c r="AD138">
        <f>VLOOKUP(B138,'3月14日之前使用和计算的所有数据'!B:O,14,0)</f>
        <v>1.3607135884621673</v>
      </c>
      <c r="AE138" s="38">
        <f>VLOOKUP(B138,'3月14日之前使用和计算的所有数据'!B:P,15,0)</f>
        <v>933.05799999999999</v>
      </c>
      <c r="AF138">
        <v>124.817014</v>
      </c>
      <c r="AG138">
        <v>45.171878</v>
      </c>
    </row>
    <row r="139" spans="1:33">
      <c r="A139">
        <v>144</v>
      </c>
      <c r="B139" s="7" t="s">
        <v>244</v>
      </c>
      <c r="C139">
        <v>0.60969991099999998</v>
      </c>
      <c r="D139">
        <v>397</v>
      </c>
      <c r="E139">
        <v>26</v>
      </c>
      <c r="F139" s="7">
        <v>16</v>
      </c>
      <c r="G139">
        <v>651.85</v>
      </c>
      <c r="H139">
        <v>0.27509396333512309</v>
      </c>
      <c r="I139">
        <v>474.21067947039137</v>
      </c>
      <c r="J139">
        <v>52683</v>
      </c>
      <c r="K139">
        <v>31200.15</v>
      </c>
      <c r="L139">
        <v>0.42801257958119199</v>
      </c>
      <c r="M139">
        <v>39.822044948991334</v>
      </c>
      <c r="N139">
        <v>21.824039272838842</v>
      </c>
      <c r="O139">
        <v>10</v>
      </c>
      <c r="P139">
        <v>312</v>
      </c>
      <c r="Q139">
        <v>584</v>
      </c>
      <c r="R139">
        <v>207.91439748408376</v>
      </c>
      <c r="S139">
        <v>584.33688732070266</v>
      </c>
      <c r="T139">
        <v>411.29094116744648</v>
      </c>
      <c r="U139">
        <v>32598</v>
      </c>
      <c r="V139">
        <v>339.5</v>
      </c>
      <c r="W139" s="7">
        <v>1132200</v>
      </c>
      <c r="X139">
        <f>VLOOKUP(B139,'3月14日之前使用和计算的所有数据'!B:I,8,0)</f>
        <v>2</v>
      </c>
      <c r="Y139">
        <f>VLOOKUP(B139,'3月14日之前使用和计算的所有数据'!B:J,9,0)</f>
        <v>4</v>
      </c>
      <c r="Z139">
        <f>VLOOKUP(B139,'3月14日之前使用和计算的所有数据'!B:K,10,0)</f>
        <v>7</v>
      </c>
      <c r="AA139">
        <f>VLOOKUP(B139,'3月14日之前使用和计算的所有数据'!B:L,11,0)</f>
        <v>5.8421000000000002E-3</v>
      </c>
      <c r="AB139">
        <f>VLOOKUP(B139,'3月14日之前使用和计算的所有数据'!B:M,12,0)</f>
        <v>1.3976200000000001E-4</v>
      </c>
      <c r="AC139">
        <f>VLOOKUP(B139,'3月14日之前使用和计算的所有数据'!B:N,13,0)</f>
        <v>3.8641180000000002E-3</v>
      </c>
      <c r="AD139">
        <f>VLOOKUP(B139,'3月14日之前使用和计算的所有数据'!B:O,14,0)</f>
        <v>1.4633688309588417</v>
      </c>
      <c r="AE139" s="38">
        <f>VLOOKUP(B139,'3月14日之前使用和计算的所有数据'!B:P,15,0)</f>
        <v>357</v>
      </c>
      <c r="AF139">
        <v>120.67542299999999</v>
      </c>
      <c r="AG139">
        <v>36.995437000000003</v>
      </c>
    </row>
    <row r="140" spans="1:33">
      <c r="A140">
        <v>145</v>
      </c>
      <c r="B140" s="7" t="s">
        <v>223</v>
      </c>
      <c r="C140">
        <v>1.119637526</v>
      </c>
      <c r="D140">
        <v>855</v>
      </c>
      <c r="E140">
        <v>24</v>
      </c>
      <c r="F140" s="7">
        <v>23</v>
      </c>
      <c r="G140">
        <v>762.24</v>
      </c>
      <c r="H140">
        <v>0.36190701091519734</v>
      </c>
      <c r="I140">
        <v>694.33412279103652</v>
      </c>
      <c r="J140">
        <v>57251</v>
      </c>
      <c r="K140">
        <v>33257.15</v>
      </c>
      <c r="L140">
        <v>0.33060453400503775</v>
      </c>
      <c r="M140">
        <v>40.049065910999161</v>
      </c>
      <c r="N140">
        <v>21.953715365239294</v>
      </c>
      <c r="O140">
        <v>25</v>
      </c>
      <c r="P140">
        <v>305</v>
      </c>
      <c r="Q140">
        <v>932</v>
      </c>
      <c r="R140">
        <v>353.57105373635602</v>
      </c>
      <c r="S140">
        <v>495.11964735516375</v>
      </c>
      <c r="T140">
        <v>610.04408060453397</v>
      </c>
      <c r="U140">
        <v>20460</v>
      </c>
      <c r="V140">
        <v>1425.1</v>
      </c>
      <c r="W140" s="7">
        <v>4408947</v>
      </c>
      <c r="X140">
        <f>VLOOKUP(B140,'3月14日之前使用和计算的所有数据'!B:I,8,0)</f>
        <v>3</v>
      </c>
      <c r="Y140">
        <f>VLOOKUP(B140,'3月14日之前使用和计算的所有数据'!B:J,9,0)</f>
        <v>7</v>
      </c>
      <c r="Z140">
        <f>VLOOKUP(B140,'3月14日之前使用和计算的所有数据'!B:K,10,0)</f>
        <v>14</v>
      </c>
      <c r="AA140">
        <f>VLOOKUP(B140,'3月14日之前使用和计算的所有数据'!B:L,11,0)</f>
        <v>1.16478E-2</v>
      </c>
      <c r="AB140">
        <f>VLOOKUP(B140,'3月14日之前使用和计算的所有数据'!B:M,12,0)</f>
        <v>1.46284E-4</v>
      </c>
      <c r="AC140">
        <f>VLOOKUP(B140,'3月14日之前使用和计算的所有数据'!B:N,13,0)</f>
        <v>1.5732019999999999E-2</v>
      </c>
      <c r="AD140">
        <f>VLOOKUP(B140,'3月14日之前使用和计算的所有数据'!B:O,14,0)</f>
        <v>1.5880212364606481</v>
      </c>
      <c r="AE140" s="38">
        <f>VLOOKUP(B140,'3月14日之前使用和计算的所有数据'!B:P,15,0)</f>
        <v>277</v>
      </c>
      <c r="AF140">
        <v>120.341256</v>
      </c>
      <c r="AG140">
        <v>36.083134000000001</v>
      </c>
    </row>
    <row r="141" spans="1:33">
      <c r="A141">
        <v>146</v>
      </c>
      <c r="B141" s="7" t="s">
        <v>213</v>
      </c>
      <c r="C141">
        <v>0.51055848800000003</v>
      </c>
      <c r="D141">
        <v>147</v>
      </c>
      <c r="E141">
        <v>30</v>
      </c>
      <c r="F141" s="7">
        <v>20</v>
      </c>
      <c r="G141">
        <v>285.14999999999998</v>
      </c>
      <c r="H141">
        <v>0.43005435735577768</v>
      </c>
      <c r="I141">
        <v>533.18997756170529</v>
      </c>
      <c r="J141">
        <v>31451</v>
      </c>
      <c r="K141">
        <v>28383.56</v>
      </c>
      <c r="L141">
        <v>0.25249868490268285</v>
      </c>
      <c r="M141">
        <v>24.667718744520428</v>
      </c>
      <c r="N141">
        <v>10.426091530773277</v>
      </c>
      <c r="O141">
        <v>2</v>
      </c>
      <c r="P141">
        <v>122</v>
      </c>
      <c r="Q141">
        <v>433</v>
      </c>
      <c r="R141">
        <v>92.190075398912853</v>
      </c>
      <c r="S141">
        <v>500.78905839032086</v>
      </c>
      <c r="T141">
        <v>664.56251095914433</v>
      </c>
      <c r="U141">
        <v>4150</v>
      </c>
      <c r="V141">
        <v>101.3</v>
      </c>
      <c r="W141" s="7">
        <v>0</v>
      </c>
      <c r="X141">
        <f>VLOOKUP(B141,'3月14日之前使用和计算的所有数据'!B:I,8,0)</f>
        <v>4</v>
      </c>
      <c r="Y141">
        <f>VLOOKUP(B141,'3月14日之前使用和计算的所有数据'!B:J,9,0)</f>
        <v>11</v>
      </c>
      <c r="Z141">
        <f>VLOOKUP(B141,'3月14日之前使用和计算的所有数据'!B:K,10,0)</f>
        <v>19</v>
      </c>
      <c r="AA141">
        <f>VLOOKUP(B141,'3月14日之前使用和计算的所有数据'!B:L,11,0)</f>
        <v>1.2314729999999999E-2</v>
      </c>
      <c r="AB141">
        <f>VLOOKUP(B141,'3月14日之前使用和计算的所有数据'!B:M,12,0)</f>
        <v>1.5024E-4</v>
      </c>
      <c r="AC141">
        <f>VLOOKUP(B141,'3月14日之前使用和计算的所有数据'!B:N,13,0)</f>
        <v>3.4691649999999997E-2</v>
      </c>
      <c r="AD141">
        <f>VLOOKUP(B141,'3月14日之前使用和计算的所有数据'!B:O,14,0)</f>
        <v>0.38988133351791288</v>
      </c>
      <c r="AE141" s="38">
        <f>VLOOKUP(B141,'3月14日之前使用和计算的所有数据'!B:P,15,0)</f>
        <v>349.02699999999999</v>
      </c>
      <c r="AF141">
        <v>119.524174</v>
      </c>
      <c r="AG141">
        <v>35.461461</v>
      </c>
    </row>
    <row r="142" spans="1:33">
      <c r="A142">
        <v>147</v>
      </c>
      <c r="B142" s="7" t="s">
        <v>198</v>
      </c>
      <c r="C142">
        <v>0.45004319599999998</v>
      </c>
      <c r="D142">
        <v>224</v>
      </c>
      <c r="E142">
        <v>36</v>
      </c>
      <c r="F142" s="7">
        <v>9</v>
      </c>
      <c r="G142">
        <v>489.44</v>
      </c>
      <c r="H142">
        <v>0.17321837201699902</v>
      </c>
      <c r="I142">
        <v>652.5866666666667</v>
      </c>
      <c r="J142">
        <v>19229</v>
      </c>
      <c r="K142">
        <v>29551.08</v>
      </c>
      <c r="L142">
        <v>0.32894736842105265</v>
      </c>
      <c r="M142">
        <v>22.055818895063748</v>
      </c>
      <c r="N142">
        <v>11.737904543968618</v>
      </c>
      <c r="O142">
        <v>3</v>
      </c>
      <c r="P142">
        <v>205</v>
      </c>
      <c r="Q142">
        <v>503</v>
      </c>
      <c r="R142">
        <v>59.643674403399807</v>
      </c>
      <c r="S142">
        <v>679.3478260869565</v>
      </c>
      <c r="T142">
        <v>666.88460281137634</v>
      </c>
      <c r="U142">
        <v>13158</v>
      </c>
      <c r="V142">
        <v>228</v>
      </c>
      <c r="W142" s="7">
        <v>291059</v>
      </c>
      <c r="X142">
        <f>VLOOKUP(B142,'3月14日之前使用和计算的所有数据'!B:I,8,0)</f>
        <v>4</v>
      </c>
      <c r="Y142">
        <f>VLOOKUP(B142,'3月14日之前使用和计算的所有数据'!B:J,9,0)</f>
        <v>12</v>
      </c>
      <c r="Z142">
        <f>VLOOKUP(B142,'3月14日之前使用和计算的所有数据'!B:K,10,0)</f>
        <v>22</v>
      </c>
      <c r="AA142">
        <f>VLOOKUP(B142,'3月14日之前使用和计算的所有数据'!B:L,11,0)</f>
        <v>3.99891E-2</v>
      </c>
      <c r="AB142">
        <f>VLOOKUP(B142,'3月14日之前使用和计算的所有数据'!B:M,12,0)</f>
        <v>1.5190599999999999E-4</v>
      </c>
      <c r="AC142">
        <f>VLOOKUP(B142,'3月14日之前使用和计算的所有数据'!B:N,13,0)</f>
        <v>3.9167880000000002E-2</v>
      </c>
      <c r="AD142">
        <f>VLOOKUP(B142,'3月14日之前使用和计算的所有数据'!B:O,14,0)</f>
        <v>0.4574848210118298</v>
      </c>
      <c r="AE142" s="38">
        <f>VLOOKUP(B142,'3月14日之前使用和计算的所有数据'!B:P,15,0)</f>
        <v>415.34100000000001</v>
      </c>
      <c r="AF142">
        <v>119.176362</v>
      </c>
      <c r="AG142">
        <v>34.605373999999998</v>
      </c>
    </row>
    <row r="143" spans="1:33">
      <c r="A143">
        <v>148</v>
      </c>
      <c r="B143" s="7" t="s">
        <v>181</v>
      </c>
      <c r="C143">
        <v>0.310003431</v>
      </c>
      <c r="D143">
        <v>253</v>
      </c>
      <c r="E143">
        <v>33</v>
      </c>
      <c r="F143" s="7">
        <v>10</v>
      </c>
      <c r="G143">
        <v>812.04</v>
      </c>
      <c r="H143">
        <v>0.19975616964681545</v>
      </c>
      <c r="I143">
        <v>478.45863775630448</v>
      </c>
      <c r="J143">
        <v>23607</v>
      </c>
      <c r="K143">
        <v>26675.34</v>
      </c>
      <c r="L143">
        <v>0.32018127185852913</v>
      </c>
      <c r="M143">
        <v>21.991527510960051</v>
      </c>
      <c r="N143">
        <v>11.325796758780356</v>
      </c>
      <c r="O143">
        <v>5</v>
      </c>
      <c r="P143">
        <v>301</v>
      </c>
      <c r="Q143">
        <v>573</v>
      </c>
      <c r="R143">
        <v>68.553273237771535</v>
      </c>
      <c r="S143">
        <v>448.50007388798588</v>
      </c>
      <c r="T143">
        <v>441.72700852174768</v>
      </c>
      <c r="U143">
        <v>11946</v>
      </c>
      <c r="V143">
        <v>183</v>
      </c>
      <c r="W143" s="7">
        <v>161700</v>
      </c>
      <c r="X143">
        <f>VLOOKUP(B143,'3月14日之前使用和计算的所有数据'!B:I,8,0)</f>
        <v>2</v>
      </c>
      <c r="Y143">
        <f>VLOOKUP(B143,'3月14日之前使用和计算的所有数据'!B:J,9,0)</f>
        <v>7</v>
      </c>
      <c r="Z143">
        <f>VLOOKUP(B143,'3月14日之前使用和计算的所有数据'!B:K,10,0)</f>
        <v>17</v>
      </c>
      <c r="AA143">
        <f>VLOOKUP(B143,'3月14日之前使用和计算的所有数据'!B:L,11,0)</f>
        <v>3.5814070000000003E-2</v>
      </c>
      <c r="AB143">
        <f>VLOOKUP(B143,'3月14日之前使用和计算的所有数据'!B:M,12,0)</f>
        <v>1.4782E-4</v>
      </c>
      <c r="AC143">
        <f>VLOOKUP(B143,'3月14日之前使用和计算的所有数据'!B:N,13,0)</f>
        <v>9.6969210000000007E-3</v>
      </c>
      <c r="AD143">
        <f>VLOOKUP(B143,'3月14日之前使用和计算的所有数据'!B:O,14,0)</f>
        <v>0.12232473080276215</v>
      </c>
      <c r="AE143" s="38">
        <f>VLOOKUP(B143,'3月14日之前使用和计算的所有数据'!B:P,15,0)</f>
        <v>315.22899999999998</v>
      </c>
      <c r="AF143">
        <v>120.163561</v>
      </c>
      <c r="AG143">
        <v>33.347377999999999</v>
      </c>
    </row>
    <row r="144" spans="1:33">
      <c r="A144">
        <v>149</v>
      </c>
      <c r="B144" s="7" t="s">
        <v>162</v>
      </c>
      <c r="C144">
        <v>0.92670266899999998</v>
      </c>
      <c r="D144">
        <v>707</v>
      </c>
      <c r="E144">
        <v>24</v>
      </c>
      <c r="F144" s="7">
        <v>13</v>
      </c>
      <c r="G144">
        <v>763.19</v>
      </c>
      <c r="H144">
        <v>0.2773228160746341</v>
      </c>
      <c r="I144">
        <v>953.86826646669169</v>
      </c>
      <c r="J144">
        <v>37642</v>
      </c>
      <c r="K144">
        <v>35221.699999999997</v>
      </c>
      <c r="L144">
        <v>0.43632647178291117</v>
      </c>
      <c r="M144">
        <v>31.81121345929585</v>
      </c>
      <c r="N144">
        <v>16.702262870320627</v>
      </c>
      <c r="O144">
        <v>6</v>
      </c>
      <c r="P144">
        <v>271</v>
      </c>
      <c r="Q144">
        <v>382</v>
      </c>
      <c r="R144">
        <v>117.12679673475805</v>
      </c>
      <c r="S144">
        <v>480.87632175473993</v>
      </c>
      <c r="T144">
        <v>429.90605222814759</v>
      </c>
      <c r="U144">
        <v>16425</v>
      </c>
      <c r="V144">
        <v>253</v>
      </c>
      <c r="W144" s="7">
        <v>220260</v>
      </c>
      <c r="X144">
        <f>VLOOKUP(B144,'3月14日之前使用和计算的所有数据'!B:I,8,0)</f>
        <v>3</v>
      </c>
      <c r="Y144">
        <f>VLOOKUP(B144,'3月14日之前使用和计算的所有数据'!B:J,9,0)</f>
        <v>7</v>
      </c>
      <c r="Z144">
        <f>VLOOKUP(B144,'3月14日之前使用和计算的所有数据'!B:K,10,0)</f>
        <v>14</v>
      </c>
      <c r="AA144">
        <f>VLOOKUP(B144,'3月14日之前使用和计算的所有数据'!B:L,11,0)</f>
        <v>3.5989449999999999E-2</v>
      </c>
      <c r="AB144">
        <f>VLOOKUP(B144,'3月14日之前使用和计算的所有数据'!B:M,12,0)</f>
        <v>1.4615599999999999E-4</v>
      </c>
      <c r="AC144">
        <f>VLOOKUP(B144,'3月14日之前使用和计算的所有数据'!B:N,13,0)</f>
        <v>2.564471E-3</v>
      </c>
      <c r="AD144">
        <f>VLOOKUP(B144,'3月14日之前使用和计算的所有数据'!B:O,14,0)</f>
        <v>1.2523201756943152</v>
      </c>
      <c r="AE144" s="38">
        <f>VLOOKUP(B144,'3月14日之前使用和计算的所有数据'!B:P,15,0)</f>
        <v>135.98400000000001</v>
      </c>
      <c r="AF144">
        <v>121.073939</v>
      </c>
      <c r="AG144">
        <v>32.064244000000002</v>
      </c>
    </row>
    <row r="145" spans="1:33">
      <c r="A145">
        <v>150</v>
      </c>
      <c r="B145" s="7" t="s">
        <v>149</v>
      </c>
      <c r="C145">
        <v>1.3674999219999999</v>
      </c>
      <c r="D145">
        <v>872</v>
      </c>
      <c r="E145">
        <v>25</v>
      </c>
      <c r="F145" s="7">
        <v>23</v>
      </c>
      <c r="G145">
        <v>631.52</v>
      </c>
      <c r="H145">
        <v>0.37878451988852296</v>
      </c>
      <c r="I145">
        <v>744.01508011310079</v>
      </c>
      <c r="J145">
        <v>122565</v>
      </c>
      <c r="K145">
        <v>40262.160000000003</v>
      </c>
      <c r="L145">
        <v>0.37053458322776794</v>
      </c>
      <c r="M145">
        <v>56.067899670635924</v>
      </c>
      <c r="N145">
        <v>25.307195338231569</v>
      </c>
      <c r="O145">
        <v>19</v>
      </c>
      <c r="P145">
        <v>257</v>
      </c>
      <c r="Q145">
        <v>334</v>
      </c>
      <c r="R145">
        <v>297.18457055991894</v>
      </c>
      <c r="S145">
        <v>452.87560172282747</v>
      </c>
      <c r="T145">
        <v>586.20471243982774</v>
      </c>
      <c r="U145">
        <v>45181.4</v>
      </c>
      <c r="V145">
        <v>1939.87</v>
      </c>
      <c r="W145" s="7">
        <v>0</v>
      </c>
      <c r="X145">
        <f>VLOOKUP(B145,'3月14日之前使用和计算的所有数据'!B:I,8,0)</f>
        <v>3</v>
      </c>
      <c r="Y145">
        <f>VLOOKUP(B145,'3月14日之前使用和计算的所有数据'!B:J,9,0)</f>
        <v>8</v>
      </c>
      <c r="Z145">
        <f>VLOOKUP(B145,'3月14日之前使用和计算的所有数据'!B:K,10,0)</f>
        <v>14</v>
      </c>
      <c r="AA145">
        <f>VLOOKUP(B145,'3月14日之前使用和计算的所有数据'!B:L,11,0)</f>
        <v>3.2029439999999999E-2</v>
      </c>
      <c r="AB145">
        <f>VLOOKUP(B145,'3月14日之前使用和计算的所有数据'!B:M,12,0)</f>
        <v>1.4345100000000001E-4</v>
      </c>
      <c r="AC145">
        <f>VLOOKUP(B145,'3月14日之前使用和计算的所有数据'!B:N,13,0)</f>
        <v>6.8054300000000003E-4</v>
      </c>
      <c r="AD145">
        <f>VLOOKUP(B145,'3月14日之前使用和计算的所有数据'!B:O,14,0)</f>
        <v>2.8449734551065982</v>
      </c>
      <c r="AE145" s="38">
        <f>VLOOKUP(B145,'3月14日之前使用和计算的所有数据'!B:P,15,0)</f>
        <v>65.304900000000004</v>
      </c>
      <c r="AF145">
        <v>120.631124</v>
      </c>
      <c r="AG145">
        <v>31.302268000000002</v>
      </c>
    </row>
    <row r="146" spans="1:33">
      <c r="A146">
        <v>151</v>
      </c>
      <c r="B146" s="7" t="s">
        <v>151</v>
      </c>
      <c r="C146">
        <v>2.6785714289999998</v>
      </c>
      <c r="D146">
        <v>3783</v>
      </c>
      <c r="E146">
        <v>21</v>
      </c>
      <c r="F146" s="7">
        <v>27</v>
      </c>
      <c r="G146">
        <v>1395.87</v>
      </c>
      <c r="H146">
        <v>0.9504395108427004</v>
      </c>
      <c r="I146">
        <v>2201.6876971608831</v>
      </c>
      <c r="J146">
        <v>78989</v>
      </c>
      <c r="K146">
        <v>63548.87</v>
      </c>
      <c r="L146">
        <v>0.67054954974317094</v>
      </c>
      <c r="M146">
        <v>70.19278299555117</v>
      </c>
      <c r="N146">
        <v>30.363859098626666</v>
      </c>
      <c r="O146">
        <v>66</v>
      </c>
      <c r="P146">
        <v>760</v>
      </c>
      <c r="Q146">
        <v>751</v>
      </c>
      <c r="R146">
        <v>367.37590176735659</v>
      </c>
      <c r="S146">
        <v>432.49013160251315</v>
      </c>
      <c r="T146">
        <v>480.84707028591492</v>
      </c>
      <c r="U146">
        <v>3634</v>
      </c>
      <c r="V146">
        <v>5161.07</v>
      </c>
      <c r="W146" s="7">
        <v>61505300</v>
      </c>
      <c r="X146">
        <f>VLOOKUP(B146,'3月14日之前使用和计算的所有数据'!B:I,8,0)</f>
        <v>3</v>
      </c>
      <c r="Y146">
        <f>VLOOKUP(B146,'3月14日之前使用和计算的所有数据'!B:J,9,0)</f>
        <v>8</v>
      </c>
      <c r="Z146">
        <f>VLOOKUP(B146,'3月14日之前使用和计算的所有数据'!B:K,10,0)</f>
        <v>15</v>
      </c>
      <c r="AA146">
        <f>VLOOKUP(B146,'3月14日之前使用和计算的所有数据'!B:L,11,0)</f>
        <v>2.844638E-2</v>
      </c>
      <c r="AB146">
        <f>VLOOKUP(B146,'3月14日之前使用和计算的所有数据'!B:M,12,0)</f>
        <v>1.43678E-4</v>
      </c>
      <c r="AC146">
        <f>VLOOKUP(B146,'3月14日之前使用和计算的所有数据'!B:N,13,0)</f>
        <v>1.87276E-4</v>
      </c>
      <c r="AD146">
        <f>VLOOKUP(B146,'3月14日之前使用和计算的所有数据'!B:O,14,0)</f>
        <v>0.14617128530994622</v>
      </c>
      <c r="AE146" s="38">
        <f>VLOOKUP(B146,'3月14日之前使用和计算的所有数据'!B:P,15,0)</f>
        <v>0</v>
      </c>
      <c r="AF146">
        <v>120.921516</v>
      </c>
      <c r="AG146">
        <v>30.510576</v>
      </c>
    </row>
    <row r="147" spans="1:33">
      <c r="A147">
        <v>152</v>
      </c>
      <c r="B147" s="7" t="s">
        <v>236</v>
      </c>
      <c r="C147">
        <v>0.77265029600000001</v>
      </c>
      <c r="D147">
        <v>292</v>
      </c>
      <c r="E147">
        <v>38</v>
      </c>
      <c r="F147" s="7">
        <v>4</v>
      </c>
      <c r="G147">
        <v>376.59</v>
      </c>
      <c r="H147">
        <v>0.16782176903263499</v>
      </c>
      <c r="I147">
        <v>398.33932726888088</v>
      </c>
      <c r="J147">
        <v>36679</v>
      </c>
      <c r="K147">
        <v>23846.99</v>
      </c>
      <c r="L147">
        <v>0.35316922913513371</v>
      </c>
      <c r="M147">
        <v>34.682280464165274</v>
      </c>
      <c r="N147">
        <v>16.675960593749171</v>
      </c>
      <c r="O147">
        <v>3</v>
      </c>
      <c r="P147">
        <v>161</v>
      </c>
      <c r="Q147">
        <v>457</v>
      </c>
      <c r="R147">
        <v>127.75697708383123</v>
      </c>
      <c r="S147">
        <v>499.21665471733189</v>
      </c>
      <c r="T147">
        <v>698.63777583047874</v>
      </c>
      <c r="U147">
        <v>6612.4</v>
      </c>
      <c r="V147">
        <v>6.71</v>
      </c>
      <c r="W147" s="7">
        <v>0</v>
      </c>
      <c r="X147">
        <f>VLOOKUP(B147,'3月14日之前使用和计算的所有数据'!B:I,8,0)</f>
        <v>3</v>
      </c>
      <c r="Y147">
        <f>VLOOKUP(B147,'3月14日之前使用和计算的所有数据'!B:J,9,0)</f>
        <v>10</v>
      </c>
      <c r="Z147">
        <f>VLOOKUP(B147,'3月14日之前使用和计算的所有数据'!B:K,10,0)</f>
        <v>20</v>
      </c>
      <c r="AA147">
        <f>VLOOKUP(B147,'3月14日之前使用和计算的所有数据'!B:L,11,0)</f>
        <v>3.7914979999999999E-3</v>
      </c>
      <c r="AB147">
        <f>VLOOKUP(B147,'3月14日之前使用和计算的所有数据'!B:M,12,0)</f>
        <v>1.5508699999999999E-4</v>
      </c>
      <c r="AC147">
        <f>VLOOKUP(B147,'3月14日之前使用和计算的所有数据'!B:N,13,0)</f>
        <v>0.1060431</v>
      </c>
      <c r="AD147">
        <f>VLOOKUP(B147,'3月14日之前使用和计算的所有数据'!B:O,14,0)</f>
        <v>1.2156818768934894</v>
      </c>
      <c r="AE147" s="38">
        <f>VLOOKUP(B147,'3月14日之前使用和计算的所有数据'!B:P,15,0)</f>
        <v>70</v>
      </c>
      <c r="AF147">
        <v>118.00209599999999</v>
      </c>
      <c r="AG147">
        <v>37.377737000000003</v>
      </c>
    </row>
    <row r="148" spans="1:33">
      <c r="A148">
        <v>153</v>
      </c>
      <c r="B148" s="7" t="s">
        <v>227</v>
      </c>
      <c r="C148">
        <v>0.27227957200000003</v>
      </c>
      <c r="D148">
        <v>115</v>
      </c>
      <c r="E148">
        <v>36</v>
      </c>
      <c r="F148" s="7">
        <v>11</v>
      </c>
      <c r="G148">
        <v>421.01</v>
      </c>
      <c r="H148">
        <v>0.66143322011353656</v>
      </c>
      <c r="I148">
        <v>705.80050293378031</v>
      </c>
      <c r="J148">
        <v>54229</v>
      </c>
      <c r="K148">
        <v>29949.86</v>
      </c>
      <c r="L148">
        <v>0.51542718700268408</v>
      </c>
      <c r="M148">
        <v>45.818389111897581</v>
      </c>
      <c r="N148">
        <v>18.443742428920928</v>
      </c>
      <c r="O148">
        <v>8</v>
      </c>
      <c r="P148">
        <v>208</v>
      </c>
      <c r="Q148">
        <v>380</v>
      </c>
      <c r="R148">
        <v>240.86363744329114</v>
      </c>
      <c r="S148">
        <v>697.37060877413842</v>
      </c>
      <c r="T148">
        <v>557.94399182917266</v>
      </c>
      <c r="U148">
        <v>39486</v>
      </c>
      <c r="V148">
        <v>370.08</v>
      </c>
      <c r="W148" s="7">
        <v>0</v>
      </c>
      <c r="X148">
        <f>VLOOKUP(B148,'3月14日之前使用和计算的所有数据'!B:I,8,0)</f>
        <v>4</v>
      </c>
      <c r="Y148">
        <f>VLOOKUP(B148,'3月14日之前使用和计算的所有数据'!B:J,9,0)</f>
        <v>11</v>
      </c>
      <c r="Z148">
        <f>VLOOKUP(B148,'3月14日之前使用和计算的所有数据'!B:K,10,0)</f>
        <v>19</v>
      </c>
      <c r="AA148">
        <f>VLOOKUP(B148,'3月14日之前使用和计算的所有数据'!B:L,11,0)</f>
        <v>1.510305E-2</v>
      </c>
      <c r="AB148">
        <f>VLOOKUP(B148,'3月14日之前使用和计算的所有数据'!B:M,12,0)</f>
        <v>1.5441599999999999E-4</v>
      </c>
      <c r="AC148">
        <f>VLOOKUP(B148,'3月14日之前使用和计算的所有数据'!B:N,13,0)</f>
        <v>7.5026839999999997E-2</v>
      </c>
      <c r="AD148">
        <f>VLOOKUP(B148,'3月14日之前使用和计算的所有数据'!B:O,14,0)</f>
        <v>3.1568340958933501</v>
      </c>
      <c r="AE148" s="38">
        <f>VLOOKUP(B148,'3月14日之前使用和计算的所有数据'!B:P,15,0)</f>
        <v>99</v>
      </c>
      <c r="AF148">
        <v>118.01791299999999</v>
      </c>
      <c r="AG148">
        <v>36.806674000000001</v>
      </c>
    </row>
    <row r="149" spans="1:33">
      <c r="A149">
        <v>154</v>
      </c>
      <c r="B149" s="7" t="s">
        <v>220</v>
      </c>
      <c r="C149">
        <v>0.75775515000000004</v>
      </c>
      <c r="D149">
        <v>96</v>
      </c>
      <c r="E149">
        <v>36</v>
      </c>
      <c r="F149" s="7">
        <v>13</v>
      </c>
      <c r="G149">
        <v>126.17</v>
      </c>
      <c r="H149">
        <v>1</v>
      </c>
      <c r="I149">
        <v>561.75422974176308</v>
      </c>
      <c r="J149">
        <v>36907</v>
      </c>
      <c r="K149">
        <v>31596.69</v>
      </c>
      <c r="L149">
        <v>0.2932551319648094</v>
      </c>
      <c r="M149">
        <v>34.136482523579296</v>
      </c>
      <c r="N149">
        <v>16.61250693508758</v>
      </c>
      <c r="O149">
        <v>2</v>
      </c>
      <c r="P149">
        <v>57</v>
      </c>
      <c r="Q149">
        <v>171</v>
      </c>
      <c r="R149">
        <v>95.347546960450188</v>
      </c>
      <c r="S149">
        <v>663.39066339066335</v>
      </c>
      <c r="T149">
        <v>561.94023935959422</v>
      </c>
      <c r="U149">
        <v>2923</v>
      </c>
      <c r="V149">
        <v>8.2200000000000006</v>
      </c>
      <c r="W149" s="7">
        <v>0</v>
      </c>
      <c r="X149">
        <f>VLOOKUP(B149,'3月14日之前使用和计算的所有数据'!B:I,8,0)</f>
        <v>2</v>
      </c>
      <c r="Y149">
        <f>VLOOKUP(B149,'3月14日之前使用和计算的所有数据'!B:J,9,0)</f>
        <v>10</v>
      </c>
      <c r="Z149">
        <f>VLOOKUP(B149,'3月14日之前使用和计算的所有数据'!B:K,10,0)</f>
        <v>18</v>
      </c>
      <c r="AA149">
        <f>VLOOKUP(B149,'3月14日之前使用和计算的所有数据'!B:L,11,0)</f>
        <v>5.6244800000000001E-4</v>
      </c>
      <c r="AB149">
        <f>VLOOKUP(B149,'3月14日之前使用和计算的所有数据'!B:M,12,0)</f>
        <v>1.5199899999999999E-4</v>
      </c>
      <c r="AC149">
        <f>VLOOKUP(B149,'3月14日之前使用和计算的所有数据'!B:N,13,0)</f>
        <v>3.259513E-2</v>
      </c>
      <c r="AD149">
        <f>VLOOKUP(B149,'3月14日之前使用和计算的所有数据'!B:O,14,0)</f>
        <v>6.4122798105368403E-2</v>
      </c>
      <c r="AE149" s="38">
        <f>VLOOKUP(B149,'3月14日之前使用和计算的所有数据'!B:P,15,0)</f>
        <v>181.74</v>
      </c>
      <c r="AF149">
        <v>117.66191000000001</v>
      </c>
      <c r="AG149">
        <v>36.269657000000002</v>
      </c>
    </row>
    <row r="150" spans="1:33">
      <c r="A150">
        <v>155</v>
      </c>
      <c r="B150" s="7" t="s">
        <v>205</v>
      </c>
      <c r="C150">
        <v>0.25916154699999999</v>
      </c>
      <c r="D150">
        <v>278</v>
      </c>
      <c r="E150">
        <v>24</v>
      </c>
      <c r="F150" s="7">
        <v>25</v>
      </c>
      <c r="G150">
        <v>1038</v>
      </c>
      <c r="H150">
        <v>0.19131021194605011</v>
      </c>
      <c r="I150">
        <v>603.80431621197135</v>
      </c>
      <c r="J150">
        <v>20983</v>
      </c>
      <c r="K150">
        <v>27666.84</v>
      </c>
      <c r="L150">
        <v>0.26300578034682082</v>
      </c>
      <c r="M150">
        <v>30.192678227360307</v>
      </c>
      <c r="N150">
        <v>8.7129094412331405</v>
      </c>
      <c r="O150">
        <v>3</v>
      </c>
      <c r="P150">
        <v>362</v>
      </c>
      <c r="Q150">
        <v>1668</v>
      </c>
      <c r="R150">
        <v>54.167630057803471</v>
      </c>
      <c r="S150">
        <v>525.04816955684009</v>
      </c>
      <c r="T150">
        <v>698.74759152215802</v>
      </c>
      <c r="U150">
        <v>25500</v>
      </c>
      <c r="V150">
        <v>219.18</v>
      </c>
      <c r="W150" s="7">
        <v>301341</v>
      </c>
      <c r="X150">
        <f>VLOOKUP(B150,'3月14日之前使用和计算的所有数据'!B:I,8,0)</f>
        <v>6</v>
      </c>
      <c r="Y150">
        <f>VLOOKUP(B150,'3月14日之前使用和计算的所有数据'!B:J,9,0)</f>
        <v>15</v>
      </c>
      <c r="Z150">
        <f>VLOOKUP(B150,'3月14日之前使用和计算的所有数据'!B:K,10,0)</f>
        <v>25</v>
      </c>
      <c r="AA150">
        <f>VLOOKUP(B150,'3月14日之前使用和计算的所有数据'!B:L,11,0)</f>
        <v>3.2265879999999997E-2</v>
      </c>
      <c r="AB150">
        <f>VLOOKUP(B150,'3月14日之前使用和计算的所有数据'!B:M,12,0)</f>
        <v>1.5632299999999999E-4</v>
      </c>
      <c r="AC150">
        <f>VLOOKUP(B150,'3月14日之前使用和计算的所有数据'!B:N,13,0)</f>
        <v>6.525185E-2</v>
      </c>
      <c r="AD150">
        <f>VLOOKUP(B150,'3月14日之前使用和计算的所有数据'!B:O,14,0)</f>
        <v>2.2739962875371624</v>
      </c>
      <c r="AE150" s="38">
        <f>VLOOKUP(B150,'3月14日之前使用和计算的所有数据'!B:P,15,0)</f>
        <v>298.34100000000001</v>
      </c>
      <c r="AF150">
        <v>118.284786</v>
      </c>
      <c r="AG150">
        <v>34.996741</v>
      </c>
    </row>
    <row r="151" spans="1:33">
      <c r="A151">
        <v>156</v>
      </c>
      <c r="B151" s="7" t="s">
        <v>184</v>
      </c>
      <c r="C151">
        <v>0.42652119799999999</v>
      </c>
      <c r="D151">
        <v>233</v>
      </c>
      <c r="E151">
        <v>36</v>
      </c>
      <c r="F151" s="7">
        <v>16</v>
      </c>
      <c r="G151">
        <v>537.59</v>
      </c>
      <c r="H151">
        <v>0.29531799326624375</v>
      </c>
      <c r="I151">
        <v>628.39275277615434</v>
      </c>
      <c r="J151">
        <v>15381</v>
      </c>
      <c r="K151">
        <v>23811.919999999998</v>
      </c>
      <c r="L151">
        <v>0.37017057608958498</v>
      </c>
      <c r="M151">
        <v>22.087464424561468</v>
      </c>
      <c r="N151">
        <v>9.4570211499469856</v>
      </c>
      <c r="O151">
        <v>1</v>
      </c>
      <c r="P151">
        <v>218</v>
      </c>
      <c r="Q151">
        <v>536</v>
      </c>
      <c r="R151">
        <v>37.487676482077418</v>
      </c>
      <c r="S151">
        <v>727.69210736806849</v>
      </c>
      <c r="T151">
        <v>677.83998958313953</v>
      </c>
      <c r="U151">
        <v>9044</v>
      </c>
      <c r="V151">
        <v>21.6</v>
      </c>
      <c r="W151" s="7">
        <v>0</v>
      </c>
      <c r="X151">
        <f>VLOOKUP(B151,'3月14日之前使用和计算的所有数据'!B:I,8,0)</f>
        <v>2</v>
      </c>
      <c r="Y151">
        <f>VLOOKUP(B151,'3月14日之前使用和计算的所有数据'!B:J,9,0)</f>
        <v>7</v>
      </c>
      <c r="Z151">
        <f>VLOOKUP(B151,'3月14日之前使用和计算的所有数据'!B:K,10,0)</f>
        <v>15</v>
      </c>
      <c r="AA151">
        <f>VLOOKUP(B151,'3月14日之前使用和计算的所有数据'!B:L,11,0)</f>
        <v>5.8421000000000002E-3</v>
      </c>
      <c r="AB151">
        <f>VLOOKUP(B151,'3月14日之前使用和计算的所有数据'!B:M,12,0)</f>
        <v>1.4967800000000001E-4</v>
      </c>
      <c r="AC151">
        <f>VLOOKUP(B151,'3月14日之前使用和计算的所有数据'!B:N,13,0)</f>
        <v>1.447327E-2</v>
      </c>
      <c r="AD151">
        <f>VLOOKUP(B151,'3月14日之前使用和计算的所有数据'!B:O,14,0)</f>
        <v>0.92930168516518374</v>
      </c>
      <c r="AE151" s="38">
        <f>VLOOKUP(B151,'3月14日之前使用和计算的所有数据'!B:P,15,0)</f>
        <v>294.52499999999998</v>
      </c>
      <c r="AF151">
        <v>118.24253400000001</v>
      </c>
      <c r="AG151">
        <v>33.963028999999999</v>
      </c>
    </row>
    <row r="152" spans="1:33">
      <c r="A152">
        <v>157</v>
      </c>
      <c r="B152" s="7" t="s">
        <v>183</v>
      </c>
      <c r="C152">
        <v>0.70720570199999999</v>
      </c>
      <c r="D152">
        <v>381</v>
      </c>
      <c r="E152">
        <v>29</v>
      </c>
      <c r="F152" s="7">
        <v>21</v>
      </c>
      <c r="G152">
        <v>535.54</v>
      </c>
      <c r="H152">
        <v>0.51579713933599736</v>
      </c>
      <c r="I152">
        <v>531.71167593328039</v>
      </c>
      <c r="J152">
        <v>20946</v>
      </c>
      <c r="K152">
        <v>28178.95</v>
      </c>
      <c r="L152">
        <v>0.34357844418717559</v>
      </c>
      <c r="M152">
        <v>22.056242297494119</v>
      </c>
      <c r="N152">
        <v>10.494080740934384</v>
      </c>
      <c r="O152">
        <v>6</v>
      </c>
      <c r="P152">
        <v>204</v>
      </c>
      <c r="Q152">
        <v>455</v>
      </c>
      <c r="R152">
        <v>148.38294058333645</v>
      </c>
      <c r="S152">
        <v>599.76845800500428</v>
      </c>
      <c r="T152">
        <v>571.9460731224558</v>
      </c>
      <c r="U152">
        <v>9615</v>
      </c>
      <c r="V152">
        <v>105</v>
      </c>
      <c r="W152" s="7">
        <v>0</v>
      </c>
      <c r="X152">
        <f>VLOOKUP(B152,'3月14日之前使用和计算的所有数据'!B:I,8,0)</f>
        <v>1</v>
      </c>
      <c r="Y152">
        <f>VLOOKUP(B152,'3月14日之前使用和计算的所有数据'!B:J,9,0)</f>
        <v>2</v>
      </c>
      <c r="Z152">
        <f>VLOOKUP(B152,'3月14日之前使用和计算的所有数据'!B:K,10,0)</f>
        <v>7</v>
      </c>
      <c r="AA152">
        <f>VLOOKUP(B152,'3月14日之前使用和计算的所有数据'!B:L,11,0)</f>
        <v>0</v>
      </c>
      <c r="AB152">
        <f>VLOOKUP(B152,'3月14日之前使用和计算的所有数据'!B:M,12,0)</f>
        <v>1.4281600000000001E-4</v>
      </c>
      <c r="AC152">
        <f>VLOOKUP(B152,'3月14日之前使用和计算的所有数据'!B:N,13,0)</f>
        <v>3.3630079999999998E-3</v>
      </c>
      <c r="AD152">
        <f>VLOOKUP(B152,'3月14日之前使用和计算的所有数据'!B:O,14,0)</f>
        <v>0.17414326103147326</v>
      </c>
      <c r="AE152" s="38">
        <f>VLOOKUP(B152,'3月14日之前使用和计算的所有数据'!B:P,15,0)</f>
        <v>369.42700000000002</v>
      </c>
      <c r="AF152">
        <v>119.009794</v>
      </c>
      <c r="AG152">
        <v>33.585012999999996</v>
      </c>
    </row>
    <row r="153" spans="1:33">
      <c r="A153">
        <v>158</v>
      </c>
      <c r="B153" s="7" t="s">
        <v>152</v>
      </c>
      <c r="C153">
        <v>2.625871418</v>
      </c>
      <c r="D153">
        <v>339</v>
      </c>
      <c r="E153">
        <v>34</v>
      </c>
      <c r="F153" s="7">
        <v>11</v>
      </c>
      <c r="G153">
        <v>128.36000000000001</v>
      </c>
      <c r="H153">
        <v>0.49353381115612338</v>
      </c>
      <c r="I153">
        <v>761.32858837485173</v>
      </c>
      <c r="J153">
        <v>51879</v>
      </c>
      <c r="K153">
        <v>38223.879999999997</v>
      </c>
      <c r="L153">
        <v>0.43627298223745709</v>
      </c>
      <c r="M153">
        <v>22.5459644749143</v>
      </c>
      <c r="N153">
        <v>19.538797133063259</v>
      </c>
      <c r="O153">
        <v>6</v>
      </c>
      <c r="P153">
        <v>57</v>
      </c>
      <c r="Q153">
        <v>158</v>
      </c>
      <c r="R153">
        <v>311.07821751324394</v>
      </c>
      <c r="S153">
        <v>627.14241196634464</v>
      </c>
      <c r="T153">
        <v>560.14334683702089</v>
      </c>
      <c r="U153">
        <v>2120</v>
      </c>
      <c r="V153">
        <v>225.5</v>
      </c>
      <c r="W153" s="7">
        <v>0</v>
      </c>
      <c r="X153">
        <f>VLOOKUP(B153,'3月14日之前使用和计算的所有数据'!B:I,8,0)</f>
        <v>2</v>
      </c>
      <c r="Y153">
        <f>VLOOKUP(B153,'3月14日之前使用和计算的所有数据'!B:J,9,0)</f>
        <v>7</v>
      </c>
      <c r="Z153">
        <f>VLOOKUP(B153,'3月14日之前使用和计算的所有数据'!B:K,10,0)</f>
        <v>14</v>
      </c>
      <c r="AA153">
        <f>VLOOKUP(B153,'3月14日之前使用和计算的所有数据'!B:L,11,0)</f>
        <v>3.6382659999999998E-3</v>
      </c>
      <c r="AB153">
        <f>VLOOKUP(B153,'3月14日之前使用和计算的所有数据'!B:M,12,0)</f>
        <v>1.4847800000000001E-4</v>
      </c>
      <c r="AC153">
        <f>VLOOKUP(B153,'3月14日之前使用和计算的所有数据'!B:N,13,0)</f>
        <v>1.48436E-4</v>
      </c>
      <c r="AD153">
        <f>VLOOKUP(B153,'3月14日之前使用和计算的所有数据'!B:O,14,0)</f>
        <v>0.2873342922716744</v>
      </c>
      <c r="AE153" s="38">
        <f>VLOOKUP(B153,'3月14日之前使用和计算的所有数据'!B:P,15,0)</f>
        <v>330.05799999999999</v>
      </c>
      <c r="AF153">
        <v>118.49856</v>
      </c>
      <c r="AG153">
        <v>31.682207999999999</v>
      </c>
    </row>
    <row r="154" spans="1:33">
      <c r="A154">
        <v>159</v>
      </c>
      <c r="B154" s="7" t="s">
        <v>143</v>
      </c>
      <c r="C154">
        <v>1.2069716779999999</v>
      </c>
      <c r="D154">
        <v>277</v>
      </c>
      <c r="E154">
        <v>33</v>
      </c>
      <c r="F154" s="7">
        <v>12</v>
      </c>
      <c r="G154">
        <v>230.45</v>
      </c>
      <c r="H154">
        <v>0.4567151225862443</v>
      </c>
      <c r="I154">
        <v>694.75429605064812</v>
      </c>
      <c r="J154">
        <v>39142</v>
      </c>
      <c r="K154">
        <v>32157.32</v>
      </c>
      <c r="L154">
        <v>0.5510956823605988</v>
      </c>
      <c r="M154">
        <v>38.04729876328922</v>
      </c>
      <c r="N154">
        <v>20.594489043176395</v>
      </c>
      <c r="O154">
        <v>10</v>
      </c>
      <c r="P154">
        <v>122</v>
      </c>
      <c r="Q154">
        <v>231</v>
      </c>
      <c r="R154">
        <v>538.92818398784993</v>
      </c>
      <c r="S154">
        <v>576.26383163375999</v>
      </c>
      <c r="T154">
        <v>515.07919288348876</v>
      </c>
      <c r="U154">
        <v>9322</v>
      </c>
      <c r="V154">
        <v>390.6</v>
      </c>
      <c r="W154" s="7">
        <v>0</v>
      </c>
      <c r="X154">
        <f>VLOOKUP(B154,'3月14日之前使用和计算的所有数据'!B:I,8,0)</f>
        <v>3</v>
      </c>
      <c r="Y154">
        <f>VLOOKUP(B154,'3月14日之前使用和计算的所有数据'!B:J,9,0)</f>
        <v>7</v>
      </c>
      <c r="Z154">
        <f>VLOOKUP(B154,'3月14日之前使用和计算的所有数据'!B:K,10,0)</f>
        <v>17</v>
      </c>
      <c r="AA154">
        <f>VLOOKUP(B154,'3月14日之前使用和计算的所有数据'!B:L,11,0)</f>
        <v>2.029191E-2</v>
      </c>
      <c r="AB154">
        <f>VLOOKUP(B154,'3月14日之前使用和计算的所有数据'!B:M,12,0)</f>
        <v>1.5158399999999999E-4</v>
      </c>
      <c r="AC154">
        <f>VLOOKUP(B154,'3月14日之前使用和计算的所有数据'!B:N,13,0)</f>
        <v>1.2572500000000001E-4</v>
      </c>
      <c r="AD154">
        <f>VLOOKUP(B154,'3月14日之前使用和计算的所有数据'!B:O,14,0)</f>
        <v>1.4240590155623198</v>
      </c>
      <c r="AE154" s="38">
        <f>VLOOKUP(B154,'3月14日之前使用和计算的所有数据'!B:P,15,0)</f>
        <v>356</v>
      </c>
      <c r="AF154">
        <v>118.111197</v>
      </c>
      <c r="AG154">
        <v>31.053387000000001</v>
      </c>
    </row>
    <row r="155" spans="1:33">
      <c r="A155">
        <v>160</v>
      </c>
      <c r="B155" s="7" t="s">
        <v>140</v>
      </c>
      <c r="C155">
        <v>0.53168558700000002</v>
      </c>
      <c r="D155">
        <v>148</v>
      </c>
      <c r="E155">
        <v>35</v>
      </c>
      <c r="F155" s="7">
        <v>9</v>
      </c>
      <c r="G155">
        <v>277.27</v>
      </c>
      <c r="H155">
        <v>0.30818335918058215</v>
      </c>
      <c r="I155">
        <v>225.00202872677107</v>
      </c>
      <c r="J155">
        <v>16774</v>
      </c>
      <c r="K155">
        <v>29170.48</v>
      </c>
      <c r="L155">
        <v>0.46885707072528587</v>
      </c>
      <c r="M155">
        <v>26.977314530962602</v>
      </c>
      <c r="N155">
        <v>13.459804522667437</v>
      </c>
      <c r="O155">
        <v>1</v>
      </c>
      <c r="P155">
        <v>161</v>
      </c>
      <c r="Q155">
        <v>323</v>
      </c>
      <c r="R155">
        <v>14.765391134994772</v>
      </c>
      <c r="S155">
        <v>509.25091066469508</v>
      </c>
      <c r="T155">
        <v>509.25091066469508</v>
      </c>
      <c r="U155">
        <v>9509</v>
      </c>
      <c r="V155">
        <v>139.22999999999999</v>
      </c>
      <c r="W155" s="7">
        <v>0</v>
      </c>
      <c r="X155">
        <f>VLOOKUP(B155,'3月14日之前使用和计算的所有数据'!B:I,8,0)</f>
        <v>3</v>
      </c>
      <c r="Y155">
        <f>VLOOKUP(B155,'3月14日之前使用和计算的所有数据'!B:J,9,0)</f>
        <v>8</v>
      </c>
      <c r="Z155">
        <f>VLOOKUP(B155,'3月14日之前使用和计算的所有数据'!B:K,10,0)</f>
        <v>15</v>
      </c>
      <c r="AA155">
        <f>VLOOKUP(B155,'3月14日之前使用和计算的所有数据'!B:L,11,0)</f>
        <v>1.449947E-2</v>
      </c>
      <c r="AB155">
        <f>VLOOKUP(B155,'3月14日之前使用和计算的所有数据'!B:M,12,0)</f>
        <v>1.46778E-4</v>
      </c>
      <c r="AC155">
        <f>VLOOKUP(B155,'3月14日之前使用和计算的所有数据'!B:N,13,0)</f>
        <v>4.8696399999999997E-5</v>
      </c>
      <c r="AD155">
        <f>VLOOKUP(B155,'3月14日之前使用和计算的所有数据'!B:O,14,0)</f>
        <v>1.1799433967995316</v>
      </c>
      <c r="AE155" s="38">
        <f>VLOOKUP(B155,'3月14日之前使用和计算的所有数据'!B:P,15,0)</f>
        <v>308</v>
      </c>
      <c r="AF155">
        <v>118.756328</v>
      </c>
      <c r="AG155">
        <v>30.946318999999999</v>
      </c>
    </row>
    <row r="156" spans="1:33">
      <c r="A156">
        <v>161</v>
      </c>
      <c r="B156" s="7" t="s">
        <v>117</v>
      </c>
      <c r="C156">
        <v>1.24282337</v>
      </c>
      <c r="D156">
        <v>184</v>
      </c>
      <c r="E156">
        <v>26</v>
      </c>
      <c r="F156" s="7">
        <v>21</v>
      </c>
      <c r="G156">
        <v>148.47999999999999</v>
      </c>
      <c r="H156">
        <v>0.29344019396551724</v>
      </c>
      <c r="I156">
        <v>151.40205975323747</v>
      </c>
      <c r="J156">
        <v>17977</v>
      </c>
      <c r="K156">
        <v>27054.87</v>
      </c>
      <c r="L156">
        <v>0.86206896551724144</v>
      </c>
      <c r="M156">
        <v>31.452047413793107</v>
      </c>
      <c r="N156">
        <v>16.002155172413794</v>
      </c>
      <c r="O156">
        <v>1</v>
      </c>
      <c r="P156">
        <v>125</v>
      </c>
      <c r="Q156">
        <v>541</v>
      </c>
      <c r="R156">
        <v>95.130657327586206</v>
      </c>
      <c r="S156">
        <v>530.71120689655174</v>
      </c>
      <c r="T156">
        <v>454.60668103448279</v>
      </c>
      <c r="U156">
        <v>2056</v>
      </c>
      <c r="V156">
        <v>137.9</v>
      </c>
      <c r="W156" s="7">
        <v>285179</v>
      </c>
      <c r="X156">
        <f>VLOOKUP(B156,'3月14日之前使用和计算的所有数据'!B:I,8,0)</f>
        <v>1</v>
      </c>
      <c r="Y156">
        <f>VLOOKUP(B156,'3月14日之前使用和计算的所有数据'!B:J,9,0)</f>
        <v>3</v>
      </c>
      <c r="Z156">
        <f>VLOOKUP(B156,'3月14日之前使用和计算的所有数据'!B:K,10,0)</f>
        <v>8</v>
      </c>
      <c r="AA156">
        <f>VLOOKUP(B156,'3月14日之前使用和计算的所有数据'!B:L,11,0)</f>
        <v>0</v>
      </c>
      <c r="AB156">
        <f>VLOOKUP(B156,'3月14日之前使用和计算的所有数据'!B:M,12,0)</f>
        <v>1.4017399999999999E-4</v>
      </c>
      <c r="AC156">
        <f>VLOOKUP(B156,'3月14日之前使用和计算的所有数据'!B:N,13,0)</f>
        <v>1.1315099999999999E-5</v>
      </c>
      <c r="AD156">
        <f>VLOOKUP(B156,'3月14日之前使用和计算的所有数据'!B:O,14,0)</f>
        <v>1.9364774078965641E-2</v>
      </c>
      <c r="AE156" s="38">
        <f>VLOOKUP(B156,'3月14日之前使用和计算的所有数据'!B:P,15,0)</f>
        <v>444.14600000000002</v>
      </c>
      <c r="AF156">
        <v>118.43514999999999</v>
      </c>
      <c r="AG156">
        <v>29.866167999999998</v>
      </c>
    </row>
    <row r="157" spans="1:33">
      <c r="A157">
        <v>162</v>
      </c>
      <c r="B157" s="7" t="s">
        <v>104</v>
      </c>
      <c r="C157">
        <v>0.99108422200000001</v>
      </c>
      <c r="D157">
        <v>249</v>
      </c>
      <c r="E157">
        <v>34</v>
      </c>
      <c r="F157" s="7">
        <v>14</v>
      </c>
      <c r="G157">
        <v>249.36</v>
      </c>
      <c r="H157">
        <v>0.32888193776066732</v>
      </c>
      <c r="I157">
        <v>282.04954190702409</v>
      </c>
      <c r="J157">
        <v>25127</v>
      </c>
      <c r="K157">
        <v>39093.57</v>
      </c>
      <c r="L157">
        <v>0.64966313763233874</v>
      </c>
      <c r="M157">
        <v>26.539942252165542</v>
      </c>
      <c r="N157">
        <v>23.933269169072826</v>
      </c>
      <c r="O157">
        <v>1</v>
      </c>
      <c r="P157">
        <v>99</v>
      </c>
      <c r="Q157">
        <v>220</v>
      </c>
      <c r="R157">
        <v>40.848572345203721</v>
      </c>
      <c r="S157">
        <v>508.10073788899581</v>
      </c>
      <c r="T157">
        <v>590.31119666345842</v>
      </c>
      <c r="U157">
        <v>11058</v>
      </c>
      <c r="V157">
        <v>210.27</v>
      </c>
      <c r="W157" s="7">
        <v>128389</v>
      </c>
      <c r="X157">
        <f>VLOOKUP(B157,'3月14日之前使用和计算的所有数据'!B:I,8,0)</f>
        <v>3</v>
      </c>
      <c r="Y157">
        <f>VLOOKUP(B157,'3月14日之前使用和计算的所有数据'!B:J,9,0)</f>
        <v>11</v>
      </c>
      <c r="Z157">
        <f>VLOOKUP(B157,'3月14日之前使用和计算的所有数据'!B:K,10,0)</f>
        <v>22</v>
      </c>
      <c r="AA157">
        <f>VLOOKUP(B157,'3月14日之前使用和计算的所有数据'!B:L,11,0)</f>
        <v>5.4272000000000001E-2</v>
      </c>
      <c r="AB157">
        <f>VLOOKUP(B157,'3月14日之前使用和计算的所有数据'!B:M,12,0)</f>
        <v>1.5003799999999999E-4</v>
      </c>
      <c r="AC157">
        <f>VLOOKUP(B157,'3月14日之前使用和计算的所有数据'!B:N,13,0)</f>
        <v>3.77149E-5</v>
      </c>
      <c r="AD157">
        <f>VLOOKUP(B157,'3月14日之前使用和计算的所有数据'!B:O,14,0)</f>
        <v>0.23902895578790623</v>
      </c>
      <c r="AE157" s="38">
        <f>VLOOKUP(B157,'3月14日之前使用和计算的所有数据'!B:P,15,0)</f>
        <v>486</v>
      </c>
      <c r="AF157">
        <v>118.87133300000001</v>
      </c>
      <c r="AG157">
        <v>28.968503999999999</v>
      </c>
    </row>
    <row r="158" spans="1:33">
      <c r="A158">
        <v>163</v>
      </c>
      <c r="B158" s="7" t="s">
        <v>75</v>
      </c>
      <c r="C158">
        <v>1.178719337</v>
      </c>
      <c r="D158">
        <v>370</v>
      </c>
      <c r="E158">
        <v>33</v>
      </c>
      <c r="F158" s="7">
        <v>14</v>
      </c>
      <c r="G158">
        <v>309.12</v>
      </c>
      <c r="H158">
        <v>0.15919384057971014</v>
      </c>
      <c r="I158">
        <v>117.46912407372221</v>
      </c>
      <c r="J158">
        <v>21473</v>
      </c>
      <c r="K158">
        <v>25269.86</v>
      </c>
      <c r="L158">
        <v>0.47877846790890266</v>
      </c>
      <c r="M158">
        <v>28.56172360248447</v>
      </c>
      <c r="N158">
        <v>12.85261387163561</v>
      </c>
      <c r="O158">
        <v>4</v>
      </c>
      <c r="P158">
        <v>173</v>
      </c>
      <c r="Q158">
        <v>585</v>
      </c>
      <c r="R158">
        <v>66.142598343685293</v>
      </c>
      <c r="S158">
        <v>520.50983436853005</v>
      </c>
      <c r="T158">
        <v>609.79554865424427</v>
      </c>
      <c r="U158">
        <v>3154.12</v>
      </c>
      <c r="V158">
        <v>432.39</v>
      </c>
      <c r="W158" s="7">
        <v>535713</v>
      </c>
      <c r="X158">
        <f>VLOOKUP(B158,'3月14日之前使用和计算的所有数据'!B:I,8,0)</f>
        <v>4</v>
      </c>
      <c r="Y158">
        <f>VLOOKUP(B158,'3月14日之前使用和计算的所有数据'!B:J,9,0)</f>
        <v>12</v>
      </c>
      <c r="Z158">
        <f>VLOOKUP(B158,'3月14日之前使用和计算的所有数据'!B:K,10,0)</f>
        <v>26</v>
      </c>
      <c r="AA158">
        <f>VLOOKUP(B158,'3月14日之前使用和计算的所有数据'!B:L,11,0)</f>
        <v>5.684293E-2</v>
      </c>
      <c r="AB158">
        <f>VLOOKUP(B158,'3月14日之前使用和计算的所有数据'!B:M,12,0)</f>
        <v>1.47016E-4</v>
      </c>
      <c r="AC158">
        <f>VLOOKUP(B158,'3月14日之前使用和计算的所有数据'!B:N,13,0)</f>
        <v>2.6581399999999999E-5</v>
      </c>
      <c r="AD158">
        <f>VLOOKUP(B158,'3月14日之前使用和计算的所有数据'!B:O,14,0)</f>
        <v>0.68691415168588077</v>
      </c>
      <c r="AE158" s="38">
        <f>VLOOKUP(B158,'3月14日之前使用和计算的所有数据'!B:P,15,0)</f>
        <v>187</v>
      </c>
      <c r="AF158">
        <v>120.164704</v>
      </c>
      <c r="AG158">
        <v>22.993404000000002</v>
      </c>
    </row>
    <row r="159" spans="1:33">
      <c r="A159">
        <v>164</v>
      </c>
      <c r="B159" s="7" t="s">
        <v>69</v>
      </c>
      <c r="C159">
        <v>0.78099218999999998</v>
      </c>
      <c r="D159">
        <v>213</v>
      </c>
      <c r="E159">
        <v>37</v>
      </c>
      <c r="F159" s="7">
        <v>13</v>
      </c>
      <c r="G159">
        <v>270.06</v>
      </c>
      <c r="H159">
        <v>0.10134784862623121</v>
      </c>
      <c r="I159">
        <v>116.93946479605091</v>
      </c>
      <c r="J159">
        <v>30370</v>
      </c>
      <c r="K159">
        <v>27379.49</v>
      </c>
      <c r="L159">
        <v>0.57394653040065169</v>
      </c>
      <c r="M159">
        <v>32.055839443086718</v>
      </c>
      <c r="N159">
        <v>11.497445012219506</v>
      </c>
      <c r="O159">
        <v>3</v>
      </c>
      <c r="P159">
        <v>177</v>
      </c>
      <c r="Q159">
        <v>524</v>
      </c>
      <c r="R159">
        <v>57.657557579797079</v>
      </c>
      <c r="S159">
        <v>573.94653040065168</v>
      </c>
      <c r="T159">
        <v>587.27690142931203</v>
      </c>
      <c r="U159">
        <v>3559.59</v>
      </c>
      <c r="V159">
        <v>138.13</v>
      </c>
      <c r="W159" s="7">
        <v>0</v>
      </c>
      <c r="X159">
        <f>VLOOKUP(B159,'3月14日之前使用和计算的所有数据'!B:I,8,0)</f>
        <v>2</v>
      </c>
      <c r="Y159">
        <f>VLOOKUP(B159,'3月14日之前使用和计算的所有数据'!B:J,9,0)</f>
        <v>8</v>
      </c>
      <c r="Z159">
        <f>VLOOKUP(B159,'3月14日之前使用和计算的所有数据'!B:K,10,0)</f>
        <v>20</v>
      </c>
      <c r="AA159">
        <f>VLOOKUP(B159,'3月14日之前使用和计算的所有数据'!B:L,11,0)</f>
        <v>3.5662480000000002E-3</v>
      </c>
      <c r="AB159">
        <f>VLOOKUP(B159,'3月14日之前使用和计算的所有数据'!B:M,12,0)</f>
        <v>1.4259200000000001E-4</v>
      </c>
      <c r="AC159">
        <f>VLOOKUP(B159,'3月14日之前使用和计算的所有数据'!B:N,13,0)</f>
        <v>1.10659E-5</v>
      </c>
      <c r="AD159">
        <f>VLOOKUP(B159,'3月14日之前使用和计算的所有数据'!B:O,14,0)</f>
        <v>0.68192893494960549</v>
      </c>
      <c r="AE159" s="38">
        <f>VLOOKUP(B159,'3月14日之前使用和计算的所有数据'!B:P,15,0)</f>
        <v>278.678</v>
      </c>
      <c r="AF159">
        <v>117.64585599999999</v>
      </c>
      <c r="AG159">
        <v>26.271711</v>
      </c>
    </row>
    <row r="160" spans="1:33">
      <c r="A160">
        <v>165</v>
      </c>
      <c r="B160" s="7" t="s">
        <v>58</v>
      </c>
      <c r="C160">
        <v>0.96383242700000005</v>
      </c>
      <c r="D160">
        <v>303</v>
      </c>
      <c r="E160">
        <v>32</v>
      </c>
      <c r="F160" s="7">
        <v>12</v>
      </c>
      <c r="G160">
        <v>292.35000000000002</v>
      </c>
      <c r="H160">
        <v>0.16326321190354026</v>
      </c>
      <c r="I160">
        <v>153.35991187116403</v>
      </c>
      <c r="J160">
        <v>29725</v>
      </c>
      <c r="K160">
        <v>27642.91</v>
      </c>
      <c r="L160">
        <v>0.51992474773388053</v>
      </c>
      <c r="M160">
        <v>32.580810672139556</v>
      </c>
      <c r="N160">
        <v>14.568154609201299</v>
      </c>
      <c r="O160">
        <v>2</v>
      </c>
      <c r="P160">
        <v>179</v>
      </c>
      <c r="Q160">
        <v>543</v>
      </c>
      <c r="R160">
        <v>45.951770138532581</v>
      </c>
      <c r="S160">
        <v>578.75833760903026</v>
      </c>
      <c r="T160">
        <v>556.52471352830503</v>
      </c>
      <c r="U160">
        <v>3881</v>
      </c>
      <c r="V160">
        <v>259.32</v>
      </c>
      <c r="W160" s="7">
        <v>43596</v>
      </c>
      <c r="X160">
        <f>VLOOKUP(B160,'3月14日之前使用和计算的所有数据'!B:I,8,0)</f>
        <v>4</v>
      </c>
      <c r="Y160">
        <f>VLOOKUP(B160,'3月14日之前使用和计算的所有数据'!B:J,9,0)</f>
        <v>12</v>
      </c>
      <c r="Z160">
        <f>VLOOKUP(B160,'3月14日之前使用和计算的所有数据'!B:K,10,0)</f>
        <v>24</v>
      </c>
      <c r="AA160">
        <f>VLOOKUP(B160,'3月14日之前使用和计算的所有数据'!B:L,11,0)</f>
        <v>2.136731E-2</v>
      </c>
      <c r="AB160">
        <f>VLOOKUP(B160,'3月14日之前使用和计算的所有数据'!B:M,12,0)</f>
        <v>1.43864E-4</v>
      </c>
      <c r="AC160">
        <f>VLOOKUP(B160,'3月14日之前使用和计算的所有数据'!B:N,13,0)</f>
        <v>2.1042600000000001E-5</v>
      </c>
      <c r="AD160">
        <f>VLOOKUP(B160,'3月14日之前使用和计算的所有数据'!B:O,14,0)</f>
        <v>0.47196341992396557</v>
      </c>
      <c r="AE160" s="38">
        <f>VLOOKUP(B160,'3月14日之前使用和计算的所有数据'!B:P,15,0)</f>
        <v>448.49700000000001</v>
      </c>
      <c r="AF160">
        <v>117.03726399999999</v>
      </c>
      <c r="AG160">
        <v>25.098292000000001</v>
      </c>
    </row>
    <row r="161" spans="1:33">
      <c r="A161">
        <v>166</v>
      </c>
      <c r="B161" s="7" t="s">
        <v>47</v>
      </c>
      <c r="C161">
        <v>0.36522583800000002</v>
      </c>
      <c r="D161">
        <v>188</v>
      </c>
      <c r="E161">
        <v>32</v>
      </c>
      <c r="F161" s="7">
        <v>15</v>
      </c>
      <c r="G161">
        <v>506.32</v>
      </c>
      <c r="H161">
        <v>6.1996365934586822E-2</v>
      </c>
      <c r="I161">
        <v>319.04221802142405</v>
      </c>
      <c r="J161">
        <v>12558</v>
      </c>
      <c r="K161">
        <v>24099.59</v>
      </c>
      <c r="L161">
        <v>0.33773107915942485</v>
      </c>
      <c r="M161">
        <v>16.971480486648758</v>
      </c>
      <c r="N161">
        <v>9.0831884973929533</v>
      </c>
      <c r="O161">
        <v>1</v>
      </c>
      <c r="P161">
        <v>254</v>
      </c>
      <c r="Q161">
        <v>1546</v>
      </c>
      <c r="R161">
        <v>38.082635487438772</v>
      </c>
      <c r="S161">
        <v>226.93158476852582</v>
      </c>
      <c r="T161">
        <v>686.12735029230532</v>
      </c>
      <c r="U161">
        <v>4377</v>
      </c>
      <c r="V161">
        <v>130</v>
      </c>
      <c r="W161" s="7">
        <v>20100</v>
      </c>
      <c r="X161">
        <f>VLOOKUP(B161,'3月14日之前使用和计算的所有数据'!B:I,8,0)</f>
        <v>4</v>
      </c>
      <c r="Y161">
        <f>VLOOKUP(B161,'3月14日之前使用和计算的所有数据'!B:J,9,0)</f>
        <v>11</v>
      </c>
      <c r="Z161">
        <f>VLOOKUP(B161,'3月14日之前使用和计算的所有数据'!B:K,10,0)</f>
        <v>22</v>
      </c>
      <c r="AA161">
        <f>VLOOKUP(B161,'3月14日之前使用和计算的所有数据'!B:L,11,0)</f>
        <v>1.3333319999999999E-2</v>
      </c>
      <c r="AB161">
        <f>VLOOKUP(B161,'3月14日之前使用和计算的所有数据'!B:M,12,0)</f>
        <v>1.43184E-4</v>
      </c>
      <c r="AC161">
        <f>VLOOKUP(B161,'3月14日之前使用和计算的所有数据'!B:N,13,0)</f>
        <v>2.4397200000000001E-5</v>
      </c>
      <c r="AD161">
        <f>VLOOKUP(B161,'3月14日之前使用和计算的所有数据'!B:O,14,0)</f>
        <v>0.42997160293432635</v>
      </c>
      <c r="AE161" s="38">
        <f>VLOOKUP(B161,'3月14日之前使用和计算的所有数据'!B:P,15,0)</f>
        <v>465.92899999999997</v>
      </c>
      <c r="AF161">
        <v>116.133088</v>
      </c>
      <c r="AG161">
        <v>24.312809000000001</v>
      </c>
    </row>
    <row r="162" spans="1:33">
      <c r="A162">
        <v>167</v>
      </c>
      <c r="B162" s="7" t="s">
        <v>33</v>
      </c>
      <c r="C162">
        <v>0.71453984800000003</v>
      </c>
      <c r="D162">
        <v>241</v>
      </c>
      <c r="E162">
        <v>33</v>
      </c>
      <c r="F162" s="7">
        <v>3</v>
      </c>
      <c r="G162">
        <v>321.60000000000002</v>
      </c>
      <c r="H162">
        <v>0.39642412935323379</v>
      </c>
      <c r="I162">
        <v>288.22369600286794</v>
      </c>
      <c r="J162">
        <v>35819</v>
      </c>
      <c r="K162">
        <v>25786.99</v>
      </c>
      <c r="L162">
        <v>0.38557213930348255</v>
      </c>
      <c r="M162">
        <v>31.442786069651739</v>
      </c>
      <c r="N162">
        <v>18.041044776119403</v>
      </c>
      <c r="O162">
        <v>1</v>
      </c>
      <c r="P162">
        <v>210</v>
      </c>
      <c r="Q162">
        <v>785</v>
      </c>
      <c r="R162">
        <v>37.431592039800989</v>
      </c>
      <c r="S162">
        <v>951.18159203980088</v>
      </c>
      <c r="T162">
        <v>1247.823383084577</v>
      </c>
      <c r="U162">
        <v>12753</v>
      </c>
      <c r="V162">
        <v>502</v>
      </c>
      <c r="W162" s="7">
        <v>0</v>
      </c>
      <c r="X162">
        <f>VLOOKUP(B162,'3月14日之前使用和计算的所有数据'!B:I,8,0)</f>
        <v>3</v>
      </c>
      <c r="Y162">
        <f>VLOOKUP(B162,'3月14日之前使用和计算的所有数据'!B:J,9,0)</f>
        <v>8</v>
      </c>
      <c r="Z162">
        <f>VLOOKUP(B162,'3月14日之前使用和计算的所有数据'!B:K,10,0)</f>
        <v>17</v>
      </c>
      <c r="AA162">
        <f>VLOOKUP(B162,'3月14日之前使用和计算的所有数据'!B:L,11,0)</f>
        <v>6.7331359999999998E-3</v>
      </c>
      <c r="AB162">
        <f>VLOOKUP(B162,'3月14日之前使用和计算的所有数据'!B:M,12,0)</f>
        <v>1.3798799999999999E-4</v>
      </c>
      <c r="AC162">
        <f>VLOOKUP(B162,'3月14日之前使用和计算的所有数据'!B:N,13,0)</f>
        <v>7.8527500000000003E-6</v>
      </c>
      <c r="AD162">
        <f>VLOOKUP(B162,'3月14日之前使用和计算的所有数据'!B:O,14,0)</f>
        <v>0.66154024861025185</v>
      </c>
      <c r="AE162" s="38">
        <f>VLOOKUP(B162,'3月14日之前使用和计算的所有数据'!B:P,15,0)</f>
        <v>156</v>
      </c>
      <c r="AF162">
        <v>114.284995</v>
      </c>
      <c r="AG162">
        <v>23.159804999999999</v>
      </c>
    </row>
    <row r="163" spans="1:33">
      <c r="A163">
        <v>168</v>
      </c>
      <c r="B163" s="7" t="s">
        <v>230</v>
      </c>
      <c r="C163">
        <v>3.8911396000000001E-2</v>
      </c>
      <c r="D163">
        <v>34</v>
      </c>
      <c r="E163">
        <v>36</v>
      </c>
      <c r="F163" s="7">
        <v>13</v>
      </c>
      <c r="G163">
        <v>865.17</v>
      </c>
      <c r="H163">
        <v>0.20421420067732354</v>
      </c>
      <c r="I163">
        <v>535.94127485597471</v>
      </c>
      <c r="J163">
        <v>30338</v>
      </c>
      <c r="K163">
        <v>28803.67</v>
      </c>
      <c r="L163">
        <v>0.26815539142596256</v>
      </c>
      <c r="M163">
        <v>34.954979946137755</v>
      </c>
      <c r="N163">
        <v>16.115907856259465</v>
      </c>
      <c r="O163">
        <v>11</v>
      </c>
      <c r="P163">
        <v>378</v>
      </c>
      <c r="Q163">
        <v>1201</v>
      </c>
      <c r="R163">
        <v>139.00736271484217</v>
      </c>
      <c r="S163">
        <v>558.73412161771682</v>
      </c>
      <c r="T163">
        <v>641.14567079302344</v>
      </c>
      <c r="U163">
        <v>21519</v>
      </c>
      <c r="V163">
        <v>559.02</v>
      </c>
      <c r="W163" s="7">
        <v>107172</v>
      </c>
      <c r="X163">
        <f>VLOOKUP(B163,'3月14日之前使用和计算的所有数据'!B:I,8,0)</f>
        <v>3</v>
      </c>
      <c r="Y163">
        <f>VLOOKUP(B163,'3月14日之前使用和计算的所有数据'!B:J,9,0)</f>
        <v>9</v>
      </c>
      <c r="Z163">
        <f>VLOOKUP(B163,'3月14日之前使用和计算的所有数据'!B:K,10,0)</f>
        <v>17</v>
      </c>
      <c r="AA163">
        <f>VLOOKUP(B163,'3月14日之前使用和计算的所有数据'!B:L,11,0)</f>
        <v>9.2270040000000005E-3</v>
      </c>
      <c r="AB163">
        <f>VLOOKUP(B163,'3月14日之前使用和计算的所有数据'!B:M,12,0)</f>
        <v>1.4947699999999999E-4</v>
      </c>
      <c r="AC163">
        <f>VLOOKUP(B163,'3月14日之前使用和计算的所有数据'!B:N,13,0)</f>
        <v>2.9149660000000001E-2</v>
      </c>
      <c r="AD163">
        <f>VLOOKUP(B163,'3月14日之前使用和计算的所有数据'!B:O,14,0)</f>
        <v>0.8728475141440265</v>
      </c>
      <c r="AE163" s="38">
        <f>VLOOKUP(B163,'3月14日之前使用和计算的所有数据'!B:P,15,0)</f>
        <v>197</v>
      </c>
      <c r="AF163">
        <v>119.20573400000001</v>
      </c>
      <c r="AG163">
        <v>36.773428000000003</v>
      </c>
    </row>
    <row r="164" spans="1:33">
      <c r="A164">
        <v>169</v>
      </c>
      <c r="B164" s="7" t="s">
        <v>199</v>
      </c>
      <c r="C164">
        <v>0.35035674999999999</v>
      </c>
      <c r="D164">
        <v>137</v>
      </c>
      <c r="E164">
        <v>37</v>
      </c>
      <c r="F164" s="7">
        <v>10</v>
      </c>
      <c r="G164">
        <v>385.02</v>
      </c>
      <c r="H164">
        <v>0.57007428185548803</v>
      </c>
      <c r="I164">
        <v>843.78698224852064</v>
      </c>
      <c r="J164">
        <v>32698</v>
      </c>
      <c r="K164">
        <v>26987.79</v>
      </c>
      <c r="L164">
        <v>0.31167212092878294</v>
      </c>
      <c r="M164">
        <v>27.988156459404706</v>
      </c>
      <c r="N164">
        <v>14.539504441327724</v>
      </c>
      <c r="O164">
        <v>3</v>
      </c>
      <c r="P164">
        <v>148</v>
      </c>
      <c r="Q164">
        <v>603</v>
      </c>
      <c r="R164">
        <v>53.303724481845101</v>
      </c>
      <c r="S164">
        <v>608.53981611344864</v>
      </c>
      <c r="T164">
        <v>701.2622720897615</v>
      </c>
      <c r="U164">
        <v>7121</v>
      </c>
      <c r="V164">
        <v>233.21</v>
      </c>
      <c r="W164" s="7">
        <v>0</v>
      </c>
      <c r="X164">
        <f>VLOOKUP(B164,'3月14日之前使用和计算的所有数据'!B:I,8,0)</f>
        <v>2</v>
      </c>
      <c r="Y164">
        <f>VLOOKUP(B164,'3月14日之前使用和计算的所有数据'!B:J,9,0)</f>
        <v>8</v>
      </c>
      <c r="Z164">
        <f>VLOOKUP(B164,'3月14日之前使用和计算的所有数据'!B:K,10,0)</f>
        <v>18</v>
      </c>
      <c r="AA164">
        <f>VLOOKUP(B164,'3月14日之前使用和计算的所有数据'!B:L,11,0)</f>
        <v>0</v>
      </c>
      <c r="AB164">
        <f>VLOOKUP(B164,'3月14日之前使用和计算的所有数据'!B:M,12,0)</f>
        <v>1.49813E-4</v>
      </c>
      <c r="AC164">
        <f>VLOOKUP(B164,'3月14日之前使用和计算的所有数据'!B:N,13,0)</f>
        <v>2.8853759999999999E-2</v>
      </c>
      <c r="AD164">
        <f>VLOOKUP(B164,'3月14日之前使用和计算的所有数据'!B:O,14,0)</f>
        <v>0.33351174781931936</v>
      </c>
      <c r="AE164" s="38">
        <f>VLOOKUP(B164,'3月14日之前使用和计算的所有数据'!B:P,15,0)</f>
        <v>326.94600000000003</v>
      </c>
      <c r="AF164">
        <v>117.49317600000001</v>
      </c>
      <c r="AG164">
        <v>35.181986000000002</v>
      </c>
    </row>
    <row r="165" spans="1:33">
      <c r="A165">
        <v>170</v>
      </c>
      <c r="B165" s="7" t="s">
        <v>163</v>
      </c>
      <c r="C165">
        <v>0.594286651</v>
      </c>
      <c r="D165">
        <v>145</v>
      </c>
      <c r="E165">
        <v>25</v>
      </c>
      <c r="F165" s="7">
        <v>22</v>
      </c>
      <c r="G165">
        <v>241.7</v>
      </c>
      <c r="H165">
        <v>0.74592470004137357</v>
      </c>
      <c r="I165">
        <v>935.00967117988387</v>
      </c>
      <c r="J165">
        <v>22169</v>
      </c>
      <c r="K165">
        <v>40022.26</v>
      </c>
      <c r="L165">
        <v>0.43028547786512206</v>
      </c>
      <c r="M165">
        <v>36.512205213074061</v>
      </c>
      <c r="N165">
        <v>16.826644600744725</v>
      </c>
      <c r="O165">
        <v>5</v>
      </c>
      <c r="P165">
        <v>132</v>
      </c>
      <c r="Q165">
        <v>476</v>
      </c>
      <c r="R165">
        <v>247.11212246586678</v>
      </c>
      <c r="S165">
        <v>613.98427803061645</v>
      </c>
      <c r="T165">
        <v>673.14853123707076</v>
      </c>
      <c r="U165">
        <v>5192</v>
      </c>
      <c r="V165">
        <v>206.9</v>
      </c>
      <c r="W165" s="7">
        <v>0</v>
      </c>
      <c r="X165">
        <f>VLOOKUP(B165,'3月14日之前使用和计算的所有数据'!B:I,8,0)</f>
        <v>2</v>
      </c>
      <c r="Y165">
        <f>VLOOKUP(B165,'3月14日之前使用和计算的所有数据'!B:J,9,0)</f>
        <v>5</v>
      </c>
      <c r="Z165">
        <f>VLOOKUP(B165,'3月14日之前使用和计算的所有数据'!B:K,10,0)</f>
        <v>11</v>
      </c>
      <c r="AA165">
        <f>VLOOKUP(B165,'3月14日之前使用和计算的所有数据'!B:L,11,0)</f>
        <v>3.2820039999999998E-3</v>
      </c>
      <c r="AB165">
        <f>VLOOKUP(B165,'3月14日之前使用和计算的所有数据'!B:M,12,0)</f>
        <v>1.5767900000000001E-4</v>
      </c>
      <c r="AC165">
        <f>VLOOKUP(B165,'3月14日之前使用和计算的所有数据'!B:N,13,0)</f>
        <v>1.529961E-3</v>
      </c>
      <c r="AD165">
        <f>VLOOKUP(B165,'3月14日之前使用和计算的所有数据'!B:O,14,0)</f>
        <v>0.26610896138774098</v>
      </c>
      <c r="AE165" s="38">
        <f>VLOOKUP(B165,'3月14日之前使用和计算的所有数据'!B:P,15,0)</f>
        <v>357.971</v>
      </c>
      <c r="AF165">
        <v>117.017409</v>
      </c>
      <c r="AG165">
        <v>32.647154999999998</v>
      </c>
    </row>
    <row r="166" spans="1:33">
      <c r="A166">
        <v>171</v>
      </c>
      <c r="B166" s="7" t="s">
        <v>150</v>
      </c>
      <c r="C166">
        <v>1.6850186890000001</v>
      </c>
      <c r="D166">
        <v>834</v>
      </c>
      <c r="E166">
        <v>28</v>
      </c>
      <c r="F166" s="7">
        <v>20</v>
      </c>
      <c r="G166">
        <v>489.08</v>
      </c>
      <c r="H166">
        <v>0.42126032550911918</v>
      </c>
      <c r="I166">
        <v>694.02582659287646</v>
      </c>
      <c r="J166">
        <v>41543</v>
      </c>
      <c r="K166">
        <v>34143.620000000003</v>
      </c>
      <c r="L166">
        <v>0.45595812546004744</v>
      </c>
      <c r="M166">
        <v>50.693138136910122</v>
      </c>
      <c r="N166">
        <v>21.998446061993949</v>
      </c>
      <c r="O166">
        <v>43</v>
      </c>
      <c r="P166">
        <v>256</v>
      </c>
      <c r="Q166">
        <v>730</v>
      </c>
      <c r="R166">
        <v>719.90471906436574</v>
      </c>
      <c r="S166">
        <v>654.69861781303678</v>
      </c>
      <c r="T166">
        <v>683.32379160873484</v>
      </c>
      <c r="U166">
        <v>18006</v>
      </c>
      <c r="V166">
        <v>2101.25</v>
      </c>
      <c r="W166" s="7">
        <v>1719565</v>
      </c>
      <c r="X166">
        <f>VLOOKUP(B166,'3月14日之前使用和计算的所有数据'!B:I,8,0)</f>
        <v>3</v>
      </c>
      <c r="Y166">
        <f>VLOOKUP(B166,'3月14日之前使用和计算的所有数据'!B:J,9,0)</f>
        <v>8</v>
      </c>
      <c r="Z166">
        <f>VLOOKUP(B166,'3月14日之前使用和计算的所有数据'!B:K,10,0)</f>
        <v>21</v>
      </c>
      <c r="AA166">
        <f>VLOOKUP(B166,'3月14日之前使用和计算的所有数据'!B:L,11,0)</f>
        <v>3.2292130000000002E-2</v>
      </c>
      <c r="AB166">
        <f>VLOOKUP(B166,'3月14日之前使用和计算的所有数据'!B:M,12,0)</f>
        <v>1.6170799999999999E-4</v>
      </c>
      <c r="AC166">
        <f>VLOOKUP(B166,'3月14日之前使用和计算的所有数据'!B:N,13,0)</f>
        <v>1.3707330000000001E-3</v>
      </c>
      <c r="AD166">
        <f>VLOOKUP(B166,'3月14日之前使用和计算的所有数据'!B:O,14,0)</f>
        <v>1.3809233342779348</v>
      </c>
      <c r="AE166" s="38">
        <f>VLOOKUP(B166,'3月14日之前使用和计算的所有数据'!B:P,15,0)</f>
        <v>454.202</v>
      </c>
      <c r="AF166">
        <v>117.260544</v>
      </c>
      <c r="AG166">
        <v>31.851254000000001</v>
      </c>
    </row>
    <row r="167" spans="1:33">
      <c r="A167">
        <v>172</v>
      </c>
      <c r="B167" s="7" t="s">
        <v>106</v>
      </c>
      <c r="C167">
        <v>0.85805344400000005</v>
      </c>
      <c r="D167">
        <v>140</v>
      </c>
      <c r="E167">
        <v>37</v>
      </c>
      <c r="F167" s="7">
        <v>8</v>
      </c>
      <c r="G167">
        <v>159.22999999999999</v>
      </c>
      <c r="H167">
        <v>0.28694341518558059</v>
      </c>
      <c r="I167">
        <v>302.94901065449011</v>
      </c>
      <c r="J167">
        <v>23174</v>
      </c>
      <c r="K167">
        <v>20527.240000000002</v>
      </c>
      <c r="L167">
        <v>0.47729699177290713</v>
      </c>
      <c r="M167">
        <v>30.521886579162221</v>
      </c>
      <c r="N167">
        <v>14.036299692269045</v>
      </c>
      <c r="O167">
        <v>3</v>
      </c>
      <c r="P167">
        <v>104</v>
      </c>
      <c r="Q167">
        <v>495</v>
      </c>
      <c r="R167">
        <v>166.978584437606</v>
      </c>
      <c r="S167">
        <v>550.7756076116309</v>
      </c>
      <c r="T167">
        <v>884.25547949507006</v>
      </c>
      <c r="U167">
        <v>2298</v>
      </c>
      <c r="V167">
        <v>128</v>
      </c>
      <c r="W167" s="7">
        <v>242753</v>
      </c>
      <c r="X167">
        <f>VLOOKUP(B167,'3月14日之前使用和计算的所有数据'!B:I,8,0)</f>
        <v>2</v>
      </c>
      <c r="Y167">
        <f>VLOOKUP(B167,'3月14日之前使用和计算的所有数据'!B:J,9,0)</f>
        <v>8</v>
      </c>
      <c r="Z167">
        <f>VLOOKUP(B167,'3月14日之前使用和计算的所有数据'!B:K,10,0)</f>
        <v>17</v>
      </c>
      <c r="AA167">
        <f>VLOOKUP(B167,'3月14日之前使用和计算的所有数据'!B:L,11,0)</f>
        <v>3.9142089999999997E-2</v>
      </c>
      <c r="AB167">
        <f>VLOOKUP(B167,'3月14日之前使用和计算的所有数据'!B:M,12,0)</f>
        <v>1.5777900000000001E-4</v>
      </c>
      <c r="AC167">
        <f>VLOOKUP(B167,'3月14日之前使用和计算的所有数据'!B:N,13,0)</f>
        <v>3.3689100000000002E-4</v>
      </c>
      <c r="AD167">
        <f>VLOOKUP(B167,'3月14日之前使用和计算的所有数据'!B:O,14,0)</f>
        <v>0.15317371700814783</v>
      </c>
      <c r="AE167" s="38">
        <f>VLOOKUP(B167,'3月14日之前使用和计算的所有数据'!B:P,15,0)</f>
        <v>621.077</v>
      </c>
      <c r="AF167">
        <v>117.12194100000001</v>
      </c>
      <c r="AG167">
        <v>28.983274000000002</v>
      </c>
    </row>
    <row r="168" spans="1:33">
      <c r="A168">
        <v>173</v>
      </c>
      <c r="B168" s="7" t="s">
        <v>96</v>
      </c>
      <c r="C168">
        <v>0.27690354299999997</v>
      </c>
      <c r="D168">
        <v>205</v>
      </c>
      <c r="E168">
        <v>35</v>
      </c>
      <c r="F168" s="7">
        <v>12</v>
      </c>
      <c r="G168">
        <v>722.31</v>
      </c>
      <c r="H168">
        <v>5.43257050296964E-2</v>
      </c>
      <c r="I168">
        <v>316.92773463209159</v>
      </c>
      <c r="J168">
        <v>11184</v>
      </c>
      <c r="K168">
        <v>20758.990000000002</v>
      </c>
      <c r="L168">
        <v>0.40287411222328368</v>
      </c>
      <c r="M168">
        <v>19.120599188713989</v>
      </c>
      <c r="N168">
        <v>9.2342622973515542</v>
      </c>
      <c r="O168">
        <v>3</v>
      </c>
      <c r="P168">
        <v>457</v>
      </c>
      <c r="Q168">
        <v>2224</v>
      </c>
      <c r="R168">
        <v>27.920145090058288</v>
      </c>
      <c r="S168">
        <v>612.47940634907457</v>
      </c>
      <c r="T168">
        <v>975.75833091055097</v>
      </c>
      <c r="U168">
        <v>15059</v>
      </c>
      <c r="V168">
        <v>395.68</v>
      </c>
      <c r="W168" s="7">
        <v>0</v>
      </c>
      <c r="X168">
        <f>VLOOKUP(B168,'3月14日之前使用和计算的所有数据'!B:I,8,0)</f>
        <v>3</v>
      </c>
      <c r="Y168">
        <f>VLOOKUP(B168,'3月14日之前使用和计算的所有数据'!B:J,9,0)</f>
        <v>7</v>
      </c>
      <c r="Z168">
        <f>VLOOKUP(B168,'3月14日之前使用和计算的所有数据'!B:K,10,0)</f>
        <v>18</v>
      </c>
      <c r="AA168">
        <f>VLOOKUP(B168,'3月14日之前使用和计算的所有数据'!B:L,11,0)</f>
        <v>3.6679000000000003E-2</v>
      </c>
      <c r="AB168">
        <f>VLOOKUP(B168,'3月14日之前使用和计算的所有数据'!B:M,12,0)</f>
        <v>1.5396499999999999E-4</v>
      </c>
      <c r="AC168">
        <f>VLOOKUP(B168,'3月14日之前使用和计算的所有数据'!B:N,13,0)</f>
        <v>9.5354300000000003E-5</v>
      </c>
      <c r="AD168">
        <f>VLOOKUP(B168,'3月14日之前使用和计算的所有数据'!B:O,14,0)</f>
        <v>2.2605547603182625</v>
      </c>
      <c r="AE168" s="38">
        <f>VLOOKUP(B168,'3月14日之前使用和计算的所有数据'!B:P,15,0)</f>
        <v>529.53</v>
      </c>
      <c r="AF168">
        <v>117.96646</v>
      </c>
      <c r="AG168">
        <v>28.431001999999999</v>
      </c>
    </row>
    <row r="169" spans="1:33">
      <c r="A169">
        <v>174</v>
      </c>
      <c r="B169" s="7" t="s">
        <v>93</v>
      </c>
      <c r="C169">
        <v>4.1584645670000002</v>
      </c>
      <c r="D169">
        <v>507</v>
      </c>
      <c r="E169">
        <v>26</v>
      </c>
      <c r="F169" s="7">
        <v>17</v>
      </c>
      <c r="G169">
        <v>117.03</v>
      </c>
      <c r="H169">
        <v>0.17627958643082969</v>
      </c>
      <c r="I169">
        <v>329.29093978615646</v>
      </c>
      <c r="J169">
        <v>23106</v>
      </c>
      <c r="K169">
        <v>20392.32</v>
      </c>
      <c r="L169">
        <v>0.5212338716568401</v>
      </c>
      <c r="M169">
        <v>22.677945825856618</v>
      </c>
      <c r="N169">
        <v>13.33846022387422</v>
      </c>
      <c r="O169">
        <v>1</v>
      </c>
      <c r="P169">
        <v>70</v>
      </c>
      <c r="Q169">
        <v>359</v>
      </c>
      <c r="R169">
        <v>36.674357002477997</v>
      </c>
      <c r="S169">
        <v>533.19661625224296</v>
      </c>
      <c r="T169">
        <v>888.6610270870716</v>
      </c>
      <c r="U169">
        <v>5638</v>
      </c>
      <c r="V169">
        <v>400.52</v>
      </c>
      <c r="W169" s="7">
        <v>0</v>
      </c>
      <c r="X169">
        <f>VLOOKUP(B169,'3月14日之前使用和计算的所有数据'!B:I,8,0)</f>
        <v>2</v>
      </c>
      <c r="Y169">
        <f>VLOOKUP(B169,'3月14日之前使用和计算的所有数据'!B:J,9,0)</f>
        <v>7</v>
      </c>
      <c r="Z169">
        <f>VLOOKUP(B169,'3月14日之前使用和计算的所有数据'!B:K,10,0)</f>
        <v>19</v>
      </c>
      <c r="AA169">
        <f>VLOOKUP(B169,'3月14日之前使用和计算的所有数据'!B:L,11,0)</f>
        <v>1.7349760000000001E-3</v>
      </c>
      <c r="AB169">
        <f>VLOOKUP(B169,'3月14日之前使用和计算的所有数据'!B:M,12,0)</f>
        <v>1.50128E-4</v>
      </c>
      <c r="AC169">
        <f>VLOOKUP(B169,'3月14日之前使用和计算的所有数据'!B:N,13,0)</f>
        <v>3.5767499999999999E-5</v>
      </c>
      <c r="AD169">
        <f>VLOOKUP(B169,'3月14日之前使用和计算的所有数据'!B:O,14,0)</f>
        <v>1.5665594668454896</v>
      </c>
      <c r="AE169" s="38">
        <f>VLOOKUP(B169,'3月14日之前使用和计算的所有数据'!B:P,15,0)</f>
        <v>464.96300000000002</v>
      </c>
      <c r="AF169">
        <v>117.21524599999999</v>
      </c>
      <c r="AG169">
        <v>28.381377000000001</v>
      </c>
    </row>
    <row r="170" spans="1:33">
      <c r="A170">
        <v>175</v>
      </c>
      <c r="B170" s="7" t="s">
        <v>90</v>
      </c>
      <c r="C170">
        <v>0.43073571599999999</v>
      </c>
      <c r="D170">
        <v>174</v>
      </c>
      <c r="E170">
        <v>28</v>
      </c>
      <c r="F170" s="7">
        <v>21</v>
      </c>
      <c r="G170">
        <v>389.16</v>
      </c>
      <c r="H170">
        <v>0.27564497892897522</v>
      </c>
      <c r="I170">
        <v>206.78002125398513</v>
      </c>
      <c r="J170">
        <v>12923</v>
      </c>
      <c r="K170">
        <v>18205.099999999999</v>
      </c>
      <c r="L170">
        <v>1.1126528934114501</v>
      </c>
      <c r="M170">
        <v>23.620104841196422</v>
      </c>
      <c r="N170">
        <v>10.347928872443211</v>
      </c>
      <c r="O170">
        <v>4</v>
      </c>
      <c r="P170">
        <v>215</v>
      </c>
      <c r="Q170">
        <v>1388</v>
      </c>
      <c r="R170">
        <v>102.41545893719807</v>
      </c>
      <c r="S170">
        <v>631.35985198889909</v>
      </c>
      <c r="T170">
        <v>1039.6751978620619</v>
      </c>
      <c r="U170">
        <v>4035</v>
      </c>
      <c r="V170">
        <v>98.32</v>
      </c>
      <c r="W170" s="7">
        <v>0</v>
      </c>
      <c r="X170">
        <f>VLOOKUP(B170,'3月14日之前使用和计算的所有数据'!B:I,8,0)</f>
        <v>4</v>
      </c>
      <c r="Y170">
        <f>VLOOKUP(B170,'3月14日之前使用和计算的所有数据'!B:J,9,0)</f>
        <v>16</v>
      </c>
      <c r="Z170">
        <f>VLOOKUP(B170,'3月14日之前使用和计算的所有数据'!B:K,10,0)</f>
        <v>29</v>
      </c>
      <c r="AA170">
        <f>VLOOKUP(B170,'3月14日之前使用和计算的所有数据'!B:L,11,0)</f>
        <v>8.9931189999999994E-2</v>
      </c>
      <c r="AB170">
        <f>VLOOKUP(B170,'3月14日之前使用和计算的所有数据'!B:M,12,0)</f>
        <v>1.5229999999999999E-4</v>
      </c>
      <c r="AC170">
        <f>VLOOKUP(B170,'3月14日之前使用和计算的所有数据'!B:N,13,0)</f>
        <v>5.8577199999999999E-5</v>
      </c>
      <c r="AD170">
        <f>VLOOKUP(B170,'3月14日之前使用和计算的所有数据'!B:O,14,0)</f>
        <v>0.66521339161492476</v>
      </c>
      <c r="AE170" s="38">
        <f>VLOOKUP(B170,'3月14日之前使用和计算的所有数据'!B:P,15,0)</f>
        <v>410.96300000000002</v>
      </c>
      <c r="AF170">
        <v>116.617693</v>
      </c>
      <c r="AG170">
        <v>28.243085000000001</v>
      </c>
    </row>
    <row r="171" spans="1:33">
      <c r="A171">
        <v>176</v>
      </c>
      <c r="B171" s="7" t="s">
        <v>40</v>
      </c>
      <c r="C171">
        <v>0.34905332500000003</v>
      </c>
      <c r="D171">
        <v>231</v>
      </c>
      <c r="E171">
        <v>36</v>
      </c>
      <c r="F171" s="7">
        <v>12</v>
      </c>
      <c r="G171">
        <v>644.61</v>
      </c>
      <c r="H171">
        <v>0.10735173205504103</v>
      </c>
      <c r="I171">
        <v>1230.1717557251909</v>
      </c>
      <c r="J171">
        <v>14159</v>
      </c>
      <c r="K171">
        <v>19877.71</v>
      </c>
      <c r="L171">
        <v>0.21098028265152571</v>
      </c>
      <c r="M171">
        <v>10.628131738570609</v>
      </c>
      <c r="N171">
        <v>6.2254696638277407</v>
      </c>
      <c r="O171">
        <v>2</v>
      </c>
      <c r="P171">
        <v>271</v>
      </c>
      <c r="Q171">
        <v>1365</v>
      </c>
      <c r="R171">
        <v>14.630551806518669</v>
      </c>
      <c r="S171">
        <v>885.80692201486158</v>
      </c>
      <c r="T171">
        <v>1123.7802702409208</v>
      </c>
      <c r="U171">
        <v>4789</v>
      </c>
      <c r="V171">
        <v>21.52</v>
      </c>
      <c r="W171" s="7">
        <v>0</v>
      </c>
      <c r="X171">
        <f>VLOOKUP(B171,'3月14日之前使用和计算的所有数据'!B:I,8,0)</f>
        <v>3</v>
      </c>
      <c r="Y171">
        <f>VLOOKUP(B171,'3月14日之前使用和计算的所有数据'!B:J,9,0)</f>
        <v>8</v>
      </c>
      <c r="Z171">
        <f>VLOOKUP(B171,'3月14日之前使用和计算的所有数据'!B:K,10,0)</f>
        <v>15</v>
      </c>
      <c r="AA171">
        <f>VLOOKUP(B171,'3月14日之前使用和计算的所有数据'!B:L,11,0)</f>
        <v>9.1142879999999999E-3</v>
      </c>
      <c r="AB171">
        <f>VLOOKUP(B171,'3月14日之前使用和计算的所有数据'!B:M,12,0)</f>
        <v>1.3725E-4</v>
      </c>
      <c r="AC171">
        <f>VLOOKUP(B171,'3月14日之前使用和计算的所有数据'!B:N,13,0)</f>
        <v>6.9384600000000003E-6</v>
      </c>
      <c r="AD171">
        <f>VLOOKUP(B171,'3月14日之前使用和计算的所有数据'!B:O,14,0)</f>
        <v>1.6028101080541186</v>
      </c>
      <c r="AE171" s="38">
        <f>VLOOKUP(B171,'3月14日之前使用和计算的所有数据'!B:P,15,0)</f>
        <v>405</v>
      </c>
      <c r="AF171">
        <v>115.856588</v>
      </c>
      <c r="AG171">
        <v>23.424771</v>
      </c>
    </row>
    <row r="172" spans="1:33">
      <c r="A172">
        <v>177</v>
      </c>
      <c r="B172" s="7" t="s">
        <v>38</v>
      </c>
      <c r="C172">
        <v>0.38350727899999998</v>
      </c>
      <c r="D172">
        <v>201</v>
      </c>
      <c r="E172">
        <v>27</v>
      </c>
      <c r="F172" s="7">
        <v>22</v>
      </c>
      <c r="G172">
        <v>508.65</v>
      </c>
      <c r="H172">
        <v>0.98566794455912721</v>
      </c>
      <c r="I172">
        <v>2464.3895348837209</v>
      </c>
      <c r="J172">
        <v>20385</v>
      </c>
      <c r="K172">
        <v>25386.83</v>
      </c>
      <c r="L172">
        <v>0.15727907205347488</v>
      </c>
      <c r="M172">
        <v>18.99341393885776</v>
      </c>
      <c r="N172">
        <v>8.7191585569645138</v>
      </c>
      <c r="O172">
        <v>1</v>
      </c>
      <c r="P172">
        <v>256</v>
      </c>
      <c r="Q172">
        <v>808</v>
      </c>
      <c r="R172">
        <v>17.919984272092794</v>
      </c>
      <c r="S172">
        <v>897.08050722500752</v>
      </c>
      <c r="T172">
        <v>1199.6461220878798</v>
      </c>
      <c r="U172">
        <v>2539</v>
      </c>
      <c r="V172">
        <v>116.2</v>
      </c>
      <c r="W172" s="7">
        <v>1946000</v>
      </c>
      <c r="X172">
        <f>VLOOKUP(B172,'3月14日之前使用和计算的所有数据'!B:I,8,0)</f>
        <v>2</v>
      </c>
      <c r="Y172">
        <f>VLOOKUP(B172,'3月14日之前使用和计算的所有数据'!B:J,9,0)</f>
        <v>5</v>
      </c>
      <c r="Z172">
        <f>VLOOKUP(B172,'3月14日之前使用和计算的所有数据'!B:K,10,0)</f>
        <v>10</v>
      </c>
      <c r="AA172">
        <f>VLOOKUP(B172,'3月14日之前使用和计算的所有数据'!B:L,11,0)</f>
        <v>2.6541200000000003E-4</v>
      </c>
      <c r="AB172">
        <f>VLOOKUP(B172,'3月14日之前使用和计算的所有数据'!B:M,12,0)</f>
        <v>1.31631E-4</v>
      </c>
      <c r="AC172">
        <f>VLOOKUP(B172,'3月14日之前使用和计算的所有数据'!B:N,13,0)</f>
        <v>2.0267200000000001E-6</v>
      </c>
      <c r="AD172">
        <f>VLOOKUP(B172,'3月14日之前使用和计算的所有数据'!B:O,14,0)</f>
        <v>1.3530029721243213</v>
      </c>
      <c r="AE172" s="38">
        <f>VLOOKUP(B172,'3月14日之前使用和计算的所有数据'!B:P,15,0)</f>
        <v>453.09699999999998</v>
      </c>
      <c r="AF172">
        <v>116.716539</v>
      </c>
      <c r="AG172">
        <v>23.371677999999999</v>
      </c>
    </row>
    <row r="173" spans="1:33">
      <c r="A173">
        <v>179</v>
      </c>
      <c r="B173" s="7" t="s">
        <v>214</v>
      </c>
      <c r="C173">
        <v>0.217168366</v>
      </c>
      <c r="D173">
        <v>72</v>
      </c>
      <c r="E173">
        <v>43</v>
      </c>
      <c r="F173" s="7">
        <v>4</v>
      </c>
      <c r="G173">
        <v>328.52</v>
      </c>
      <c r="H173">
        <v>0.21201144526969443</v>
      </c>
      <c r="I173">
        <v>236.4133563615429</v>
      </c>
      <c r="J173">
        <v>23558</v>
      </c>
      <c r="K173">
        <v>28775.33</v>
      </c>
      <c r="L173">
        <v>0.75185681237063196</v>
      </c>
      <c r="M173">
        <v>41.708267380981376</v>
      </c>
      <c r="N173">
        <v>32.223304517228783</v>
      </c>
      <c r="O173">
        <v>6</v>
      </c>
      <c r="P173">
        <v>245</v>
      </c>
      <c r="Q173">
        <v>1625</v>
      </c>
      <c r="R173">
        <v>92.405333008644831</v>
      </c>
      <c r="S173">
        <v>713.50298307561195</v>
      </c>
      <c r="T173">
        <v>780.16559113600397</v>
      </c>
      <c r="U173">
        <v>3431.5</v>
      </c>
      <c r="V173">
        <v>155.27000000000001</v>
      </c>
      <c r="W173" s="7">
        <v>340000</v>
      </c>
      <c r="X173">
        <f>VLOOKUP(B173,'3月14日之前使用和计算的所有数据'!B:I,8,0)</f>
        <v>5</v>
      </c>
      <c r="Y173">
        <f>VLOOKUP(B173,'3月14日之前使用和计算的所有数据'!B:J,9,0)</f>
        <v>15</v>
      </c>
      <c r="Z173">
        <f>VLOOKUP(B173,'3月14日之前使用和计算的所有数据'!B:K,10,0)</f>
        <v>30</v>
      </c>
      <c r="AA173">
        <f>VLOOKUP(B173,'3月14日之前使用和计算的所有数据'!B:L,11,0)</f>
        <v>5.5438380000000002E-2</v>
      </c>
      <c r="AB173">
        <f>VLOOKUP(B173,'3月14日之前使用和计算的所有数据'!B:M,12,0)</f>
        <v>1.6891899999999999E-4</v>
      </c>
      <c r="AC173">
        <f>VLOOKUP(B173,'3月14日之前使用和计算的所有数据'!B:N,13,0)</f>
        <v>0.14940290000000001</v>
      </c>
      <c r="AD173">
        <f>VLOOKUP(B173,'3月14日之前使用和计算的所有数据'!B:O,14,0)</f>
        <v>0.26301022763074017</v>
      </c>
      <c r="AE173" s="38">
        <f>VLOOKUP(B173,'3月14日之前使用和计算的所有数据'!B:P,15,0)</f>
        <v>352.04500000000002</v>
      </c>
      <c r="AF173">
        <v>112.84365099999999</v>
      </c>
      <c r="AG173">
        <v>36.376534999999997</v>
      </c>
    </row>
    <row r="174" spans="1:33">
      <c r="A174">
        <v>180</v>
      </c>
      <c r="B174" s="7" t="s">
        <v>203</v>
      </c>
      <c r="C174">
        <v>0.70757989200000004</v>
      </c>
      <c r="D174">
        <v>153</v>
      </c>
      <c r="E174">
        <v>41</v>
      </c>
      <c r="F174" s="7">
        <v>5</v>
      </c>
      <c r="G174">
        <v>215.88</v>
      </c>
      <c r="H174">
        <v>0.15721697239206966</v>
      </c>
      <c r="I174">
        <v>229.0503978779841</v>
      </c>
      <c r="J174">
        <v>27108</v>
      </c>
      <c r="K174">
        <v>34197.11</v>
      </c>
      <c r="L174">
        <v>1.0607745043542709</v>
      </c>
      <c r="M174">
        <v>33.754863813229569</v>
      </c>
      <c r="N174">
        <v>18.399110617009452</v>
      </c>
      <c r="O174">
        <v>2</v>
      </c>
      <c r="P174">
        <v>165</v>
      </c>
      <c r="Q174">
        <v>939</v>
      </c>
      <c r="R174">
        <v>37.636649990735592</v>
      </c>
      <c r="S174">
        <v>796.27570872707065</v>
      </c>
      <c r="T174">
        <v>866.22197517139148</v>
      </c>
      <c r="U174">
        <v>2544</v>
      </c>
      <c r="V174">
        <v>328.13</v>
      </c>
      <c r="W174" s="7">
        <v>0</v>
      </c>
      <c r="X174">
        <f>VLOOKUP(B174,'3月14日之前使用和计算的所有数据'!B:I,8,0)</f>
        <v>2</v>
      </c>
      <c r="Y174">
        <f>VLOOKUP(B174,'3月14日之前使用和计算的所有数据'!B:J,9,0)</f>
        <v>7</v>
      </c>
      <c r="Z174">
        <f>VLOOKUP(B174,'3月14日之前使用和计算的所有数据'!B:K,10,0)</f>
        <v>18</v>
      </c>
      <c r="AA174">
        <f>VLOOKUP(B174,'3月14日之前使用和计算的所有数据'!B:L,11,0)</f>
        <v>3.676239E-3</v>
      </c>
      <c r="AB174">
        <f>VLOOKUP(B174,'3月14日之前使用和计算的所有数据'!B:M,12,0)</f>
        <v>1.6377300000000001E-4</v>
      </c>
      <c r="AC174">
        <f>VLOOKUP(B174,'3月14日之前使用和计算的所有数据'!B:N,13,0)</f>
        <v>3.7202730000000003E-2</v>
      </c>
      <c r="AD174">
        <f>VLOOKUP(B174,'3月14日之前使用和计算的所有数据'!B:O,14,0)</f>
        <v>0.41182478544806073</v>
      </c>
      <c r="AE174" s="38">
        <f>VLOOKUP(B174,'3月14日之前使用和计算的所有数据'!B:P,15,0)</f>
        <v>437.24700000000001</v>
      </c>
      <c r="AF174">
        <v>112.851831</v>
      </c>
      <c r="AG174">
        <v>35.490701999999999</v>
      </c>
    </row>
    <row r="175" spans="1:33">
      <c r="A175">
        <v>182</v>
      </c>
      <c r="B175" s="7" t="s">
        <v>185</v>
      </c>
      <c r="C175">
        <v>0.55149671700000003</v>
      </c>
      <c r="D175">
        <v>388</v>
      </c>
      <c r="E175">
        <v>26</v>
      </c>
      <c r="F175" s="7">
        <v>9</v>
      </c>
      <c r="G175">
        <v>690.69</v>
      </c>
      <c r="H175">
        <v>0.23050862181296963</v>
      </c>
      <c r="I175">
        <v>454.4013157894737</v>
      </c>
      <c r="J175">
        <v>31170</v>
      </c>
      <c r="K175">
        <v>26151.79</v>
      </c>
      <c r="L175">
        <v>0.38222646918299091</v>
      </c>
      <c r="M175">
        <v>35.222748266226525</v>
      </c>
      <c r="N175">
        <v>17.204534595838943</v>
      </c>
      <c r="O175">
        <v>3</v>
      </c>
      <c r="P175">
        <v>448</v>
      </c>
      <c r="Q175">
        <v>2249</v>
      </c>
      <c r="R175">
        <v>116.97143436273871</v>
      </c>
      <c r="S175">
        <v>636.32020153759277</v>
      </c>
      <c r="T175">
        <v>920.52874661570308</v>
      </c>
      <c r="U175">
        <v>13349</v>
      </c>
      <c r="V175">
        <v>755.44</v>
      </c>
      <c r="W175" s="7">
        <v>231968</v>
      </c>
      <c r="X175">
        <f>VLOOKUP(B175,'3月14日之前使用和计算的所有数据'!B:I,8,0)</f>
        <v>3</v>
      </c>
      <c r="Y175">
        <f>VLOOKUP(B175,'3月14日之前使用和计算的所有数据'!B:J,9,0)</f>
        <v>11</v>
      </c>
      <c r="Z175">
        <f>VLOOKUP(B175,'3月14日之前使用和计算的所有数据'!B:K,10,0)</f>
        <v>23</v>
      </c>
      <c r="AA175">
        <f>VLOOKUP(B175,'3月14日之前使用和计算的所有数据'!B:L,11,0)</f>
        <v>1.1318999999999999E-2</v>
      </c>
      <c r="AB175">
        <f>VLOOKUP(B175,'3月14日之前使用和计算的所有数据'!B:M,12,0)</f>
        <v>1.6806699999999999E-4</v>
      </c>
      <c r="AC175">
        <f>VLOOKUP(B175,'3月14日之前使用和计算的所有数据'!B:N,13,0)</f>
        <v>8.8696769999999994E-3</v>
      </c>
      <c r="AD175">
        <f>VLOOKUP(B175,'3月14日之前使用和计算的所有数据'!B:O,14,0)</f>
        <v>2.3346424640605119</v>
      </c>
      <c r="AE175" s="38">
        <f>VLOOKUP(B175,'3月14日之前使用和计算的所有数据'!B:P,15,0)</f>
        <v>373.06</v>
      </c>
      <c r="AF175">
        <v>112.39309</v>
      </c>
      <c r="AG175">
        <v>34.657302000000001</v>
      </c>
    </row>
    <row r="176" spans="1:33">
      <c r="A176">
        <v>183</v>
      </c>
      <c r="B176" s="7" t="s">
        <v>172</v>
      </c>
      <c r="C176">
        <v>1.0989825609999999</v>
      </c>
      <c r="D176">
        <v>593</v>
      </c>
      <c r="E176">
        <v>33</v>
      </c>
      <c r="F176" s="7">
        <v>13</v>
      </c>
      <c r="G176">
        <v>528.15</v>
      </c>
      <c r="H176">
        <v>0.19176370349332578</v>
      </c>
      <c r="I176">
        <v>670.07104795737109</v>
      </c>
      <c r="J176">
        <v>23018</v>
      </c>
      <c r="K176">
        <v>28435.05</v>
      </c>
      <c r="L176">
        <v>0.37300009467007478</v>
      </c>
      <c r="M176">
        <v>33.602196345735116</v>
      </c>
      <c r="N176">
        <v>14.329262520117391</v>
      </c>
      <c r="O176">
        <v>4</v>
      </c>
      <c r="P176">
        <v>267</v>
      </c>
      <c r="Q176">
        <v>1481</v>
      </c>
      <c r="R176">
        <v>109.68285524945566</v>
      </c>
      <c r="S176">
        <v>471.4569724510082</v>
      </c>
      <c r="T176">
        <v>785.57228060210173</v>
      </c>
      <c r="U176">
        <v>8227</v>
      </c>
      <c r="V176">
        <v>113.09</v>
      </c>
      <c r="W176" s="7">
        <v>0</v>
      </c>
      <c r="X176">
        <f>VLOOKUP(B176,'3月14日之前使用和计算的所有数据'!B:I,8,0)</f>
        <v>3</v>
      </c>
      <c r="Y176">
        <f>VLOOKUP(B176,'3月14日之前使用和计算的所有数据'!B:J,9,0)</f>
        <v>13</v>
      </c>
      <c r="Z176">
        <f>VLOOKUP(B176,'3月14日之前使用和计算的所有数据'!B:K,10,0)</f>
        <v>28</v>
      </c>
      <c r="AA176">
        <f>VLOOKUP(B176,'3月14日之前使用和计算的所有数据'!B:L,11,0)</f>
        <v>2.450623E-2</v>
      </c>
      <c r="AB176">
        <f>VLOOKUP(B176,'3月14日之前使用和计算的所有数据'!B:M,12,0)</f>
        <v>1.69319E-4</v>
      </c>
      <c r="AC176">
        <f>VLOOKUP(B176,'3月14日之前使用和计算的所有数据'!B:N,13,0)</f>
        <v>6.2524709999999999E-3</v>
      </c>
      <c r="AD176">
        <f>VLOOKUP(B176,'3月14日之前使用和计算的所有数据'!B:O,14,0)</f>
        <v>0.79152826332195869</v>
      </c>
      <c r="AE176" s="38">
        <f>VLOOKUP(B176,'3月14日之前使用和计算的所有数据'!B:P,15,0)</f>
        <v>426.84199999999998</v>
      </c>
      <c r="AF176">
        <v>113.306102</v>
      </c>
      <c r="AG176">
        <v>33.721547999999999</v>
      </c>
    </row>
    <row r="177" spans="1:33">
      <c r="A177">
        <v>184</v>
      </c>
      <c r="B177" s="7" t="s">
        <v>160</v>
      </c>
      <c r="C177">
        <v>0.18370425300000001</v>
      </c>
      <c r="D177">
        <v>218</v>
      </c>
      <c r="E177">
        <v>36</v>
      </c>
      <c r="F177" s="7">
        <v>13</v>
      </c>
      <c r="G177">
        <v>1157.56</v>
      </c>
      <c r="H177">
        <v>0.15875634956287366</v>
      </c>
      <c r="I177">
        <v>436.66679241012486</v>
      </c>
      <c r="J177">
        <v>16997</v>
      </c>
      <c r="K177">
        <v>20804.22</v>
      </c>
      <c r="L177">
        <v>0.26953246483983551</v>
      </c>
      <c r="M177">
        <v>19.696603199834136</v>
      </c>
      <c r="N177">
        <v>9.4103113445523352</v>
      </c>
      <c r="O177">
        <v>4</v>
      </c>
      <c r="P177">
        <v>523</v>
      </c>
      <c r="Q177">
        <v>3754</v>
      </c>
      <c r="R177">
        <v>54.851584367117042</v>
      </c>
      <c r="S177">
        <v>486.02232281695979</v>
      </c>
      <c r="T177">
        <v>910.19040049759849</v>
      </c>
      <c r="U177">
        <v>16581</v>
      </c>
      <c r="V177">
        <v>404.38</v>
      </c>
      <c r="W177" s="7">
        <v>134000</v>
      </c>
      <c r="X177">
        <f>VLOOKUP(B177,'3月14日之前使用和计算的所有数据'!B:I,8,0)</f>
        <v>6</v>
      </c>
      <c r="Y177">
        <f>VLOOKUP(B177,'3月14日之前使用和计算的所有数据'!B:J,9,0)</f>
        <v>20</v>
      </c>
      <c r="Z177">
        <f>VLOOKUP(B177,'3月14日之前使用和计算的所有数据'!B:K,10,0)</f>
        <v>38</v>
      </c>
      <c r="AA177">
        <f>VLOOKUP(B177,'3月14日之前使用和计算的所有数据'!B:L,11,0)</f>
        <v>0.27951120000000002</v>
      </c>
      <c r="AB177">
        <f>VLOOKUP(B177,'3月14日之前使用和计算的所有数据'!B:M,12,0)</f>
        <v>1.7667799999999999E-4</v>
      </c>
      <c r="AC177">
        <f>VLOOKUP(B177,'3月14日之前使用和计算的所有数据'!B:N,13,0)</f>
        <v>1.073032E-2</v>
      </c>
      <c r="AD177">
        <f>VLOOKUP(B177,'3月14日之前使用和计算的所有数据'!B:O,14,0)</f>
        <v>1.2630571245771489</v>
      </c>
      <c r="AE177" s="38">
        <f>VLOOKUP(B177,'3月14日之前使用和计算的所有数据'!B:P,15,0)</f>
        <v>534.25800000000004</v>
      </c>
      <c r="AF177">
        <v>112.792013</v>
      </c>
      <c r="AG177">
        <v>32.959187999999997</v>
      </c>
    </row>
    <row r="178" spans="1:33">
      <c r="A178">
        <v>185</v>
      </c>
      <c r="B178" s="7" t="s">
        <v>144</v>
      </c>
      <c r="C178">
        <v>0.90344629200000004</v>
      </c>
      <c r="D178">
        <v>534</v>
      </c>
      <c r="E178">
        <v>37</v>
      </c>
      <c r="F178" s="7">
        <v>12</v>
      </c>
      <c r="G178">
        <v>586.63</v>
      </c>
      <c r="H178">
        <v>0.37611441624192421</v>
      </c>
      <c r="I178">
        <v>297.41938754816465</v>
      </c>
      <c r="J178">
        <v>22071</v>
      </c>
      <c r="K178">
        <v>20290.439999999999</v>
      </c>
      <c r="L178">
        <v>0.32558853110137564</v>
      </c>
      <c r="M178">
        <v>27.279545880708454</v>
      </c>
      <c r="N178">
        <v>14.738421151321958</v>
      </c>
      <c r="O178">
        <v>4</v>
      </c>
      <c r="P178">
        <v>256</v>
      </c>
      <c r="Q178">
        <v>863</v>
      </c>
      <c r="R178">
        <v>62.753353902800747</v>
      </c>
      <c r="S178">
        <v>540.20421730903638</v>
      </c>
      <c r="T178">
        <v>566.28539283705231</v>
      </c>
      <c r="U178">
        <v>10128</v>
      </c>
      <c r="V178">
        <v>591.97</v>
      </c>
      <c r="W178" s="7">
        <v>137000</v>
      </c>
      <c r="X178">
        <f>VLOOKUP(B178,'3月14日之前使用和计算的所有数据'!B:I,8,0)</f>
        <v>4</v>
      </c>
      <c r="Y178">
        <f>VLOOKUP(B178,'3月14日之前使用和计算的所有数据'!B:J,9,0)</f>
        <v>12</v>
      </c>
      <c r="Z178">
        <f>VLOOKUP(B178,'3月14日之前使用和计算的所有数据'!B:K,10,0)</f>
        <v>29</v>
      </c>
      <c r="AA178">
        <f>VLOOKUP(B178,'3月14日之前使用和计算的所有数据'!B:L,11,0)</f>
        <v>2.657853E-2</v>
      </c>
      <c r="AB178">
        <f>VLOOKUP(B178,'3月14日之前使用和计算的所有数据'!B:M,12,0)</f>
        <v>1.7064900000000001E-4</v>
      </c>
      <c r="AC178">
        <f>VLOOKUP(B178,'3月14日之前使用和计算的所有数据'!B:N,13,0)</f>
        <v>4.7285340000000004E-3</v>
      </c>
      <c r="AD178">
        <f>VLOOKUP(B178,'3月14日之前使用和计算的所有数据'!B:O,14,0)</f>
        <v>0.83054600388038258</v>
      </c>
      <c r="AE178" s="38">
        <f>VLOOKUP(B178,'3月14日之前使用和计算的所有数据'!B:P,15,0)</f>
        <v>585.59</v>
      </c>
      <c r="AF178">
        <v>112.135577</v>
      </c>
      <c r="AG178">
        <v>32.044961000000001</v>
      </c>
    </row>
    <row r="179" spans="1:33">
      <c r="A179">
        <v>186</v>
      </c>
      <c r="B179" s="7" t="s">
        <v>129</v>
      </c>
      <c r="C179">
        <v>1.0652463379999999</v>
      </c>
      <c r="D179">
        <v>320</v>
      </c>
      <c r="E179">
        <v>28</v>
      </c>
      <c r="F179" s="7">
        <v>19</v>
      </c>
      <c r="G179">
        <v>300.58</v>
      </c>
      <c r="H179">
        <v>0.22463237740368622</v>
      </c>
      <c r="I179">
        <v>242.32505643340858</v>
      </c>
      <c r="J179">
        <v>21074</v>
      </c>
      <c r="K179">
        <v>23426.47</v>
      </c>
      <c r="L179">
        <v>0.31938252711424581</v>
      </c>
      <c r="M179">
        <v>28.87750349324639</v>
      </c>
      <c r="N179">
        <v>14.585135404883891</v>
      </c>
      <c r="O179">
        <v>1</v>
      </c>
      <c r="P179">
        <v>139</v>
      </c>
      <c r="Q179">
        <v>311</v>
      </c>
      <c r="R179">
        <v>61.118504225164685</v>
      </c>
      <c r="S179">
        <v>498.36981835118775</v>
      </c>
      <c r="T179">
        <v>437.82021425244534</v>
      </c>
      <c r="U179">
        <v>5880</v>
      </c>
      <c r="V179">
        <v>219.3</v>
      </c>
      <c r="W179" s="7">
        <v>0</v>
      </c>
      <c r="X179">
        <f>VLOOKUP(B179,'3月14日之前使用和计算的所有数据'!B:I,8,0)</f>
        <v>2</v>
      </c>
      <c r="Y179">
        <f>VLOOKUP(B179,'3月14日之前使用和计算的所有数据'!B:J,9,0)</f>
        <v>8</v>
      </c>
      <c r="Z179">
        <f>VLOOKUP(B179,'3月14日之前使用和计算的所有数据'!B:K,10,0)</f>
        <v>19</v>
      </c>
      <c r="AA179">
        <f>VLOOKUP(B179,'3月14日之前使用和计算的所有数据'!B:L,11,0)</f>
        <v>1.7469220000000001E-2</v>
      </c>
      <c r="AB179">
        <f>VLOOKUP(B179,'3月14日之前使用和计算的所有数据'!B:M,12,0)</f>
        <v>1.65098E-4</v>
      </c>
      <c r="AC179">
        <f>VLOOKUP(B179,'3月14日之前使用和计算的所有数据'!B:N,13,0)</f>
        <v>1.2266930000000001E-3</v>
      </c>
      <c r="AD179">
        <f>VLOOKUP(B179,'3月14日之前使用和计算的所有数据'!B:O,14,0)</f>
        <v>0.66047130676938515</v>
      </c>
      <c r="AE179" s="38">
        <f>VLOOKUP(B179,'3月14日之前使用和计算的所有数据'!B:P,15,0)</f>
        <v>460.22399999999999</v>
      </c>
      <c r="AF179">
        <v>112.207438</v>
      </c>
      <c r="AG179">
        <v>31.058461000000001</v>
      </c>
    </row>
    <row r="180" spans="1:33">
      <c r="A180">
        <v>187</v>
      </c>
      <c r="B180" s="7" t="s">
        <v>115</v>
      </c>
      <c r="C180">
        <v>1.5786195059999999</v>
      </c>
      <c r="D180">
        <v>1039</v>
      </c>
      <c r="E180">
        <v>36</v>
      </c>
      <c r="F180" s="7">
        <v>8</v>
      </c>
      <c r="G180">
        <v>655.09</v>
      </c>
      <c r="H180">
        <v>0.17280068387549802</v>
      </c>
      <c r="I180">
        <v>461.16860260471668</v>
      </c>
      <c r="J180">
        <v>10962</v>
      </c>
      <c r="K180">
        <v>18897.689999999999</v>
      </c>
      <c r="L180">
        <v>0.26713886641530171</v>
      </c>
      <c r="M180">
        <v>22.06567036590392</v>
      </c>
      <c r="N180">
        <v>9.6383703002640857</v>
      </c>
      <c r="O180">
        <v>9</v>
      </c>
      <c r="P180">
        <v>275</v>
      </c>
      <c r="Q180">
        <v>585</v>
      </c>
      <c r="R180">
        <v>179.26239142713214</v>
      </c>
      <c r="S180">
        <v>579.15706238837402</v>
      </c>
      <c r="T180">
        <v>553.35908043169638</v>
      </c>
      <c r="U180">
        <v>8228</v>
      </c>
      <c r="V180">
        <v>19.8</v>
      </c>
      <c r="W180" s="7">
        <v>0</v>
      </c>
      <c r="X180">
        <f>VLOOKUP(B180,'3月14日之前使用和计算的所有数据'!B:I,8,0)</f>
        <v>4</v>
      </c>
      <c r="Y180">
        <f>VLOOKUP(B180,'3月14日之前使用和计算的所有数据'!B:J,9,0)</f>
        <v>10</v>
      </c>
      <c r="Z180">
        <f>VLOOKUP(B180,'3月14日之前使用和计算的所有数据'!B:K,10,0)</f>
        <v>21</v>
      </c>
      <c r="AA180">
        <f>VLOOKUP(B180,'3月14日之前使用和计算的所有数据'!B:L,11,0)</f>
        <v>2.4526650000000001E-2</v>
      </c>
      <c r="AB180">
        <f>VLOOKUP(B180,'3月14日之前使用和计算的所有数据'!B:M,12,0)</f>
        <v>1.6415000000000001E-4</v>
      </c>
      <c r="AC180">
        <f>VLOOKUP(B180,'3月14日之前使用和计算的所有数据'!B:N,13,0)</f>
        <v>5.5074699999999998E-4</v>
      </c>
      <c r="AD180">
        <f>VLOOKUP(B180,'3月14日之前使用和计算的所有数据'!B:O,14,0)</f>
        <v>2.0366333015591578</v>
      </c>
      <c r="AE180" s="38">
        <f>VLOOKUP(B180,'3月14日之前使用和计算的所有数据'!B:P,15,0)</f>
        <v>375.03699999999998</v>
      </c>
      <c r="AF180">
        <v>111.752911</v>
      </c>
      <c r="AG180">
        <v>30.146408999999998</v>
      </c>
    </row>
    <row r="181" spans="1:33">
      <c r="A181">
        <v>188</v>
      </c>
      <c r="B181" s="7" t="s">
        <v>94</v>
      </c>
      <c r="C181">
        <v>1.577570573</v>
      </c>
      <c r="D181">
        <v>983</v>
      </c>
      <c r="E181">
        <v>24</v>
      </c>
      <c r="F181" s="7">
        <v>20</v>
      </c>
      <c r="G181">
        <v>615.42999999999995</v>
      </c>
      <c r="H181">
        <v>0.22811692637667971</v>
      </c>
      <c r="I181">
        <v>342.85793871866292</v>
      </c>
      <c r="J181">
        <v>22496</v>
      </c>
      <c r="K181">
        <v>25052.34</v>
      </c>
      <c r="L181">
        <v>0.4500918057293275</v>
      </c>
      <c r="M181">
        <v>25.240888484474272</v>
      </c>
      <c r="N181">
        <v>22.684951984791123</v>
      </c>
      <c r="O181">
        <v>4</v>
      </c>
      <c r="P181">
        <v>300</v>
      </c>
      <c r="Q181">
        <v>784</v>
      </c>
      <c r="R181">
        <v>56.282599158312081</v>
      </c>
      <c r="S181">
        <v>451.06673382838028</v>
      </c>
      <c r="T181">
        <v>452.20414994394167</v>
      </c>
      <c r="U181">
        <v>12620.71</v>
      </c>
      <c r="V181">
        <v>184.56</v>
      </c>
      <c r="W181" s="7">
        <v>236263</v>
      </c>
      <c r="X181">
        <f>VLOOKUP(B181,'3月14日之前使用和计算的所有数据'!B:I,8,0)</f>
        <v>4</v>
      </c>
      <c r="Y181">
        <f>VLOOKUP(B181,'3月14日之前使用和计算的所有数据'!B:J,9,0)</f>
        <v>13</v>
      </c>
      <c r="Z181">
        <f>VLOOKUP(B181,'3月14日之前使用和计算的所有数据'!B:K,10,0)</f>
        <v>27</v>
      </c>
      <c r="AA181">
        <f>VLOOKUP(B181,'3月14日之前使用和计算的所有数据'!B:L,11,0)</f>
        <v>3.486686E-2</v>
      </c>
      <c r="AB181">
        <f>VLOOKUP(B181,'3月14日之前使用和计算的所有数据'!B:M,12,0)</f>
        <v>1.62127E-4</v>
      </c>
      <c r="AC181">
        <f>VLOOKUP(B181,'3月14日之前使用和计算的所有数据'!B:N,13,0)</f>
        <v>3.0037599999999999E-4</v>
      </c>
      <c r="AD181">
        <f>VLOOKUP(B181,'3月14日之前使用和计算的所有数据'!B:O,14,0)</f>
        <v>0.83171643907697734</v>
      </c>
      <c r="AE181" s="38">
        <f>VLOOKUP(B181,'3月14日之前使用和计算的所有数据'!B:P,15,0)</f>
        <v>191</v>
      </c>
      <c r="AF181">
        <v>111.697912</v>
      </c>
      <c r="AG181">
        <v>29.028766000000001</v>
      </c>
    </row>
    <row r="182" spans="1:33">
      <c r="A182">
        <v>189</v>
      </c>
      <c r="B182" s="7" t="s">
        <v>83</v>
      </c>
      <c r="C182">
        <v>1.1570706019999999</v>
      </c>
      <c r="D182">
        <v>501</v>
      </c>
      <c r="E182">
        <v>37</v>
      </c>
      <c r="F182" s="7">
        <v>8</v>
      </c>
      <c r="G182">
        <v>419.47</v>
      </c>
      <c r="H182">
        <v>0.10618161012706509</v>
      </c>
      <c r="I182">
        <v>516.77959837378341</v>
      </c>
      <c r="J182">
        <v>14454</v>
      </c>
      <c r="K182">
        <v>18777.87</v>
      </c>
      <c r="L182">
        <v>0.32898657830118955</v>
      </c>
      <c r="M182">
        <v>20.966934464920016</v>
      </c>
      <c r="N182">
        <v>13.45269029966386</v>
      </c>
      <c r="O182">
        <v>3</v>
      </c>
      <c r="P182">
        <v>286</v>
      </c>
      <c r="Q182">
        <v>938</v>
      </c>
      <c r="R182">
        <v>58.085202755858582</v>
      </c>
      <c r="S182">
        <v>363.31561255870503</v>
      </c>
      <c r="T182">
        <v>755.00035759410684</v>
      </c>
      <c r="U182">
        <v>9602</v>
      </c>
      <c r="V182">
        <v>9100</v>
      </c>
      <c r="W182" s="7">
        <v>0</v>
      </c>
      <c r="X182">
        <f>VLOOKUP(B182,'3月14日之前使用和计算的所有数据'!B:I,8,0)</f>
        <v>3</v>
      </c>
      <c r="Y182">
        <f>VLOOKUP(B182,'3月14日之前使用和计算的所有数据'!B:J,9,0)</f>
        <v>10</v>
      </c>
      <c r="Z182">
        <f>VLOOKUP(B182,'3月14日之前使用和计算的所有数据'!B:K,10,0)</f>
        <v>21</v>
      </c>
      <c r="AA182">
        <f>VLOOKUP(B182,'3月14日之前使用和计算的所有数据'!B:L,11,0)</f>
        <v>7.5643280000000004E-3</v>
      </c>
      <c r="AB182">
        <f>VLOOKUP(B182,'3月14日之前使用和计算的所有数据'!B:M,12,0)</f>
        <v>1.56055E-4</v>
      </c>
      <c r="AC182">
        <f>VLOOKUP(B182,'3月14日之前使用和计算的所有数据'!B:N,13,0)</f>
        <v>1.27148E-4</v>
      </c>
      <c r="AD182">
        <f>VLOOKUP(B182,'3月14日之前使用和计算的所有数据'!B:O,14,0)</f>
        <v>1.2093278193988848</v>
      </c>
      <c r="AE182" s="38">
        <f>VLOOKUP(B182,'3月14日之前使用和计算的所有数据'!B:P,15,0)</f>
        <v>145.21700000000001</v>
      </c>
      <c r="AF182">
        <v>111.704596</v>
      </c>
      <c r="AG182">
        <v>27.812764999999999</v>
      </c>
    </row>
    <row r="183" spans="1:33">
      <c r="A183">
        <v>190</v>
      </c>
      <c r="B183" s="7" t="s">
        <v>74</v>
      </c>
      <c r="C183">
        <v>0.48616446499999999</v>
      </c>
      <c r="D183">
        <v>386</v>
      </c>
      <c r="E183">
        <v>29</v>
      </c>
      <c r="F183" s="7">
        <v>15</v>
      </c>
      <c r="G183">
        <v>759.12</v>
      </c>
      <c r="H183">
        <v>8.8167878596269372E-2</v>
      </c>
      <c r="I183">
        <v>364.43590974555929</v>
      </c>
      <c r="J183">
        <v>8857</v>
      </c>
      <c r="K183">
        <v>22419.15</v>
      </c>
      <c r="L183">
        <v>0.34908841816840552</v>
      </c>
      <c r="M183">
        <v>22.262619875645484</v>
      </c>
      <c r="N183">
        <v>16.598166297818526</v>
      </c>
      <c r="O183">
        <v>3</v>
      </c>
      <c r="P183">
        <v>483</v>
      </c>
      <c r="Q183">
        <v>1752</v>
      </c>
      <c r="R183">
        <v>31.814469385604383</v>
      </c>
      <c r="S183">
        <v>339.20855727684688</v>
      </c>
      <c r="T183">
        <v>785.11961218252713</v>
      </c>
      <c r="U183">
        <v>11198.64</v>
      </c>
      <c r="V183">
        <v>153.4</v>
      </c>
      <c r="W183" s="7">
        <v>0</v>
      </c>
      <c r="X183">
        <f>VLOOKUP(B183,'3月14日之前使用和计算的所有数据'!B:I,8,0)</f>
        <v>3</v>
      </c>
      <c r="Y183">
        <f>VLOOKUP(B183,'3月14日之前使用和计算的所有数据'!B:J,9,0)</f>
        <v>11</v>
      </c>
      <c r="Z183">
        <f>VLOOKUP(B183,'3月14日之前使用和计算的所有数据'!B:K,10,0)</f>
        <v>24</v>
      </c>
      <c r="AA183">
        <f>VLOOKUP(B183,'3月14日之前使用和计算的所有数据'!B:L,11,0)</f>
        <v>2.5575029999999999E-2</v>
      </c>
      <c r="AB183">
        <f>VLOOKUP(B183,'3月14日之前使用和计算的所有数据'!B:M,12,0)</f>
        <v>1.5845400000000001E-4</v>
      </c>
      <c r="AC183">
        <f>VLOOKUP(B183,'3月14日之前使用和计算的所有数据'!B:N,13,0)</f>
        <v>1.7308499999999999E-4</v>
      </c>
      <c r="AD183">
        <f>VLOOKUP(B183,'3月14日之前使用和计算的所有数据'!B:O,14,0)</f>
        <v>1.11768160228641</v>
      </c>
      <c r="AE183" s="38">
        <f>VLOOKUP(B183,'3月14日之前使用和计算的所有数据'!B:P,15,0)</f>
        <v>210.40700000000001</v>
      </c>
      <c r="AF183">
        <v>110.484584</v>
      </c>
      <c r="AG183">
        <v>26.613759000000002</v>
      </c>
    </row>
    <row r="184" spans="1:33">
      <c r="A184">
        <v>191</v>
      </c>
      <c r="B184" s="7" t="s">
        <v>64</v>
      </c>
      <c r="C184">
        <v>1.843936789</v>
      </c>
      <c r="D184">
        <v>1126</v>
      </c>
      <c r="E184">
        <v>32</v>
      </c>
      <c r="F184" s="7">
        <v>16</v>
      </c>
      <c r="G184">
        <v>586.66</v>
      </c>
      <c r="H184">
        <v>0.18625779838407255</v>
      </c>
      <c r="I184">
        <v>261.4232877322757</v>
      </c>
      <c r="J184">
        <v>12471</v>
      </c>
      <c r="K184">
        <v>25116.05</v>
      </c>
      <c r="L184">
        <v>0.44148228957147245</v>
      </c>
      <c r="M184">
        <v>22.249684655507451</v>
      </c>
      <c r="N184">
        <v>11.008079637268606</v>
      </c>
      <c r="O184">
        <v>3</v>
      </c>
      <c r="P184">
        <v>331</v>
      </c>
      <c r="Q184">
        <v>490</v>
      </c>
      <c r="R184">
        <v>41.337401561381384</v>
      </c>
      <c r="S184">
        <v>492.44877782702082</v>
      </c>
      <c r="T184">
        <v>784.44073228104867</v>
      </c>
      <c r="U184">
        <v>7649</v>
      </c>
      <c r="V184">
        <v>471.37</v>
      </c>
      <c r="W184" s="7">
        <v>5931</v>
      </c>
      <c r="X184">
        <f>VLOOKUP(B184,'3月14日之前使用和计算的所有数据'!B:I,8,0)</f>
        <v>4</v>
      </c>
      <c r="Y184">
        <f>VLOOKUP(B184,'3月14日之前使用和计算的所有数据'!B:J,9,0)</f>
        <v>11</v>
      </c>
      <c r="Z184">
        <f>VLOOKUP(B184,'3月14日之前使用和计算的所有数据'!B:K,10,0)</f>
        <v>25</v>
      </c>
      <c r="AA184">
        <f>VLOOKUP(B184,'3月14日之前使用和计算的所有数据'!B:L,11,0)</f>
        <v>2.1991980000000001E-2</v>
      </c>
      <c r="AB184">
        <f>VLOOKUP(B184,'3月14日之前使用和计算的所有数据'!B:M,12,0)</f>
        <v>1.5446399999999999E-4</v>
      </c>
      <c r="AC184">
        <f>VLOOKUP(B184,'3月14日之前使用和计算的所有数据'!B:N,13,0)</f>
        <v>9.1756399999999994E-5</v>
      </c>
      <c r="AD184">
        <f>VLOOKUP(B184,'3月14日之前使用和计算的所有数据'!B:O,14,0)</f>
        <v>0.71961456341218699</v>
      </c>
      <c r="AE184" s="38">
        <f>VLOOKUP(B184,'3月14日之前使用和计算的所有数据'!B:P,15,0)</f>
        <v>339.82</v>
      </c>
      <c r="AF184">
        <v>111.63082799999999</v>
      </c>
      <c r="AG184">
        <v>26.240635000000001</v>
      </c>
    </row>
    <row r="185" spans="1:33">
      <c r="A185">
        <v>192</v>
      </c>
      <c r="B185" s="7" t="s">
        <v>44</v>
      </c>
      <c r="C185">
        <v>1.7825770240000001</v>
      </c>
      <c r="D185">
        <v>416</v>
      </c>
      <c r="E185">
        <v>38</v>
      </c>
      <c r="F185" s="7">
        <v>10</v>
      </c>
      <c r="G185">
        <v>221.95</v>
      </c>
      <c r="H185">
        <v>0.47650371705339045</v>
      </c>
      <c r="I185">
        <v>187.22058203289748</v>
      </c>
      <c r="J185">
        <v>11573</v>
      </c>
      <c r="K185">
        <v>22964.83</v>
      </c>
      <c r="L185">
        <v>0.38747465645415635</v>
      </c>
      <c r="M185">
        <v>20.937148006307726</v>
      </c>
      <c r="N185">
        <v>10.23653976120748</v>
      </c>
      <c r="O185">
        <v>1</v>
      </c>
      <c r="P185">
        <v>120</v>
      </c>
      <c r="Q185">
        <v>713</v>
      </c>
      <c r="R185">
        <v>43.631448524442447</v>
      </c>
      <c r="S185">
        <v>527.59630547420602</v>
      </c>
      <c r="T185">
        <v>855.59810768191028</v>
      </c>
      <c r="U185">
        <v>3282</v>
      </c>
      <c r="V185">
        <v>0</v>
      </c>
      <c r="W185" s="7">
        <v>0</v>
      </c>
      <c r="X185">
        <f>VLOOKUP(B185,'3月14日之前使用和计算的所有数据'!B:I,8,0)</f>
        <v>4</v>
      </c>
      <c r="Y185">
        <f>VLOOKUP(B185,'3月14日之前使用和计算的所有数据'!B:J,9,0)</f>
        <v>14</v>
      </c>
      <c r="Z185">
        <f>VLOOKUP(B185,'3月14日之前使用和计算的所有数据'!B:K,10,0)</f>
        <v>29</v>
      </c>
      <c r="AA185">
        <f>VLOOKUP(B185,'3月14日之前使用和计算的所有数据'!B:L,11,0)</f>
        <v>4.7622949999999997E-2</v>
      </c>
      <c r="AB185">
        <f>VLOOKUP(B185,'3月14日之前使用和计算的所有数据'!B:M,12,0)</f>
        <v>1.5110300000000001E-4</v>
      </c>
      <c r="AC185">
        <f>VLOOKUP(B185,'3月14日之前使用和计算的所有数据'!B:N,13,0)</f>
        <v>6.8969100000000003E-5</v>
      </c>
      <c r="AD185">
        <f>VLOOKUP(B185,'3月14日之前使用和计算的所有数据'!B:O,14,0)</f>
        <v>0.31844530334313786</v>
      </c>
      <c r="AE185" s="38">
        <f>VLOOKUP(B185,'3月14日之前使用和计算的所有数据'!B:P,15,0)</f>
        <v>220.40299999999999</v>
      </c>
      <c r="AF185">
        <v>111.170359</v>
      </c>
      <c r="AG185">
        <v>25.018761000000001</v>
      </c>
    </row>
    <row r="186" spans="1:33">
      <c r="A186">
        <v>193</v>
      </c>
      <c r="B186" s="7" t="s">
        <v>34</v>
      </c>
      <c r="C186">
        <v>2.500766166</v>
      </c>
      <c r="D186">
        <v>816</v>
      </c>
      <c r="E186">
        <v>37</v>
      </c>
      <c r="F186" s="7">
        <v>11</v>
      </c>
      <c r="G186">
        <v>310.64999999999998</v>
      </c>
      <c r="H186">
        <v>0.16059874456784162</v>
      </c>
      <c r="I186">
        <v>247.43130227001194</v>
      </c>
      <c r="J186">
        <v>14776</v>
      </c>
      <c r="K186">
        <v>24374.44</v>
      </c>
      <c r="L186">
        <v>0.29615322710445841</v>
      </c>
      <c r="M186">
        <v>23.785610816030903</v>
      </c>
      <c r="N186">
        <v>12.528569129245133</v>
      </c>
      <c r="O186">
        <v>1</v>
      </c>
      <c r="P186">
        <v>141</v>
      </c>
      <c r="Q186">
        <v>896</v>
      </c>
      <c r="R186">
        <v>35.190729116368907</v>
      </c>
      <c r="S186">
        <v>641.8799291807502</v>
      </c>
      <c r="T186">
        <v>1028.1667471430872</v>
      </c>
      <c r="U186">
        <v>3201</v>
      </c>
      <c r="V186">
        <v>13.97</v>
      </c>
      <c r="W186" s="7">
        <v>47000</v>
      </c>
      <c r="X186">
        <f>VLOOKUP(B186,'3月14日之前使用和计算的所有数据'!B:I,8,0)</f>
        <v>6</v>
      </c>
      <c r="Y186">
        <f>VLOOKUP(B186,'3月14日之前使用和计算的所有数据'!B:J,9,0)</f>
        <v>13</v>
      </c>
      <c r="Z186">
        <f>VLOOKUP(B186,'3月14日之前使用和计算的所有数据'!B:K,10,0)</f>
        <v>25</v>
      </c>
      <c r="AA186">
        <f>VLOOKUP(B186,'3月14日之前使用和计算的所有数据'!B:L,11,0)</f>
        <v>3.7406469999999997E-2</v>
      </c>
      <c r="AB186">
        <f>VLOOKUP(B186,'3月14日之前使用和计算的所有数据'!B:M,12,0)</f>
        <v>1.4954399999999999E-4</v>
      </c>
      <c r="AC186">
        <f>VLOOKUP(B186,'3月14日之前使用和计算的所有数据'!B:N,13,0)</f>
        <v>5.7997800000000002E-5</v>
      </c>
      <c r="AD186">
        <f>VLOOKUP(B186,'3月14日之前使用和计算的所有数据'!B:O,14,0)</f>
        <v>0.19535392556361916</v>
      </c>
      <c r="AE186" s="38">
        <f>VLOOKUP(B186,'3月14日之前使用和计算的所有数据'!B:P,15,0)</f>
        <v>309</v>
      </c>
      <c r="AF186">
        <v>110.511095</v>
      </c>
      <c r="AG186">
        <v>24.115856000000001</v>
      </c>
    </row>
    <row r="187" spans="1:33">
      <c r="A187">
        <v>194</v>
      </c>
      <c r="B187" s="7" t="s">
        <v>14</v>
      </c>
      <c r="C187">
        <v>0.46308069099999999</v>
      </c>
      <c r="D187">
        <v>346</v>
      </c>
      <c r="E187">
        <v>23</v>
      </c>
      <c r="F187" s="7">
        <v>25</v>
      </c>
      <c r="G187">
        <v>730.49</v>
      </c>
      <c r="H187">
        <v>0.17768894851401115</v>
      </c>
      <c r="I187">
        <v>637.53709198813056</v>
      </c>
      <c r="J187">
        <v>19979</v>
      </c>
      <c r="K187">
        <v>24258.22</v>
      </c>
      <c r="L187">
        <v>0.19712795520814796</v>
      </c>
      <c r="M187">
        <v>17.20899670084464</v>
      </c>
      <c r="N187">
        <v>7.336171610836562</v>
      </c>
      <c r="O187">
        <v>2</v>
      </c>
      <c r="P187">
        <v>287</v>
      </c>
      <c r="Q187">
        <v>2003</v>
      </c>
      <c r="R187">
        <v>31.692425632109952</v>
      </c>
      <c r="S187">
        <v>894.6049911703102</v>
      </c>
      <c r="T187">
        <v>991.80002464099448</v>
      </c>
      <c r="U187">
        <v>6798</v>
      </c>
      <c r="V187">
        <v>125</v>
      </c>
      <c r="W187" s="7">
        <v>0</v>
      </c>
      <c r="X187">
        <f>VLOOKUP(B187,'3月14日之前使用和计算的所有数据'!B:I,8,0)</f>
        <v>3</v>
      </c>
      <c r="Y187">
        <f>VLOOKUP(B187,'3月14日之前使用和计算的所有数据'!B:J,9,0)</f>
        <v>10</v>
      </c>
      <c r="Z187">
        <f>VLOOKUP(B187,'3月14日之前使用和计算的所有数据'!B:K,10,0)</f>
        <v>17</v>
      </c>
      <c r="AA187">
        <f>VLOOKUP(B187,'3月14日之前使用和计算的所有数据'!B:L,11,0)</f>
        <v>8.5197499999999995E-3</v>
      </c>
      <c r="AB187">
        <f>VLOOKUP(B187,'3月14日之前使用和计算的所有数据'!B:M,12,0)</f>
        <v>1.43349E-4</v>
      </c>
      <c r="AC187">
        <f>VLOOKUP(B187,'3月14日之前使用和计算的所有数据'!B:N,13,0)</f>
        <v>1.7430000000000001E-5</v>
      </c>
      <c r="AD187">
        <f>VLOOKUP(B187,'3月14日之前使用和计算的所有数据'!B:O,14,0)</f>
        <v>0.99400292521320621</v>
      </c>
      <c r="AE187" s="38">
        <f>VLOOKUP(B187,'3月14日之前使用和计算的所有数据'!B:P,15,0)</f>
        <v>397</v>
      </c>
      <c r="AF187">
        <v>110.915154</v>
      </c>
      <c r="AG187">
        <v>21.659085000000001</v>
      </c>
    </row>
    <row r="188" spans="1:33">
      <c r="A188">
        <v>195</v>
      </c>
      <c r="B188" s="7" t="s">
        <v>12</v>
      </c>
      <c r="C188">
        <v>0.35614641899999999</v>
      </c>
      <c r="D188">
        <v>277</v>
      </c>
      <c r="E188">
        <v>29</v>
      </c>
      <c r="F188" s="7">
        <v>23</v>
      </c>
      <c r="G188">
        <v>694.85</v>
      </c>
      <c r="H188">
        <v>0.21247751313233068</v>
      </c>
      <c r="I188">
        <v>557.17264052602036</v>
      </c>
      <c r="J188">
        <v>16647</v>
      </c>
      <c r="K188">
        <v>23943.29</v>
      </c>
      <c r="L188">
        <v>0.24033964164927682</v>
      </c>
      <c r="M188">
        <v>23.410808088076564</v>
      </c>
      <c r="N188">
        <v>10.956321508239188</v>
      </c>
      <c r="O188">
        <v>3</v>
      </c>
      <c r="P188">
        <v>347</v>
      </c>
      <c r="Q188">
        <v>2105</v>
      </c>
      <c r="R188">
        <v>93.589983449665397</v>
      </c>
      <c r="S188">
        <v>948.11829891343439</v>
      </c>
      <c r="T188">
        <v>1205.5839389796358</v>
      </c>
      <c r="U188">
        <v>11950</v>
      </c>
      <c r="V188">
        <v>175.4</v>
      </c>
      <c r="W188" s="7">
        <v>396000</v>
      </c>
      <c r="X188">
        <f>VLOOKUP(B188,'3月14日之前使用和计算的所有数据'!B:I,8,0)</f>
        <v>2</v>
      </c>
      <c r="Y188">
        <f>VLOOKUP(B188,'3月14日之前使用和计算的所有数据'!B:J,9,0)</f>
        <v>6</v>
      </c>
      <c r="Z188">
        <f>VLOOKUP(B188,'3月14日之前使用和计算的所有数据'!B:K,10,0)</f>
        <v>18</v>
      </c>
      <c r="AA188">
        <f>VLOOKUP(B188,'3月14日之前使用和计算的所有数据'!B:L,11,0)</f>
        <v>2.7425769999999999E-3</v>
      </c>
      <c r="AB188">
        <f>VLOOKUP(B188,'3月14日之前使用和计算的所有数据'!B:M,12,0)</f>
        <v>1.4291799999999999E-4</v>
      </c>
      <c r="AC188">
        <f>VLOOKUP(B188,'3月14日之前使用和计算的所有数据'!B:N,13,0)</f>
        <v>1.20069E-5</v>
      </c>
      <c r="AD188">
        <f>VLOOKUP(B188,'3月14日之前使用和计算的所有数据'!B:O,14,0)</f>
        <v>1.3965321116682443</v>
      </c>
      <c r="AE188" s="38">
        <f>VLOOKUP(B188,'3月14日之前使用和计算的所有数据'!B:P,15,0)</f>
        <v>500</v>
      </c>
      <c r="AF188">
        <v>110.455332</v>
      </c>
      <c r="AG188">
        <v>21.244720999999998</v>
      </c>
    </row>
    <row r="189" spans="1:33">
      <c r="A189">
        <v>196</v>
      </c>
      <c r="B189" s="7" t="s">
        <v>229</v>
      </c>
      <c r="C189">
        <v>0.44590471700000001</v>
      </c>
      <c r="D189">
        <v>171</v>
      </c>
      <c r="E189">
        <v>40</v>
      </c>
      <c r="F189" s="7">
        <v>4</v>
      </c>
      <c r="G189">
        <v>361.79</v>
      </c>
      <c r="H189">
        <v>6.9681306835457035E-2</v>
      </c>
      <c r="I189">
        <v>170.334274952919</v>
      </c>
      <c r="J189">
        <v>16903</v>
      </c>
      <c r="K189">
        <v>26203.22</v>
      </c>
      <c r="L189">
        <v>1.782802178059095</v>
      </c>
      <c r="M189">
        <v>26.479449404350589</v>
      </c>
      <c r="N189">
        <v>33.729511595124244</v>
      </c>
      <c r="O189">
        <v>2</v>
      </c>
      <c r="P189">
        <v>360</v>
      </c>
      <c r="Q189">
        <v>2109</v>
      </c>
      <c r="R189">
        <v>39.445534702451695</v>
      </c>
      <c r="S189">
        <v>829.21031537632325</v>
      </c>
      <c r="T189">
        <v>1077.9734099892203</v>
      </c>
      <c r="U189">
        <v>1856.35</v>
      </c>
      <c r="V189">
        <v>70.3</v>
      </c>
      <c r="W189" s="7">
        <v>0</v>
      </c>
      <c r="X189">
        <f>VLOOKUP(B189,'3月14日之前使用和计算的所有数据'!B:I,8,0)</f>
        <v>4</v>
      </c>
      <c r="Y189">
        <f>VLOOKUP(B189,'3月14日之前使用和计算的所有数据'!B:J,9,0)</f>
        <v>13</v>
      </c>
      <c r="Z189">
        <f>VLOOKUP(B189,'3月14日之前使用和计算的所有数据'!B:K,10,0)</f>
        <v>31</v>
      </c>
      <c r="AA189">
        <f>VLOOKUP(B189,'3月14日之前使用和计算的所有数据'!B:L,11,0)</f>
        <v>0.1414842</v>
      </c>
      <c r="AB189">
        <f>VLOOKUP(B189,'3月14日之前使用和计算的所有数据'!B:M,12,0)</f>
        <v>1.6823700000000001E-4</v>
      </c>
      <c r="AC189">
        <f>VLOOKUP(B189,'3月14日之前使用和计算的所有数据'!B:N,13,0)</f>
        <v>0.19699710000000001</v>
      </c>
      <c r="AD189">
        <f>VLOOKUP(B189,'3月14日之前使用和计算的所有数据'!B:O,14,0)</f>
        <v>8.6293531476052079E-2</v>
      </c>
      <c r="AE189" s="38">
        <f>VLOOKUP(B189,'3月14日之前使用和计算的所有数据'!B:P,15,0)</f>
        <v>599.70100000000002</v>
      </c>
      <c r="AF189">
        <v>111.150733</v>
      </c>
      <c r="AG189">
        <v>37.517640999999998</v>
      </c>
    </row>
    <row r="190" spans="1:33">
      <c r="A190">
        <v>197</v>
      </c>
      <c r="B190" s="7" t="s">
        <v>186</v>
      </c>
      <c r="C190">
        <v>0.186712983</v>
      </c>
      <c r="D190">
        <v>43</v>
      </c>
      <c r="E190">
        <v>35</v>
      </c>
      <c r="F190" s="7">
        <v>8</v>
      </c>
      <c r="G190">
        <v>228.63</v>
      </c>
      <c r="H190">
        <v>0.1272798845295893</v>
      </c>
      <c r="I190">
        <v>217.82583841463415</v>
      </c>
      <c r="J190">
        <v>31587</v>
      </c>
      <c r="K190">
        <v>26695.49</v>
      </c>
      <c r="L190">
        <v>0.54673489918208462</v>
      </c>
      <c r="M190">
        <v>35.275335695228101</v>
      </c>
      <c r="N190">
        <v>17.32056160608844</v>
      </c>
      <c r="O190">
        <v>1</v>
      </c>
      <c r="P190">
        <v>141</v>
      </c>
      <c r="Q190">
        <v>566</v>
      </c>
      <c r="R190">
        <v>62.55522022481739</v>
      </c>
      <c r="S190">
        <v>690.19813672746363</v>
      </c>
      <c r="T190">
        <v>815.7284695796701</v>
      </c>
      <c r="U190">
        <v>3790</v>
      </c>
      <c r="V190">
        <v>292.7</v>
      </c>
      <c r="W190" s="7">
        <v>0</v>
      </c>
      <c r="X190">
        <f>VLOOKUP(B190,'3月14日之前使用和计算的所有数据'!B:I,8,0)</f>
        <v>4</v>
      </c>
      <c r="Y190">
        <f>VLOOKUP(B190,'3月14日之前使用和计算的所有数据'!B:J,9,0)</f>
        <v>13</v>
      </c>
      <c r="Z190">
        <f>VLOOKUP(B190,'3月14日之前使用和计算的所有数据'!B:K,10,0)</f>
        <v>32</v>
      </c>
      <c r="AA190">
        <f>VLOOKUP(B190,'3月14日之前使用和计算的所有数据'!B:L,11,0)</f>
        <v>0.15198</v>
      </c>
      <c r="AB190">
        <f>VLOOKUP(B190,'3月14日之前使用和计算的所有数据'!B:M,12,0)</f>
        <v>1.75193E-4</v>
      </c>
      <c r="AC190">
        <f>VLOOKUP(B190,'3月14日之前使用和计算的所有数据'!B:N,13,0)</f>
        <v>1.7507020000000002E-2</v>
      </c>
      <c r="AD190">
        <f>VLOOKUP(B190,'3月14日之前使用和计算的所有数据'!B:O,14,0)</f>
        <v>0.90029668431075638</v>
      </c>
      <c r="AE190" s="38">
        <f>VLOOKUP(B190,'3月14日之前使用和计算的所有数据'!B:P,15,0)</f>
        <v>525.05999999999995</v>
      </c>
      <c r="AF190">
        <v>111.74087</v>
      </c>
      <c r="AG190">
        <v>34.878126000000002</v>
      </c>
    </row>
    <row r="191" spans="1:33">
      <c r="A191">
        <v>198</v>
      </c>
      <c r="B191" s="7" t="s">
        <v>154</v>
      </c>
      <c r="C191">
        <v>1.452476004</v>
      </c>
      <c r="D191">
        <v>513</v>
      </c>
      <c r="E191">
        <v>23</v>
      </c>
      <c r="F191" s="7">
        <v>15</v>
      </c>
      <c r="G191">
        <v>352.12</v>
      </c>
      <c r="H191">
        <v>0.13591957287288425</v>
      </c>
      <c r="I191">
        <v>148.69932432432432</v>
      </c>
      <c r="J191">
        <v>17015</v>
      </c>
      <c r="K191">
        <v>20991.85</v>
      </c>
      <c r="L191">
        <v>0.43451096217198681</v>
      </c>
      <c r="M191">
        <v>36.129728501647165</v>
      </c>
      <c r="N191">
        <v>19.158241508576623</v>
      </c>
      <c r="O191">
        <v>4</v>
      </c>
      <c r="P191">
        <v>205</v>
      </c>
      <c r="Q191">
        <v>807</v>
      </c>
      <c r="R191">
        <v>92.238441440418043</v>
      </c>
      <c r="S191">
        <v>630.18289219584233</v>
      </c>
      <c r="T191">
        <v>654.60638418720896</v>
      </c>
      <c r="U191">
        <v>4963</v>
      </c>
      <c r="V191">
        <v>237.6</v>
      </c>
      <c r="W191" s="7">
        <v>0</v>
      </c>
      <c r="X191">
        <f>VLOOKUP(B191,'3月14日之前使用和计算的所有数据'!B:I,8,0)</f>
        <v>4</v>
      </c>
      <c r="Y191">
        <f>VLOOKUP(B191,'3月14日之前使用和计算的所有数据'!B:J,9,0)</f>
        <v>15</v>
      </c>
      <c r="Z191">
        <f>VLOOKUP(B191,'3月14日之前使用和计算的所有数据'!B:K,10,0)</f>
        <v>34</v>
      </c>
      <c r="AA191">
        <f>VLOOKUP(B191,'3月14日之前使用和计算的所有数据'!B:L,11,0)</f>
        <v>0.1428613</v>
      </c>
      <c r="AB191">
        <f>VLOOKUP(B191,'3月14日之前使用和计算的所有数据'!B:M,12,0)</f>
        <v>1.7391300000000001E-4</v>
      </c>
      <c r="AC191">
        <f>VLOOKUP(B191,'3月14日之前使用和计算的所有数据'!B:N,13,0)</f>
        <v>5.5250289999999999E-3</v>
      </c>
      <c r="AD191">
        <f>VLOOKUP(B191,'3月14日之前使用和计算的所有数据'!B:O,14,0)</f>
        <v>0.13392152985190212</v>
      </c>
      <c r="AE191" s="38">
        <f>VLOOKUP(B191,'3月14日之前使用和计算的所有数据'!B:P,15,0)</f>
        <v>702.25800000000004</v>
      </c>
      <c r="AF191">
        <v>110.813621</v>
      </c>
      <c r="AG191">
        <v>32.591929</v>
      </c>
    </row>
    <row r="192" spans="1:33">
      <c r="A192">
        <v>201</v>
      </c>
      <c r="B192" s="7" t="s">
        <v>77</v>
      </c>
      <c r="C192">
        <v>0.72588872299999996</v>
      </c>
      <c r="D192">
        <v>370</v>
      </c>
      <c r="E192">
        <v>37</v>
      </c>
      <c r="F192" s="7">
        <v>10</v>
      </c>
      <c r="G192">
        <v>506.75</v>
      </c>
      <c r="H192">
        <v>6.8140108534780461E-2</v>
      </c>
      <c r="I192">
        <v>183.44555459021143</v>
      </c>
      <c r="J192">
        <v>12041</v>
      </c>
      <c r="K192">
        <v>25749.72</v>
      </c>
      <c r="L192">
        <v>0.6926492353231376</v>
      </c>
      <c r="M192">
        <v>29.710902812037492</v>
      </c>
      <c r="N192">
        <v>18.220029600394671</v>
      </c>
      <c r="O192">
        <v>4</v>
      </c>
      <c r="P192">
        <v>364</v>
      </c>
      <c r="Q192">
        <v>1525</v>
      </c>
      <c r="R192">
        <v>58.581154415392206</v>
      </c>
      <c r="S192">
        <v>276.27035027133695</v>
      </c>
      <c r="T192">
        <v>627.52836704489391</v>
      </c>
      <c r="U192">
        <v>7521.51</v>
      </c>
      <c r="V192">
        <v>792</v>
      </c>
      <c r="W192" s="7">
        <v>73094</v>
      </c>
      <c r="X192">
        <f>VLOOKUP(B192,'3月14日之前使用和计算的所有数据'!B:I,8,0)</f>
        <v>5</v>
      </c>
      <c r="Y192">
        <f>VLOOKUP(B192,'3月14日之前使用和计算的所有数据'!B:J,9,0)</f>
        <v>16</v>
      </c>
      <c r="Z192">
        <f>VLOOKUP(B192,'3月14日之前使用和计算的所有数据'!B:K,10,0)</f>
        <v>37</v>
      </c>
      <c r="AA192">
        <f>VLOOKUP(B192,'3月14日之前使用和计算的所有数据'!B:L,11,0)</f>
        <v>0.13318250000000001</v>
      </c>
      <c r="AB192">
        <f>VLOOKUP(B192,'3月14日之前使用和计算的所有数据'!B:M,12,0)</f>
        <v>1.63881E-4</v>
      </c>
      <c r="AC192">
        <f>VLOOKUP(B192,'3月14日之前使用和计算的所有数据'!B:N,13,0)</f>
        <v>5.2599700000000005E-4</v>
      </c>
      <c r="AD192">
        <f>VLOOKUP(B192,'3月14日之前使用和计算的所有数据'!B:O,14,0)</f>
        <v>1.1298085392339445</v>
      </c>
      <c r="AE192" s="38">
        <f>VLOOKUP(B192,'3月14日之前使用和计算的所有数据'!B:P,15,0)</f>
        <v>375</v>
      </c>
      <c r="AF192">
        <v>110.04031500000001</v>
      </c>
      <c r="AG192">
        <v>27.578925999999999</v>
      </c>
    </row>
    <row r="193" spans="1:33">
      <c r="A193">
        <v>202</v>
      </c>
      <c r="B193" s="7" t="s">
        <v>42</v>
      </c>
      <c r="C193">
        <v>2.044594703</v>
      </c>
      <c r="D193">
        <v>762</v>
      </c>
      <c r="E193">
        <v>24</v>
      </c>
      <c r="F193" s="7">
        <v>23</v>
      </c>
      <c r="G193">
        <v>366.23</v>
      </c>
      <c r="H193">
        <v>0.28214510007372412</v>
      </c>
      <c r="I193">
        <v>196.71805339206102</v>
      </c>
      <c r="J193">
        <v>28291</v>
      </c>
      <c r="K193">
        <v>33644.839999999997</v>
      </c>
      <c r="L193">
        <v>0.46418917073969906</v>
      </c>
      <c r="M193">
        <v>40.903257515768779</v>
      </c>
      <c r="N193">
        <v>19.637932446823033</v>
      </c>
      <c r="O193">
        <v>7</v>
      </c>
      <c r="P193">
        <v>187</v>
      </c>
      <c r="Q193">
        <v>1017</v>
      </c>
      <c r="R193">
        <v>162.32968353220653</v>
      </c>
      <c r="S193">
        <v>491.76746853070478</v>
      </c>
      <c r="T193">
        <v>685.0886055211206</v>
      </c>
      <c r="U193">
        <v>2412.23</v>
      </c>
      <c r="V193">
        <v>539.91</v>
      </c>
      <c r="W193" s="7">
        <v>170198</v>
      </c>
      <c r="X193">
        <f>VLOOKUP(B193,'3月14日之前使用和计算的所有数据'!B:I,8,0)</f>
        <v>5</v>
      </c>
      <c r="Y193">
        <f>VLOOKUP(B193,'3月14日之前使用和计算的所有数据'!B:J,9,0)</f>
        <v>19</v>
      </c>
      <c r="Z193">
        <f>VLOOKUP(B193,'3月14日之前使用和计算的所有数据'!B:K,10,0)</f>
        <v>35</v>
      </c>
      <c r="AA193">
        <f>VLOOKUP(B193,'3月14日之前使用和计算的所有数据'!B:L,11,0)</f>
        <v>0.10572139999999999</v>
      </c>
      <c r="AB193">
        <f>VLOOKUP(B193,'3月14日之前使用和计算的所有数据'!B:M,12,0)</f>
        <v>1.5943899999999999E-4</v>
      </c>
      <c r="AC193">
        <f>VLOOKUP(B193,'3月14日之前使用和计算的所有数据'!B:N,13,0)</f>
        <v>2.27891E-4</v>
      </c>
      <c r="AD193">
        <f>VLOOKUP(B193,'3月14日之前使用和计算的所有数据'!B:O,14,0)</f>
        <v>0.95371807031110933</v>
      </c>
      <c r="AE193" s="38">
        <f>VLOOKUP(B193,'3月14日之前使用和计算的所有数据'!B:P,15,0)</f>
        <v>508.40300000000002</v>
      </c>
      <c r="AF193">
        <v>109.333416</v>
      </c>
      <c r="AG193">
        <v>24.600804</v>
      </c>
    </row>
    <row r="194" spans="1:33">
      <c r="A194">
        <v>203</v>
      </c>
      <c r="B194" s="7" t="s">
        <v>326</v>
      </c>
      <c r="C194">
        <v>0.49596309100000002</v>
      </c>
      <c r="D194">
        <v>129</v>
      </c>
      <c r="E194">
        <v>37</v>
      </c>
      <c r="F194" s="7">
        <v>2</v>
      </c>
      <c r="G194">
        <v>253.86</v>
      </c>
      <c r="H194">
        <v>0.41156542976443711</v>
      </c>
      <c r="I194">
        <v>189.29237193348746</v>
      </c>
      <c r="J194">
        <v>12967</v>
      </c>
      <c r="K194">
        <v>27975.8</v>
      </c>
      <c r="L194">
        <v>0.36240447490742927</v>
      </c>
      <c r="M194">
        <v>21.192783423934451</v>
      </c>
      <c r="N194">
        <v>8.5558969510753951</v>
      </c>
      <c r="O194">
        <v>1</v>
      </c>
      <c r="P194">
        <v>110</v>
      </c>
      <c r="Q194">
        <v>741</v>
      </c>
      <c r="R194">
        <v>23.379027810604267</v>
      </c>
      <c r="S194">
        <v>560.15126447648311</v>
      </c>
      <c r="T194">
        <v>701.17387536437411</v>
      </c>
      <c r="U194">
        <v>3429</v>
      </c>
      <c r="V194">
        <v>133.91999999999999</v>
      </c>
      <c r="W194" s="7">
        <v>0</v>
      </c>
      <c r="X194">
        <f>VLOOKUP(B194,'3月14日之前使用和计算的所有数据'!B:I,8,0)</f>
        <v>3</v>
      </c>
      <c r="Y194">
        <f>VLOOKUP(B194,'3月14日之前使用和计算的所有数据'!B:J,9,0)</f>
        <v>10</v>
      </c>
      <c r="Z194">
        <f>VLOOKUP(B194,'3月14日之前使用和计算的所有数据'!B:K,10,0)</f>
        <v>23</v>
      </c>
      <c r="AA194">
        <f>VLOOKUP(B194,'3月14日之前使用和计算的所有数据'!B:L,11,0)</f>
        <v>6.6429699999999998E-3</v>
      </c>
      <c r="AB194">
        <f>VLOOKUP(B194,'3月14日之前使用和计算的所有数据'!B:M,12,0)</f>
        <v>1.5234600000000001E-4</v>
      </c>
      <c r="AC194">
        <f>VLOOKUP(B194,'3月14日之前使用和计算的所有数据'!B:N,13,0)</f>
        <v>7.9617199999999994E-5</v>
      </c>
      <c r="AD194">
        <f>VLOOKUP(B194,'3月14日之前使用和计算的所有数据'!B:O,14,0)</f>
        <v>1.3139717527690471</v>
      </c>
      <c r="AE194" s="38">
        <f>VLOOKUP(B194,'3月14日之前使用和计算的所有数据'!B:P,15,0)</f>
        <v>567.40300000000002</v>
      </c>
      <c r="AF194">
        <v>109.234713</v>
      </c>
      <c r="AG194">
        <v>23.727316999999999</v>
      </c>
    </row>
    <row r="195" spans="1:33">
      <c r="A195">
        <v>204</v>
      </c>
      <c r="B195" s="7" t="s">
        <v>15</v>
      </c>
      <c r="C195">
        <v>0.78421256299999997</v>
      </c>
      <c r="D195">
        <v>304</v>
      </c>
      <c r="E195">
        <v>26</v>
      </c>
      <c r="F195" s="7">
        <v>22</v>
      </c>
      <c r="G195">
        <v>367.85</v>
      </c>
      <c r="H195">
        <v>0.36207693353268994</v>
      </c>
      <c r="I195">
        <v>339.25112976113621</v>
      </c>
      <c r="J195">
        <v>12212</v>
      </c>
      <c r="K195">
        <v>24759.34</v>
      </c>
      <c r="L195">
        <v>0.22563544923202392</v>
      </c>
      <c r="M195">
        <v>20.016310996330024</v>
      </c>
      <c r="N195">
        <v>7.8319967378007336</v>
      </c>
      <c r="O195">
        <v>2</v>
      </c>
      <c r="P195">
        <v>122</v>
      </c>
      <c r="Q195">
        <v>1076</v>
      </c>
      <c r="R195">
        <v>59.28231616147886</v>
      </c>
      <c r="S195">
        <v>438.49395133886088</v>
      </c>
      <c r="T195">
        <v>1091.7493543563951</v>
      </c>
      <c r="U195">
        <v>3932</v>
      </c>
      <c r="V195">
        <v>27</v>
      </c>
      <c r="W195" s="7">
        <v>0</v>
      </c>
      <c r="X195">
        <f>VLOOKUP(B195,'3月14日之前使用和计算的所有数据'!B:I,8,0)</f>
        <v>2</v>
      </c>
      <c r="Y195">
        <f>VLOOKUP(B195,'3月14日之前使用和计算的所有数据'!B:J,9,0)</f>
        <v>6</v>
      </c>
      <c r="Z195">
        <f>VLOOKUP(B195,'3月14日之前使用和计算的所有数据'!B:K,10,0)</f>
        <v>14</v>
      </c>
      <c r="AA195">
        <f>VLOOKUP(B195,'3月14日之前使用和计算的所有数据'!B:L,11,0)</f>
        <v>6.0665599999999997E-5</v>
      </c>
      <c r="AB195">
        <f>VLOOKUP(B195,'3月14日之前使用和计算的所有数据'!B:M,12,0)</f>
        <v>1.45539E-4</v>
      </c>
      <c r="AC195">
        <f>VLOOKUP(B195,'3月14日之前使用和计算的所有数据'!B:N,13,0)</f>
        <v>2.64567E-5</v>
      </c>
      <c r="AD195">
        <f>VLOOKUP(B195,'3月14日之前使用和计算的所有数据'!B:O,14,0)</f>
        <v>0.33120944845700073</v>
      </c>
      <c r="AE195" s="38">
        <f>VLOOKUP(B195,'3月14日之前使用和计算的所有数据'!B:P,15,0)</f>
        <v>730.40300000000002</v>
      </c>
      <c r="AF195">
        <v>109.554675</v>
      </c>
      <c r="AG195">
        <v>22.273330999999999</v>
      </c>
    </row>
    <row r="196" spans="1:33">
      <c r="A196">
        <v>205</v>
      </c>
      <c r="B196" s="7" t="s">
        <v>13</v>
      </c>
      <c r="C196">
        <v>1.3306161590000001</v>
      </c>
      <c r="D196">
        <v>222</v>
      </c>
      <c r="E196">
        <v>35</v>
      </c>
      <c r="F196" s="7">
        <v>12</v>
      </c>
      <c r="G196">
        <v>158.94999999999999</v>
      </c>
      <c r="H196">
        <v>0.37659641396665622</v>
      </c>
      <c r="I196">
        <v>476.32604135450998</v>
      </c>
      <c r="J196">
        <v>20093</v>
      </c>
      <c r="K196">
        <v>24761.279999999999</v>
      </c>
      <c r="L196">
        <v>0.30198175526895255</v>
      </c>
      <c r="M196">
        <v>26.108839257628187</v>
      </c>
      <c r="N196">
        <v>15.023592324630387</v>
      </c>
      <c r="O196">
        <v>4</v>
      </c>
      <c r="P196">
        <v>84</v>
      </c>
      <c r="Q196">
        <v>394</v>
      </c>
      <c r="R196">
        <v>99.949669707455186</v>
      </c>
      <c r="S196">
        <v>680.08807801195348</v>
      </c>
      <c r="T196">
        <v>962.56684491978615</v>
      </c>
      <c r="U196">
        <v>2945</v>
      </c>
      <c r="V196">
        <v>31</v>
      </c>
      <c r="W196" s="7">
        <v>505440</v>
      </c>
      <c r="X196">
        <f>VLOOKUP(B196,'3月14日之前使用和计算的所有数据'!B:I,8,0)</f>
        <v>3</v>
      </c>
      <c r="Y196">
        <f>VLOOKUP(B196,'3月14日之前使用和计算的所有数据'!B:J,9,0)</f>
        <v>10</v>
      </c>
      <c r="Z196">
        <f>VLOOKUP(B196,'3月14日之前使用和计算的所有数据'!B:K,10,0)</f>
        <v>19</v>
      </c>
      <c r="AA196">
        <f>VLOOKUP(B196,'3月14日之前使用和计算的所有数据'!B:L,11,0)</f>
        <v>6.9681550000000002E-3</v>
      </c>
      <c r="AB196">
        <f>VLOOKUP(B196,'3月14日之前使用和计算的所有数据'!B:M,12,0)</f>
        <v>1.46864E-4</v>
      </c>
      <c r="AC196">
        <f>VLOOKUP(B196,'3月14日之前使用和计算的所有数据'!B:N,13,0)</f>
        <v>3.4243699999999999E-5</v>
      </c>
      <c r="AD196">
        <f>VLOOKUP(B196,'3月14日之前使用和计算的所有数据'!B:O,14,0)</f>
        <v>0.45822177196342767</v>
      </c>
      <c r="AE196" s="38">
        <f>VLOOKUP(B196,'3月14日之前使用和计算的所有数据'!B:P,15,0)</f>
        <v>668</v>
      </c>
      <c r="AF196">
        <v>109.117437</v>
      </c>
      <c r="AG196">
        <v>21.475269999999998</v>
      </c>
    </row>
    <row r="197" spans="1:33">
      <c r="A197">
        <v>206</v>
      </c>
      <c r="B197" s="7" t="s">
        <v>239</v>
      </c>
      <c r="C197">
        <v>0.58984910800000001</v>
      </c>
      <c r="D197">
        <v>215</v>
      </c>
      <c r="E197">
        <v>43</v>
      </c>
      <c r="F197" s="7">
        <v>2</v>
      </c>
      <c r="G197">
        <v>354.62</v>
      </c>
      <c r="H197">
        <v>0.14206756528114603</v>
      </c>
      <c r="I197">
        <v>81.375923631190048</v>
      </c>
      <c r="J197">
        <v>38906</v>
      </c>
      <c r="K197">
        <v>36494.47</v>
      </c>
      <c r="L197">
        <v>0.8459759742823304</v>
      </c>
      <c r="M197">
        <v>31.921493429586601</v>
      </c>
      <c r="N197">
        <v>13.225424397947098</v>
      </c>
      <c r="O197">
        <v>2</v>
      </c>
      <c r="P197">
        <v>241</v>
      </c>
      <c r="Q197">
        <v>739</v>
      </c>
      <c r="R197">
        <v>39.405560882070951</v>
      </c>
      <c r="S197">
        <v>798.31932773109236</v>
      </c>
      <c r="T197">
        <v>743.33088940274104</v>
      </c>
      <c r="U197">
        <v>6220</v>
      </c>
      <c r="V197">
        <v>59.59</v>
      </c>
      <c r="W197" s="7">
        <v>631800</v>
      </c>
      <c r="X197">
        <f>VLOOKUP(B197,'3月14日之前使用和计算的所有数据'!B:I,8,0)</f>
        <v>4</v>
      </c>
      <c r="Y197">
        <f>VLOOKUP(B197,'3月14日之前使用和计算的所有数据'!B:J,9,0)</f>
        <v>15</v>
      </c>
      <c r="Z197">
        <f>VLOOKUP(B197,'3月14日之前使用和计算的所有数据'!B:K,10,0)</f>
        <v>27</v>
      </c>
      <c r="AA197">
        <f>VLOOKUP(B197,'3月14日之前使用和计算的所有数据'!B:L,11,0)</f>
        <v>8.4397669999999994E-2</v>
      </c>
      <c r="AB197">
        <f>VLOOKUP(B197,'3月14日之前使用和计算的所有数据'!B:M,12,0)</f>
        <v>1.6517999999999999E-4</v>
      </c>
      <c r="AC197">
        <f>VLOOKUP(B197,'3月14日之前使用和计算的所有数据'!B:N,13,0)</f>
        <v>9.8030119999999998E-2</v>
      </c>
      <c r="AD197">
        <f>VLOOKUP(B197,'3月14日之前使用和计算的所有数据'!B:O,14,0)</f>
        <v>0.51379161229267956</v>
      </c>
      <c r="AE197" s="38">
        <f>VLOOKUP(B197,'3月14日之前使用和计算的所有数据'!B:P,15,0)</f>
        <v>801.80399999999997</v>
      </c>
      <c r="AF197">
        <v>111.06727600000001</v>
      </c>
      <c r="AG197">
        <v>39.028115999999997</v>
      </c>
    </row>
    <row r="198" spans="1:33">
      <c r="A198">
        <v>207</v>
      </c>
      <c r="B198" s="7" t="s">
        <v>218</v>
      </c>
      <c r="C198">
        <v>0.63417600600000001</v>
      </c>
      <c r="D198">
        <v>146</v>
      </c>
      <c r="E198">
        <v>39</v>
      </c>
      <c r="F198" s="7">
        <v>4</v>
      </c>
      <c r="G198">
        <v>225.41</v>
      </c>
      <c r="H198">
        <v>0.19759549265782353</v>
      </c>
      <c r="I198">
        <v>60.860760860760855</v>
      </c>
      <c r="J198">
        <v>33538</v>
      </c>
      <c r="K198">
        <v>34338.800000000003</v>
      </c>
      <c r="L198">
        <v>0.91832660485337825</v>
      </c>
      <c r="M198">
        <v>32.576194490040372</v>
      </c>
      <c r="N198">
        <v>13.681735504192361</v>
      </c>
      <c r="O198">
        <v>2</v>
      </c>
      <c r="P198">
        <v>152</v>
      </c>
      <c r="Q198">
        <v>591</v>
      </c>
      <c r="R198">
        <v>110.4254469633113</v>
      </c>
      <c r="S198">
        <v>799.8757819085223</v>
      </c>
      <c r="T198">
        <v>840.24666163879158</v>
      </c>
      <c r="U198">
        <v>6572</v>
      </c>
      <c r="V198">
        <v>0</v>
      </c>
      <c r="W198" s="7">
        <v>86285</v>
      </c>
      <c r="X198">
        <f>VLOOKUP(B198,'3月14日之前使用和计算的所有数据'!B:I,8,0)</f>
        <v>4</v>
      </c>
      <c r="Y198">
        <f>VLOOKUP(B198,'3月14日之前使用和计算的所有数据'!B:J,9,0)</f>
        <v>14</v>
      </c>
      <c r="Z198">
        <f>VLOOKUP(B198,'3月14日之前使用和计算的所有数据'!B:K,10,0)</f>
        <v>33</v>
      </c>
      <c r="AA198">
        <f>VLOOKUP(B198,'3月14日之前使用和计算的所有数据'!B:L,11,0)</f>
        <v>0.1075002</v>
      </c>
      <c r="AB198">
        <f>VLOOKUP(B198,'3月14日之前使用和计算的所有数据'!B:M,12,0)</f>
        <v>1.70445E-4</v>
      </c>
      <c r="AC198">
        <f>VLOOKUP(B198,'3月14日之前使用和计算的所有数据'!B:N,13,0)</f>
        <v>6.3648070000000001E-2</v>
      </c>
      <c r="AD198">
        <f>VLOOKUP(B198,'3月14日之前使用和计算的所有数据'!B:O,14,0)</f>
        <v>0.23206226574061453</v>
      </c>
      <c r="AE198" s="38">
        <f>VLOOKUP(B198,'3月14日之前使用和计算的所有数据'!B:P,15,0)</f>
        <v>763.04499999999996</v>
      </c>
      <c r="AF198">
        <v>109.495081</v>
      </c>
      <c r="AG198">
        <v>36.594552</v>
      </c>
    </row>
    <row r="199" spans="1:33">
      <c r="A199">
        <v>208</v>
      </c>
      <c r="B199" s="7" t="s">
        <v>191</v>
      </c>
      <c r="C199">
        <v>1.6853932579999999</v>
      </c>
      <c r="D199">
        <v>144</v>
      </c>
      <c r="E199">
        <v>38</v>
      </c>
      <c r="F199" s="7">
        <v>9</v>
      </c>
      <c r="G199">
        <v>85.19</v>
      </c>
      <c r="H199">
        <v>0.89083225730719573</v>
      </c>
      <c r="I199">
        <v>219.44873776403912</v>
      </c>
      <c r="J199">
        <v>18548</v>
      </c>
      <c r="K199">
        <v>28205.01</v>
      </c>
      <c r="L199">
        <v>1.1151543608404744</v>
      </c>
      <c r="M199">
        <v>49.982392299565682</v>
      </c>
      <c r="N199">
        <v>17.701608169973003</v>
      </c>
      <c r="O199">
        <v>1</v>
      </c>
      <c r="P199">
        <v>70</v>
      </c>
      <c r="Q199">
        <v>290</v>
      </c>
      <c r="R199">
        <v>45.75654419532809</v>
      </c>
      <c r="S199">
        <v>471.8863716398638</v>
      </c>
      <c r="T199">
        <v>626.83413546190866</v>
      </c>
      <c r="U199">
        <v>1477</v>
      </c>
      <c r="V199">
        <v>0</v>
      </c>
      <c r="W199" s="7">
        <v>0</v>
      </c>
      <c r="X199">
        <f>VLOOKUP(B199,'3月14日之前使用和计算的所有数据'!B:I,8,0)</f>
        <v>2</v>
      </c>
      <c r="Y199">
        <f>VLOOKUP(B199,'3月14日之前使用和计算的所有数据'!B:J,9,0)</f>
        <v>8</v>
      </c>
      <c r="Z199">
        <f>VLOOKUP(B199,'3月14日之前使用和计算的所有数据'!B:K,10,0)</f>
        <v>21</v>
      </c>
      <c r="AA199">
        <f>VLOOKUP(B199,'3月14日之前使用和计算的所有数据'!B:L,11,0)</f>
        <v>4.9243309999999997E-3</v>
      </c>
      <c r="AB199">
        <f>VLOOKUP(B199,'3月14日之前使用和计算的所有数据'!B:M,12,0)</f>
        <v>1.6739200000000001E-4</v>
      </c>
      <c r="AC199">
        <f>VLOOKUP(B199,'3月14日之前使用和计算的所有数据'!B:N,13,0)</f>
        <v>1.7347330000000001E-2</v>
      </c>
      <c r="AD199">
        <f>VLOOKUP(B199,'3月14日之前使用和计算的所有数据'!B:O,14,0)</f>
        <v>7.4481158242834522E-2</v>
      </c>
      <c r="AE199" s="38">
        <f>VLOOKUP(B199,'3月14日之前使用和计算的所有数据'!B:P,15,0)</f>
        <v>882.01099999999997</v>
      </c>
      <c r="AF199">
        <v>108.931366</v>
      </c>
      <c r="AG199">
        <v>34.897475</v>
      </c>
    </row>
    <row r="200" spans="1:33">
      <c r="A200">
        <v>209</v>
      </c>
      <c r="B200" s="7" t="s">
        <v>177</v>
      </c>
      <c r="C200">
        <v>1.328616201</v>
      </c>
      <c r="D200">
        <v>691</v>
      </c>
      <c r="E200">
        <v>30</v>
      </c>
      <c r="F200" s="7">
        <v>17</v>
      </c>
      <c r="G200">
        <v>513.41</v>
      </c>
      <c r="H200">
        <v>0.17409088253053115</v>
      </c>
      <c r="I200">
        <v>503.54060415849347</v>
      </c>
      <c r="J200">
        <v>17429</v>
      </c>
      <c r="K200">
        <v>23933.59</v>
      </c>
      <c r="L200">
        <v>0.62133577452718103</v>
      </c>
      <c r="M200">
        <v>32.833407997506868</v>
      </c>
      <c r="N200">
        <v>17.076021113729769</v>
      </c>
      <c r="O200">
        <v>13</v>
      </c>
      <c r="P200">
        <v>322</v>
      </c>
      <c r="Q200">
        <v>1772</v>
      </c>
      <c r="R200">
        <v>176.71062114099843</v>
      </c>
      <c r="S200">
        <v>841.62754913227252</v>
      </c>
      <c r="T200">
        <v>785.92158314018047</v>
      </c>
      <c r="U200">
        <v>10677</v>
      </c>
      <c r="V200">
        <v>183.78</v>
      </c>
      <c r="W200" s="7">
        <v>0</v>
      </c>
      <c r="X200">
        <f>VLOOKUP(B200,'3月14日之前使用和计算的所有数据'!B:I,8,0)</f>
        <v>4</v>
      </c>
      <c r="Y200">
        <f>VLOOKUP(B200,'3月14日之前使用和计算的所有数据'!B:J,9,0)</f>
        <v>12</v>
      </c>
      <c r="Z200">
        <f>VLOOKUP(B200,'3月14日之前使用和计算的所有数据'!B:K,10,0)</f>
        <v>26</v>
      </c>
      <c r="AA200">
        <f>VLOOKUP(B200,'3月14日之前使用和计算的所有数据'!B:L,11,0)</f>
        <v>3.7112140000000002E-2</v>
      </c>
      <c r="AB200">
        <f>VLOOKUP(B200,'3月14日之前使用和计算的所有数据'!B:M,12,0)</f>
        <v>1.6957800000000001E-4</v>
      </c>
      <c r="AC200">
        <f>VLOOKUP(B200,'3月14日之前使用和计算的所有数据'!B:N,13,0)</f>
        <v>1.1009089999999999E-2</v>
      </c>
      <c r="AD200">
        <f>VLOOKUP(B200,'3月14日之前使用和计算的所有数据'!B:O,14,0)</f>
        <v>2.2931857253188648</v>
      </c>
      <c r="AE200" s="38">
        <f>VLOOKUP(B200,'3月14日之前使用和计算的所有数据'!B:P,15,0)</f>
        <v>813.01099999999997</v>
      </c>
      <c r="AF200">
        <v>108.709621</v>
      </c>
      <c r="AG200">
        <v>34.336047000000001</v>
      </c>
    </row>
    <row r="201" spans="1:33">
      <c r="A201">
        <v>210</v>
      </c>
      <c r="B201" s="7" t="s">
        <v>153</v>
      </c>
      <c r="C201">
        <v>0.38442582600000003</v>
      </c>
      <c r="D201">
        <v>117</v>
      </c>
      <c r="E201">
        <v>41</v>
      </c>
      <c r="F201" s="7">
        <v>7</v>
      </c>
      <c r="G201">
        <v>302.72000000000003</v>
      </c>
      <c r="H201">
        <v>0.32829016913319237</v>
      </c>
      <c r="I201">
        <v>128.6582515194016</v>
      </c>
      <c r="J201">
        <v>10341</v>
      </c>
      <c r="K201">
        <v>27445.55</v>
      </c>
      <c r="L201">
        <v>0.8225422832980972</v>
      </c>
      <c r="M201">
        <v>23.949524312896404</v>
      </c>
      <c r="N201">
        <v>23.728197674418603</v>
      </c>
      <c r="O201">
        <v>1</v>
      </c>
      <c r="P201">
        <v>216</v>
      </c>
      <c r="Q201">
        <v>1000</v>
      </c>
      <c r="R201">
        <v>28.006078224101476</v>
      </c>
      <c r="S201">
        <v>631.93710359408033</v>
      </c>
      <c r="T201">
        <v>725.42283298097254</v>
      </c>
      <c r="U201">
        <v>6837</v>
      </c>
      <c r="V201">
        <v>0</v>
      </c>
      <c r="W201" s="7">
        <v>2813</v>
      </c>
      <c r="X201">
        <f>VLOOKUP(B201,'3月14日之前使用和计算的所有数据'!B:I,8,0)</f>
        <v>3</v>
      </c>
      <c r="Y201">
        <f>VLOOKUP(B201,'3月14日之前使用和计算的所有数据'!B:J,9,0)</f>
        <v>12</v>
      </c>
      <c r="Z201">
        <f>VLOOKUP(B201,'3月14日之前使用和计算的所有数据'!B:K,10,0)</f>
        <v>29</v>
      </c>
      <c r="AA201">
        <f>VLOOKUP(B201,'3月14日之前使用和计算的所有数据'!B:L,11,0)</f>
        <v>1.2072670000000001E-2</v>
      </c>
      <c r="AB201">
        <f>VLOOKUP(B201,'3月14日之前使用和计算的所有数据'!B:M,12,0)</f>
        <v>1.6995199999999999E-4</v>
      </c>
      <c r="AC201">
        <f>VLOOKUP(B201,'3月14日之前使用和计算的所有数据'!B:N,13,0)</f>
        <v>6.0325680000000003E-3</v>
      </c>
      <c r="AD201">
        <f>VLOOKUP(B201,'3月14日之前使用和计算的所有数据'!B:O,14,0)</f>
        <v>1.0729121522371965</v>
      </c>
      <c r="AE201" s="38">
        <f>VLOOKUP(B201,'3月14日之前使用和计算的所有数据'!B:P,15,0)</f>
        <v>571.33799999999997</v>
      </c>
      <c r="AF201">
        <v>109.026836</v>
      </c>
      <c r="AG201">
        <v>32.695172999999997</v>
      </c>
    </row>
    <row r="202" spans="1:33">
      <c r="A202">
        <v>211</v>
      </c>
      <c r="B202" s="7" t="s">
        <v>127</v>
      </c>
      <c r="C202">
        <v>0.23486848799999999</v>
      </c>
      <c r="D202">
        <v>161</v>
      </c>
      <c r="E202">
        <v>37</v>
      </c>
      <c r="F202" s="7">
        <v>0</v>
      </c>
      <c r="G202">
        <v>656.77</v>
      </c>
      <c r="H202">
        <v>6.5045601961112712E-2</v>
      </c>
      <c r="I202">
        <v>395.85920077150263</v>
      </c>
      <c r="J202">
        <v>11915</v>
      </c>
      <c r="K202">
        <v>22768.9</v>
      </c>
      <c r="L202">
        <v>0.55118230126223788</v>
      </c>
      <c r="M202">
        <v>20.996695951398511</v>
      </c>
      <c r="N202">
        <v>17.060767087412643</v>
      </c>
      <c r="O202">
        <v>2</v>
      </c>
      <c r="P202">
        <v>390</v>
      </c>
      <c r="Q202">
        <v>1714</v>
      </c>
      <c r="R202">
        <v>35.187356304337897</v>
      </c>
      <c r="S202">
        <v>608.43217564748693</v>
      </c>
      <c r="T202">
        <v>864.38174703473067</v>
      </c>
      <c r="U202">
        <v>8591.77</v>
      </c>
      <c r="V202">
        <v>560.35</v>
      </c>
      <c r="W202" s="7">
        <v>144000</v>
      </c>
      <c r="X202">
        <f>VLOOKUP(B202,'3月14日之前使用和计算的所有数据'!B:I,8,0)</f>
        <v>4</v>
      </c>
      <c r="Y202">
        <f>VLOOKUP(B202,'3月14日之前使用和计算的所有数据'!B:J,9,0)</f>
        <v>13</v>
      </c>
      <c r="Z202">
        <f>VLOOKUP(B202,'3月14日之前使用和计算的所有数据'!B:K,10,0)</f>
        <v>27</v>
      </c>
      <c r="AA202">
        <f>VLOOKUP(B202,'3月14日之前使用和计算的所有数据'!B:L,11,0)</f>
        <v>3.5194740000000002E-2</v>
      </c>
      <c r="AB202">
        <f>VLOOKUP(B202,'3月14日之前使用和计算的所有数据'!B:M,12,0)</f>
        <v>1.6622300000000001E-4</v>
      </c>
      <c r="AC202">
        <f>VLOOKUP(B202,'3月14日之前使用和计算的所有数据'!B:N,13,0)</f>
        <v>3.385224E-3</v>
      </c>
      <c r="AD202">
        <f>VLOOKUP(B202,'3月14日之前使用和计算的所有数据'!B:O,14,0)</f>
        <v>0.32758577532500105</v>
      </c>
      <c r="AE202" s="38">
        <f>VLOOKUP(B202,'3月14日之前使用和计算的所有数据'!B:P,15,0)</f>
        <v>451</v>
      </c>
      <c r="AF202">
        <v>108.037359</v>
      </c>
      <c r="AG202">
        <v>32.066896999999997</v>
      </c>
    </row>
    <row r="203" spans="1:33">
      <c r="A203">
        <v>212</v>
      </c>
      <c r="B203" s="7" t="s">
        <v>327</v>
      </c>
      <c r="C203">
        <v>0.27672901999999999</v>
      </c>
      <c r="D203">
        <v>129</v>
      </c>
      <c r="E203">
        <v>39</v>
      </c>
      <c r="F203" s="7">
        <v>4</v>
      </c>
      <c r="G203">
        <v>468.01</v>
      </c>
      <c r="H203">
        <v>0.26871220700412385</v>
      </c>
      <c r="I203">
        <v>737.72068095838586</v>
      </c>
      <c r="J203">
        <v>12140</v>
      </c>
      <c r="K203">
        <v>25178.52</v>
      </c>
      <c r="L203">
        <v>0.4508450674130895</v>
      </c>
      <c r="M203">
        <v>17.24963141813209</v>
      </c>
      <c r="N203">
        <v>14.294566355419756</v>
      </c>
      <c r="O203">
        <v>1</v>
      </c>
      <c r="P203">
        <v>281</v>
      </c>
      <c r="Q203">
        <v>267</v>
      </c>
      <c r="R203">
        <v>8.9079293177496215</v>
      </c>
      <c r="S203">
        <v>619.64487938291916</v>
      </c>
      <c r="T203">
        <v>747.84726822076459</v>
      </c>
      <c r="U203">
        <v>6015</v>
      </c>
      <c r="V203">
        <v>125.33</v>
      </c>
      <c r="W203" s="7">
        <v>0</v>
      </c>
      <c r="X203">
        <f>VLOOKUP(B203,'3月14日之前使用和计算的所有数据'!B:I,8,0)</f>
        <v>3</v>
      </c>
      <c r="Y203">
        <f>VLOOKUP(B203,'3月14日之前使用和计算的所有数据'!B:J,9,0)</f>
        <v>10</v>
      </c>
      <c r="Z203">
        <f>VLOOKUP(B203,'3月14日之前使用和计算的所有数据'!B:K,10,0)</f>
        <v>23</v>
      </c>
      <c r="AA203">
        <f>VLOOKUP(B203,'3月14日之前使用和计算的所有数据'!B:L,11,0)</f>
        <v>3.3676069999999999E-3</v>
      </c>
      <c r="AB203">
        <f>VLOOKUP(B203,'3月14日之前使用和计算的所有数据'!B:M,12,0)</f>
        <v>1.63559E-4</v>
      </c>
      <c r="AC203">
        <f>VLOOKUP(B203,'3月14日之前使用和计算的所有数据'!B:N,13,0)</f>
        <v>1.9040299999999999E-3</v>
      </c>
      <c r="AD203">
        <f>VLOOKUP(B203,'3月14日之前使用和计算的所有数据'!B:O,14,0)</f>
        <v>1.4055077562733143</v>
      </c>
      <c r="AE203" s="38">
        <f>VLOOKUP(B203,'3月14日之前使用和计算的所有数据'!B:P,15,0)</f>
        <v>380</v>
      </c>
      <c r="AF203">
        <v>106.444389</v>
      </c>
      <c r="AG203">
        <v>30.535764</v>
      </c>
    </row>
    <row r="204" spans="1:33">
      <c r="A204">
        <v>213</v>
      </c>
      <c r="B204" s="7" t="s">
        <v>100</v>
      </c>
      <c r="C204">
        <v>0.98049009399999998</v>
      </c>
      <c r="D204">
        <v>3239</v>
      </c>
      <c r="E204">
        <v>24</v>
      </c>
      <c r="F204" s="7">
        <v>19</v>
      </c>
      <c r="G204">
        <v>3266.33</v>
      </c>
      <c r="H204">
        <v>0.43666132938190566</v>
      </c>
      <c r="I204">
        <v>394.36046652017484</v>
      </c>
      <c r="J204">
        <v>22920</v>
      </c>
      <c r="K204">
        <v>30965</v>
      </c>
      <c r="L204">
        <v>0.42984021822657231</v>
      </c>
      <c r="M204">
        <v>26.623151977907927</v>
      </c>
      <c r="N204">
        <v>12.84101728851647</v>
      </c>
      <c r="O204">
        <v>51</v>
      </c>
      <c r="P204">
        <v>1304</v>
      </c>
      <c r="Q204">
        <v>7096</v>
      </c>
      <c r="R204">
        <v>160.20395979585652</v>
      </c>
      <c r="S204">
        <v>587.87691384520247</v>
      </c>
      <c r="T204">
        <v>637.22893890084595</v>
      </c>
      <c r="U204">
        <v>122125</v>
      </c>
      <c r="V204">
        <v>2602.9</v>
      </c>
      <c r="W204" s="7">
        <v>6186300</v>
      </c>
      <c r="X204">
        <f>VLOOKUP(B204,'3月14日之前使用和计算的所有数据'!B:I,8,0)</f>
        <v>6</v>
      </c>
      <c r="Y204">
        <f>VLOOKUP(B204,'3月14日之前使用和计算的所有数据'!B:J,9,0)</f>
        <v>17</v>
      </c>
      <c r="Z204">
        <f>VLOOKUP(B204,'3月14日之前使用和计算的所有数据'!B:K,10,0)</f>
        <v>37</v>
      </c>
      <c r="AA204">
        <f>VLOOKUP(B204,'3月14日之前使用和计算的所有数据'!B:L,11,0)</f>
        <v>0.1443546</v>
      </c>
      <c r="AB204">
        <f>VLOOKUP(B204,'3月14日之前使用和计算的所有数据'!B:M,12,0)</f>
        <v>1.6860599999999999E-4</v>
      </c>
      <c r="AC204">
        <f>VLOOKUP(B204,'3月14日之前使用和计算的所有数据'!B:N,13,0)</f>
        <v>2.4363380000000001E-3</v>
      </c>
      <c r="AD204">
        <f>VLOOKUP(B204,'3月14日之前使用和计算的所有数据'!B:O,14,0)</f>
        <v>4.5407194300548319</v>
      </c>
      <c r="AE204" s="38">
        <f>VLOOKUP(B204,'3月14日之前使用和计算的所有数据'!B:P,15,0)</f>
        <v>361</v>
      </c>
      <c r="AF204">
        <v>106.521683</v>
      </c>
      <c r="AG204">
        <v>29.583349999999999</v>
      </c>
    </row>
    <row r="205" spans="1:33">
      <c r="A205">
        <v>214</v>
      </c>
      <c r="B205" s="7" t="s">
        <v>78</v>
      </c>
      <c r="C205">
        <v>0.14920424400000001</v>
      </c>
      <c r="D205">
        <v>117</v>
      </c>
      <c r="E205">
        <v>40</v>
      </c>
      <c r="F205" s="7">
        <v>2</v>
      </c>
      <c r="G205">
        <v>747.44</v>
      </c>
      <c r="H205">
        <v>0.11319972171679331</v>
      </c>
      <c r="I205">
        <v>242.97509914829988</v>
      </c>
      <c r="J205">
        <v>11322</v>
      </c>
      <c r="K205">
        <v>30260.82</v>
      </c>
      <c r="L205">
        <v>0.37996360911912658</v>
      </c>
      <c r="M205">
        <v>20.394948089478753</v>
      </c>
      <c r="N205">
        <v>8.8448571122765696</v>
      </c>
      <c r="O205">
        <v>6</v>
      </c>
      <c r="P205">
        <v>513</v>
      </c>
      <c r="Q205">
        <v>2127</v>
      </c>
      <c r="R205">
        <v>46.580327517927856</v>
      </c>
      <c r="S205">
        <v>672.69613614470734</v>
      </c>
      <c r="T205">
        <v>963.42181312212347</v>
      </c>
      <c r="U205">
        <v>17531</v>
      </c>
      <c r="V205">
        <v>290.14</v>
      </c>
      <c r="W205" s="7">
        <v>0</v>
      </c>
      <c r="X205">
        <f>VLOOKUP(B205,'3月14日之前使用和计算的所有数据'!B:I,8,0)</f>
        <v>4</v>
      </c>
      <c r="Y205">
        <f>VLOOKUP(B205,'3月14日之前使用和计算的所有数据'!B:J,9,0)</f>
        <v>15</v>
      </c>
      <c r="Z205">
        <f>VLOOKUP(B205,'3月14日之前使用和计算的所有数据'!B:K,10,0)</f>
        <v>28</v>
      </c>
      <c r="AA205">
        <f>VLOOKUP(B205,'3月14日之前使用和计算的所有数据'!B:L,11,0)</f>
        <v>5.1826579999999997E-2</v>
      </c>
      <c r="AB205">
        <f>VLOOKUP(B205,'3月14日之前使用和计算的所有数据'!B:M,12,0)</f>
        <v>1.6284000000000001E-4</v>
      </c>
      <c r="AC205">
        <f>VLOOKUP(B205,'3月14日之前使用和计算的所有数据'!B:N,13,0)</f>
        <v>7.8662299999999997E-4</v>
      </c>
      <c r="AD205">
        <f>VLOOKUP(B205,'3月14日之前使用和计算的所有数据'!B:O,14,0)</f>
        <v>0.88496881835433683</v>
      </c>
      <c r="AE205" s="38">
        <f>VLOOKUP(B205,'3月14日之前使用和计算的所有数据'!B:P,15,0)</f>
        <v>691</v>
      </c>
      <c r="AF205">
        <v>106.92308300000001</v>
      </c>
      <c r="AG205">
        <v>27.706838999999999</v>
      </c>
    </row>
    <row r="206" spans="1:33">
      <c r="A206">
        <v>215</v>
      </c>
      <c r="B206" s="7" t="s">
        <v>66</v>
      </c>
      <c r="C206">
        <v>6.2225649540000001</v>
      </c>
      <c r="D206">
        <v>2098</v>
      </c>
      <c r="E206">
        <v>28</v>
      </c>
      <c r="F206" s="7">
        <v>16</v>
      </c>
      <c r="G206">
        <v>365.5</v>
      </c>
      <c r="H206">
        <v>0.59674418604651169</v>
      </c>
      <c r="I206">
        <v>454.94149863081901</v>
      </c>
      <c r="J206">
        <v>24585</v>
      </c>
      <c r="K206">
        <v>27579.06</v>
      </c>
      <c r="L206">
        <v>0.59917920656634749</v>
      </c>
      <c r="M206">
        <v>49.348837209302324</v>
      </c>
      <c r="N206">
        <v>27.668946648426811</v>
      </c>
      <c r="O206">
        <v>25</v>
      </c>
      <c r="P206">
        <v>290</v>
      </c>
      <c r="Q206">
        <v>815</v>
      </c>
      <c r="R206">
        <v>672.41586867305057</v>
      </c>
      <c r="S206">
        <v>668.12585499316015</v>
      </c>
      <c r="T206">
        <v>978.65937072503436</v>
      </c>
      <c r="U206">
        <v>28533</v>
      </c>
      <c r="V206">
        <v>978.5</v>
      </c>
      <c r="W206" s="7">
        <v>5690000</v>
      </c>
      <c r="X206">
        <f>VLOOKUP(B206,'3月14日之前使用和计算的所有数据'!B:I,8,0)</f>
        <v>4</v>
      </c>
      <c r="Y206">
        <f>VLOOKUP(B206,'3月14日之前使用和计算的所有数据'!B:J,9,0)</f>
        <v>11</v>
      </c>
      <c r="Z206">
        <f>VLOOKUP(B206,'3月14日之前使用和计算的所有数据'!B:K,10,0)</f>
        <v>23</v>
      </c>
      <c r="AA206">
        <f>VLOOKUP(B206,'3月14日之前使用和计算的所有数据'!B:L,11,0)</f>
        <v>1.311002E-2</v>
      </c>
      <c r="AB206">
        <f>VLOOKUP(B206,'3月14日之前使用和计算的所有数据'!B:M,12,0)</f>
        <v>1.5683799999999999E-4</v>
      </c>
      <c r="AC206">
        <f>VLOOKUP(B206,'3月14日之前使用和计算的所有数据'!B:N,13,0)</f>
        <v>3.0254799999999998E-4</v>
      </c>
      <c r="AD206">
        <f>VLOOKUP(B206,'3月14日之前使用和计算的所有数据'!B:O,14,0)</f>
        <v>4.0133942580630713</v>
      </c>
      <c r="AE206" s="38">
        <f>VLOOKUP(B206,'3月14日之前使用和计算的所有数据'!B:P,15,0)</f>
        <v>856</v>
      </c>
      <c r="AF206">
        <v>106.72485</v>
      </c>
      <c r="AG206">
        <v>26.604848</v>
      </c>
    </row>
    <row r="207" spans="1:33">
      <c r="A207">
        <v>217</v>
      </c>
      <c r="B207" s="7" t="s">
        <v>46</v>
      </c>
      <c r="C207">
        <v>1.523084246</v>
      </c>
      <c r="D207">
        <v>608</v>
      </c>
      <c r="E207">
        <v>37</v>
      </c>
      <c r="F207" s="7">
        <v>13</v>
      </c>
      <c r="G207">
        <v>407.06</v>
      </c>
      <c r="H207">
        <v>8.0528668992286154E-2</v>
      </c>
      <c r="I207">
        <v>121.48143726871196</v>
      </c>
      <c r="J207">
        <v>9949</v>
      </c>
      <c r="K207">
        <v>22761.58</v>
      </c>
      <c r="L207">
        <v>0.45693509556330764</v>
      </c>
      <c r="M207">
        <v>22.522478258733358</v>
      </c>
      <c r="N207">
        <v>10.231906844199873</v>
      </c>
      <c r="O207">
        <v>2</v>
      </c>
      <c r="P207">
        <v>220</v>
      </c>
      <c r="Q207">
        <v>1500</v>
      </c>
      <c r="R207">
        <v>29.941531960890288</v>
      </c>
      <c r="S207">
        <v>499.43497273129265</v>
      </c>
      <c r="T207">
        <v>829.11610082051777</v>
      </c>
      <c r="U207">
        <v>6654</v>
      </c>
      <c r="V207">
        <v>76.41</v>
      </c>
      <c r="W207" s="7">
        <v>0</v>
      </c>
      <c r="X207">
        <f>VLOOKUP(B207,'3月14日之前使用和计算的所有数据'!B:I,8,0)</f>
        <v>4</v>
      </c>
      <c r="Y207">
        <f>VLOOKUP(B207,'3月14日之前使用和计算的所有数据'!B:J,9,0)</f>
        <v>13</v>
      </c>
      <c r="Z207">
        <f>VLOOKUP(B207,'3月14日之前使用和计算的所有数据'!B:K,10,0)</f>
        <v>23</v>
      </c>
      <c r="AA207">
        <f>VLOOKUP(B207,'3月14日之前使用和计算的所有数据'!B:L,11,0)</f>
        <v>2.0291850000000002E-3</v>
      </c>
      <c r="AB207">
        <f>VLOOKUP(B207,'3月14日之前使用和计算的所有数据'!B:M,12,0)</f>
        <v>1.4889800000000001E-4</v>
      </c>
      <c r="AC207">
        <f>VLOOKUP(B207,'3月14日之前使用和计算的所有数据'!B:N,13,0)</f>
        <v>8.8298400000000001E-5</v>
      </c>
      <c r="AD207">
        <f>VLOOKUP(B207,'3月14日之前使用和计算的所有数据'!B:O,14,0)</f>
        <v>0.43408619715312208</v>
      </c>
      <c r="AE207" s="38">
        <f>VLOOKUP(B207,'3月14日之前使用和计算的所有数据'!B:P,15,0)</f>
        <v>704.40300000000002</v>
      </c>
      <c r="AF207">
        <v>108.448733</v>
      </c>
      <c r="AG207">
        <v>24.664937999999999</v>
      </c>
    </row>
    <row r="208" spans="1:33">
      <c r="A208">
        <v>218</v>
      </c>
      <c r="B208" s="7" t="s">
        <v>20</v>
      </c>
      <c r="C208">
        <v>8.7380013289999994</v>
      </c>
      <c r="D208">
        <v>6181</v>
      </c>
      <c r="E208">
        <v>25</v>
      </c>
      <c r="F208" s="7">
        <v>23</v>
      </c>
      <c r="G208">
        <v>694.8</v>
      </c>
      <c r="H208">
        <v>0.38213874496257916</v>
      </c>
      <c r="I208">
        <v>314.40336666817501</v>
      </c>
      <c r="J208">
        <v>21945</v>
      </c>
      <c r="K208">
        <v>32596.13</v>
      </c>
      <c r="L208">
        <v>0.29073114565342545</v>
      </c>
      <c r="M208">
        <v>33.824122049510656</v>
      </c>
      <c r="N208">
        <v>18.578008059873348</v>
      </c>
      <c r="O208">
        <v>30</v>
      </c>
      <c r="P208">
        <v>355</v>
      </c>
      <c r="Q208">
        <v>1548</v>
      </c>
      <c r="R208">
        <v>370.7196315486471</v>
      </c>
      <c r="S208">
        <v>554.54807138744968</v>
      </c>
      <c r="T208">
        <v>757.91594703511805</v>
      </c>
      <c r="U208">
        <v>8855</v>
      </c>
      <c r="V208">
        <v>943.83</v>
      </c>
      <c r="W208" s="7">
        <v>2306000</v>
      </c>
      <c r="X208">
        <f>VLOOKUP(B208,'3月14日之前使用和计算的所有数据'!B:I,8,0)</f>
        <v>6</v>
      </c>
      <c r="Y208">
        <f>VLOOKUP(B208,'3月14日之前使用和计算的所有数据'!B:J,9,0)</f>
        <v>16</v>
      </c>
      <c r="Z208">
        <f>VLOOKUP(B208,'3月14日之前使用和计算的所有数据'!B:K,10,0)</f>
        <v>28</v>
      </c>
      <c r="AA208">
        <f>VLOOKUP(B208,'3月14日之前使用和计算的所有数据'!B:L,11,0)</f>
        <v>4.7818569999999998E-2</v>
      </c>
      <c r="AB208">
        <f>VLOOKUP(B208,'3月14日之前使用和计算的所有数据'!B:M,12,0)</f>
        <v>1.53728E-4</v>
      </c>
      <c r="AC208">
        <f>VLOOKUP(B208,'3月14日之前使用和计算的所有数据'!B:N,13,0)</f>
        <v>1.0891E-4</v>
      </c>
      <c r="AD208">
        <f>VLOOKUP(B208,'3月14日之前使用和计算的所有数据'!B:O,14,0)</f>
        <v>1.1945311084407786</v>
      </c>
      <c r="AE208" s="38">
        <f>VLOOKUP(B208,'3月14日之前使用和计算的所有数据'!B:P,15,0)</f>
        <v>722</v>
      </c>
      <c r="AF208">
        <v>108.31352800000001</v>
      </c>
      <c r="AG208">
        <v>22.833932999999998</v>
      </c>
    </row>
    <row r="209" spans="1:33">
      <c r="A209">
        <v>219</v>
      </c>
      <c r="B209" s="7" t="s">
        <v>201</v>
      </c>
      <c r="C209">
        <v>1.643645343</v>
      </c>
      <c r="D209">
        <v>426</v>
      </c>
      <c r="E209">
        <v>41</v>
      </c>
      <c r="F209" s="7">
        <v>4</v>
      </c>
      <c r="G209">
        <v>259.02</v>
      </c>
      <c r="H209">
        <v>0.13539495019689601</v>
      </c>
      <c r="I209">
        <v>95.512371400125375</v>
      </c>
      <c r="J209">
        <v>11973</v>
      </c>
      <c r="K209">
        <v>27233.15</v>
      </c>
      <c r="L209">
        <v>0.56752374334028266</v>
      </c>
      <c r="M209">
        <v>20.994517797853447</v>
      </c>
      <c r="N209">
        <v>9.6286001080997607</v>
      </c>
      <c r="O209">
        <v>1</v>
      </c>
      <c r="P209">
        <v>194</v>
      </c>
      <c r="Q209">
        <v>1497</v>
      </c>
      <c r="R209">
        <v>43.224461431549692</v>
      </c>
      <c r="S209">
        <v>800.32429928190891</v>
      </c>
      <c r="T209">
        <v>872.90556713767285</v>
      </c>
      <c r="U209">
        <v>8203</v>
      </c>
      <c r="V209">
        <v>0</v>
      </c>
      <c r="W209" s="7">
        <v>20577</v>
      </c>
      <c r="X209">
        <f>VLOOKUP(B209,'3月14日之前使用和计算的所有数据'!B:I,8,0)</f>
        <v>2</v>
      </c>
      <c r="Y209">
        <f>VLOOKUP(B209,'3月14日之前使用和计算的所有数据'!B:J,9,0)</f>
        <v>8</v>
      </c>
      <c r="Z209">
        <f>VLOOKUP(B209,'3月14日之前使用和计算的所有数据'!B:K,10,0)</f>
        <v>19</v>
      </c>
      <c r="AA209">
        <f>VLOOKUP(B209,'3月14日之前使用和计算的所有数据'!B:L,11,0)</f>
        <v>1.413906E-2</v>
      </c>
      <c r="AB209">
        <f>VLOOKUP(B209,'3月14日之前使用和计算的所有数据'!B:M,12,0)</f>
        <v>1.65563E-4</v>
      </c>
      <c r="AC209">
        <f>VLOOKUP(B209,'3月14日之前使用和计算的所有数据'!B:N,13,0)</f>
        <v>9.7861200000000006E-3</v>
      </c>
      <c r="AD209">
        <f>VLOOKUP(B209,'3月14日之前使用和计算的所有数据'!B:O,14,0)</f>
        <v>0.18211242963660973</v>
      </c>
      <c r="AE209" s="38">
        <f>VLOOKUP(B209,'3月14日之前使用和计算的所有数据'!B:P,15,0)</f>
        <v>1066.01</v>
      </c>
      <c r="AF209">
        <v>107.651077</v>
      </c>
      <c r="AG209">
        <v>35.730651999999999</v>
      </c>
    </row>
    <row r="210" spans="1:33">
      <c r="A210">
        <v>220</v>
      </c>
      <c r="B210" s="7" t="s">
        <v>196</v>
      </c>
      <c r="C210">
        <v>1.068646381</v>
      </c>
      <c r="D210">
        <v>321</v>
      </c>
      <c r="E210">
        <v>35</v>
      </c>
      <c r="F210" s="7">
        <v>13</v>
      </c>
      <c r="G210">
        <v>298.62</v>
      </c>
      <c r="H210">
        <v>0.1562186055856942</v>
      </c>
      <c r="I210">
        <v>146.88637481554352</v>
      </c>
      <c r="J210">
        <v>4491</v>
      </c>
      <c r="K210">
        <v>22887.55</v>
      </c>
      <c r="L210">
        <v>0.52910052910052907</v>
      </c>
      <c r="M210">
        <v>22.891969727412764</v>
      </c>
      <c r="N210">
        <v>7.4274998325631234</v>
      </c>
      <c r="O210">
        <v>1</v>
      </c>
      <c r="P210">
        <v>293</v>
      </c>
      <c r="Q210">
        <v>1607</v>
      </c>
      <c r="R210">
        <v>14.908579465541491</v>
      </c>
      <c r="S210">
        <v>743.41973076150282</v>
      </c>
      <c r="T210">
        <v>845.55622530306073</v>
      </c>
      <c r="U210">
        <v>2128</v>
      </c>
      <c r="V210">
        <v>34.43</v>
      </c>
      <c r="W210" s="7">
        <v>0</v>
      </c>
      <c r="X210">
        <f>VLOOKUP(B210,'3月14日之前使用和计算的所有数据'!B:I,8,0)</f>
        <v>4</v>
      </c>
      <c r="Y210">
        <f>VLOOKUP(B210,'3月14日之前使用和计算的所有数据'!B:J,9,0)</f>
        <v>12</v>
      </c>
      <c r="Z210">
        <f>VLOOKUP(B210,'3月14日之前使用和计算的所有数据'!B:K,10,0)</f>
        <v>27</v>
      </c>
      <c r="AA210">
        <f>VLOOKUP(B210,'3月14日之前使用和计算的所有数据'!B:L,11,0)</f>
        <v>4.273188E-2</v>
      </c>
      <c r="AB210">
        <f>VLOOKUP(B210,'3月14日之前使用和计算的所有数据'!B:M,12,0)</f>
        <v>1.65673E-4</v>
      </c>
      <c r="AC210">
        <f>VLOOKUP(B210,'3月14日之前使用和计算的所有数据'!B:N,13,0)</f>
        <v>1.0884019999999999E-2</v>
      </c>
      <c r="AD210">
        <f>VLOOKUP(B210,'3月14日之前使用和计算的所有数据'!B:O,14,0)</f>
        <v>0.960050019041638</v>
      </c>
      <c r="AE210" s="38">
        <f>VLOOKUP(B210,'3月14日之前使用和计算的所有数据'!B:P,15,0)</f>
        <v>1033.06</v>
      </c>
      <c r="AF210">
        <v>105.24224599999999</v>
      </c>
      <c r="AG210">
        <v>35.210880000000003</v>
      </c>
    </row>
    <row r="211" spans="1:33">
      <c r="A211">
        <v>221</v>
      </c>
      <c r="B211" s="7" t="s">
        <v>168</v>
      </c>
      <c r="C211">
        <v>0.241323018</v>
      </c>
      <c r="D211">
        <v>68</v>
      </c>
      <c r="E211">
        <v>36</v>
      </c>
      <c r="F211" s="7">
        <v>13</v>
      </c>
      <c r="G211">
        <v>278.31</v>
      </c>
      <c r="H211">
        <v>0.19751356401135423</v>
      </c>
      <c r="I211">
        <v>99.702658164361978</v>
      </c>
      <c r="J211">
        <v>5428</v>
      </c>
      <c r="K211">
        <v>23364.41</v>
      </c>
      <c r="L211">
        <v>0.84797527936473716</v>
      </c>
      <c r="M211">
        <v>16.776256692177789</v>
      </c>
      <c r="N211">
        <v>10.172110236786317</v>
      </c>
      <c r="O211">
        <v>1</v>
      </c>
      <c r="P211">
        <v>232</v>
      </c>
      <c r="Q211">
        <v>2285</v>
      </c>
      <c r="R211">
        <v>17.351155186662353</v>
      </c>
      <c r="S211">
        <v>691.6747511767453</v>
      </c>
      <c r="T211">
        <v>1054.9387373791815</v>
      </c>
      <c r="U211">
        <v>1206</v>
      </c>
      <c r="V211">
        <v>0</v>
      </c>
      <c r="W211" s="7">
        <v>0</v>
      </c>
      <c r="X211">
        <f>VLOOKUP(B211,'3月14日之前使用和计算的所有数据'!B:I,8,0)</f>
        <v>4</v>
      </c>
      <c r="Y211">
        <f>VLOOKUP(B211,'3月14日之前使用和计算的所有数据'!B:J,9,0)</f>
        <v>10</v>
      </c>
      <c r="Z211">
        <f>VLOOKUP(B211,'3月14日之前使用和计算的所有数据'!B:K,10,0)</f>
        <v>24</v>
      </c>
      <c r="AA211">
        <f>VLOOKUP(B211,'3月14日之前使用和计算的所有数据'!B:L,11,0)</f>
        <v>2.780173E-2</v>
      </c>
      <c r="AB211">
        <f>VLOOKUP(B211,'3月14日之前使用和计算的所有数据'!B:M,12,0)</f>
        <v>1.6605799999999999E-4</v>
      </c>
      <c r="AC211">
        <f>VLOOKUP(B211,'3月14日之前使用和计算的所有数据'!B:N,13,0)</f>
        <v>6.6316819999999999E-3</v>
      </c>
      <c r="AD211">
        <f>VLOOKUP(B211,'3月14日之前使用和计算的所有数据'!B:O,14,0)</f>
        <v>0.38367696506244142</v>
      </c>
      <c r="AE211" s="38">
        <f>VLOOKUP(B211,'3月14日之前使用和计算的所有数据'!B:P,15,0)</f>
        <v>682.05499999999995</v>
      </c>
      <c r="AF211">
        <v>104.92429799999999</v>
      </c>
      <c r="AG211">
        <v>33.393017</v>
      </c>
    </row>
    <row r="212" spans="1:33">
      <c r="A212">
        <v>222</v>
      </c>
      <c r="B212" s="7" t="s">
        <v>122</v>
      </c>
      <c r="C212">
        <v>1.841111052</v>
      </c>
      <c r="D212">
        <v>1384</v>
      </c>
      <c r="E212">
        <v>36</v>
      </c>
      <c r="F212" s="7">
        <v>7</v>
      </c>
      <c r="G212">
        <v>751.5</v>
      </c>
      <c r="H212">
        <v>0.25672654690618762</v>
      </c>
      <c r="I212">
        <v>602.21171568234638</v>
      </c>
      <c r="J212">
        <v>10982</v>
      </c>
      <c r="K212">
        <v>21677.23</v>
      </c>
      <c r="L212">
        <v>0.72255489021956087</v>
      </c>
      <c r="M212">
        <v>22.998003992015967</v>
      </c>
      <c r="N212">
        <v>10.186294078509647</v>
      </c>
      <c r="O212">
        <v>4</v>
      </c>
      <c r="P212">
        <v>521</v>
      </c>
      <c r="Q212">
        <v>262</v>
      </c>
      <c r="R212">
        <v>94.564204923486358</v>
      </c>
      <c r="S212">
        <v>628.60944777112445</v>
      </c>
      <c r="T212">
        <v>703.39321357285439</v>
      </c>
      <c r="U212">
        <v>16395.13</v>
      </c>
      <c r="V212">
        <v>354.23</v>
      </c>
      <c r="W212" s="7">
        <v>63697</v>
      </c>
      <c r="X212">
        <f>VLOOKUP(B212,'3月14日之前使用和计算的所有数据'!B:I,8,0)</f>
        <v>4</v>
      </c>
      <c r="Y212">
        <f>VLOOKUP(B212,'3月14日之前使用和计算的所有数据'!B:J,9,0)</f>
        <v>9</v>
      </c>
      <c r="Z212">
        <f>VLOOKUP(B212,'3月14日之前使用和计算的所有数据'!B:K,10,0)</f>
        <v>20</v>
      </c>
      <c r="AA212">
        <f>VLOOKUP(B212,'3月14日之前使用和计算的所有数据'!B:L,11,0)</f>
        <v>8.2439639999999995E-3</v>
      </c>
      <c r="AB212">
        <f>VLOOKUP(B212,'3月14日之前使用和计算的所有数据'!B:M,12,0)</f>
        <v>1.61421E-4</v>
      </c>
      <c r="AC212">
        <f>VLOOKUP(B212,'3月14日之前使用和计算的所有数据'!B:N,13,0)</f>
        <v>2.3727539999999999E-3</v>
      </c>
      <c r="AD212">
        <f>VLOOKUP(B212,'3月14日之前使用和计算的所有数据'!B:O,14,0)</f>
        <v>1.0463023469255841</v>
      </c>
      <c r="AE212" s="38">
        <f>VLOOKUP(B212,'3月14日之前使用和计算的所有数据'!B:P,15,0)</f>
        <v>304</v>
      </c>
      <c r="AF212">
        <v>105.898506</v>
      </c>
      <c r="AG212">
        <v>30.994084000000001</v>
      </c>
    </row>
    <row r="213" spans="1:33">
      <c r="A213">
        <v>226</v>
      </c>
      <c r="B213" s="7" t="s">
        <v>325</v>
      </c>
      <c r="C213">
        <v>0.42970092799999998</v>
      </c>
      <c r="D213">
        <v>150</v>
      </c>
      <c r="E213">
        <v>37</v>
      </c>
      <c r="F213" s="7">
        <v>1</v>
      </c>
      <c r="G213">
        <v>347.33</v>
      </c>
      <c r="H213">
        <v>0.245357441050298</v>
      </c>
      <c r="I213">
        <v>483.34261063178405</v>
      </c>
      <c r="J213">
        <v>15509</v>
      </c>
      <c r="K213">
        <v>23963.85</v>
      </c>
      <c r="L213">
        <v>0.50672271326980112</v>
      </c>
      <c r="M213">
        <v>23.067399879077534</v>
      </c>
      <c r="N213">
        <v>9.210261134943714</v>
      </c>
      <c r="O213">
        <v>2</v>
      </c>
      <c r="P213">
        <v>245</v>
      </c>
      <c r="Q213">
        <v>207</v>
      </c>
      <c r="R213">
        <v>40.442806552846001</v>
      </c>
      <c r="S213">
        <v>559.69826965709854</v>
      </c>
      <c r="T213">
        <v>529.17974260789447</v>
      </c>
      <c r="U213">
        <v>6322.67</v>
      </c>
      <c r="V213">
        <v>40.020000000000003</v>
      </c>
      <c r="W213" s="7">
        <v>0</v>
      </c>
      <c r="X213">
        <f>VLOOKUP(B213,'3月14日之前使用和计算的所有数据'!B:I,8,0)</f>
        <v>2</v>
      </c>
      <c r="Y213">
        <f>VLOOKUP(B213,'3月14日之前使用和计算的所有数据'!B:J,9,0)</f>
        <v>8</v>
      </c>
      <c r="Z213">
        <f>VLOOKUP(B213,'3月14日之前使用和计算的所有数据'!B:K,10,0)</f>
        <v>16</v>
      </c>
      <c r="AA213">
        <f>VLOOKUP(B213,'3月14日之前使用和计算的所有数据'!B:L,11,0)</f>
        <v>8.5683479999999999E-3</v>
      </c>
      <c r="AB213">
        <f>VLOOKUP(B213,'3月14日之前使用和计算的所有数据'!B:M,12,0)</f>
        <v>1.53752E-4</v>
      </c>
      <c r="AC213">
        <f>VLOOKUP(B213,'3月14日之前使用和计算的所有数据'!B:N,13,0)</f>
        <v>1.11514E-4</v>
      </c>
      <c r="AD213">
        <f>VLOOKUP(B213,'3月14日之前使用和计算的所有数据'!B:O,14,0)</f>
        <v>0.86765219080449685</v>
      </c>
      <c r="AE213" s="38">
        <f>VLOOKUP(B213,'3月14日之前使用和计算的所有数据'!B:P,15,0)</f>
        <v>97</v>
      </c>
      <c r="AF213">
        <v>103.371595</v>
      </c>
      <c r="AG213">
        <v>29.914065999999998</v>
      </c>
    </row>
    <row r="214" spans="1:33">
      <c r="A214">
        <v>227</v>
      </c>
      <c r="B214" s="7" t="s">
        <v>98</v>
      </c>
      <c r="C214">
        <v>0.33111645699999998</v>
      </c>
      <c r="D214">
        <v>117</v>
      </c>
      <c r="E214">
        <v>32</v>
      </c>
      <c r="F214" s="7">
        <v>4</v>
      </c>
      <c r="G214">
        <v>353.38</v>
      </c>
      <c r="H214">
        <v>0.32588148735072725</v>
      </c>
      <c r="I214">
        <v>275.51847809137689</v>
      </c>
      <c r="J214">
        <v>18379</v>
      </c>
      <c r="K214">
        <v>23112.69</v>
      </c>
      <c r="L214">
        <v>0.80932707000962134</v>
      </c>
      <c r="M214">
        <v>33.083366347840851</v>
      </c>
      <c r="N214">
        <v>15.832814533929481</v>
      </c>
      <c r="O214">
        <v>1</v>
      </c>
      <c r="P214">
        <v>232</v>
      </c>
      <c r="Q214">
        <v>552</v>
      </c>
      <c r="R214">
        <v>38.12043692342521</v>
      </c>
      <c r="S214">
        <v>484.74729752674176</v>
      </c>
      <c r="T214">
        <v>523.23278057615028</v>
      </c>
      <c r="U214">
        <v>7322</v>
      </c>
      <c r="V214">
        <v>113.6</v>
      </c>
      <c r="W214" s="7">
        <v>0</v>
      </c>
      <c r="X214">
        <f>VLOOKUP(B214,'3月14日之前使用和计算的所有数据'!B:I,8,0)</f>
        <v>2</v>
      </c>
      <c r="Y214">
        <f>VLOOKUP(B214,'3月14日之前使用和计算的所有数据'!B:J,9,0)</f>
        <v>4</v>
      </c>
      <c r="Z214">
        <f>VLOOKUP(B214,'3月14日之前使用和计算的所有数据'!B:K,10,0)</f>
        <v>13</v>
      </c>
      <c r="AA214">
        <f>VLOOKUP(B214,'3月14日之前使用和计算的所有数据'!B:L,11,0)</f>
        <v>3.963973E-3</v>
      </c>
      <c r="AB214">
        <f>VLOOKUP(B214,'3月14日之前使用和计算的所有数据'!B:M,12,0)</f>
        <v>1.47732E-4</v>
      </c>
      <c r="AC214">
        <f>VLOOKUP(B214,'3月14日之前使用和计算的所有数据'!B:N,13,0)</f>
        <v>2.94571E-5</v>
      </c>
      <c r="AD214">
        <f>VLOOKUP(B214,'3月14日之前使用和计算的所有数据'!B:O,14,0)</f>
        <v>0.27879234702035416</v>
      </c>
      <c r="AE214" s="38">
        <f>VLOOKUP(B214,'3月14日之前使用和计算的所有数据'!B:P,15,0)</f>
        <v>187</v>
      </c>
      <c r="AF214">
        <v>103.76133</v>
      </c>
      <c r="AG214">
        <v>29.555375000000002</v>
      </c>
    </row>
    <row r="215" spans="1:33">
      <c r="A215">
        <v>228</v>
      </c>
      <c r="B215" s="7" t="s">
        <v>73</v>
      </c>
      <c r="C215">
        <v>0.18981610500000001</v>
      </c>
      <c r="D215">
        <v>109</v>
      </c>
      <c r="E215">
        <v>37</v>
      </c>
      <c r="F215" s="7">
        <v>8</v>
      </c>
      <c r="G215">
        <v>555.28</v>
      </c>
      <c r="H215">
        <v>0.14608845987609856</v>
      </c>
      <c r="I215">
        <v>245.08099042238601</v>
      </c>
      <c r="J215">
        <v>6025</v>
      </c>
      <c r="K215">
        <v>26713.78</v>
      </c>
      <c r="L215">
        <v>0.34937328915141913</v>
      </c>
      <c r="M215">
        <v>15.608341737501801</v>
      </c>
      <c r="N215">
        <v>4.4860250684339436</v>
      </c>
      <c r="O215">
        <v>1</v>
      </c>
      <c r="P215">
        <v>216</v>
      </c>
      <c r="Q215">
        <v>2128</v>
      </c>
      <c r="R215">
        <v>10.003961965134707</v>
      </c>
      <c r="S215">
        <v>649.04192479469828</v>
      </c>
      <c r="T215">
        <v>1343.2862699899151</v>
      </c>
      <c r="U215">
        <v>2059</v>
      </c>
      <c r="V215">
        <v>168</v>
      </c>
      <c r="W215" s="7">
        <v>16500</v>
      </c>
      <c r="X215">
        <f>VLOOKUP(B215,'3月14日之前使用和计算的所有数据'!B:I,8,0)</f>
        <v>2</v>
      </c>
      <c r="Y215">
        <f>VLOOKUP(B215,'3月14日之前使用和计算的所有数据'!B:J,9,0)</f>
        <v>7</v>
      </c>
      <c r="Z215">
        <f>VLOOKUP(B215,'3月14日之前使用和计算的所有数据'!B:K,10,0)</f>
        <v>14</v>
      </c>
      <c r="AA215">
        <f>VLOOKUP(B215,'3月14日之前使用和计算的所有数据'!B:L,11,0)</f>
        <v>2.1266729999999999E-3</v>
      </c>
      <c r="AB215">
        <f>VLOOKUP(B215,'3月14日之前使用和计算的所有数据'!B:M,12,0)</f>
        <v>1.4494900000000001E-4</v>
      </c>
      <c r="AC215">
        <f>VLOOKUP(B215,'3月14日之前使用和计算的所有数据'!B:N,13,0)</f>
        <v>1.5259100000000001E-5</v>
      </c>
      <c r="AD215">
        <f>VLOOKUP(B215,'3月14日之前使用和计算的所有数据'!B:O,14,0)</f>
        <v>3.7544399871983138E-2</v>
      </c>
      <c r="AE215" s="38">
        <f>VLOOKUP(B215,'3月14日之前使用和计算的所有数据'!B:P,15,0)</f>
        <v>616</v>
      </c>
      <c r="AF215">
        <v>105.05425099999999</v>
      </c>
      <c r="AG215">
        <v>27.675521</v>
      </c>
    </row>
    <row r="216" spans="1:33">
      <c r="A216">
        <v>229</v>
      </c>
      <c r="B216" s="7" t="s">
        <v>48</v>
      </c>
      <c r="C216">
        <v>1.6318772580000001</v>
      </c>
      <c r="D216">
        <v>953</v>
      </c>
      <c r="E216">
        <v>24</v>
      </c>
      <c r="F216" s="7">
        <v>26</v>
      </c>
      <c r="G216">
        <v>531.26</v>
      </c>
      <c r="H216">
        <v>0.62737642585551334</v>
      </c>
      <c r="I216">
        <v>252.80038068046633</v>
      </c>
      <c r="J216">
        <v>25826</v>
      </c>
      <c r="K216">
        <v>29889.22</v>
      </c>
      <c r="L216">
        <v>0.59104769792568612</v>
      </c>
      <c r="M216">
        <v>56.364115499002374</v>
      </c>
      <c r="N216">
        <v>59.38147046643828</v>
      </c>
      <c r="O216">
        <v>38</v>
      </c>
      <c r="P216">
        <v>284</v>
      </c>
      <c r="Q216">
        <v>1335</v>
      </c>
      <c r="R216">
        <v>508.07890674999061</v>
      </c>
      <c r="S216">
        <v>588.60068516357342</v>
      </c>
      <c r="T216">
        <v>999.13413394571398</v>
      </c>
      <c r="U216">
        <v>8456</v>
      </c>
      <c r="V216">
        <v>1399</v>
      </c>
      <c r="W216" s="7">
        <v>7210000</v>
      </c>
      <c r="X216">
        <f>VLOOKUP(B216,'3月14日之前使用和计算的所有数据'!B:I,8,0)</f>
        <v>5</v>
      </c>
      <c r="Y216">
        <f>VLOOKUP(B216,'3月14日之前使用和计算的所有数据'!B:J,9,0)</f>
        <v>12</v>
      </c>
      <c r="Z216">
        <f>VLOOKUP(B216,'3月14日之前使用和计算的所有数据'!B:K,10,0)</f>
        <v>23</v>
      </c>
      <c r="AA216">
        <f>VLOOKUP(B216,'3月14日之前使用和计算的所有数据'!B:L,11,0)</f>
        <v>3.8073000000000003E-2</v>
      </c>
      <c r="AB216">
        <f>VLOOKUP(B216,'3月14日之前使用和计算的所有数据'!B:M,12,0)</f>
        <v>1.4839000000000001E-4</v>
      </c>
      <c r="AC216">
        <f>VLOOKUP(B216,'3月14日之前使用和计算的所有数据'!B:N,13,0)</f>
        <v>3.6213200000000001E-5</v>
      </c>
      <c r="AD216">
        <f>VLOOKUP(B216,'3月14日之前使用和计算的所有数据'!B:O,14,0)</f>
        <v>3.117576527808394</v>
      </c>
      <c r="AE216" s="38">
        <f>VLOOKUP(B216,'3月14日之前使用和计算的所有数据'!B:P,15,0)</f>
        <v>916</v>
      </c>
      <c r="AF216">
        <v>102.677334</v>
      </c>
      <c r="AG216">
        <v>25.05057</v>
      </c>
    </row>
    <row r="217" spans="1:33">
      <c r="A217">
        <v>230</v>
      </c>
      <c r="B217" s="7" t="s">
        <v>41</v>
      </c>
      <c r="C217">
        <v>0.73287077199999995</v>
      </c>
      <c r="D217">
        <v>169</v>
      </c>
      <c r="E217">
        <v>37</v>
      </c>
      <c r="F217" s="7">
        <v>11</v>
      </c>
      <c r="G217">
        <v>213.67</v>
      </c>
      <c r="H217">
        <v>0.19590958019375673</v>
      </c>
      <c r="I217">
        <v>139.79064442263655</v>
      </c>
      <c r="J217">
        <v>28245</v>
      </c>
      <c r="K217">
        <v>27666.240000000002</v>
      </c>
      <c r="L217">
        <v>0.83306032667197083</v>
      </c>
      <c r="M217">
        <v>42.130387981466747</v>
      </c>
      <c r="N217">
        <v>18.112041933823186</v>
      </c>
      <c r="O217">
        <v>2</v>
      </c>
      <c r="P217">
        <v>121</v>
      </c>
      <c r="Q217">
        <v>607</v>
      </c>
      <c r="R217">
        <v>52.281555669958351</v>
      </c>
      <c r="S217">
        <v>605.13876538587544</v>
      </c>
      <c r="T217">
        <v>924.3225534703048</v>
      </c>
      <c r="U217">
        <v>2943</v>
      </c>
      <c r="V217">
        <v>0</v>
      </c>
      <c r="W217" s="7">
        <v>0</v>
      </c>
      <c r="X217">
        <f>VLOOKUP(B217,'3月14日之前使用和计算的所有数据'!B:I,8,0)</f>
        <v>3</v>
      </c>
      <c r="Y217">
        <f>VLOOKUP(B217,'3月14日之前使用和计算的所有数据'!B:J,9,0)</f>
        <v>9</v>
      </c>
      <c r="Z217">
        <f>VLOOKUP(B217,'3月14日之前使用和计算的所有数据'!B:K,10,0)</f>
        <v>15</v>
      </c>
      <c r="AA217">
        <f>VLOOKUP(B217,'3月14日之前使用和计算的所有数据'!B:L,11,0)</f>
        <v>8.7156300000000003E-3</v>
      </c>
      <c r="AB217">
        <f>VLOOKUP(B217,'3月14日之前使用和计算的所有数据'!B:M,12,0)</f>
        <v>1.4300000000000001E-4</v>
      </c>
      <c r="AC217">
        <f>VLOOKUP(B217,'3月14日之前使用和计算的所有数据'!B:N,13,0)</f>
        <v>1.31253E-5</v>
      </c>
      <c r="AD217">
        <f>VLOOKUP(B217,'3月14日之前使用和计算的所有数据'!B:O,14,0)</f>
        <v>0.89108201309060864</v>
      </c>
      <c r="AE217" s="38">
        <f>VLOOKUP(B217,'3月14日之前使用和计算的所有数据'!B:P,15,0)</f>
        <v>1029</v>
      </c>
      <c r="AF217">
        <v>102.168863</v>
      </c>
      <c r="AG217">
        <v>24.669815</v>
      </c>
    </row>
    <row r="218" spans="1:33">
      <c r="A218">
        <v>231</v>
      </c>
      <c r="B218" s="7" t="s">
        <v>21</v>
      </c>
      <c r="C218">
        <v>0.98978790299999997</v>
      </c>
      <c r="D218">
        <v>252</v>
      </c>
      <c r="E218">
        <v>40</v>
      </c>
      <c r="F218" s="7">
        <v>10</v>
      </c>
      <c r="G218">
        <v>258.39999999999998</v>
      </c>
      <c r="H218">
        <v>9.9806501547987619E-2</v>
      </c>
      <c r="I218">
        <v>56.935110719400676</v>
      </c>
      <c r="J218">
        <v>8193</v>
      </c>
      <c r="K218">
        <v>24780.91</v>
      </c>
      <c r="L218">
        <v>0.49922600619195051</v>
      </c>
      <c r="M218">
        <v>20.96749226006192</v>
      </c>
      <c r="N218">
        <v>11.079721362229103</v>
      </c>
      <c r="O218">
        <v>2</v>
      </c>
      <c r="P218">
        <v>135</v>
      </c>
      <c r="Q218">
        <v>833</v>
      </c>
      <c r="R218">
        <v>29.527863777089784</v>
      </c>
      <c r="S218">
        <v>453.94736842105266</v>
      </c>
      <c r="T218">
        <v>729.1021671826627</v>
      </c>
      <c r="U218">
        <v>2528</v>
      </c>
      <c r="V218">
        <v>0</v>
      </c>
      <c r="W218" s="7">
        <v>191000</v>
      </c>
      <c r="X218">
        <f>VLOOKUP(B218,'3月14日之前使用和计算的所有数据'!B:I,8,0)</f>
        <v>3</v>
      </c>
      <c r="Y218">
        <f>VLOOKUP(B218,'3月14日之前使用和计算的所有数据'!B:J,9,0)</f>
        <v>6</v>
      </c>
      <c r="Z218">
        <f>VLOOKUP(B218,'3月14日之前使用和计算的所有数据'!B:K,10,0)</f>
        <v>12</v>
      </c>
      <c r="AA218">
        <f>VLOOKUP(B218,'3月14日之前使用和计算的所有数据'!B:L,11,0)</f>
        <v>8.2242610000000001E-3</v>
      </c>
      <c r="AB218">
        <f>VLOOKUP(B218,'3月14日之前使用和计算的所有数据'!B:M,12,0)</f>
        <v>1.40865E-4</v>
      </c>
      <c r="AC218">
        <f>VLOOKUP(B218,'3月14日之前使用和计算的所有数据'!B:N,13,0)</f>
        <v>4.5645299999999996E-6</v>
      </c>
      <c r="AD218">
        <f>VLOOKUP(B218,'3月14日之前使用和计算的所有数据'!B:O,14,0)</f>
        <v>1.2187323335670506</v>
      </c>
      <c r="AE218" s="38">
        <f>VLOOKUP(B218,'3月14日之前使用和计算的所有数据'!B:P,15,0)</f>
        <v>1265</v>
      </c>
      <c r="AF218">
        <v>100.97161800000001</v>
      </c>
      <c r="AG218">
        <v>22.779157000000001</v>
      </c>
    </row>
    <row r="219" spans="1:33">
      <c r="A219">
        <v>239</v>
      </c>
      <c r="B219" s="7" t="s">
        <v>36</v>
      </c>
      <c r="C219">
        <v>5.7981741920000003</v>
      </c>
      <c r="D219">
        <v>1410</v>
      </c>
      <c r="E219">
        <v>38</v>
      </c>
      <c r="F219" s="7">
        <v>12</v>
      </c>
      <c r="G219">
        <v>238.9</v>
      </c>
      <c r="H219">
        <v>0.12812892423608205</v>
      </c>
      <c r="I219">
        <v>97.633740651436511</v>
      </c>
      <c r="J219">
        <v>7590</v>
      </c>
      <c r="K219">
        <v>24635.56</v>
      </c>
      <c r="L219">
        <v>0.44370029300962743</v>
      </c>
      <c r="M219">
        <v>19.095856006697364</v>
      </c>
      <c r="N219">
        <v>8.8488907492674755</v>
      </c>
      <c r="O219">
        <v>1</v>
      </c>
      <c r="P219">
        <v>121</v>
      </c>
      <c r="Q219">
        <v>1160</v>
      </c>
      <c r="R219">
        <v>22.381749686061113</v>
      </c>
      <c r="S219">
        <v>486.39598158225198</v>
      </c>
      <c r="T219">
        <v>876.51737128505658</v>
      </c>
      <c r="U219">
        <v>684</v>
      </c>
      <c r="V219">
        <v>0</v>
      </c>
      <c r="W219" s="7">
        <v>114500</v>
      </c>
      <c r="X219">
        <f>VLOOKUP(B219,'3月14日之前使用和计算的所有数据'!B:I,8,0)</f>
        <v>2</v>
      </c>
      <c r="Y219">
        <f>VLOOKUP(B219,'3月14日之前使用和计算的所有数据'!B:J,9,0)</f>
        <v>7</v>
      </c>
      <c r="Z219">
        <f>VLOOKUP(B219,'3月14日之前使用和计算的所有数据'!B:K,10,0)</f>
        <v>12</v>
      </c>
      <c r="AA219">
        <f>VLOOKUP(B219,'3月14日之前使用和计算的所有数据'!B:L,11,0)</f>
        <v>5.2597319999999996E-3</v>
      </c>
      <c r="AB219">
        <f>VLOOKUP(B219,'3月14日之前使用和计算的所有数据'!B:M,12,0)</f>
        <v>1.40371E-4</v>
      </c>
      <c r="AC219">
        <f>VLOOKUP(B219,'3月14日之前使用和计算的所有数据'!B:N,13,0)</f>
        <v>5.45835E-6</v>
      </c>
      <c r="AD219">
        <f>VLOOKUP(B219,'3月14日之前使用和计算的所有数据'!B:O,14,0)</f>
        <v>5.134159758220154E-2</v>
      </c>
      <c r="AE219" s="38">
        <f>VLOOKUP(B219,'3月14日之前使用和计算的所有数据'!B:P,15,0)</f>
        <v>1308</v>
      </c>
      <c r="AF219">
        <v>99.811846000000003</v>
      </c>
      <c r="AG219">
        <v>23.489806999999999</v>
      </c>
    </row>
    <row r="220" spans="1:33">
      <c r="A220">
        <v>240</v>
      </c>
      <c r="B220" s="7" t="s">
        <v>254</v>
      </c>
      <c r="C220">
        <v>2.266462481</v>
      </c>
      <c r="D220">
        <v>222</v>
      </c>
      <c r="E220">
        <v>37</v>
      </c>
      <c r="F220" s="7">
        <v>5</v>
      </c>
      <c r="G220">
        <v>64.72</v>
      </c>
      <c r="H220">
        <v>0.59131644004944384</v>
      </c>
      <c r="I220">
        <v>3.3365296379927205</v>
      </c>
      <c r="J220">
        <v>31512</v>
      </c>
      <c r="K220">
        <v>30557.32</v>
      </c>
      <c r="L220">
        <v>1.6687268232385661</v>
      </c>
      <c r="M220">
        <v>69.221260815822006</v>
      </c>
      <c r="N220">
        <v>35.707663782447469</v>
      </c>
      <c r="O220">
        <v>1</v>
      </c>
      <c r="P220">
        <v>84</v>
      </c>
      <c r="Q220">
        <v>322</v>
      </c>
      <c r="R220">
        <v>89.122373300370825</v>
      </c>
      <c r="S220">
        <v>1081.5822002472187</v>
      </c>
      <c r="T220">
        <v>1393.6959208899877</v>
      </c>
      <c r="U220">
        <v>6084</v>
      </c>
      <c r="V220">
        <v>0</v>
      </c>
      <c r="W220" s="7">
        <v>153000</v>
      </c>
      <c r="X220">
        <f>VLOOKUP(B220,'3月14日之前使用和计算的所有数据'!B:I,8,0)</f>
        <v>3</v>
      </c>
      <c r="Y220">
        <f>VLOOKUP(B220,'3月14日之前使用和计算的所有数据'!B:J,9,0)</f>
        <v>9</v>
      </c>
      <c r="Z220">
        <f>VLOOKUP(B220,'3月14日之前使用和计算的所有数据'!B:K,10,0)</f>
        <v>19</v>
      </c>
      <c r="AA220">
        <f>VLOOKUP(B220,'3月14日之前使用和计算的所有数据'!B:L,11,0)</f>
        <v>9.7881370000000006E-3</v>
      </c>
      <c r="AB220">
        <f>VLOOKUP(B220,'3月14日之前使用和计算的所有数据'!B:M,12,0)</f>
        <v>1.46778E-4</v>
      </c>
      <c r="AC220">
        <f>VLOOKUP(B220,'3月14日之前使用和计算的所有数据'!B:N,13,0)</f>
        <v>7.6710400000000001E-4</v>
      </c>
      <c r="AD220">
        <f>VLOOKUP(B220,'3月14日之前使用和计算的所有数据'!B:O,14,0)</f>
        <v>1.3196863435858508</v>
      </c>
      <c r="AE220" s="38">
        <f>VLOOKUP(B220,'3月14日之前使用和计算的所有数据'!B:P,15,0)</f>
        <v>1786</v>
      </c>
      <c r="AF220">
        <v>98.903435999999999</v>
      </c>
      <c r="AG220">
        <v>39.990070000000003</v>
      </c>
    </row>
    <row r="221" spans="1:33">
      <c r="A221">
        <v>243</v>
      </c>
      <c r="B221" s="7" t="s">
        <v>295</v>
      </c>
      <c r="C221">
        <v>6.439534214</v>
      </c>
      <c r="D221">
        <v>1565</v>
      </c>
      <c r="E221">
        <v>36</v>
      </c>
      <c r="F221" s="7">
        <v>10</v>
      </c>
      <c r="G221">
        <v>238.62</v>
      </c>
      <c r="H221">
        <v>0.9614030676389238</v>
      </c>
      <c r="I221">
        <v>173.06353350739775</v>
      </c>
      <c r="J221">
        <v>38496</v>
      </c>
      <c r="K221">
        <v>36500.400000000001</v>
      </c>
      <c r="L221">
        <v>0.69566675048193782</v>
      </c>
      <c r="M221">
        <v>128.30860782834631</v>
      </c>
      <c r="N221">
        <v>42.879892716452936</v>
      </c>
      <c r="O221">
        <v>18</v>
      </c>
      <c r="P221">
        <v>153</v>
      </c>
      <c r="Q221">
        <v>144</v>
      </c>
      <c r="R221">
        <v>545.90562400469366</v>
      </c>
      <c r="S221">
        <v>687.28522336769754</v>
      </c>
      <c r="T221">
        <v>807.97921381275671</v>
      </c>
      <c r="U221">
        <v>2676</v>
      </c>
      <c r="V221">
        <v>672.9</v>
      </c>
      <c r="W221" s="7">
        <v>3330000</v>
      </c>
      <c r="X221">
        <f>VLOOKUP(B221,'3月14日之前使用和计算的所有数据'!B:I,8,0)</f>
        <v>3</v>
      </c>
      <c r="Y221">
        <f>VLOOKUP(B221,'3月14日之前使用和计算的所有数据'!B:J,9,0)</f>
        <v>10</v>
      </c>
      <c r="Z221">
        <f>VLOOKUP(B221,'3月14日之前使用和计算的所有数据'!B:K,10,0)</f>
        <v>22</v>
      </c>
      <c r="AA221">
        <f>VLOOKUP(B221,'3月14日之前使用和计算的所有数据'!B:L,11,0)</f>
        <v>1.7150169999999999E-2</v>
      </c>
      <c r="AB221">
        <f>VLOOKUP(B221,'3月14日之前使用和计算的所有数据'!B:M,12,0)</f>
        <v>1.4088499999999999E-4</v>
      </c>
      <c r="AC221">
        <f>VLOOKUP(B221,'3月14日之前使用和计算的所有数据'!B:N,13,0)</f>
        <v>2.05179E-4</v>
      </c>
      <c r="AD221">
        <f>VLOOKUP(B221,'3月14日之前使用和计算的所有数据'!B:O,14,0)</f>
        <v>2.5682698911742041</v>
      </c>
      <c r="AE221" s="38">
        <f>VLOOKUP(B221,'3月14日之前使用和计算的所有数据'!B:P,15,0)</f>
        <v>2900.36</v>
      </c>
      <c r="AF221">
        <v>87.561554000000001</v>
      </c>
      <c r="AG221">
        <v>43.863222</v>
      </c>
    </row>
    <row r="222" spans="1:33">
      <c r="A222">
        <v>245</v>
      </c>
      <c r="B222" s="7" t="s">
        <v>306</v>
      </c>
      <c r="C222">
        <v>10.98373767</v>
      </c>
      <c r="D222">
        <v>412</v>
      </c>
      <c r="E222">
        <v>36</v>
      </c>
      <c r="F222" s="7">
        <v>7</v>
      </c>
      <c r="G222">
        <v>38.99</v>
      </c>
      <c r="H222">
        <v>1</v>
      </c>
      <c r="I222">
        <v>40.835777126099707</v>
      </c>
      <c r="J222">
        <v>87000</v>
      </c>
      <c r="K222">
        <v>37451.83</v>
      </c>
      <c r="L222">
        <v>2.3082841754295971</v>
      </c>
      <c r="M222">
        <v>44.3703513721467</v>
      </c>
      <c r="N222">
        <v>26.134906386252883</v>
      </c>
      <c r="O222">
        <v>1</v>
      </c>
      <c r="P222">
        <v>19</v>
      </c>
      <c r="Q222">
        <v>30</v>
      </c>
      <c r="R222">
        <v>101.89792254424211</v>
      </c>
      <c r="S222">
        <v>641.19004873044366</v>
      </c>
      <c r="T222">
        <v>659.14337009489611</v>
      </c>
      <c r="U222">
        <v>558</v>
      </c>
      <c r="V222">
        <v>0</v>
      </c>
      <c r="W222" s="7">
        <v>32875</v>
      </c>
      <c r="X222">
        <f>VLOOKUP(B222,'3月14日之前使用和计算的所有数据'!B:I,8,0)</f>
        <v>2</v>
      </c>
      <c r="Y222">
        <f>VLOOKUP(B222,'3月14日之前使用和计算的所有数据'!B:J,9,0)</f>
        <v>4</v>
      </c>
      <c r="Z222">
        <f>VLOOKUP(B222,'3月14日之前使用和计算的所有数据'!B:K,10,0)</f>
        <v>9</v>
      </c>
      <c r="AA222">
        <f>VLOOKUP(B222,'3月14日之前使用和计算的所有数据'!B:L,11,0)</f>
        <v>1.42564E-4</v>
      </c>
      <c r="AB222">
        <f>VLOOKUP(B222,'3月14日之前使用和计算的所有数据'!B:M,12,0)</f>
        <v>1.29467E-4</v>
      </c>
      <c r="AC222">
        <f>VLOOKUP(B222,'3月14日之前使用和计算的所有数据'!B:N,13,0)</f>
        <v>1.4632599999999999E-5</v>
      </c>
      <c r="AD222">
        <f>VLOOKUP(B222,'3月14日之前使用和计算的所有数据'!B:O,14,0)</f>
        <v>1.0682732245651558</v>
      </c>
      <c r="AE222" s="38">
        <f>VLOOKUP(B222,'3月14日之前使用和计算的所有数据'!B:P,15,0)</f>
        <v>3975.36</v>
      </c>
      <c r="AF222">
        <v>84.884159999999994</v>
      </c>
      <c r="AG222">
        <v>45.588543999999999</v>
      </c>
    </row>
    <row r="223" spans="1:33">
      <c r="A223">
        <v>253</v>
      </c>
      <c r="B223" s="7" t="s">
        <v>316</v>
      </c>
      <c r="C223">
        <v>0.17812376299999999</v>
      </c>
      <c r="D223">
        <v>27</v>
      </c>
      <c r="E223">
        <v>41</v>
      </c>
      <c r="F223" s="7">
        <v>1</v>
      </c>
      <c r="G223">
        <v>150.63</v>
      </c>
      <c r="H223">
        <v>0.33280223063134834</v>
      </c>
      <c r="I223">
        <v>64.901546813736047</v>
      </c>
      <c r="J223">
        <v>19817</v>
      </c>
      <c r="K223">
        <v>16077.45</v>
      </c>
      <c r="L223">
        <v>0.74354378277899491</v>
      </c>
      <c r="M223">
        <v>54.484498439885812</v>
      </c>
      <c r="N223">
        <v>31.939188740622718</v>
      </c>
      <c r="O223">
        <v>1</v>
      </c>
      <c r="P223">
        <v>133</v>
      </c>
      <c r="Q223">
        <v>184</v>
      </c>
      <c r="R223">
        <v>14.366328088694152</v>
      </c>
      <c r="S223">
        <v>659.23122883887675</v>
      </c>
      <c r="T223">
        <v>622.71791807740829</v>
      </c>
      <c r="U223">
        <v>672</v>
      </c>
      <c r="V223">
        <v>117</v>
      </c>
      <c r="W223" s="7">
        <v>0</v>
      </c>
      <c r="X223">
        <f>VLOOKUP(B223,'3月14日之前使用和计算的所有数据'!B:I,8,0)</f>
        <v>1</v>
      </c>
      <c r="Y223">
        <f>VLOOKUP(B223,'3月14日之前使用和计算的所有数据'!B:J,9,0)</f>
        <v>4</v>
      </c>
      <c r="Z223">
        <f>VLOOKUP(B223,'3月14日之前使用和计算的所有数据'!B:K,10,0)</f>
        <v>8</v>
      </c>
      <c r="AA223">
        <f>VLOOKUP(B223,'3月14日之前使用和计算的所有数据'!B:L,11,0)</f>
        <v>0</v>
      </c>
      <c r="AB223">
        <f>VLOOKUP(B223,'3月14日之前使用和计算的所有数据'!B:M,12,0)</f>
        <v>1.16686E-4</v>
      </c>
      <c r="AC223">
        <f>VLOOKUP(B223,'3月14日之前使用和计算的所有数据'!B:N,13,0)</f>
        <v>8.1701699999999996E-4</v>
      </c>
      <c r="AD223">
        <f>VLOOKUP(B223,'3月14日之前使用和计算的所有数据'!B:O,14,0)</f>
        <v>0.780250026358417</v>
      </c>
      <c r="AE223" s="38">
        <f>VLOOKUP(B223,'3月14日之前使用和计算的所有数据'!B:P,15,0)</f>
        <v>1442.58</v>
      </c>
      <c r="AF223">
        <v>131.15841599999999</v>
      </c>
      <c r="AG223">
        <v>46.646349999999998</v>
      </c>
    </row>
    <row r="224" spans="1:33">
      <c r="A224">
        <v>254</v>
      </c>
      <c r="B224" s="7" t="s">
        <v>319</v>
      </c>
      <c r="C224">
        <v>0.56715242200000004</v>
      </c>
      <c r="D224">
        <v>72</v>
      </c>
      <c r="E224">
        <v>39</v>
      </c>
      <c r="F224" s="7">
        <v>5</v>
      </c>
      <c r="G224">
        <v>127.47</v>
      </c>
      <c r="H224">
        <v>0.63591433278418452</v>
      </c>
      <c r="I224">
        <v>38.911444183277879</v>
      </c>
      <c r="J224">
        <v>13530</v>
      </c>
      <c r="K224">
        <v>14792</v>
      </c>
      <c r="L224">
        <v>0.40009413979759945</v>
      </c>
      <c r="M224">
        <v>38.299207656703537</v>
      </c>
      <c r="N224">
        <v>24.648937004785441</v>
      </c>
      <c r="O224">
        <v>1</v>
      </c>
      <c r="P224">
        <v>69</v>
      </c>
      <c r="Q224">
        <v>130</v>
      </c>
      <c r="R224">
        <v>19.471248136816506</v>
      </c>
      <c r="S224">
        <v>453.44002510394603</v>
      </c>
      <c r="T224">
        <v>416.56860437750055</v>
      </c>
      <c r="U224">
        <v>904</v>
      </c>
      <c r="V224">
        <v>374</v>
      </c>
      <c r="W224" s="7">
        <v>10252</v>
      </c>
      <c r="X224">
        <f>VLOOKUP(B224,'3月14日之前使用和计算的所有数据'!B:I,8,0)</f>
        <v>1</v>
      </c>
      <c r="Y224">
        <f>VLOOKUP(B224,'3月14日之前使用和计算的所有数据'!B:J,9,0)</f>
        <v>4</v>
      </c>
      <c r="Z224">
        <f>VLOOKUP(B224,'3月14日之前使用和计算的所有数据'!B:K,10,0)</f>
        <v>11</v>
      </c>
      <c r="AA224">
        <f>VLOOKUP(B224,'3月14日之前使用和计算的所有数据'!B:L,11,0)</f>
        <v>0</v>
      </c>
      <c r="AB224">
        <f>VLOOKUP(B224,'3月14日之前使用和计算的所有数据'!B:M,12,0)</f>
        <v>1.20934E-4</v>
      </c>
      <c r="AC224">
        <f>VLOOKUP(B224,'3月14日之前使用和计算的所有数据'!B:N,13,0)</f>
        <v>2.8803349999999999E-3</v>
      </c>
      <c r="AD224">
        <f>VLOOKUP(B224,'3月14日之前使用和计算的所有数据'!B:O,14,0)</f>
        <v>1.4747359143181649E-2</v>
      </c>
      <c r="AE224" s="38">
        <f>VLOOKUP(B224,'3月14日之前使用和计算的所有数据'!B:P,15,0)</f>
        <v>1264.58</v>
      </c>
      <c r="AF224">
        <v>129.57302999999999</v>
      </c>
      <c r="AG224">
        <v>48.455609000000003</v>
      </c>
    </row>
    <row r="225" spans="1:33">
      <c r="A225">
        <v>255</v>
      </c>
      <c r="B225" s="7" t="s">
        <v>11</v>
      </c>
      <c r="C225">
        <v>3.3659539989999998</v>
      </c>
      <c r="D225">
        <v>540</v>
      </c>
      <c r="E225">
        <v>24</v>
      </c>
      <c r="F225" s="7">
        <v>19</v>
      </c>
      <c r="G225">
        <v>157.03</v>
      </c>
      <c r="H225">
        <v>1</v>
      </c>
      <c r="I225">
        <v>681.25813449023872</v>
      </c>
      <c r="J225">
        <v>26366</v>
      </c>
      <c r="K225">
        <v>30639.01</v>
      </c>
      <c r="L225">
        <v>0.46487932242246705</v>
      </c>
      <c r="M225">
        <v>45.341654460931032</v>
      </c>
      <c r="N225">
        <v>31.802840221613703</v>
      </c>
      <c r="O225">
        <v>10</v>
      </c>
      <c r="P225">
        <v>96</v>
      </c>
      <c r="Q225">
        <v>346</v>
      </c>
      <c r="R225">
        <v>599.5860663567471</v>
      </c>
      <c r="S225">
        <v>540.6610201872254</v>
      </c>
      <c r="T225">
        <v>1124.6258676685984</v>
      </c>
      <c r="U225">
        <v>29521</v>
      </c>
      <c r="V225">
        <v>87.2</v>
      </c>
      <c r="W225" s="7">
        <v>14230600</v>
      </c>
      <c r="X225">
        <f>VLOOKUP(B225,'3月14日之前使用和计算的所有数据'!B:I,8,0)</f>
        <v>3</v>
      </c>
      <c r="Y225">
        <f>VLOOKUP(B225,'3月14日之前使用和计算的所有数据'!B:J,9,0)</f>
        <v>6</v>
      </c>
      <c r="Z225">
        <f>VLOOKUP(B225,'3月14日之前使用和计算的所有数据'!B:K,10,0)</f>
        <v>9</v>
      </c>
      <c r="AA225">
        <f>VLOOKUP(B225,'3月14日之前使用和计算的所有数据'!B:L,11,0)</f>
        <v>1.9109699999999999E-4</v>
      </c>
      <c r="AB225">
        <f>VLOOKUP(B225,'3月14日之前使用和计算的所有数据'!B:M,12,0)</f>
        <v>9.2956699999999994E-6</v>
      </c>
      <c r="AC225">
        <f>VLOOKUP(B225,'3月14日之前使用和计算的所有数据'!B:N,13,0)</f>
        <v>2.5710400000000001E-17</v>
      </c>
      <c r="AD225">
        <f>VLOOKUP(B225,'3月14日之前使用和计算的所有数据'!B:O,14,0)</f>
        <v>2.9924486562306543</v>
      </c>
      <c r="AE225" s="38">
        <f>VLOOKUP(B225,'3月14日之前使用和计算的所有数据'!B:P,15,0)</f>
        <v>544.29999999999995</v>
      </c>
      <c r="AF225">
        <v>110.33989</v>
      </c>
      <c r="AG225">
        <v>20.049412</v>
      </c>
    </row>
    <row r="226" spans="1:33">
      <c r="A226">
        <v>259</v>
      </c>
      <c r="B226" s="7" t="s">
        <v>10</v>
      </c>
      <c r="C226">
        <v>2.1925977900000002</v>
      </c>
      <c r="D226">
        <v>125</v>
      </c>
      <c r="E226">
        <v>27</v>
      </c>
      <c r="F226" s="7">
        <v>18</v>
      </c>
      <c r="G226">
        <v>55.14</v>
      </c>
      <c r="H226">
        <v>1</v>
      </c>
      <c r="I226">
        <v>287.9373368146214</v>
      </c>
      <c r="J226">
        <v>35750</v>
      </c>
      <c r="K226">
        <v>28410.42</v>
      </c>
      <c r="L226">
        <v>0.47152702212549874</v>
      </c>
      <c r="M226">
        <v>34.85672832789264</v>
      </c>
      <c r="N226">
        <v>23.63075807036634</v>
      </c>
      <c r="O226">
        <v>5</v>
      </c>
      <c r="P226">
        <v>44</v>
      </c>
      <c r="Q226">
        <v>138</v>
      </c>
      <c r="R226">
        <v>595.9194776931447</v>
      </c>
      <c r="S226">
        <v>799.78237214363435</v>
      </c>
      <c r="T226">
        <v>1240.4787812840043</v>
      </c>
      <c r="U226">
        <v>3062.4</v>
      </c>
      <c r="V226">
        <v>43.93</v>
      </c>
      <c r="W226" s="7">
        <v>1142500</v>
      </c>
      <c r="X226">
        <f>VLOOKUP(B226,'3月14日之前使用和计算的所有数据'!B:I,8,0)</f>
        <v>3</v>
      </c>
      <c r="Y226">
        <f>VLOOKUP(B226,'3月14日之前使用和计算的所有数据'!B:J,9,0)</f>
        <v>6</v>
      </c>
      <c r="Z226">
        <f>VLOOKUP(B226,'3月14日之前使用和计算的所有数据'!B:K,10,0)</f>
        <v>9</v>
      </c>
      <c r="AA226">
        <f>VLOOKUP(B226,'3月14日之前使用和计算的所有数据'!B:L,11,0)</f>
        <v>1.9109699999999999E-4</v>
      </c>
      <c r="AB226">
        <f>VLOOKUP(B226,'3月14日之前使用和计算的所有数据'!B:M,12,0)</f>
        <v>9.2956699999999994E-6</v>
      </c>
      <c r="AC226">
        <f>VLOOKUP(B226,'3月14日之前使用和计算的所有数据'!B:N,13,0)</f>
        <v>2.93847E-17</v>
      </c>
      <c r="AD226">
        <f>VLOOKUP(B226,'3月14日之前使用和计算的所有数据'!B:O,14,0)</f>
        <v>0.84453863132994245</v>
      </c>
      <c r="AE226" s="38">
        <f>VLOOKUP(B226,'3月14日之前使用和计算的所有数据'!B:P,15,0)</f>
        <v>802.6</v>
      </c>
      <c r="AF226">
        <v>109.492991</v>
      </c>
      <c r="AG226">
        <v>18.296931000000001</v>
      </c>
    </row>
    <row r="227" spans="1:33">
      <c r="A227">
        <v>265</v>
      </c>
      <c r="B227" s="7" t="s">
        <v>248</v>
      </c>
      <c r="C227">
        <v>1.207674081</v>
      </c>
      <c r="D227">
        <v>158</v>
      </c>
      <c r="E227">
        <v>37</v>
      </c>
      <c r="F227" s="7">
        <v>6</v>
      </c>
      <c r="G227">
        <v>129.97</v>
      </c>
      <c r="H227">
        <v>0.39816880818650457</v>
      </c>
      <c r="I227">
        <v>31.001335750405495</v>
      </c>
      <c r="J227">
        <v>14949</v>
      </c>
      <c r="K227">
        <v>21131.02</v>
      </c>
      <c r="L227">
        <v>0.85404324074786486</v>
      </c>
      <c r="M227">
        <v>36.723859352158193</v>
      </c>
      <c r="N227">
        <v>14.149419096714627</v>
      </c>
      <c r="O227">
        <v>2</v>
      </c>
      <c r="P227">
        <v>101</v>
      </c>
      <c r="Q227">
        <v>580</v>
      </c>
      <c r="R227">
        <v>127.60637070093098</v>
      </c>
      <c r="S227">
        <v>703.23920904824195</v>
      </c>
      <c r="T227">
        <v>737.09317534815727</v>
      </c>
      <c r="U227">
        <v>2347</v>
      </c>
      <c r="V227">
        <v>71.099999999999994</v>
      </c>
      <c r="W227" s="7">
        <v>0</v>
      </c>
      <c r="X227">
        <f>VLOOKUP(B227,'3月14日之前使用和计算的所有数据'!B:I,8,0)</f>
        <v>3</v>
      </c>
      <c r="Y227">
        <f>VLOOKUP(B227,'3月14日之前使用和计算的所有数据'!B:J,9,0)</f>
        <v>9</v>
      </c>
      <c r="Z227">
        <f>VLOOKUP(B227,'3月14日之前使用和计算的所有数据'!B:K,10,0)</f>
        <v>17</v>
      </c>
      <c r="AA227">
        <f>VLOOKUP(B227,'3月14日之前使用和计算的所有数据'!B:L,11,0)</f>
        <v>5.8781190000000002E-3</v>
      </c>
      <c r="AB227">
        <f>VLOOKUP(B227,'3月14日之前使用和计算的所有数据'!B:M,12,0)</f>
        <v>1.5026300000000001E-4</v>
      </c>
      <c r="AC227">
        <f>VLOOKUP(B227,'3月14日之前使用和计算的所有数据'!B:N,13,0)</f>
        <v>1.3867809999999999E-3</v>
      </c>
      <c r="AD227">
        <f>VLOOKUP(B227,'3月14日之前使用和计算的所有数据'!B:O,14,0)</f>
        <v>0.21497813753891062</v>
      </c>
      <c r="AE227" s="38">
        <f>VLOOKUP(B227,'3月14日之前使用和计算的所有数据'!B:P,15,0)</f>
        <v>1565</v>
      </c>
      <c r="AF227">
        <v>100.45462000000001</v>
      </c>
      <c r="AG227">
        <v>38.936824999999999</v>
      </c>
    </row>
    <row r="228" spans="1:33">
      <c r="A228">
        <v>267</v>
      </c>
      <c r="B228" s="7" t="s">
        <v>302</v>
      </c>
      <c r="C228">
        <v>0.45400710599999999</v>
      </c>
      <c r="D228">
        <v>92</v>
      </c>
      <c r="E228">
        <v>38</v>
      </c>
      <c r="F228" s="7">
        <v>8</v>
      </c>
      <c r="G228">
        <v>203.05</v>
      </c>
      <c r="H228">
        <v>0.25057867520315191</v>
      </c>
      <c r="I228">
        <v>78.869683433676443</v>
      </c>
      <c r="J228">
        <v>17404</v>
      </c>
      <c r="K228">
        <v>17943.2</v>
      </c>
      <c r="L228">
        <v>0.60083723220881557</v>
      </c>
      <c r="M228">
        <v>29.268653041122874</v>
      </c>
      <c r="N228">
        <v>15.902487072149716</v>
      </c>
      <c r="O228">
        <v>2</v>
      </c>
      <c r="P228">
        <v>131</v>
      </c>
      <c r="Q228">
        <v>737</v>
      </c>
      <c r="R228">
        <v>32.312238364934743</v>
      </c>
      <c r="S228">
        <v>462.44767298694899</v>
      </c>
      <c r="T228">
        <v>556.51317409505043</v>
      </c>
      <c r="U228">
        <v>2005.01</v>
      </c>
      <c r="V228">
        <v>410.71</v>
      </c>
      <c r="W228" s="7">
        <v>0</v>
      </c>
      <c r="X228">
        <f>VLOOKUP(B228,'3月14日之前使用和计算的所有数据'!B:I,8,0)</f>
        <v>2</v>
      </c>
      <c r="Y228">
        <f>VLOOKUP(B228,'3月14日之前使用和计算的所有数据'!B:J,9,0)</f>
        <v>7</v>
      </c>
      <c r="Z228">
        <f>VLOOKUP(B228,'3月14日之前使用和计算的所有数据'!B:K,10,0)</f>
        <v>17</v>
      </c>
      <c r="AA228">
        <f>VLOOKUP(B228,'3月14日之前使用和计算的所有数据'!B:L,11,0)</f>
        <v>4.2465900000000003E-5</v>
      </c>
      <c r="AB228">
        <f>VLOOKUP(B228,'3月14日之前使用和计算的所有数据'!B:M,12,0)</f>
        <v>1.30378E-4</v>
      </c>
      <c r="AC228">
        <f>VLOOKUP(B228,'3月14日之前使用和计算的所有数据'!B:N,13,0)</f>
        <v>2.0373559999999999E-2</v>
      </c>
      <c r="AD228">
        <f>VLOOKUP(B228,'3月14日之前使用和计算的所有数据'!B:O,14,0)</f>
        <v>0.80032004593098727</v>
      </c>
      <c r="AE228" s="38">
        <f>VLOOKUP(B228,'3月14日之前使用和计算的所有数据'!B:P,15,0)</f>
        <v>1134.06</v>
      </c>
      <c r="AF228">
        <v>122.851049</v>
      </c>
      <c r="AG228">
        <v>45.621671999999997</v>
      </c>
    </row>
    <row r="229" spans="1:33">
      <c r="A229">
        <v>268</v>
      </c>
      <c r="B229" s="7" t="s">
        <v>292</v>
      </c>
      <c r="C229">
        <v>0.54141414099999996</v>
      </c>
      <c r="D229">
        <v>67</v>
      </c>
      <c r="E229">
        <v>28</v>
      </c>
      <c r="F229" s="7">
        <v>18</v>
      </c>
      <c r="G229">
        <v>123.56</v>
      </c>
      <c r="H229">
        <v>0.3865328585302687</v>
      </c>
      <c r="I229">
        <v>240.43588246740612</v>
      </c>
      <c r="J229">
        <v>27160</v>
      </c>
      <c r="K229">
        <v>22012.94</v>
      </c>
      <c r="L229">
        <v>1.4972483004208481</v>
      </c>
      <c r="M229">
        <v>37.139851084493365</v>
      </c>
      <c r="N229">
        <v>19.399482033020394</v>
      </c>
      <c r="O229">
        <v>2</v>
      </c>
      <c r="P229">
        <v>70</v>
      </c>
      <c r="Q229">
        <v>411</v>
      </c>
      <c r="R229">
        <v>63.726124959533827</v>
      </c>
      <c r="S229">
        <v>461.31434121074778</v>
      </c>
      <c r="T229">
        <v>465.36095823891225</v>
      </c>
      <c r="U229">
        <v>1475</v>
      </c>
      <c r="V229">
        <v>79.47</v>
      </c>
      <c r="W229" s="7">
        <v>0</v>
      </c>
      <c r="X229">
        <f>VLOOKUP(B229,'3月14日之前使用和计算的所有数据'!B:I,8,0)</f>
        <v>2</v>
      </c>
      <c r="Y229">
        <f>VLOOKUP(B229,'3月14日之前使用和计算的所有数据'!B:J,9,0)</f>
        <v>10</v>
      </c>
      <c r="Z229">
        <f>VLOOKUP(B229,'3月14日之前使用和计算的所有数据'!B:K,10,0)</f>
        <v>19</v>
      </c>
      <c r="AA229">
        <f>VLOOKUP(B229,'3月14日之前使用和计算的所有数据'!B:L,11,0)</f>
        <v>2.869117E-3</v>
      </c>
      <c r="AB229">
        <f>VLOOKUP(B229,'3月14日之前使用和计算的所有数据'!B:M,12,0)</f>
        <v>1.3049700000000001E-4</v>
      </c>
      <c r="AC229">
        <f>VLOOKUP(B229,'3月14日之前使用和计算的所有数据'!B:N,13,0)</f>
        <v>2.4627469999999999E-2</v>
      </c>
      <c r="AD229">
        <f>VLOOKUP(B229,'3月14日之前使用和计算的所有数据'!B:O,14,0)</f>
        <v>0.14195746081449218</v>
      </c>
      <c r="AE229" s="38">
        <f>VLOOKUP(B229,'3月14日之前使用和计算的所有数据'!B:P,15,0)</f>
        <v>817.11</v>
      </c>
      <c r="AF229">
        <v>124.981131</v>
      </c>
      <c r="AG229">
        <v>43.140720999999999</v>
      </c>
    </row>
    <row r="230" spans="1:33">
      <c r="A230">
        <v>269</v>
      </c>
      <c r="B230" s="7" t="s">
        <v>273</v>
      </c>
      <c r="C230">
        <v>0.43428571399999999</v>
      </c>
      <c r="D230">
        <v>57</v>
      </c>
      <c r="E230">
        <v>27</v>
      </c>
      <c r="F230" s="7">
        <v>15</v>
      </c>
      <c r="G230">
        <v>129.59</v>
      </c>
      <c r="H230">
        <v>0.46569951385137742</v>
      </c>
      <c r="I230">
        <v>318.3247359371162</v>
      </c>
      <c r="J230">
        <v>50930</v>
      </c>
      <c r="K230">
        <v>24361.72</v>
      </c>
      <c r="L230">
        <v>4.6454201713095147</v>
      </c>
      <c r="M230">
        <v>49.602592792653752</v>
      </c>
      <c r="N230">
        <v>27.100856547573116</v>
      </c>
      <c r="O230">
        <v>2</v>
      </c>
      <c r="P230">
        <v>74</v>
      </c>
      <c r="Q230">
        <v>62</v>
      </c>
      <c r="R230">
        <v>48.090130411297167</v>
      </c>
      <c r="S230">
        <v>382.74558222085039</v>
      </c>
      <c r="T230">
        <v>583.37834709468314</v>
      </c>
      <c r="U230">
        <v>3128</v>
      </c>
      <c r="V230">
        <v>117.5</v>
      </c>
      <c r="W230" s="7">
        <v>0</v>
      </c>
      <c r="X230">
        <f>VLOOKUP(B230,'3月14日之前使用和计算的所有数据'!B:I,8,0)</f>
        <v>2</v>
      </c>
      <c r="Y230">
        <f>VLOOKUP(B230,'3月14日之前使用和计算的所有数据'!B:J,9,0)</f>
        <v>8</v>
      </c>
      <c r="Z230">
        <f>VLOOKUP(B230,'3月14日之前使用和计算的所有数据'!B:K,10,0)</f>
        <v>18</v>
      </c>
      <c r="AA230">
        <f>VLOOKUP(B230,'3月14日之前使用和计算的所有数据'!B:L,11,0)</f>
        <v>1.649366E-2</v>
      </c>
      <c r="AB230">
        <f>VLOOKUP(B230,'3月14日之前使用和计算的所有数据'!B:M,12,0)</f>
        <v>1.3838899999999999E-4</v>
      </c>
      <c r="AC230">
        <f>VLOOKUP(B230,'3月14日之前使用和计算的所有数据'!B:N,13,0)</f>
        <v>8.9066870000000006E-2</v>
      </c>
      <c r="AD230">
        <f>VLOOKUP(B230,'3月14日之前使用和计算的所有数据'!B:O,14,0)</f>
        <v>0.52622965990865089</v>
      </c>
      <c r="AE230" s="38">
        <f>VLOOKUP(B230,'3月14日之前使用和计算的所有数据'!B:P,15,0)</f>
        <v>625.20799999999997</v>
      </c>
      <c r="AF230">
        <v>122.10584</v>
      </c>
      <c r="AG230">
        <v>41.138824</v>
      </c>
    </row>
    <row r="231" spans="1:33">
      <c r="A231">
        <v>270</v>
      </c>
      <c r="B231" s="7" t="s">
        <v>237</v>
      </c>
      <c r="C231">
        <v>2.301575164</v>
      </c>
      <c r="D231">
        <v>301</v>
      </c>
      <c r="E231">
        <v>43</v>
      </c>
      <c r="F231" s="7">
        <v>2</v>
      </c>
      <c r="G231">
        <v>129.81</v>
      </c>
      <c r="H231">
        <v>0.52684693012864958</v>
      </c>
      <c r="I231">
        <v>284.04814004376368</v>
      </c>
      <c r="J231">
        <v>26383</v>
      </c>
      <c r="K231">
        <v>34730.870000000003</v>
      </c>
      <c r="L231">
        <v>3.8055619751945149</v>
      </c>
      <c r="M231">
        <v>48.077960095524226</v>
      </c>
      <c r="N231">
        <v>31.977505585085893</v>
      </c>
      <c r="O231">
        <v>1</v>
      </c>
      <c r="P231">
        <v>89</v>
      </c>
      <c r="Q231">
        <v>402</v>
      </c>
      <c r="R231">
        <v>55.003466605038135</v>
      </c>
      <c r="S231">
        <v>694.86172097681219</v>
      </c>
      <c r="T231">
        <v>724.13527463215473</v>
      </c>
      <c r="U231">
        <v>2500</v>
      </c>
      <c r="V231">
        <v>165.3</v>
      </c>
      <c r="W231" s="7">
        <v>0</v>
      </c>
      <c r="X231">
        <f>VLOOKUP(B231,'3月14日之前使用和计算的所有数据'!B:I,8,0)</f>
        <v>2</v>
      </c>
      <c r="Y231">
        <f>VLOOKUP(B231,'3月14日之前使用和计算的所有数据'!B:J,9,0)</f>
        <v>8</v>
      </c>
      <c r="Z231">
        <f>VLOOKUP(B231,'3月14日之前使用和计算的所有数据'!B:K,10,0)</f>
        <v>19</v>
      </c>
      <c r="AA231">
        <f>VLOOKUP(B231,'3月14日之前使用和计算的所有数据'!B:L,11,0)</f>
        <v>4.9703270000000001E-3</v>
      </c>
      <c r="AB231">
        <f>VLOOKUP(B231,'3月14日之前使用和计算的所有数据'!B:M,12,0)</f>
        <v>1.6239E-4</v>
      </c>
      <c r="AC231">
        <f>VLOOKUP(B231,'3月14日之前使用和计算的所有数据'!B:N,13,0)</f>
        <v>0.10149859999999999</v>
      </c>
      <c r="AD231">
        <f>VLOOKUP(B231,'3月14日之前使用和计算的所有数据'!B:O,14,0)</f>
        <v>0.6540607678912157</v>
      </c>
      <c r="AE231" s="38">
        <f>VLOOKUP(B231,'3月14日之前使用和计算的所有数据'!B:P,15,0)</f>
        <v>357.94900000000001</v>
      </c>
      <c r="AF231">
        <v>113.580519</v>
      </c>
      <c r="AG231">
        <v>37.856971999999999</v>
      </c>
    </row>
    <row r="232" spans="1:33">
      <c r="A232">
        <v>271</v>
      </c>
      <c r="B232" s="7" t="s">
        <v>245</v>
      </c>
      <c r="C232">
        <v>0.91479042600000005</v>
      </c>
      <c r="D232">
        <v>232</v>
      </c>
      <c r="E232">
        <v>38</v>
      </c>
      <c r="F232" s="7">
        <v>7</v>
      </c>
      <c r="G232">
        <v>252.6</v>
      </c>
      <c r="H232">
        <v>0.25431512272367379</v>
      </c>
      <c r="I232">
        <v>435.74262549594613</v>
      </c>
      <c r="J232">
        <v>63519</v>
      </c>
      <c r="K232">
        <v>27370.62</v>
      </c>
      <c r="L232">
        <v>0.38004750593824227</v>
      </c>
      <c r="M232">
        <v>64.053840063341255</v>
      </c>
      <c r="N232">
        <v>27.889944576405384</v>
      </c>
      <c r="O232">
        <v>7</v>
      </c>
      <c r="P232">
        <v>112</v>
      </c>
      <c r="Q232">
        <v>135</v>
      </c>
      <c r="R232">
        <v>241.61124307205068</v>
      </c>
      <c r="S232">
        <v>601.34600158353123</v>
      </c>
      <c r="T232">
        <v>401.82106096595408</v>
      </c>
      <c r="U232">
        <v>14950</v>
      </c>
      <c r="V232">
        <v>246.06</v>
      </c>
      <c r="W232" s="7">
        <v>675486</v>
      </c>
      <c r="X232">
        <f>VLOOKUP(B232,'3月14日之前使用和计算的所有数据'!B:I,8,0)</f>
        <v>1</v>
      </c>
      <c r="Y232">
        <f>VLOOKUP(B232,'3月14日之前使用和计算的所有数据'!B:J,9,0)</f>
        <v>2</v>
      </c>
      <c r="Z232">
        <f>VLOOKUP(B232,'3月14日之前使用和计算的所有数据'!B:K,10,0)</f>
        <v>4</v>
      </c>
      <c r="AA232">
        <f>VLOOKUP(B232,'3月14日之前使用和计算的所有数据'!B:L,11,0)</f>
        <v>0</v>
      </c>
      <c r="AB232">
        <f>VLOOKUP(B232,'3月14日之前使用和计算的所有数据'!B:M,12,0)</f>
        <v>1.3376100000000001E-4</v>
      </c>
      <c r="AC232">
        <f>VLOOKUP(B232,'3月14日之前使用和计算的所有数据'!B:N,13,0)</f>
        <v>8.9786599999999999E-4</v>
      </c>
      <c r="AD232">
        <f>VLOOKUP(B232,'3月14日之前使用和计算的所有数据'!B:O,14,0)</f>
        <v>9.3285677816401527E-2</v>
      </c>
      <c r="AE232" s="38">
        <f>VLOOKUP(B232,'3月14日之前使用和计算的所有数据'!B:P,15,0)</f>
        <v>541</v>
      </c>
      <c r="AF232">
        <v>122.486676</v>
      </c>
      <c r="AG232">
        <v>37.165249000000003</v>
      </c>
    </row>
    <row r="233" spans="1:33">
      <c r="A233">
        <v>272</v>
      </c>
      <c r="B233" s="7" t="s">
        <v>206</v>
      </c>
      <c r="C233">
        <v>0.89162787600000004</v>
      </c>
      <c r="D233">
        <v>136</v>
      </c>
      <c r="E233">
        <v>43</v>
      </c>
      <c r="F233" s="7">
        <v>1</v>
      </c>
      <c r="G233">
        <v>149.25</v>
      </c>
      <c r="H233">
        <v>0.29326633165829147</v>
      </c>
      <c r="I233">
        <v>141.58998197514467</v>
      </c>
      <c r="J233">
        <v>5891</v>
      </c>
      <c r="K233">
        <v>29306.85</v>
      </c>
      <c r="L233">
        <v>1.7822445561139029</v>
      </c>
      <c r="M233">
        <v>22.713567839195981</v>
      </c>
      <c r="N233">
        <v>13.051926298157454</v>
      </c>
      <c r="O233">
        <v>1</v>
      </c>
      <c r="P233">
        <v>95</v>
      </c>
      <c r="Q233">
        <v>981</v>
      </c>
      <c r="R233">
        <v>40.147403685092129</v>
      </c>
      <c r="S233">
        <v>702.84757118927973</v>
      </c>
      <c r="T233">
        <v>1278.3919597989948</v>
      </c>
      <c r="U233">
        <v>2280</v>
      </c>
      <c r="V233">
        <v>89.2</v>
      </c>
      <c r="W233" s="7">
        <v>0</v>
      </c>
      <c r="X233">
        <f>VLOOKUP(B233,'3月14日之前使用和计算的所有数据'!B:I,8,0)</f>
        <v>4</v>
      </c>
      <c r="Y233">
        <f>VLOOKUP(B233,'3月14日之前使用和计算的所有数据'!B:J,9,0)</f>
        <v>14</v>
      </c>
      <c r="Z233">
        <f>VLOOKUP(B233,'3月14日之前使用和计算的所有数据'!B:K,10,0)</f>
        <v>30</v>
      </c>
      <c r="AA233">
        <f>VLOOKUP(B233,'3月14日之前使用和计算的所有数据'!B:L,11,0)</f>
        <v>0.10613590000000001</v>
      </c>
      <c r="AB233">
        <f>VLOOKUP(B233,'3月14日之前使用和计算的所有数据'!B:M,12,0)</f>
        <v>1.66973E-4</v>
      </c>
      <c r="AC233">
        <f>VLOOKUP(B233,'3月14日之前使用和计算的所有数据'!B:N,13,0)</f>
        <v>2.197708E-2</v>
      </c>
      <c r="AD233">
        <f>VLOOKUP(B233,'3月14日之前使用和计算的所有数据'!B:O,14,0)</f>
        <v>0.99405971572091678</v>
      </c>
      <c r="AE233" s="38">
        <f>VLOOKUP(B233,'3月14日之前使用和计算的所有数据'!B:P,15,0)</f>
        <v>1162.01</v>
      </c>
      <c r="AF233">
        <v>106.286942</v>
      </c>
      <c r="AG233">
        <v>36.005934000000003</v>
      </c>
    </row>
    <row r="234" spans="1:33">
      <c r="A234">
        <v>273</v>
      </c>
      <c r="B234" s="7" t="s">
        <v>176</v>
      </c>
      <c r="C234">
        <v>0.72948647300000002</v>
      </c>
      <c r="D234">
        <v>278</v>
      </c>
      <c r="E234">
        <v>39</v>
      </c>
      <c r="F234" s="7">
        <v>4</v>
      </c>
      <c r="G234">
        <v>378.37</v>
      </c>
      <c r="H234">
        <v>0.37069535111134599</v>
      </c>
      <c r="I234">
        <v>208.68677954883898</v>
      </c>
      <c r="J234">
        <v>21526</v>
      </c>
      <c r="K234">
        <v>26536.92</v>
      </c>
      <c r="L234">
        <v>0.69508681977958087</v>
      </c>
      <c r="M234">
        <v>37.851838147844703</v>
      </c>
      <c r="N234">
        <v>14.78975605888416</v>
      </c>
      <c r="O234">
        <v>3</v>
      </c>
      <c r="P234">
        <v>246</v>
      </c>
      <c r="Q234">
        <v>1081</v>
      </c>
      <c r="R234">
        <v>68.467373206120996</v>
      </c>
      <c r="S234">
        <v>698.7869017099664</v>
      </c>
      <c r="T234">
        <v>661.25749927319816</v>
      </c>
      <c r="U234">
        <v>8119</v>
      </c>
      <c r="V234">
        <v>0</v>
      </c>
      <c r="W234" s="7">
        <v>0</v>
      </c>
      <c r="X234">
        <f>VLOOKUP(B234,'3月14日之前使用和计算的所有数据'!B:I,8,0)</f>
        <v>4</v>
      </c>
      <c r="Y234">
        <f>VLOOKUP(B234,'3月14日之前使用和计算的所有数据'!B:J,9,0)</f>
        <v>11</v>
      </c>
      <c r="Z234">
        <f>VLOOKUP(B234,'3月14日之前使用和计算的所有数据'!B:K,10,0)</f>
        <v>24</v>
      </c>
      <c r="AA234">
        <f>VLOOKUP(B234,'3月14日之前使用和计算的所有数据'!B:L,11,0)</f>
        <v>3.0305189999999999E-2</v>
      </c>
      <c r="AB234">
        <f>VLOOKUP(B234,'3月14日之前使用和计算的所有数据'!B:M,12,0)</f>
        <v>1.6792599999999999E-4</v>
      </c>
      <c r="AC234">
        <f>VLOOKUP(B234,'3月14日之前使用和计算的所有数据'!B:N,13,0)</f>
        <v>7.6483439999999996E-3</v>
      </c>
      <c r="AD234">
        <f>VLOOKUP(B234,'3月14日之前使用和计算的所有数据'!B:O,14,0)</f>
        <v>1.4085182522729094</v>
      </c>
      <c r="AE234" s="38">
        <f>VLOOKUP(B234,'3月14日之前使用和计算的所有数据'!B:P,15,0)</f>
        <v>664.33799999999997</v>
      </c>
      <c r="AF234">
        <v>107.387303</v>
      </c>
      <c r="AG234">
        <v>34.351432000000003</v>
      </c>
    </row>
    <row r="235" spans="1:33">
      <c r="A235">
        <v>274</v>
      </c>
      <c r="B235" s="7" t="s">
        <v>179</v>
      </c>
      <c r="C235">
        <v>1.2815968149999999</v>
      </c>
      <c r="D235">
        <v>470</v>
      </c>
      <c r="E235">
        <v>36</v>
      </c>
      <c r="F235" s="7">
        <v>9</v>
      </c>
      <c r="G235">
        <v>358.45</v>
      </c>
      <c r="H235">
        <v>0.35048123866648068</v>
      </c>
      <c r="I235">
        <v>249.63437565290062</v>
      </c>
      <c r="J235">
        <v>7584</v>
      </c>
      <c r="K235">
        <v>21993.41</v>
      </c>
      <c r="L235">
        <v>0.47147440368252197</v>
      </c>
      <c r="M235">
        <v>26.268656716417912</v>
      </c>
      <c r="N235">
        <v>16.498814339517367</v>
      </c>
      <c r="O235">
        <v>3</v>
      </c>
      <c r="P235">
        <v>275</v>
      </c>
      <c r="Q235">
        <v>1910</v>
      </c>
      <c r="R235">
        <v>90.389175617240895</v>
      </c>
      <c r="S235">
        <v>713.62812107685875</v>
      </c>
      <c r="T235">
        <v>1143.2556841958431</v>
      </c>
      <c r="U235">
        <v>2712</v>
      </c>
      <c r="V235">
        <v>240.68</v>
      </c>
      <c r="W235" s="7">
        <v>12510</v>
      </c>
      <c r="X235">
        <f>VLOOKUP(B235,'3月14日之前使用和计算的所有数据'!B:I,8,0)</f>
        <v>3</v>
      </c>
      <c r="Y235">
        <f>VLOOKUP(B235,'3月14日之前使用和计算的所有数据'!B:J,9,0)</f>
        <v>8</v>
      </c>
      <c r="Z235">
        <f>VLOOKUP(B235,'3月14日之前使用和计算的所有数据'!B:K,10,0)</f>
        <v>21</v>
      </c>
      <c r="AA235">
        <f>VLOOKUP(B235,'3月14日之前使用和计算的所有数据'!B:L,11,0)</f>
        <v>1.312198E-2</v>
      </c>
      <c r="AB235">
        <f>VLOOKUP(B235,'3月14日之前使用和计算的所有数据'!B:M,12,0)</f>
        <v>1.6558999999999999E-4</v>
      </c>
      <c r="AC235">
        <f>VLOOKUP(B235,'3月14日之前使用和计算的所有数据'!B:N,13,0)</f>
        <v>5.8471139999999996E-3</v>
      </c>
      <c r="AD235">
        <f>VLOOKUP(B235,'3月14日之前使用和计算的所有数据'!B:O,14,0)</f>
        <v>0.10212579671780696</v>
      </c>
      <c r="AE235" s="38">
        <f>VLOOKUP(B235,'3月14日之前使用和计算的所有数据'!B:P,15,0)</f>
        <v>829.05499999999995</v>
      </c>
      <c r="AF235">
        <v>105.536157</v>
      </c>
      <c r="AG235">
        <v>34.702084999999997</v>
      </c>
    </row>
    <row r="236" spans="1:33">
      <c r="A236">
        <v>275</v>
      </c>
      <c r="B236" s="7" t="s">
        <v>155</v>
      </c>
      <c r="C236">
        <v>1.0995370369999999</v>
      </c>
      <c r="D236">
        <v>513</v>
      </c>
      <c r="E236">
        <v>26</v>
      </c>
      <c r="F236" s="7">
        <v>11</v>
      </c>
      <c r="G236">
        <v>464.93</v>
      </c>
      <c r="H236">
        <v>0.51141031983309315</v>
      </c>
      <c r="I236">
        <v>971.03174603174602</v>
      </c>
      <c r="J236">
        <v>107365</v>
      </c>
      <c r="K236">
        <v>43346.97</v>
      </c>
      <c r="L236">
        <v>0.30327146021981805</v>
      </c>
      <c r="M236">
        <v>43.154883530854107</v>
      </c>
      <c r="N236">
        <v>24.274621986105434</v>
      </c>
      <c r="O236">
        <v>11</v>
      </c>
      <c r="P236">
        <v>184</v>
      </c>
      <c r="Q236">
        <v>223</v>
      </c>
      <c r="R236">
        <v>242.43434495515453</v>
      </c>
      <c r="S236">
        <v>511.25975953369323</v>
      </c>
      <c r="T236">
        <v>652.14118254360869</v>
      </c>
      <c r="U236">
        <v>17910</v>
      </c>
      <c r="V236">
        <v>1119.32</v>
      </c>
      <c r="W236" s="7">
        <v>1106485</v>
      </c>
      <c r="X236">
        <f>VLOOKUP(B236,'3月14日之前使用和计算的所有数据'!B:I,8,0)</f>
        <v>2</v>
      </c>
      <c r="Y236">
        <f>VLOOKUP(B236,'3月14日之前使用和计算的所有数据'!B:J,9,0)</f>
        <v>6</v>
      </c>
      <c r="Z236">
        <f>VLOOKUP(B236,'3月14日之前使用和计算的所有数据'!B:K,10,0)</f>
        <v>11</v>
      </c>
      <c r="AA236">
        <f>VLOOKUP(B236,'3月14日之前使用和计算的所有数据'!B:L,11,0)</f>
        <v>2.0198709999999999E-3</v>
      </c>
      <c r="AB236">
        <f>VLOOKUP(B236,'3月14日之前使用和计算的所有数据'!B:M,12,0)</f>
        <v>1.40292E-4</v>
      </c>
      <c r="AC236">
        <f>VLOOKUP(B236,'3月14日之前使用和计算的所有数据'!B:N,13,0)</f>
        <v>1.7708599999999999E-4</v>
      </c>
      <c r="AD236">
        <f>VLOOKUP(B236,'3月14日之前使用和计算的所有数据'!B:O,14,0)</f>
        <v>1.5377653483397962</v>
      </c>
      <c r="AE236" s="38">
        <f>VLOOKUP(B236,'3月14日之前使用和计算的所有数据'!B:P,15,0)</f>
        <v>126.30500000000001</v>
      </c>
      <c r="AF236">
        <v>120.39182099999999</v>
      </c>
      <c r="AG236">
        <v>31.497886999999999</v>
      </c>
    </row>
    <row r="237" spans="1:33">
      <c r="A237">
        <v>276</v>
      </c>
      <c r="B237" s="7" t="s">
        <v>170</v>
      </c>
      <c r="C237">
        <v>0.796471021</v>
      </c>
      <c r="D237">
        <v>195</v>
      </c>
      <c r="E237">
        <v>41</v>
      </c>
      <c r="F237" s="7">
        <v>6</v>
      </c>
      <c r="G237">
        <v>242.77</v>
      </c>
      <c r="H237">
        <v>0.22548090785517155</v>
      </c>
      <c r="I237">
        <v>125.83972631142443</v>
      </c>
      <c r="J237">
        <v>9411</v>
      </c>
      <c r="K237">
        <v>22517.74</v>
      </c>
      <c r="L237">
        <v>0.72908514231577215</v>
      </c>
      <c r="M237">
        <v>22.235037278082135</v>
      </c>
      <c r="N237">
        <v>11.764221279400255</v>
      </c>
      <c r="O237">
        <v>1</v>
      </c>
      <c r="P237">
        <v>186</v>
      </c>
      <c r="Q237">
        <v>1614</v>
      </c>
      <c r="R237">
        <v>29.744202331424805</v>
      </c>
      <c r="S237">
        <v>712.19672941467218</v>
      </c>
      <c r="T237">
        <v>771.51213082341314</v>
      </c>
      <c r="U237">
        <v>1230</v>
      </c>
      <c r="V237">
        <v>0</v>
      </c>
      <c r="W237" s="7">
        <v>0</v>
      </c>
      <c r="X237">
        <f>VLOOKUP(B237,'3月14日之前使用和计算的所有数据'!B:I,8,0)</f>
        <v>2</v>
      </c>
      <c r="Y237">
        <f>VLOOKUP(B237,'3月14日之前使用和计算的所有数据'!B:J,9,0)</f>
        <v>12</v>
      </c>
      <c r="Z237">
        <f>VLOOKUP(B237,'3月14日之前使用和计算的所有数据'!B:K,10,0)</f>
        <v>30</v>
      </c>
      <c r="AA237">
        <f>VLOOKUP(B237,'3月14日之前使用和计算的所有数据'!B:L,11,0)</f>
        <v>4.8076559999999997E-2</v>
      </c>
      <c r="AB237">
        <f>VLOOKUP(B237,'3月14日之前使用和计算的所有数据'!B:M,12,0)</f>
        <v>1.7059E-4</v>
      </c>
      <c r="AC237">
        <f>VLOOKUP(B237,'3月14日之前使用和计算的所有数据'!B:N,13,0)</f>
        <v>5.416705E-3</v>
      </c>
      <c r="AD237">
        <f>VLOOKUP(B237,'3月14日之前使用和计算的所有数据'!B:O,14,0)</f>
        <v>2.9279108977249696E-2</v>
      </c>
      <c r="AE237" s="38">
        <f>VLOOKUP(B237,'3月14日之前使用和计算的所有数据'!B:P,15,0)</f>
        <v>844.25800000000004</v>
      </c>
      <c r="AF237">
        <v>109.017836</v>
      </c>
      <c r="AG237">
        <v>33.488106000000002</v>
      </c>
    </row>
    <row r="238" spans="1:33">
      <c r="A238">
        <v>277</v>
      </c>
      <c r="B238" s="7" t="s">
        <v>195</v>
      </c>
      <c r="C238">
        <v>1.8980243290000001</v>
      </c>
      <c r="D238">
        <v>440</v>
      </c>
      <c r="E238">
        <v>36</v>
      </c>
      <c r="F238" s="7">
        <v>9</v>
      </c>
      <c r="G238">
        <v>229</v>
      </c>
      <c r="H238">
        <v>0.21751091703056769</v>
      </c>
      <c r="I238">
        <v>205.01342882721576</v>
      </c>
      <c r="J238">
        <v>8899</v>
      </c>
      <c r="K238">
        <v>28247.759999999998</v>
      </c>
      <c r="L238">
        <v>0.55458515283842791</v>
      </c>
      <c r="M238">
        <v>28.930131004366814</v>
      </c>
      <c r="N238">
        <v>11.912663755458516</v>
      </c>
      <c r="O238">
        <v>1</v>
      </c>
      <c r="P238">
        <v>167</v>
      </c>
      <c r="Q238">
        <v>1416</v>
      </c>
      <c r="R238">
        <v>26.637554585152838</v>
      </c>
      <c r="S238">
        <v>783.84279475982532</v>
      </c>
      <c r="T238">
        <v>934.93449781659388</v>
      </c>
      <c r="U238">
        <v>3035</v>
      </c>
      <c r="V238">
        <v>104.95</v>
      </c>
      <c r="W238" s="7">
        <v>0</v>
      </c>
      <c r="X238">
        <f>VLOOKUP(B238,'3月14日之前使用和计算的所有数据'!B:I,8,0)</f>
        <v>2</v>
      </c>
      <c r="Y238">
        <f>VLOOKUP(B238,'3月14日之前使用和计算的所有数据'!B:J,9,0)</f>
        <v>8</v>
      </c>
      <c r="Z238">
        <f>VLOOKUP(B238,'3月14日之前使用和计算的所有数据'!B:K,10,0)</f>
        <v>22</v>
      </c>
      <c r="AA238">
        <f>VLOOKUP(B238,'3月14日之前使用和计算的所有数据'!B:L,11,0)</f>
        <v>1.161357E-2</v>
      </c>
      <c r="AB238">
        <f>VLOOKUP(B238,'3月14日之前使用和计算的所有数据'!B:M,12,0)</f>
        <v>1.6616800000000001E-4</v>
      </c>
      <c r="AC238">
        <f>VLOOKUP(B238,'3月14日之前使用和计算的所有数据'!B:N,13,0)</f>
        <v>7.664662E-3</v>
      </c>
      <c r="AD238">
        <f>VLOOKUP(B238,'3月14日之前使用和计算的所有数据'!B:O,14,0)</f>
        <v>1.0654368451900533</v>
      </c>
      <c r="AE238" s="38">
        <f>VLOOKUP(B238,'3月14日之前使用和计算的所有数据'!B:P,15,0)</f>
        <v>1100.01</v>
      </c>
      <c r="AF238">
        <v>106.043634</v>
      </c>
      <c r="AG238">
        <v>35.199410999999998</v>
      </c>
    </row>
    <row r="239" spans="1:33">
      <c r="A239">
        <v>278</v>
      </c>
      <c r="B239" s="7" t="s">
        <v>231</v>
      </c>
      <c r="C239">
        <v>0.56990484200000002</v>
      </c>
      <c r="D239">
        <v>109</v>
      </c>
      <c r="E239">
        <v>36</v>
      </c>
      <c r="F239" s="7">
        <v>8</v>
      </c>
      <c r="G239">
        <v>198.43</v>
      </c>
      <c r="H239">
        <v>0.52013304439852837</v>
      </c>
      <c r="I239">
        <v>59.699741260003613</v>
      </c>
      <c r="J239">
        <v>10068</v>
      </c>
      <c r="K239">
        <v>19104.86</v>
      </c>
      <c r="L239">
        <v>0.9675956256614423</v>
      </c>
      <c r="M239">
        <v>30.580053419341834</v>
      </c>
      <c r="N239">
        <v>24.9559038451847</v>
      </c>
      <c r="O239">
        <v>1</v>
      </c>
      <c r="P239">
        <v>147</v>
      </c>
      <c r="Q239">
        <v>1144</v>
      </c>
      <c r="R239">
        <v>14.231718994103714</v>
      </c>
      <c r="S239">
        <v>834.04727107796202</v>
      </c>
      <c r="T239">
        <v>836.567051353122</v>
      </c>
      <c r="U239">
        <v>3530</v>
      </c>
      <c r="V239">
        <v>0</v>
      </c>
      <c r="W239" s="7">
        <v>0</v>
      </c>
      <c r="X239">
        <f>VLOOKUP(B239,'3月14日之前使用和计算的所有数据'!B:I,8,0)</f>
        <v>2</v>
      </c>
      <c r="Y239">
        <f>VLOOKUP(B239,'3月14日之前使用和计算的所有数据'!B:J,9,0)</f>
        <v>8</v>
      </c>
      <c r="Z239">
        <f>VLOOKUP(B239,'3月14日之前使用和计算的所有数据'!B:K,10,0)</f>
        <v>18</v>
      </c>
      <c r="AA239">
        <f>VLOOKUP(B239,'3月14日之前使用和计算的所有数据'!B:L,11,0)</f>
        <v>4.9654809999999999E-3</v>
      </c>
      <c r="AB239">
        <f>VLOOKUP(B239,'3月14日之前使用和计算的所有数据'!B:M,12,0)</f>
        <v>1.5547299999999999E-4</v>
      </c>
      <c r="AC239">
        <f>VLOOKUP(B239,'3月14日之前使用和计算的所有数据'!B:N,13,0)</f>
        <v>3.121253E-3</v>
      </c>
      <c r="AD239">
        <f>VLOOKUP(B239,'3月14日之前使用和计算的所有数据'!B:O,14,0)</f>
        <v>1.1563886473321312</v>
      </c>
      <c r="AE239" s="38">
        <f>VLOOKUP(B239,'3月14日之前使用和计算的所有数据'!B:P,15,0)</f>
        <v>1323</v>
      </c>
      <c r="AF239">
        <v>102.629491</v>
      </c>
      <c r="AG239">
        <v>37.932789999999997</v>
      </c>
    </row>
    <row r="240" spans="1:33">
      <c r="A240">
        <v>279</v>
      </c>
      <c r="B240" s="7" t="s">
        <v>242</v>
      </c>
      <c r="C240">
        <v>2.2590361450000001</v>
      </c>
      <c r="D240">
        <v>105</v>
      </c>
      <c r="E240">
        <v>33</v>
      </c>
      <c r="F240" s="7">
        <v>3</v>
      </c>
      <c r="G240">
        <v>47.43</v>
      </c>
      <c r="H240">
        <v>0.45266708834071262</v>
      </c>
      <c r="I240">
        <v>53.31609712230216</v>
      </c>
      <c r="J240">
        <v>41060</v>
      </c>
      <c r="K240">
        <v>37263.9</v>
      </c>
      <c r="L240">
        <v>0.44275774826059455</v>
      </c>
      <c r="M240">
        <v>37.550073792958045</v>
      </c>
      <c r="N240">
        <v>26.966055239300022</v>
      </c>
      <c r="O240">
        <v>0</v>
      </c>
      <c r="P240">
        <v>27</v>
      </c>
      <c r="Q240">
        <v>123</v>
      </c>
      <c r="R240">
        <v>0</v>
      </c>
      <c r="S240">
        <v>759.01328273244781</v>
      </c>
      <c r="T240">
        <v>780.09698503057143</v>
      </c>
      <c r="U240">
        <v>756</v>
      </c>
      <c r="V240">
        <v>36.19</v>
      </c>
      <c r="W240" s="7">
        <v>0</v>
      </c>
      <c r="X240">
        <f>VLOOKUP(B240,'3月14日之前使用和计算的所有数据'!B:I,8,0)</f>
        <v>2</v>
      </c>
      <c r="Y240">
        <f>VLOOKUP(B240,'3月14日之前使用和计算的所有数据'!B:J,9,0)</f>
        <v>5</v>
      </c>
      <c r="Z240">
        <f>VLOOKUP(B240,'3月14日之前使用和计算的所有数据'!B:K,10,0)</f>
        <v>13</v>
      </c>
      <c r="AA240">
        <f>VLOOKUP(B240,'3月14日之前使用和计算的所有数据'!B:L,11,0)</f>
        <v>7.2798800000000005E-5</v>
      </c>
      <c r="AB240">
        <f>VLOOKUP(B240,'3月14日之前使用和计算的所有数据'!B:M,12,0)</f>
        <v>1.49209E-4</v>
      </c>
      <c r="AC240">
        <f>VLOOKUP(B240,'3月14日之前使用和计算的所有数据'!B:N,13,0)</f>
        <v>1.047486E-3</v>
      </c>
      <c r="AD240">
        <f>VLOOKUP(B240,'3月14日之前使用和计算的所有数据'!B:O,14,0)</f>
        <v>0.77959539104725706</v>
      </c>
      <c r="AE240" s="38">
        <f>VLOOKUP(B240,'3月14日之前使用和计算的所有数据'!B:P,15,0)</f>
        <v>1393</v>
      </c>
      <c r="AF240">
        <v>102.19376699999999</v>
      </c>
      <c r="AG240">
        <v>38.521011999999999</v>
      </c>
    </row>
    <row r="241" spans="1:33">
      <c r="A241">
        <v>280</v>
      </c>
      <c r="B241" s="7" t="s">
        <v>255</v>
      </c>
      <c r="C241">
        <v>3.0733944950000001</v>
      </c>
      <c r="D241">
        <v>67</v>
      </c>
      <c r="E241">
        <v>33</v>
      </c>
      <c r="F241" s="7">
        <v>4</v>
      </c>
      <c r="G241">
        <v>19.899999999999999</v>
      </c>
      <c r="H241">
        <v>1</v>
      </c>
      <c r="I241">
        <v>67.802385008517874</v>
      </c>
      <c r="J241">
        <v>76087</v>
      </c>
      <c r="K241">
        <v>39384.720000000001</v>
      </c>
      <c r="L241">
        <v>0.4020100502512563</v>
      </c>
      <c r="M241">
        <v>69.64824120603015</v>
      </c>
      <c r="N241">
        <v>36.683417085427138</v>
      </c>
      <c r="O241">
        <v>1</v>
      </c>
      <c r="P241">
        <v>11</v>
      </c>
      <c r="Q241">
        <v>20</v>
      </c>
      <c r="R241">
        <v>140.15075376884423</v>
      </c>
      <c r="S241">
        <v>442.21105527638196</v>
      </c>
      <c r="T241">
        <v>809.04522613065342</v>
      </c>
      <c r="U241">
        <v>2431.69</v>
      </c>
      <c r="V241">
        <v>130.54</v>
      </c>
      <c r="W241" s="7">
        <v>89604</v>
      </c>
      <c r="X241">
        <f>VLOOKUP(B241,'3月14日之前使用和计算的所有数据'!B:I,8,0)</f>
        <v>2</v>
      </c>
      <c r="Y241">
        <f>VLOOKUP(B241,'3月14日之前使用和计算的所有数据'!B:J,9,0)</f>
        <v>5</v>
      </c>
      <c r="Z241">
        <f>VLOOKUP(B241,'3月14日之前使用和计算的所有数据'!B:K,10,0)</f>
        <v>11</v>
      </c>
      <c r="AA241">
        <f>VLOOKUP(B241,'3月14日之前使用和计算的所有数据'!B:L,11,0)</f>
        <v>3.4398839999999998E-3</v>
      </c>
      <c r="AB241">
        <f>VLOOKUP(B241,'3月14日之前使用和计算的所有数据'!B:M,12,0)</f>
        <v>1.40331E-4</v>
      </c>
      <c r="AC241">
        <f>VLOOKUP(B241,'3月14日之前使用和计算的所有数据'!B:N,13,0)</f>
        <v>2.0056800000000001E-4</v>
      </c>
      <c r="AD241">
        <f>VLOOKUP(B241,'3月14日之前使用和计算的所有数据'!B:O,14,0)</f>
        <v>1.3246609010055093</v>
      </c>
      <c r="AE241" s="38">
        <f>VLOOKUP(B241,'3月14日之前使用和计算的所有数据'!B:P,15,0)</f>
        <v>1808</v>
      </c>
      <c r="AF241">
        <v>98.289152000000001</v>
      </c>
      <c r="AG241">
        <v>39.773130000000002</v>
      </c>
    </row>
    <row r="242" spans="1:33">
      <c r="A242">
        <v>290</v>
      </c>
      <c r="B242" s="7" t="s">
        <v>135</v>
      </c>
      <c r="C242">
        <v>1.034525739</v>
      </c>
      <c r="D242">
        <v>166</v>
      </c>
      <c r="E242">
        <v>32</v>
      </c>
      <c r="F242" s="7">
        <v>13</v>
      </c>
      <c r="G242">
        <v>159.4</v>
      </c>
      <c r="H242">
        <v>0.41173149309912166</v>
      </c>
      <c r="I242">
        <v>192.69825918762089</v>
      </c>
      <c r="J242">
        <v>17295</v>
      </c>
      <c r="K242">
        <v>27596.43</v>
      </c>
      <c r="L242">
        <v>0.54579673776662485</v>
      </c>
      <c r="M242">
        <v>24.297365119196989</v>
      </c>
      <c r="N242">
        <v>12.892095357590966</v>
      </c>
      <c r="O242">
        <v>3</v>
      </c>
      <c r="P242">
        <v>111</v>
      </c>
      <c r="Q242">
        <v>425</v>
      </c>
      <c r="R242">
        <v>120.23212045169385</v>
      </c>
      <c r="S242">
        <v>689.46047678795492</v>
      </c>
      <c r="T242">
        <v>652.44667503136759</v>
      </c>
      <c r="U242">
        <v>4782</v>
      </c>
      <c r="V242">
        <v>52.7</v>
      </c>
      <c r="W242" s="7">
        <v>0</v>
      </c>
      <c r="X242">
        <f>VLOOKUP(B242,'3月14日之前使用和计算的所有数据'!B:I,8,0)</f>
        <v>2</v>
      </c>
      <c r="Y242">
        <f>VLOOKUP(B242,'3月14日之前使用和计算的所有数据'!B:J,9,0)</f>
        <v>8</v>
      </c>
      <c r="Z242">
        <f>VLOOKUP(B242,'3月14日之前使用和计算的所有数据'!B:K,10,0)</f>
        <v>17</v>
      </c>
      <c r="AA242">
        <f>VLOOKUP(B242,'3月14日之前使用和计算的所有数据'!B:L,11,0)</f>
        <v>2.240938E-2</v>
      </c>
      <c r="AB242">
        <f>VLOOKUP(B242,'3月14日之前使用和计算的所有数据'!B:M,12,0)</f>
        <v>1.5686300000000001E-4</v>
      </c>
      <c r="AC242">
        <f>VLOOKUP(B242,'3月14日之前使用和计算的所有数据'!B:N,13,0)</f>
        <v>3.4394800000000001E-4</v>
      </c>
      <c r="AD242">
        <f>VLOOKUP(B242,'3月14日之前使用和计算的所有数据'!B:O,14,0)</f>
        <v>0.59643485651323469</v>
      </c>
      <c r="AE242" s="38">
        <f>VLOOKUP(B242,'3月14日之前使用和计算的所有数据'!B:P,15,0)</f>
        <v>466</v>
      </c>
      <c r="AF242">
        <v>117.40140599999999</v>
      </c>
      <c r="AG242">
        <v>30.882003000000001</v>
      </c>
    </row>
    <row r="243" spans="1:33">
      <c r="A243">
        <v>293</v>
      </c>
      <c r="B243" s="7" t="s">
        <v>123</v>
      </c>
      <c r="C243">
        <v>0.66741939500000003</v>
      </c>
      <c r="D243">
        <v>266</v>
      </c>
      <c r="E243">
        <v>24</v>
      </c>
      <c r="F243" s="7">
        <v>20</v>
      </c>
      <c r="G243">
        <v>401.1</v>
      </c>
      <c r="H243">
        <v>0.31067065569683366</v>
      </c>
      <c r="I243">
        <v>190.56442417331814</v>
      </c>
      <c r="J243">
        <v>31476</v>
      </c>
      <c r="K243">
        <v>19332</v>
      </c>
      <c r="L243">
        <v>0.38145100972326101</v>
      </c>
      <c r="M243">
        <v>34.794315632011966</v>
      </c>
      <c r="N243">
        <v>20.079780603340811</v>
      </c>
      <c r="O243">
        <v>5</v>
      </c>
      <c r="P243">
        <v>189</v>
      </c>
      <c r="Q243">
        <v>380</v>
      </c>
      <c r="R243">
        <v>122.31862378459236</v>
      </c>
      <c r="S243">
        <v>455.99601096983292</v>
      </c>
      <c r="T243">
        <v>423.58514086262767</v>
      </c>
      <c r="U243">
        <v>9018</v>
      </c>
      <c r="V243">
        <v>302.7</v>
      </c>
      <c r="W243" s="7">
        <v>657528</v>
      </c>
      <c r="X243">
        <f>VLOOKUP(B243,'3月14日之前使用和计算的所有数据'!B:I,8,0)</f>
        <v>2</v>
      </c>
      <c r="Y243">
        <f>VLOOKUP(B243,'3月14日之前使用和计算的所有数据'!B:J,9,0)</f>
        <v>8</v>
      </c>
      <c r="Z243">
        <f>VLOOKUP(B243,'3月14日之前使用和计算的所有数据'!B:K,10,0)</f>
        <v>19</v>
      </c>
      <c r="AA243">
        <f>VLOOKUP(B243,'3月14日之前使用和计算的所有数据'!B:L,11,0)</f>
        <v>4.7591539999999998E-3</v>
      </c>
      <c r="AB243">
        <f>VLOOKUP(B243,'3月14日之前使用和计算的所有数据'!B:M,12,0)</f>
        <v>1.6396100000000001E-4</v>
      </c>
      <c r="AC243">
        <f>VLOOKUP(B243,'3月14日之前使用和计算的所有数据'!B:N,13,0)</f>
        <v>6.5925700000000001E-4</v>
      </c>
      <c r="AD243">
        <f>VLOOKUP(B243,'3月14日之前使用和计算的所有数据'!B:O,14,0)</f>
        <v>0.44312555039854973</v>
      </c>
      <c r="AE243" s="38">
        <f>VLOOKUP(B243,'3月14日之前使用和计算的所有数据'!B:P,15,0)</f>
        <v>485.03699999999998</v>
      </c>
      <c r="AF243">
        <v>111.285572</v>
      </c>
      <c r="AG243">
        <v>30.710787</v>
      </c>
    </row>
    <row r="244" spans="1:33">
      <c r="A244">
        <v>294</v>
      </c>
      <c r="B244" s="7" t="s">
        <v>114</v>
      </c>
      <c r="C244">
        <v>0.83108302999999994</v>
      </c>
      <c r="D244">
        <v>317</v>
      </c>
      <c r="E244">
        <v>37</v>
      </c>
      <c r="F244" s="7">
        <v>5</v>
      </c>
      <c r="G244">
        <v>384.75</v>
      </c>
      <c r="H244">
        <v>0.39183885640025989</v>
      </c>
      <c r="I244">
        <v>722.53521126760563</v>
      </c>
      <c r="J244">
        <v>11536</v>
      </c>
      <c r="K244">
        <v>21451.18</v>
      </c>
      <c r="L244">
        <v>0.36387264457439894</v>
      </c>
      <c r="M244">
        <v>22.305393112410655</v>
      </c>
      <c r="N244">
        <v>11.178687459389213</v>
      </c>
      <c r="O244">
        <v>1</v>
      </c>
      <c r="P244">
        <v>168</v>
      </c>
      <c r="Q244">
        <v>431</v>
      </c>
      <c r="R244">
        <v>25.042235217673813</v>
      </c>
      <c r="S244">
        <v>549.70760233918134</v>
      </c>
      <c r="T244">
        <v>573.09941520467839</v>
      </c>
      <c r="U244">
        <v>4816.04</v>
      </c>
      <c r="V244">
        <v>276</v>
      </c>
      <c r="W244" s="7">
        <v>0</v>
      </c>
      <c r="X244">
        <f>VLOOKUP(B244,'3月14日之前使用和计算的所有数据'!B:I,8,0)</f>
        <v>2</v>
      </c>
      <c r="Y244">
        <f>VLOOKUP(B244,'3月14日之前使用和计算的所有数据'!B:J,9,0)</f>
        <v>8</v>
      </c>
      <c r="Z244">
        <f>VLOOKUP(B244,'3月14日之前使用和计算的所有数据'!B:K,10,0)</f>
        <v>20</v>
      </c>
      <c r="AA244">
        <f>VLOOKUP(B244,'3月14日之前使用和计算的所有数据'!B:L,11,0)</f>
        <v>8.4978600000000005E-4</v>
      </c>
      <c r="AB244">
        <f>VLOOKUP(B244,'3月14日之前使用和计算的所有数据'!B:M,12,0)</f>
        <v>1.5867999999999999E-4</v>
      </c>
      <c r="AC244">
        <f>VLOOKUP(B244,'3月14日之前使用和计算的所有数据'!B:N,13,0)</f>
        <v>7.6120699999999996E-4</v>
      </c>
      <c r="AD244">
        <f>VLOOKUP(B244,'3月14日之前使用和计算的所有数据'!B:O,14,0)</f>
        <v>0.25143103297502123</v>
      </c>
      <c r="AE244" s="38">
        <f>VLOOKUP(B244,'3月14日之前使用和计算的所有数据'!B:P,15,0)</f>
        <v>200</v>
      </c>
      <c r="AF244">
        <v>105.381843</v>
      </c>
      <c r="AG244">
        <v>30.864146000000002</v>
      </c>
    </row>
    <row r="245" spans="1:33">
      <c r="A245">
        <v>295</v>
      </c>
      <c r="B245" s="7" t="s">
        <v>107</v>
      </c>
      <c r="C245">
        <v>0.22948137199999999</v>
      </c>
      <c r="D245">
        <v>115</v>
      </c>
      <c r="E245">
        <v>27</v>
      </c>
      <c r="F245" s="7">
        <v>17</v>
      </c>
      <c r="G245">
        <v>496.25</v>
      </c>
      <c r="H245">
        <v>0.21805541561712846</v>
      </c>
      <c r="I245">
        <v>623.2730469731224</v>
      </c>
      <c r="J245">
        <v>12616</v>
      </c>
      <c r="K245">
        <v>24229.77</v>
      </c>
      <c r="L245">
        <v>0.42720403022670023</v>
      </c>
      <c r="M245">
        <v>21.652392947103273</v>
      </c>
      <c r="N245">
        <v>9.8176322418136017</v>
      </c>
      <c r="O245">
        <v>0</v>
      </c>
      <c r="P245">
        <v>319</v>
      </c>
      <c r="Q245">
        <v>1036</v>
      </c>
      <c r="R245">
        <v>0</v>
      </c>
      <c r="S245">
        <v>433.24937027707807</v>
      </c>
      <c r="T245">
        <v>540.85642317380359</v>
      </c>
      <c r="U245">
        <v>5841</v>
      </c>
      <c r="V245">
        <v>67.819999999999993</v>
      </c>
      <c r="W245" s="7">
        <v>0</v>
      </c>
      <c r="X245">
        <f>VLOOKUP(B245,'3月14日之前使用和计算的所有数据'!B:I,8,0)</f>
        <v>4</v>
      </c>
      <c r="Y245">
        <f>VLOOKUP(B245,'3月14日之前使用和计算的所有数据'!B:J,9,0)</f>
        <v>16</v>
      </c>
      <c r="Z245">
        <f>VLOOKUP(B245,'3月14日之前使用和计算的所有数据'!B:K,10,0)</f>
        <v>29</v>
      </c>
      <c r="AA245">
        <f>VLOOKUP(B245,'3月14日之前使用和计算的所有数据'!B:L,11,0)</f>
        <v>7.8492909999999999E-2</v>
      </c>
      <c r="AB245">
        <f>VLOOKUP(B245,'3月14日之前使用和计算的所有数据'!B:M,12,0)</f>
        <v>1.6310599999999999E-4</v>
      </c>
      <c r="AC245">
        <f>VLOOKUP(B245,'3月14日之前使用和计算的所有数据'!B:N,13,0)</f>
        <v>9.0322799999999995E-4</v>
      </c>
      <c r="AD245">
        <f>VLOOKUP(B245,'3月14日之前使用和计算的所有数据'!B:O,14,0)</f>
        <v>0.75876349864612158</v>
      </c>
      <c r="AE245" s="38">
        <f>VLOOKUP(B245,'3月14日之前使用和计算的所有数据'!B:P,15,0)</f>
        <v>110</v>
      </c>
      <c r="AF245">
        <v>104.651072</v>
      </c>
      <c r="AG245">
        <v>30.116662000000002</v>
      </c>
    </row>
    <row r="246" spans="1:33">
      <c r="A246">
        <v>296</v>
      </c>
      <c r="B246" s="7" t="s">
        <v>103</v>
      </c>
      <c r="C246">
        <v>0.664945126</v>
      </c>
      <c r="D246">
        <v>103</v>
      </c>
      <c r="E246">
        <v>37</v>
      </c>
      <c r="F246" s="7">
        <v>6</v>
      </c>
      <c r="G246">
        <v>154.85</v>
      </c>
      <c r="H246">
        <v>0.22731675815305136</v>
      </c>
      <c r="I246">
        <v>101.19592210168605</v>
      </c>
      <c r="J246">
        <v>15710</v>
      </c>
      <c r="K246">
        <v>23138.98</v>
      </c>
      <c r="L246">
        <v>1.2076202776880853</v>
      </c>
      <c r="M246">
        <v>40.678075556990635</v>
      </c>
      <c r="N246">
        <v>18.708427510494026</v>
      </c>
      <c r="O246">
        <v>3</v>
      </c>
      <c r="P246">
        <v>85</v>
      </c>
      <c r="Q246">
        <v>320</v>
      </c>
      <c r="R246">
        <v>320.53600258314498</v>
      </c>
      <c r="S246">
        <v>527.60736196319021</v>
      </c>
      <c r="T246">
        <v>636.099451081692</v>
      </c>
      <c r="U246">
        <v>2249</v>
      </c>
      <c r="V246">
        <v>0</v>
      </c>
      <c r="W246" s="7">
        <v>0</v>
      </c>
      <c r="X246">
        <f>VLOOKUP(B246,'3月14日之前使用和计算的所有数据'!B:I,8,0)</f>
        <v>2</v>
      </c>
      <c r="Y246">
        <f>VLOOKUP(B246,'3月14日之前使用和计算的所有数据'!B:J,9,0)</f>
        <v>8</v>
      </c>
      <c r="Z246">
        <f>VLOOKUP(B246,'3月14日之前使用和计算的所有数据'!B:K,10,0)</f>
        <v>19</v>
      </c>
      <c r="AA246">
        <f>VLOOKUP(B246,'3月14日之前使用和计算的所有数据'!B:L,11,0)</f>
        <v>2.083022E-2</v>
      </c>
      <c r="AB246">
        <f>VLOOKUP(B246,'3月14日之前使用和计算的所有数据'!B:M,12,0)</f>
        <v>1.54943E-4</v>
      </c>
      <c r="AC246">
        <f>VLOOKUP(B246,'3月14日之前使用和计算的所有数据'!B:N,13,0)</f>
        <v>1.40648E-4</v>
      </c>
      <c r="AD246">
        <f>VLOOKUP(B246,'3月14日之前使用和计算的所有数据'!B:O,14,0)</f>
        <v>0.1945382629614677</v>
      </c>
      <c r="AE246" s="38">
        <f>VLOOKUP(B246,'3月14日之前使用和计算的所有数据'!B:P,15,0)</f>
        <v>148</v>
      </c>
      <c r="AF246">
        <v>102.92616200000001</v>
      </c>
      <c r="AG246">
        <v>30.153703</v>
      </c>
    </row>
    <row r="247" spans="1:33">
      <c r="A247">
        <v>298</v>
      </c>
      <c r="B247" s="7" t="s">
        <v>55</v>
      </c>
      <c r="C247">
        <v>7.8796959099999997</v>
      </c>
      <c r="D247">
        <v>1420</v>
      </c>
      <c r="E247">
        <v>25</v>
      </c>
      <c r="F247" s="7">
        <v>23</v>
      </c>
      <c r="G247">
        <v>175.33</v>
      </c>
      <c r="H247">
        <v>1</v>
      </c>
      <c r="I247">
        <v>1114.6217418944693</v>
      </c>
      <c r="J247">
        <v>68938</v>
      </c>
      <c r="K247">
        <v>36454.99</v>
      </c>
      <c r="L247">
        <v>0.27947299378315177</v>
      </c>
      <c r="M247">
        <v>54.234871385387549</v>
      </c>
      <c r="N247">
        <v>39.970341641476068</v>
      </c>
      <c r="O247">
        <v>17</v>
      </c>
      <c r="P247">
        <v>95</v>
      </c>
      <c r="Q247">
        <v>300</v>
      </c>
      <c r="R247">
        <v>749.73478583243025</v>
      </c>
      <c r="S247">
        <v>685.56436434152738</v>
      </c>
      <c r="T247">
        <v>1014.658073347402</v>
      </c>
      <c r="U247">
        <v>9566</v>
      </c>
      <c r="V247">
        <v>366.04</v>
      </c>
      <c r="W247" s="7">
        <v>11123900</v>
      </c>
      <c r="X247">
        <f>VLOOKUP(B247,'3月14日之前使用和计算的所有数据'!B:I,8,0)</f>
        <v>2</v>
      </c>
      <c r="Y247">
        <f>VLOOKUP(B247,'3月14日之前使用和计算的所有数据'!B:J,9,0)</f>
        <v>5</v>
      </c>
      <c r="Z247">
        <f>VLOOKUP(B247,'3月14日之前使用和计算的所有数据'!B:K,10,0)</f>
        <v>10</v>
      </c>
      <c r="AA247">
        <f>VLOOKUP(B247,'3月14日之前使用和计算的所有数据'!B:L,11,0)</f>
        <v>2.1017319999999998E-3</v>
      </c>
      <c r="AB247">
        <f>VLOOKUP(B247,'3月14日之前使用和计算的所有数据'!B:M,12,0)</f>
        <v>1.3215300000000001E-4</v>
      </c>
      <c r="AC247">
        <f>VLOOKUP(B247,'3月14日之前使用和计算的所有数据'!B:N,13,0)</f>
        <v>1.4914199999999999E-6</v>
      </c>
      <c r="AD247">
        <f>VLOOKUP(B247,'3月14日之前使用和计算的所有数据'!B:O,14,0)</f>
        <v>1.7667161307289225</v>
      </c>
      <c r="AE247" s="38">
        <f>VLOOKUP(B247,'3月14日之前使用和计算的所有数据'!B:P,15,0)</f>
        <v>264</v>
      </c>
      <c r="AF247">
        <v>118.04819999999999</v>
      </c>
      <c r="AG247">
        <v>24.563389999999998</v>
      </c>
    </row>
    <row r="248" spans="1:33">
      <c r="A248">
        <v>299</v>
      </c>
      <c r="B248" s="7" t="s">
        <v>54</v>
      </c>
      <c r="C248">
        <v>0.600386262</v>
      </c>
      <c r="D248">
        <v>286</v>
      </c>
      <c r="E248">
        <v>35</v>
      </c>
      <c r="F248" s="7">
        <v>15</v>
      </c>
      <c r="G248">
        <v>470.51</v>
      </c>
      <c r="H248">
        <v>0.11644810949820408</v>
      </c>
      <c r="I248">
        <v>365.50143711644529</v>
      </c>
      <c r="J248">
        <v>24619</v>
      </c>
      <c r="K248">
        <v>24710.36</v>
      </c>
      <c r="L248">
        <v>0.38893966121867762</v>
      </c>
      <c r="M248">
        <v>18.97940532613547</v>
      </c>
      <c r="N248">
        <v>9.7808760706467446</v>
      </c>
      <c r="O248">
        <v>7</v>
      </c>
      <c r="P248">
        <v>220</v>
      </c>
      <c r="Q248">
        <v>1346</v>
      </c>
      <c r="R248">
        <v>120.64355699134981</v>
      </c>
      <c r="S248">
        <v>552.80440373212048</v>
      </c>
      <c r="T248">
        <v>727.72098361352585</v>
      </c>
      <c r="U248">
        <v>5197</v>
      </c>
      <c r="V248">
        <v>59.52</v>
      </c>
      <c r="W248" s="7">
        <v>0</v>
      </c>
      <c r="X248">
        <f>VLOOKUP(B248,'3月14日之前使用和计算的所有数据'!B:I,8,0)</f>
        <v>3</v>
      </c>
      <c r="Y248">
        <f>VLOOKUP(B248,'3月14日之前使用和计算的所有数据'!B:J,9,0)</f>
        <v>8</v>
      </c>
      <c r="Z248">
        <f>VLOOKUP(B248,'3月14日之前使用和计算的所有数据'!B:K,10,0)</f>
        <v>15</v>
      </c>
      <c r="AA248">
        <f>VLOOKUP(B248,'3月14日之前使用和计算的所有数据'!B:L,11,0)</f>
        <v>1.3140779999999999E-2</v>
      </c>
      <c r="AB248">
        <f>VLOOKUP(B248,'3月14日之前使用和计算的所有数据'!B:M,12,0)</f>
        <v>1.3770300000000001E-4</v>
      </c>
      <c r="AC248">
        <f>VLOOKUP(B248,'3月14日之前使用和计算的所有数据'!B:N,13,0)</f>
        <v>5.6504899999999997E-6</v>
      </c>
      <c r="AD248">
        <f>VLOOKUP(B248,'3月14日之前使用和计算的所有数据'!B:O,14,0)</f>
        <v>0.69964708369019324</v>
      </c>
      <c r="AE248" s="38">
        <f>VLOOKUP(B248,'3月14日之前使用和计算的所有数据'!B:P,15,0)</f>
        <v>328</v>
      </c>
      <c r="AF248">
        <v>117.649225</v>
      </c>
      <c r="AG248">
        <v>24.481390999999999</v>
      </c>
    </row>
    <row r="249" spans="1:33">
      <c r="A249">
        <v>300</v>
      </c>
      <c r="B249" s="7" t="s">
        <v>84</v>
      </c>
      <c r="C249">
        <v>0.74964112900000002</v>
      </c>
      <c r="D249">
        <v>141</v>
      </c>
      <c r="E249">
        <v>37</v>
      </c>
      <c r="F249" s="7">
        <v>11</v>
      </c>
      <c r="G249">
        <v>186.35</v>
      </c>
      <c r="H249">
        <v>0.45500402468473305</v>
      </c>
      <c r="I249">
        <v>487.31694560669456</v>
      </c>
      <c r="J249">
        <v>22685</v>
      </c>
      <c r="K249">
        <v>22169.15</v>
      </c>
      <c r="L249">
        <v>0.37563724174939633</v>
      </c>
      <c r="M249">
        <v>30.877381271800378</v>
      </c>
      <c r="N249">
        <v>13.850281727931312</v>
      </c>
      <c r="O249">
        <v>1</v>
      </c>
      <c r="P249">
        <v>113</v>
      </c>
      <c r="Q249">
        <v>420</v>
      </c>
      <c r="R249">
        <v>50.405151596458282</v>
      </c>
      <c r="S249">
        <v>577.94472766299975</v>
      </c>
      <c r="T249">
        <v>770.05634558626241</v>
      </c>
      <c r="U249">
        <v>5783</v>
      </c>
      <c r="V249">
        <v>187.82</v>
      </c>
      <c r="W249" s="7">
        <v>0</v>
      </c>
      <c r="X249">
        <f>VLOOKUP(B249,'3月14日之前使用和计算的所有数据'!B:I,8,0)</f>
        <v>4</v>
      </c>
      <c r="Y249">
        <f>VLOOKUP(B249,'3月14日之前使用和计算的所有数据'!B:J,9,0)</f>
        <v>10</v>
      </c>
      <c r="Z249">
        <f>VLOOKUP(B249,'3月14日之前使用和计算的所有数据'!B:K,10,0)</f>
        <v>22</v>
      </c>
      <c r="AA249">
        <f>VLOOKUP(B249,'3月14日之前使用和计算的所有数据'!B:L,11,0)</f>
        <v>1.224656E-2</v>
      </c>
      <c r="AB249">
        <f>VLOOKUP(B249,'3月14日之前使用和计算的所有数据'!B:M,12,0)</f>
        <v>1.5092099999999999E-4</v>
      </c>
      <c r="AC249">
        <f>VLOOKUP(B249,'3月14日之前使用和计算的所有数据'!B:N,13,0)</f>
        <v>5.3698900000000002E-5</v>
      </c>
      <c r="AD249">
        <f>VLOOKUP(B249,'3月14日之前使用和计算的所有数据'!B:O,14,0)</f>
        <v>0.76607716428611172</v>
      </c>
      <c r="AE249" s="38">
        <f>VLOOKUP(B249,'3月14日之前使用和计算的所有数据'!B:P,15,0)</f>
        <v>147</v>
      </c>
      <c r="AF249">
        <v>113.876818</v>
      </c>
      <c r="AG249">
        <v>27.60633</v>
      </c>
    </row>
    <row r="250" spans="1:33">
      <c r="A250">
        <v>301</v>
      </c>
      <c r="B250" s="7" t="s">
        <v>92</v>
      </c>
      <c r="C250">
        <v>0.35057519500000001</v>
      </c>
      <c r="D250">
        <v>167</v>
      </c>
      <c r="E250">
        <v>37</v>
      </c>
      <c r="F250" s="7">
        <v>10</v>
      </c>
      <c r="G250">
        <v>469.11</v>
      </c>
      <c r="H250">
        <v>0.28178891944320095</v>
      </c>
      <c r="I250">
        <v>386.28952569169962</v>
      </c>
      <c r="J250">
        <v>14071</v>
      </c>
      <c r="K250">
        <v>23309.11</v>
      </c>
      <c r="L250">
        <v>0.30909594764554155</v>
      </c>
      <c r="M250">
        <v>21.545053398989577</v>
      </c>
      <c r="N250">
        <v>10.886572445695039</v>
      </c>
      <c r="O250">
        <v>4</v>
      </c>
      <c r="P250">
        <v>247</v>
      </c>
      <c r="Q250">
        <v>601</v>
      </c>
      <c r="R250">
        <v>58.723966660271579</v>
      </c>
      <c r="S250">
        <v>411.8437040353009</v>
      </c>
      <c r="T250">
        <v>516.5099869966532</v>
      </c>
      <c r="U250">
        <v>8684</v>
      </c>
      <c r="V250">
        <v>91.45</v>
      </c>
      <c r="W250" s="7">
        <v>0</v>
      </c>
      <c r="X250">
        <f>VLOOKUP(B250,'3月14日之前使用和计算的所有数据'!B:I,8,0)</f>
        <v>2</v>
      </c>
      <c r="Y250">
        <f>VLOOKUP(B250,'3月14日之前使用和计算的所有数据'!B:J,9,0)</f>
        <v>9</v>
      </c>
      <c r="Z250">
        <f>VLOOKUP(B250,'3月14日之前使用和计算的所有数据'!B:K,10,0)</f>
        <v>21</v>
      </c>
      <c r="AA250">
        <f>VLOOKUP(B250,'3月14日之前使用和计算的所有数据'!B:L,11,0)</f>
        <v>1.7083549999999999E-2</v>
      </c>
      <c r="AB250">
        <f>VLOOKUP(B250,'3月14日之前使用和计算的所有数据'!B:M,12,0)</f>
        <v>1.57011E-4</v>
      </c>
      <c r="AC250">
        <f>VLOOKUP(B250,'3月14日之前使用和计算的所有数据'!B:N,13,0)</f>
        <v>8.8827799999999997E-5</v>
      </c>
      <c r="AD250">
        <f>VLOOKUP(B250,'3月14日之前使用和计算的所有数据'!B:O,14,0)</f>
        <v>0.85078269866318657</v>
      </c>
      <c r="AE250" s="38">
        <f>VLOOKUP(B250,'3月14日之前使用和计算的所有数据'!B:P,15,0)</f>
        <v>98</v>
      </c>
      <c r="AF250">
        <v>111.897243</v>
      </c>
      <c r="AG250">
        <v>28.477460000000001</v>
      </c>
    </row>
    <row r="251" spans="1:33">
      <c r="A251">
        <v>302</v>
      </c>
      <c r="B251" s="7" t="s">
        <v>142</v>
      </c>
      <c r="C251">
        <v>1.1475409839999999</v>
      </c>
      <c r="D251">
        <v>392</v>
      </c>
      <c r="E251">
        <v>25</v>
      </c>
      <c r="F251" s="7">
        <v>24</v>
      </c>
      <c r="G251">
        <v>338.83</v>
      </c>
      <c r="H251">
        <v>0.2444883865065077</v>
      </c>
      <c r="I251">
        <v>865.46615581098331</v>
      </c>
      <c r="J251">
        <v>44898</v>
      </c>
      <c r="K251">
        <v>31963.21</v>
      </c>
      <c r="L251">
        <v>0.35120857066965738</v>
      </c>
      <c r="M251">
        <v>37.901012307056639</v>
      </c>
      <c r="N251">
        <v>22.208777262934216</v>
      </c>
      <c r="O251">
        <v>5</v>
      </c>
      <c r="P251">
        <v>160</v>
      </c>
      <c r="Q251">
        <v>225</v>
      </c>
      <c r="R251">
        <v>114.90127792698404</v>
      </c>
      <c r="S251">
        <v>636.60242599533694</v>
      </c>
      <c r="T251">
        <v>663.45955198772242</v>
      </c>
      <c r="U251">
        <v>11298</v>
      </c>
      <c r="V251">
        <v>575.19000000000005</v>
      </c>
      <c r="W251" s="7">
        <v>0</v>
      </c>
      <c r="X251">
        <f>VLOOKUP(B251,'3月14日之前使用和计算的所有数据'!B:I,8,0)</f>
        <v>2</v>
      </c>
      <c r="Y251">
        <f>VLOOKUP(B251,'3月14日之前使用和计算的所有数据'!B:J,9,0)</f>
        <v>6</v>
      </c>
      <c r="Z251">
        <f>VLOOKUP(B251,'3月14日之前使用和计算的所有数据'!B:K,10,0)</f>
        <v>14</v>
      </c>
      <c r="AA251">
        <f>VLOOKUP(B251,'3月14日之前使用和计算的所有数据'!B:L,11,0)</f>
        <v>1.1788119999999999E-2</v>
      </c>
      <c r="AB251">
        <f>VLOOKUP(B251,'3月14日之前使用和计算的所有数据'!B:M,12,0)</f>
        <v>1.4314300000000001E-4</v>
      </c>
      <c r="AC251">
        <f>VLOOKUP(B251,'3月14日之前使用和计算的所有数据'!B:N,13,0)</f>
        <v>5.2897299999999999E-5</v>
      </c>
      <c r="AD251">
        <f>VLOOKUP(B251,'3月14日之前使用和计算的所有数据'!B:O,14,0)</f>
        <v>0.38322799657570139</v>
      </c>
      <c r="AE251" s="38">
        <f>VLOOKUP(B251,'3月14日之前使用和计算的所有数据'!B:P,15,0)</f>
        <v>132</v>
      </c>
      <c r="AF251">
        <v>120.78302499999999</v>
      </c>
      <c r="AG251">
        <v>30.747841999999999</v>
      </c>
    </row>
    <row r="252" spans="1:33">
      <c r="A252">
        <v>305</v>
      </c>
      <c r="B252" s="7" t="s">
        <v>61</v>
      </c>
      <c r="C252">
        <v>2.977232925</v>
      </c>
      <c r="D252">
        <v>833</v>
      </c>
      <c r="E252">
        <v>39</v>
      </c>
      <c r="F252" s="7">
        <v>5</v>
      </c>
      <c r="G252">
        <v>271.89999999999998</v>
      </c>
      <c r="H252">
        <v>0.31084957705038618</v>
      </c>
      <c r="I252">
        <v>293.40671198877737</v>
      </c>
      <c r="J252">
        <v>7630</v>
      </c>
      <c r="K252">
        <v>26271.439999999999</v>
      </c>
      <c r="L252">
        <v>0.44869437293122477</v>
      </c>
      <c r="M252">
        <v>21.673409341669732</v>
      </c>
      <c r="N252">
        <v>6.1051857300478121</v>
      </c>
      <c r="O252">
        <v>2</v>
      </c>
      <c r="P252">
        <v>146</v>
      </c>
      <c r="Q252">
        <v>999</v>
      </c>
      <c r="R252">
        <v>38.341301949246052</v>
      </c>
      <c r="S252">
        <v>618.97756528135346</v>
      </c>
      <c r="T252">
        <v>1095.2556086796617</v>
      </c>
      <c r="U252">
        <v>7142</v>
      </c>
      <c r="V252">
        <v>104</v>
      </c>
      <c r="W252" s="7">
        <v>0</v>
      </c>
      <c r="X252">
        <f>VLOOKUP(B252,'3月14日之前使用和计算的所有数据'!B:I,8,0)</f>
        <v>2</v>
      </c>
      <c r="Y252">
        <f>VLOOKUP(B252,'3月14日之前使用和计算的所有数据'!B:J,9,0)</f>
        <v>7</v>
      </c>
      <c r="Z252">
        <f>VLOOKUP(B252,'3月14日之前使用和计算的所有数据'!B:K,10,0)</f>
        <v>15</v>
      </c>
      <c r="AA252">
        <f>VLOOKUP(B252,'3月14日之前使用和计算的所有数据'!B:L,11,0)</f>
        <v>1.836011E-3</v>
      </c>
      <c r="AB252">
        <f>VLOOKUP(B252,'3月14日之前使用和计算的所有数据'!B:M,12,0)</f>
        <v>1.5067100000000001E-4</v>
      </c>
      <c r="AC252">
        <f>VLOOKUP(B252,'3月14日之前使用和计算的所有数据'!B:N,13,0)</f>
        <v>8.3143899999999995E-5</v>
      </c>
      <c r="AD252">
        <f>VLOOKUP(B252,'3月14日之前使用和计算的所有数据'!B:O,14,0)</f>
        <v>0.75277698354423705</v>
      </c>
      <c r="AE252" s="38">
        <f>VLOOKUP(B252,'3月14日之前使用和计算的所有数据'!B:P,15,0)</f>
        <v>966</v>
      </c>
      <c r="AF252">
        <v>105.965535</v>
      </c>
      <c r="AG252">
        <v>26.245432999999998</v>
      </c>
    </row>
    <row r="253" spans="1:33">
      <c r="A253">
        <v>307</v>
      </c>
      <c r="B253" s="7" t="s">
        <v>56</v>
      </c>
      <c r="C253">
        <v>0.83812260500000002</v>
      </c>
      <c r="D253">
        <v>525</v>
      </c>
      <c r="E253">
        <v>36</v>
      </c>
      <c r="F253" s="7">
        <v>16</v>
      </c>
      <c r="G253">
        <v>612.16</v>
      </c>
      <c r="H253">
        <v>0.11302600627286984</v>
      </c>
      <c r="I253">
        <v>211.77610184736733</v>
      </c>
      <c r="J253">
        <v>14970</v>
      </c>
      <c r="K253">
        <v>29233.040000000001</v>
      </c>
      <c r="L253">
        <v>0.2809722948248824</v>
      </c>
      <c r="M253">
        <v>25.624019864087821</v>
      </c>
      <c r="N253">
        <v>7.1500914793518042</v>
      </c>
      <c r="O253">
        <v>3</v>
      </c>
      <c r="P253">
        <v>247</v>
      </c>
      <c r="Q253">
        <v>1766</v>
      </c>
      <c r="R253">
        <v>30.717459487715633</v>
      </c>
      <c r="S253">
        <v>729.54783063251443</v>
      </c>
      <c r="T253">
        <v>1078.476215368531</v>
      </c>
      <c r="U253">
        <v>4460</v>
      </c>
      <c r="V253">
        <v>415</v>
      </c>
      <c r="W253" s="7">
        <v>0</v>
      </c>
      <c r="X253">
        <f>VLOOKUP(B253,'3月14日之前使用和计算的所有数据'!B:I,8,0)</f>
        <v>3</v>
      </c>
      <c r="Y253">
        <f>VLOOKUP(B253,'3月14日之前使用和计算的所有数据'!B:J,9,0)</f>
        <v>12</v>
      </c>
      <c r="Z253">
        <f>VLOOKUP(B253,'3月14日之前使用和计算的所有数据'!B:K,10,0)</f>
        <v>23</v>
      </c>
      <c r="AA253">
        <f>VLOOKUP(B253,'3月14日之前使用和计算的所有数据'!B:L,11,0)</f>
        <v>3.2006560000000003E-2</v>
      </c>
      <c r="AB253">
        <f>VLOOKUP(B253,'3月14日之前使用和计算的所有数据'!B:M,12,0)</f>
        <v>1.52929E-4</v>
      </c>
      <c r="AC253">
        <f>VLOOKUP(B253,'3月14日之前使用和计算的所有数据'!B:N,13,0)</f>
        <v>9.18332E-5</v>
      </c>
      <c r="AD253">
        <f>VLOOKUP(B253,'3月14日之前使用和计算的所有数据'!B:O,14,0)</f>
        <v>0.92898565766060925</v>
      </c>
      <c r="AE253" s="38">
        <f>VLOOKUP(B253,'3月14日之前使用和计算的所有数据'!B:P,15,0)</f>
        <v>1042</v>
      </c>
      <c r="AF253">
        <v>103.791861</v>
      </c>
      <c r="AG253">
        <v>25.526484</v>
      </c>
    </row>
    <row r="254" spans="1:33">
      <c r="A254">
        <v>308</v>
      </c>
      <c r="B254" s="7" t="s">
        <v>52</v>
      </c>
      <c r="C254">
        <v>0.36011080299999998</v>
      </c>
      <c r="D254">
        <v>91</v>
      </c>
      <c r="E254">
        <v>36</v>
      </c>
      <c r="F254" s="7">
        <v>1</v>
      </c>
      <c r="G254">
        <v>249.22</v>
      </c>
      <c r="H254">
        <v>0.35723457186421637</v>
      </c>
      <c r="I254">
        <v>126.9134796557519</v>
      </c>
      <c r="J254">
        <v>8972</v>
      </c>
      <c r="K254">
        <v>21407.59</v>
      </c>
      <c r="L254">
        <v>1.6812454859160582</v>
      </c>
      <c r="M254">
        <v>21.442901853783805</v>
      </c>
      <c r="N254">
        <v>10.255998715993901</v>
      </c>
      <c r="O254">
        <v>3</v>
      </c>
      <c r="P254">
        <v>130</v>
      </c>
      <c r="Q254">
        <v>1440</v>
      </c>
      <c r="R254">
        <v>41.320921274376055</v>
      </c>
      <c r="S254">
        <v>628.76173661824896</v>
      </c>
      <c r="T254">
        <v>909.6380707808363</v>
      </c>
      <c r="U254">
        <v>1542</v>
      </c>
      <c r="V254">
        <v>0</v>
      </c>
      <c r="W254" s="7">
        <v>136203</v>
      </c>
      <c r="X254">
        <f>VLOOKUP(B254,'3月14日之前使用和计算的所有数据'!B:I,8,0)</f>
        <v>2</v>
      </c>
      <c r="Y254">
        <f>VLOOKUP(B254,'3月14日之前使用和计算的所有数据'!B:J,9,0)</f>
        <v>5</v>
      </c>
      <c r="Z254">
        <f>VLOOKUP(B254,'3月14日之前使用和计算的所有数据'!B:K,10,0)</f>
        <v>9</v>
      </c>
      <c r="AA254">
        <f>VLOOKUP(B254,'3月14日之前使用和计算的所有数据'!B:L,11,0)</f>
        <v>5.8421000000000002E-3</v>
      </c>
      <c r="AB254">
        <f>VLOOKUP(B254,'3月14日之前使用和计算的所有数据'!B:M,12,0)</f>
        <v>1.3910100000000001E-4</v>
      </c>
      <c r="AC254">
        <f>VLOOKUP(B254,'3月14日之前使用和计算的所有数据'!B:N,13,0)</f>
        <v>4.6487199999999998E-6</v>
      </c>
      <c r="AD254">
        <f>VLOOKUP(B254,'3月14日之前使用和计算的所有数据'!B:O,14,0)</f>
        <v>0.94936586529942601</v>
      </c>
      <c r="AE254" s="38">
        <f>VLOOKUP(B254,'3月14日之前使用和计算的所有数据'!B:P,15,0)</f>
        <v>1159</v>
      </c>
      <c r="AF254">
        <v>99.441710999999998</v>
      </c>
      <c r="AG254">
        <v>24.880509</v>
      </c>
    </row>
    <row r="255" spans="1:33">
      <c r="A255">
        <v>310</v>
      </c>
      <c r="B255" s="7" t="s">
        <v>28</v>
      </c>
      <c r="C255">
        <v>0.59420941699999996</v>
      </c>
      <c r="D255">
        <v>251</v>
      </c>
      <c r="E255">
        <v>29</v>
      </c>
      <c r="F255" s="7">
        <v>19</v>
      </c>
      <c r="G255">
        <v>411.99</v>
      </c>
      <c r="H255">
        <v>0.12859535425617125</v>
      </c>
      <c r="I255">
        <v>272.22809567860446</v>
      </c>
      <c r="J255">
        <v>22415</v>
      </c>
      <c r="K255">
        <v>26319.99</v>
      </c>
      <c r="L255">
        <v>0.34224131653680911</v>
      </c>
      <c r="M255">
        <v>20.52962450544916</v>
      </c>
      <c r="N255">
        <v>11.473579455812034</v>
      </c>
      <c r="O255">
        <v>4</v>
      </c>
      <c r="P255">
        <v>182</v>
      </c>
      <c r="Q255">
        <v>1056</v>
      </c>
      <c r="R255">
        <v>117.05866647248719</v>
      </c>
      <c r="S255">
        <v>782.54326561324308</v>
      </c>
      <c r="T255">
        <v>962.40200004854478</v>
      </c>
      <c r="U255">
        <v>6386</v>
      </c>
      <c r="V255">
        <v>0</v>
      </c>
      <c r="W255" s="7">
        <v>0</v>
      </c>
      <c r="X255">
        <f>VLOOKUP(B255,'3月14日之前使用和计算的所有数据'!B:I,8,0)</f>
        <v>3</v>
      </c>
      <c r="Y255">
        <f>VLOOKUP(B255,'3月14日之前使用和计算的所有数据'!B:J,9,0)</f>
        <v>10</v>
      </c>
      <c r="Z255">
        <f>VLOOKUP(B255,'3月14日之前使用和计算的所有数据'!B:K,10,0)</f>
        <v>20</v>
      </c>
      <c r="AA255">
        <f>VLOOKUP(B255,'3月14日之前使用和计算的所有数据'!B:L,11,0)</f>
        <v>1.338286E-2</v>
      </c>
      <c r="AB255">
        <f>VLOOKUP(B255,'3月14日之前使用和计算的所有数据'!B:M,12,0)</f>
        <v>1.44404E-4</v>
      </c>
      <c r="AC255">
        <f>VLOOKUP(B255,'3月14日之前使用和计算的所有数据'!B:N,13,0)</f>
        <v>2.06851E-5</v>
      </c>
      <c r="AD255">
        <f>VLOOKUP(B255,'3月14日之前使用和计算的所有数据'!B:O,14,0)</f>
        <v>0.72539711103143778</v>
      </c>
      <c r="AE255" s="38">
        <f>VLOOKUP(B255,'3月14日之前使用和计算的所有数据'!B:P,15,0)</f>
        <v>105</v>
      </c>
      <c r="AF255">
        <v>111.511163</v>
      </c>
      <c r="AG255">
        <v>23.429189999999998</v>
      </c>
    </row>
    <row r="256" spans="1:33">
      <c r="A256">
        <v>311</v>
      </c>
      <c r="B256" s="7" t="s">
        <v>53</v>
      </c>
      <c r="C256">
        <v>2.032911978</v>
      </c>
      <c r="D256">
        <v>1055</v>
      </c>
      <c r="E256">
        <v>28</v>
      </c>
      <c r="F256" s="7">
        <v>19</v>
      </c>
      <c r="G256">
        <v>509.98</v>
      </c>
      <c r="H256">
        <v>0.14875093140907486</v>
      </c>
      <c r="I256">
        <v>183.38667337912187</v>
      </c>
      <c r="J256">
        <v>18443</v>
      </c>
      <c r="K256">
        <v>27843.9</v>
      </c>
      <c r="L256">
        <v>0.37648535236675945</v>
      </c>
      <c r="M256">
        <v>26.444174281344367</v>
      </c>
      <c r="N256">
        <v>15.70257657163026</v>
      </c>
      <c r="O256">
        <v>9</v>
      </c>
      <c r="P256">
        <v>256</v>
      </c>
      <c r="Q256">
        <v>1265</v>
      </c>
      <c r="R256">
        <v>200.49217616377112</v>
      </c>
      <c r="S256">
        <v>444.13506412016153</v>
      </c>
      <c r="T256">
        <v>544.53115808463076</v>
      </c>
      <c r="U256">
        <v>14560</v>
      </c>
      <c r="V256">
        <v>396.54</v>
      </c>
      <c r="W256" s="7">
        <v>2800000</v>
      </c>
      <c r="X256">
        <f>VLOOKUP(B256,'3月14日之前使用和计算的所有数据'!B:I,8,0)</f>
        <v>4</v>
      </c>
      <c r="Y256">
        <f>VLOOKUP(B256,'3月14日之前使用和计算的所有数据'!B:J,9,0)</f>
        <v>15</v>
      </c>
      <c r="Z256">
        <f>VLOOKUP(B256,'3月14日之前使用和计算的所有数据'!B:K,10,0)</f>
        <v>33</v>
      </c>
      <c r="AA256">
        <f>VLOOKUP(B256,'3月14日之前使用和计算的所有数据'!B:L,11,0)</f>
        <v>6.5803219999999996E-2</v>
      </c>
      <c r="AB256">
        <f>VLOOKUP(B256,'3月14日之前使用和计算的所有数据'!B:M,12,0)</f>
        <v>1.5501499999999999E-4</v>
      </c>
      <c r="AC256">
        <f>VLOOKUP(B256,'3月14日之前使用和计算的所有数据'!B:N,13,0)</f>
        <v>1.03775E-4</v>
      </c>
      <c r="AD256">
        <f>VLOOKUP(B256,'3月14日之前使用和计算的所有数据'!B:O,14,0)</f>
        <v>1.3888526546628992</v>
      </c>
      <c r="AE256" s="38">
        <f>VLOOKUP(B256,'3月14日之前使用和计算的所有数据'!B:P,15,0)</f>
        <v>345.40300000000002</v>
      </c>
      <c r="AF256">
        <v>110.289294</v>
      </c>
      <c r="AG256">
        <v>25.281790000000001</v>
      </c>
    </row>
    <row r="257" spans="1:33">
      <c r="A257">
        <v>313</v>
      </c>
      <c r="B257" s="7" t="s">
        <v>91</v>
      </c>
      <c r="C257">
        <v>0.62709030099999996</v>
      </c>
      <c r="D257">
        <v>315</v>
      </c>
      <c r="E257">
        <v>41</v>
      </c>
      <c r="F257" s="7">
        <v>1</v>
      </c>
      <c r="G257">
        <v>495.27</v>
      </c>
      <c r="H257">
        <v>0.29291093746845154</v>
      </c>
      <c r="I257">
        <v>404.99632022242207</v>
      </c>
      <c r="J257">
        <v>13591</v>
      </c>
      <c r="K257">
        <v>23315.84</v>
      </c>
      <c r="L257">
        <v>0.37959093019968909</v>
      </c>
      <c r="M257">
        <v>22.260585135380701</v>
      </c>
      <c r="N257">
        <v>10.380196660407455</v>
      </c>
      <c r="O257">
        <v>4</v>
      </c>
      <c r="P257">
        <v>217</v>
      </c>
      <c r="Q257">
        <v>282</v>
      </c>
      <c r="R257">
        <v>82.223837502776263</v>
      </c>
      <c r="S257">
        <v>570.19403557655414</v>
      </c>
      <c r="T257">
        <v>783.41106870999658</v>
      </c>
      <c r="U257">
        <v>9410.93</v>
      </c>
      <c r="V257">
        <v>0</v>
      </c>
      <c r="W257" s="7">
        <v>203567</v>
      </c>
      <c r="X257">
        <f>VLOOKUP(B257,'3月14日之前使用和计算的所有数据'!B:I,8,0)</f>
        <v>2</v>
      </c>
      <c r="Y257">
        <f>VLOOKUP(B257,'3月14日之前使用和计算的所有数据'!B:J,9,0)</f>
        <v>6</v>
      </c>
      <c r="Z257">
        <f>VLOOKUP(B257,'3月14日之前使用和计算的所有数据'!B:K,10,0)</f>
        <v>14</v>
      </c>
      <c r="AA257">
        <f>VLOOKUP(B257,'3月14日之前使用和计算的所有数据'!B:L,11,0)</f>
        <v>7.0698400000000002E-4</v>
      </c>
      <c r="AB257">
        <f>VLOOKUP(B257,'3月14日之前使用和计算的所有数据'!B:M,12,0)</f>
        <v>1.5087499999999999E-4</v>
      </c>
      <c r="AC257">
        <f>VLOOKUP(B257,'3月14日之前使用和计算的所有数据'!B:N,13,0)</f>
        <v>1.2615200000000001E-4</v>
      </c>
      <c r="AD257">
        <f>VLOOKUP(B257,'3月14日之前使用和计算的所有数据'!B:O,14,0)</f>
        <v>0.9672210742751679</v>
      </c>
      <c r="AE257" s="38">
        <f>VLOOKUP(B257,'3月14日之前使用和计算的所有数据'!B:P,15,0)</f>
        <v>321</v>
      </c>
      <c r="AF257">
        <v>105.577353</v>
      </c>
      <c r="AG257">
        <v>28.984045999999999</v>
      </c>
    </row>
    <row r="258" spans="1:33">
      <c r="A258">
        <v>314</v>
      </c>
      <c r="B258" s="7" t="s">
        <v>99</v>
      </c>
      <c r="C258">
        <v>0.43710196699999998</v>
      </c>
      <c r="D258">
        <v>186</v>
      </c>
      <c r="E258">
        <v>19</v>
      </c>
      <c r="F258" s="7">
        <v>24</v>
      </c>
      <c r="G258">
        <v>425.33</v>
      </c>
      <c r="H258">
        <v>0.33268285801612868</v>
      </c>
      <c r="I258">
        <v>789.69550686966204</v>
      </c>
      <c r="J258">
        <v>14175</v>
      </c>
      <c r="K258">
        <v>23217.759999999998</v>
      </c>
      <c r="L258">
        <v>0.36207180307055697</v>
      </c>
      <c r="M258">
        <v>25.189852585051607</v>
      </c>
      <c r="N258">
        <v>10.478922248606965</v>
      </c>
      <c r="O258">
        <v>2</v>
      </c>
      <c r="P258">
        <v>215</v>
      </c>
      <c r="Q258">
        <v>369</v>
      </c>
      <c r="R258">
        <v>47.593633178943413</v>
      </c>
      <c r="S258">
        <v>483.62447981567254</v>
      </c>
      <c r="T258">
        <v>556.74417511109016</v>
      </c>
      <c r="U258">
        <v>16995</v>
      </c>
      <c r="V258">
        <v>185.37</v>
      </c>
      <c r="W258" s="7">
        <v>0</v>
      </c>
      <c r="X258">
        <f>VLOOKUP(B258,'3月14日之前使用和计算的所有数据'!B:I,8,0)</f>
        <v>2</v>
      </c>
      <c r="Y258">
        <f>VLOOKUP(B258,'3月14日之前使用和计算的所有数据'!B:J,9,0)</f>
        <v>6</v>
      </c>
      <c r="Z258">
        <f>VLOOKUP(B258,'3月14日之前使用和计算的所有数据'!B:K,10,0)</f>
        <v>19</v>
      </c>
      <c r="AA258">
        <f>VLOOKUP(B258,'3月14日之前使用和计算的所有数据'!B:L,11,0)</f>
        <v>2.9369890000000001E-3</v>
      </c>
      <c r="AB258">
        <f>VLOOKUP(B258,'3月14日之前使用和计算的所有数据'!B:M,12,0)</f>
        <v>1.55618E-4</v>
      </c>
      <c r="AC258">
        <f>VLOOKUP(B258,'3月14日之前使用和计算的所有数据'!B:N,13,0)</f>
        <v>2.39187E-4</v>
      </c>
      <c r="AD258">
        <f>VLOOKUP(B258,'3月14日之前使用和计算的所有数据'!B:O,14,0)</f>
        <v>1.3071400665319419</v>
      </c>
      <c r="AE258" s="38">
        <f>VLOOKUP(B258,'3月14日之前使用和计算的所有数据'!B:P,15,0)</f>
        <v>218</v>
      </c>
      <c r="AF258">
        <v>105.06759700000001</v>
      </c>
      <c r="AG258">
        <v>29.587053000000001</v>
      </c>
    </row>
    <row r="259" spans="1:33">
      <c r="A259">
        <v>315</v>
      </c>
      <c r="B259" s="7" t="s">
        <v>323</v>
      </c>
      <c r="C259">
        <v>0.8670639</v>
      </c>
      <c r="D259">
        <v>211</v>
      </c>
      <c r="E259">
        <v>32</v>
      </c>
      <c r="F259" s="7">
        <v>13</v>
      </c>
      <c r="G259">
        <v>240.98</v>
      </c>
      <c r="H259">
        <v>0.14694165490912109</v>
      </c>
      <c r="I259">
        <v>138.6057747613022</v>
      </c>
      <c r="J259">
        <v>13921</v>
      </c>
      <c r="K259">
        <v>22440</v>
      </c>
      <c r="L259">
        <v>0.40667275292555399</v>
      </c>
      <c r="M259">
        <v>17.847954187069465</v>
      </c>
      <c r="N259">
        <v>10.241513818574155</v>
      </c>
      <c r="O259">
        <v>3</v>
      </c>
      <c r="P259">
        <v>115</v>
      </c>
      <c r="Q259">
        <v>784</v>
      </c>
      <c r="R259">
        <v>82.301435803801155</v>
      </c>
      <c r="S259">
        <v>366.00547763299863</v>
      </c>
      <c r="T259">
        <v>612.08399037264508</v>
      </c>
      <c r="U259">
        <v>2531</v>
      </c>
      <c r="V259">
        <v>140.38</v>
      </c>
      <c r="W259" s="7">
        <v>0</v>
      </c>
      <c r="X259">
        <f>VLOOKUP(B259,'3月14日之前使用和计算的所有数据'!B:I,8,0)</f>
        <v>1</v>
      </c>
      <c r="Y259">
        <f>VLOOKUP(B259,'3月14日之前使用和计算的所有数据'!B:J,9,0)</f>
        <v>6</v>
      </c>
      <c r="Z259">
        <f>VLOOKUP(B259,'3月14日之前使用和计算的所有数据'!B:K,10,0)</f>
        <v>16</v>
      </c>
      <c r="AA259">
        <f>VLOOKUP(B259,'3月14日之前使用和计算的所有数据'!B:L,11,0)</f>
        <v>0</v>
      </c>
      <c r="AB259">
        <f>VLOOKUP(B259,'3月14日之前使用和计算的所有数据'!B:M,12,0)</f>
        <v>1.4649899999999999E-4</v>
      </c>
      <c r="AC259">
        <f>VLOOKUP(B259,'3月14日之前使用和计算的所有数据'!B:N,13,0)</f>
        <v>2.5306299999999999E-5</v>
      </c>
      <c r="AD259">
        <f>VLOOKUP(B259,'3月14日之前使用和计算的所有数据'!B:O,14,0)</f>
        <v>8.1751959652095599E-2</v>
      </c>
      <c r="AE259" s="38">
        <f>VLOOKUP(B259,'3月14日之前使用和计算的所有数据'!B:P,15,0)</f>
        <v>953</v>
      </c>
      <c r="AF259">
        <v>107.14317200000001</v>
      </c>
      <c r="AG259">
        <v>23.086946000000001</v>
      </c>
    </row>
    <row r="260" spans="1:33">
      <c r="A260">
        <v>316</v>
      </c>
      <c r="B260" s="7" t="s">
        <v>35</v>
      </c>
      <c r="C260">
        <v>2.3889354570000001</v>
      </c>
      <c r="D260">
        <v>969</v>
      </c>
      <c r="E260">
        <v>34</v>
      </c>
      <c r="F260" s="7">
        <v>14</v>
      </c>
      <c r="G260">
        <v>395.47</v>
      </c>
      <c r="H260">
        <v>8.7313829114724253E-2</v>
      </c>
      <c r="I260">
        <v>109.23982100436442</v>
      </c>
      <c r="J260">
        <v>12423</v>
      </c>
      <c r="K260">
        <v>27410.04</v>
      </c>
      <c r="L260">
        <v>0.52595645687409909</v>
      </c>
      <c r="M260">
        <v>25.781980934078437</v>
      </c>
      <c r="N260">
        <v>10.693605077502717</v>
      </c>
      <c r="O260">
        <v>4</v>
      </c>
      <c r="P260">
        <v>205</v>
      </c>
      <c r="Q260">
        <v>1441</v>
      </c>
      <c r="R260">
        <v>57.73636432599185</v>
      </c>
      <c r="S260">
        <v>468.05067388171034</v>
      </c>
      <c r="T260">
        <v>804.10650618251702</v>
      </c>
      <c r="U260">
        <v>6100</v>
      </c>
      <c r="V260">
        <v>106.45</v>
      </c>
      <c r="W260" s="7">
        <v>68000</v>
      </c>
      <c r="X260">
        <f>VLOOKUP(B260,'3月14日之前使用和计算的所有数据'!B:I,8,0)</f>
        <v>4</v>
      </c>
      <c r="Y260">
        <f>VLOOKUP(B260,'3月14日之前使用和计算的所有数据'!B:J,9,0)</f>
        <v>13</v>
      </c>
      <c r="Z260">
        <f>VLOOKUP(B260,'3月14日之前使用和计算的所有数据'!B:K,10,0)</f>
        <v>23</v>
      </c>
      <c r="AA260">
        <f>VLOOKUP(B260,'3月14日之前使用和计算的所有数据'!B:L,11,0)</f>
        <v>2.7489050000000001E-2</v>
      </c>
      <c r="AB260">
        <f>VLOOKUP(B260,'3月14日之前使用和计算的所有数据'!B:M,12,0)</f>
        <v>1.49054E-4</v>
      </c>
      <c r="AC260">
        <f>VLOOKUP(B260,'3月14日之前使用和计算的所有数据'!B:N,13,0)</f>
        <v>6.2911999999999997E-5</v>
      </c>
      <c r="AD260">
        <f>VLOOKUP(B260,'3月14日之前使用和计算的所有数据'!B:O,14,0)</f>
        <v>0.28106110419855113</v>
      </c>
      <c r="AE260" s="38">
        <f>VLOOKUP(B260,'3月14日之前使用和计算的所有数据'!B:P,15,0)</f>
        <v>993</v>
      </c>
      <c r="AF260">
        <v>107.68586500000001</v>
      </c>
      <c r="AG260">
        <v>23.566513</v>
      </c>
    </row>
    <row r="261" spans="1:33">
      <c r="A261">
        <v>319</v>
      </c>
      <c r="B261" s="7" t="s">
        <v>65</v>
      </c>
      <c r="C261">
        <v>1.146689745</v>
      </c>
      <c r="D261">
        <v>371</v>
      </c>
      <c r="E261">
        <v>24</v>
      </c>
      <c r="F261" s="7">
        <v>26</v>
      </c>
      <c r="G261">
        <v>318.13</v>
      </c>
      <c r="H261">
        <v>0.66623707289472855</v>
      </c>
      <c r="I261">
        <v>772.34765719834911</v>
      </c>
      <c r="J261">
        <v>24260</v>
      </c>
      <c r="K261">
        <v>24654.05</v>
      </c>
      <c r="L261">
        <v>0.85813975418853927</v>
      </c>
      <c r="M261">
        <v>16.273221638952631</v>
      </c>
      <c r="N261">
        <v>9.5841322729701695</v>
      </c>
      <c r="O261">
        <v>2</v>
      </c>
      <c r="P261">
        <v>158</v>
      </c>
      <c r="Q261">
        <v>765</v>
      </c>
      <c r="R261">
        <v>51.975607456071415</v>
      </c>
      <c r="S261">
        <v>669.85194731713455</v>
      </c>
      <c r="T261">
        <v>681.16807594379657</v>
      </c>
      <c r="U261">
        <v>9372.51</v>
      </c>
      <c r="V261">
        <v>0</v>
      </c>
      <c r="W261" s="7">
        <v>0</v>
      </c>
      <c r="X261">
        <f>VLOOKUP(B261,'3月14日之前使用和计算的所有数据'!B:I,8,0)</f>
        <v>2</v>
      </c>
      <c r="Y261">
        <f>VLOOKUP(B261,'3月14日之前使用和计算的所有数据'!B:J,9,0)</f>
        <v>5</v>
      </c>
      <c r="Z261">
        <f>VLOOKUP(B261,'3月14日之前使用和计算的所有数据'!B:K,10,0)</f>
        <v>10</v>
      </c>
      <c r="AA261">
        <f>VLOOKUP(B261,'3月14日之前使用和计算的所有数据'!B:L,11,0)</f>
        <v>4.4975379999999997E-3</v>
      </c>
      <c r="AB261">
        <f>VLOOKUP(B261,'3月14日之前使用和计算的所有数据'!B:M,12,0)</f>
        <v>1.34807E-4</v>
      </c>
      <c r="AC261">
        <f>VLOOKUP(B261,'3月14日之前使用和计算的所有数据'!B:N,13,0)</f>
        <v>1.81424E-6</v>
      </c>
      <c r="AD261">
        <f>VLOOKUP(B261,'3月14日之前使用和计算的所有数据'!B:O,14,0)</f>
        <v>1.0212794634432469</v>
      </c>
      <c r="AE261" s="38">
        <f>VLOOKUP(B261,'3月14日之前使用和计算的所有数据'!B:P,15,0)</f>
        <v>108</v>
      </c>
      <c r="AF261">
        <v>119.12287600000001</v>
      </c>
      <c r="AG261">
        <v>25.440511000000001</v>
      </c>
    </row>
    <row r="262" spans="1:33">
      <c r="A262">
        <v>320</v>
      </c>
      <c r="B262" s="7" t="s">
        <v>59</v>
      </c>
      <c r="C262">
        <v>0.85367811199999999</v>
      </c>
      <c r="D262">
        <v>585</v>
      </c>
      <c r="E262">
        <v>22</v>
      </c>
      <c r="F262" s="7">
        <v>28</v>
      </c>
      <c r="G262">
        <v>887.15</v>
      </c>
      <c r="H262">
        <v>0.1585752127599617</v>
      </c>
      <c r="I262">
        <v>805.40172492056297</v>
      </c>
      <c r="J262">
        <v>39227</v>
      </c>
      <c r="K262">
        <v>25272.65</v>
      </c>
      <c r="L262">
        <v>0.25474835146254859</v>
      </c>
      <c r="M262">
        <v>19.828664825565014</v>
      </c>
      <c r="N262">
        <v>9.1111987826184979</v>
      </c>
      <c r="O262">
        <v>17</v>
      </c>
      <c r="P262">
        <v>367</v>
      </c>
      <c r="Q262">
        <v>1535</v>
      </c>
      <c r="R262">
        <v>120.17471678971989</v>
      </c>
      <c r="S262">
        <v>534.5206560333653</v>
      </c>
      <c r="T262">
        <v>592.12083638618049</v>
      </c>
      <c r="U262">
        <v>13445.41</v>
      </c>
      <c r="V262">
        <v>58.7</v>
      </c>
      <c r="W262" s="7">
        <v>1655986</v>
      </c>
      <c r="X262">
        <f>VLOOKUP(B262,'3月14日之前使用和计算的所有数据'!B:I,8,0)</f>
        <v>2</v>
      </c>
      <c r="Y262">
        <f>VLOOKUP(B262,'3月14日之前使用和计算的所有数据'!B:J,9,0)</f>
        <v>4</v>
      </c>
      <c r="Z262">
        <f>VLOOKUP(B262,'3月14日之前使用和计算的所有数据'!B:K,10,0)</f>
        <v>8</v>
      </c>
      <c r="AA262">
        <f>VLOOKUP(B262,'3月14日之前使用和计算的所有数据'!B:L,11,0)</f>
        <v>6.6508799999999999E-4</v>
      </c>
      <c r="AB262">
        <f>VLOOKUP(B262,'3月14日之前使用和计算的所有数据'!B:M,12,0)</f>
        <v>1.3107900000000001E-4</v>
      </c>
      <c r="AC262">
        <f>VLOOKUP(B262,'3月14日之前使用和计算的所有数据'!B:N,13,0)</f>
        <v>7.6810199999999995E-7</v>
      </c>
      <c r="AD262">
        <f>VLOOKUP(B262,'3月14日之前使用和计算的所有数据'!B:O,14,0)</f>
        <v>1.5921125696527192</v>
      </c>
      <c r="AE262" s="38">
        <f>VLOOKUP(B262,'3月14日之前使用和计算的所有数据'!B:P,15,0)</f>
        <v>196</v>
      </c>
      <c r="AF262">
        <v>118.235247</v>
      </c>
      <c r="AG262">
        <v>25.481379</v>
      </c>
    </row>
    <row r="263" spans="1:33">
      <c r="A263">
        <v>321</v>
      </c>
      <c r="B263" s="7" t="s">
        <v>43</v>
      </c>
      <c r="C263">
        <v>0.86626547600000003</v>
      </c>
      <c r="D263">
        <v>226</v>
      </c>
      <c r="E263">
        <v>29</v>
      </c>
      <c r="F263" s="7">
        <v>18</v>
      </c>
      <c r="G263">
        <v>257.01</v>
      </c>
      <c r="H263">
        <v>0.13583129061126026</v>
      </c>
      <c r="I263">
        <v>829.0645161290322</v>
      </c>
      <c r="J263">
        <v>18681</v>
      </c>
      <c r="K263">
        <v>21287.59</v>
      </c>
      <c r="L263">
        <v>0.26069024551573872</v>
      </c>
      <c r="M263">
        <v>12.579277070931093</v>
      </c>
      <c r="N263">
        <v>12.252441539239719</v>
      </c>
      <c r="O263">
        <v>1</v>
      </c>
      <c r="P263">
        <v>123</v>
      </c>
      <c r="Q263">
        <v>704</v>
      </c>
      <c r="R263">
        <v>57.250690634605661</v>
      </c>
      <c r="S263">
        <v>800.35796272518587</v>
      </c>
      <c r="T263">
        <v>835.76514532508475</v>
      </c>
      <c r="U263">
        <v>2086</v>
      </c>
      <c r="V263">
        <v>27</v>
      </c>
      <c r="W263" s="7">
        <v>0</v>
      </c>
      <c r="X263">
        <f>VLOOKUP(B263,'3月14日之前使用和计算的所有数据'!B:I,8,0)</f>
        <v>2</v>
      </c>
      <c r="Y263">
        <f>VLOOKUP(B263,'3月14日之前使用和计算的所有数据'!B:J,9,0)</f>
        <v>5</v>
      </c>
      <c r="Z263">
        <f>VLOOKUP(B263,'3月14日之前使用和计算的所有数据'!B:K,10,0)</f>
        <v>10</v>
      </c>
      <c r="AA263">
        <f>VLOOKUP(B263,'3月14日之前使用和计算的所有数据'!B:L,11,0)</f>
        <v>3.9757699999999998E-4</v>
      </c>
      <c r="AB263">
        <f>VLOOKUP(B263,'3月14日之前使用和计算的所有数据'!B:M,12,0)</f>
        <v>1.3204800000000001E-4</v>
      </c>
      <c r="AC263">
        <f>VLOOKUP(B263,'3月14日之前使用和计算的所有数据'!B:N,13,0)</f>
        <v>1.7838800000000001E-6</v>
      </c>
      <c r="AD263">
        <f>VLOOKUP(B263,'3月14日之前使用和计算的所有数据'!B:O,14,0)</f>
        <v>0.21134128483881709</v>
      </c>
      <c r="AE263" s="38">
        <f>VLOOKUP(B263,'3月14日之前使用和计算的所有数据'!B:P,15,0)</f>
        <v>498</v>
      </c>
      <c r="AF263">
        <v>116.628632</v>
      </c>
      <c r="AG263">
        <v>23.674536</v>
      </c>
    </row>
    <row r="264" spans="1:33">
      <c r="A264">
        <v>322</v>
      </c>
      <c r="B264" s="7" t="s">
        <v>29</v>
      </c>
      <c r="C264">
        <v>0.495680909</v>
      </c>
      <c r="D264">
        <v>171</v>
      </c>
      <c r="E264">
        <v>38</v>
      </c>
      <c r="F264" s="7">
        <v>10</v>
      </c>
      <c r="G264">
        <v>338.3</v>
      </c>
      <c r="H264">
        <v>0.15397576115873485</v>
      </c>
      <c r="I264">
        <v>641.81369759058998</v>
      </c>
      <c r="J264">
        <v>13363</v>
      </c>
      <c r="K264">
        <v>23245.4</v>
      </c>
      <c r="L264">
        <v>0.23352054389595034</v>
      </c>
      <c r="M264">
        <v>14.951226721844517</v>
      </c>
      <c r="N264">
        <v>8.5870529116169081</v>
      </c>
      <c r="O264">
        <v>1</v>
      </c>
      <c r="P264">
        <v>171</v>
      </c>
      <c r="Q264">
        <v>785</v>
      </c>
      <c r="R264">
        <v>11.415903044634939</v>
      </c>
      <c r="S264">
        <v>826.48536801655337</v>
      </c>
      <c r="T264">
        <v>1157.8480638486551</v>
      </c>
      <c r="U264">
        <v>7250</v>
      </c>
      <c r="V264">
        <v>0</v>
      </c>
      <c r="W264" s="7">
        <v>0</v>
      </c>
      <c r="X264">
        <f>VLOOKUP(B264,'3月14日之前使用和计算的所有数据'!B:I,8,0)</f>
        <v>2</v>
      </c>
      <c r="Y264">
        <f>VLOOKUP(B264,'3月14日之前使用和计算的所有数据'!B:J,9,0)</f>
        <v>6</v>
      </c>
      <c r="Z264">
        <f>VLOOKUP(B264,'3月14日之前使用和计算的所有数据'!B:K,10,0)</f>
        <v>14</v>
      </c>
      <c r="AA264">
        <f>VLOOKUP(B264,'3月14日之前使用和计算的所有数据'!B:L,11,0)</f>
        <v>1.53662E-3</v>
      </c>
      <c r="AB264">
        <f>VLOOKUP(B264,'3月14日之前使用和计算的所有数据'!B:M,12,0)</f>
        <v>1.35501E-4</v>
      </c>
      <c r="AC264">
        <f>VLOOKUP(B264,'3月14日之前使用和计算的所有数据'!B:N,13,0)</f>
        <v>3.4368799999999999E-6</v>
      </c>
      <c r="AD264">
        <f>VLOOKUP(B264,'3月14日之前使用和计算的所有数据'!B:O,14,0)</f>
        <v>0.39131374040911032</v>
      </c>
      <c r="AE264" s="38">
        <f>VLOOKUP(B264,'3月14日之前使用和计算的所有数据'!B:P,15,0)</f>
        <v>327</v>
      </c>
      <c r="AF264">
        <v>115.640433</v>
      </c>
      <c r="AG264">
        <v>22.941517000000001</v>
      </c>
    </row>
    <row r="265" spans="1:33">
      <c r="A265">
        <v>323</v>
      </c>
      <c r="B265" s="7" t="s">
        <v>322</v>
      </c>
      <c r="C265">
        <v>1.1670674780000001</v>
      </c>
      <c r="D265">
        <v>330</v>
      </c>
      <c r="E265">
        <v>38</v>
      </c>
      <c r="F265" s="7">
        <v>9</v>
      </c>
      <c r="G265">
        <v>274.24</v>
      </c>
      <c r="H265">
        <v>0.10731476079346557</v>
      </c>
      <c r="I265">
        <v>352.53888674636846</v>
      </c>
      <c r="J265">
        <v>14276</v>
      </c>
      <c r="K265">
        <v>21918.29</v>
      </c>
      <c r="L265">
        <v>0.28442240373395566</v>
      </c>
      <c r="M265">
        <v>19.180280046674444</v>
      </c>
      <c r="N265">
        <v>9.2984247374562425</v>
      </c>
      <c r="O265">
        <v>1</v>
      </c>
      <c r="P265">
        <v>111</v>
      </c>
      <c r="Q265">
        <v>766</v>
      </c>
      <c r="R265">
        <v>26.896149358226371</v>
      </c>
      <c r="S265">
        <v>577.59626604434072</v>
      </c>
      <c r="T265">
        <v>791.64235705950989</v>
      </c>
      <c r="U265">
        <v>4907</v>
      </c>
      <c r="V265">
        <v>0</v>
      </c>
      <c r="W265" s="7">
        <v>0</v>
      </c>
      <c r="X265">
        <f>VLOOKUP(B265,'3月14日之前使用和计算的所有数据'!B:I,8,0)</f>
        <v>2</v>
      </c>
      <c r="Y265">
        <f>VLOOKUP(B265,'3月14日之前使用和计算的所有数据'!B:J,9,0)</f>
        <v>7</v>
      </c>
      <c r="Z265">
        <f>VLOOKUP(B265,'3月14日之前使用和计算的所有数据'!B:K,10,0)</f>
        <v>16</v>
      </c>
      <c r="AA265">
        <f>VLOOKUP(B265,'3月14日之前使用和计算的所有数据'!B:L,11,0)</f>
        <v>0</v>
      </c>
      <c r="AB265">
        <f>VLOOKUP(B265,'3月14日之前使用和计算的所有数据'!B:M,12,0)</f>
        <v>1.4293899999999999E-4</v>
      </c>
      <c r="AC265">
        <f>VLOOKUP(B265,'3月14日之前使用和计算的所有数据'!B:N,13,0)</f>
        <v>1.82827E-5</v>
      </c>
      <c r="AD265">
        <f>VLOOKUP(B265,'3月14日之前使用和计算的所有数据'!B:O,14,0)</f>
        <v>0.26653840731605927</v>
      </c>
      <c r="AE265" s="38">
        <f>VLOOKUP(B265,'3月14日之前使用和计算的所有数据'!B:P,15,0)</f>
        <v>168</v>
      </c>
      <c r="AF265">
        <v>112.04385600000001</v>
      </c>
      <c r="AG265">
        <v>22.928114999999998</v>
      </c>
    </row>
    <row r="266" spans="1:33">
      <c r="A266">
        <v>324</v>
      </c>
      <c r="B266" s="7" t="s">
        <v>19</v>
      </c>
      <c r="C266">
        <v>0.378007382</v>
      </c>
      <c r="D266">
        <v>255</v>
      </c>
      <c r="E266">
        <v>39</v>
      </c>
      <c r="F266" s="7">
        <v>8</v>
      </c>
      <c r="G266">
        <v>647.57000000000005</v>
      </c>
      <c r="H266">
        <v>0.1495591210216656</v>
      </c>
      <c r="I266">
        <v>504.41657579062161</v>
      </c>
      <c r="J266">
        <v>12032</v>
      </c>
      <c r="K266">
        <v>24138.38</v>
      </c>
      <c r="L266">
        <v>0.24090059761879024</v>
      </c>
      <c r="M266">
        <v>19.502138764921167</v>
      </c>
      <c r="N266">
        <v>9.6499220161526935</v>
      </c>
      <c r="O266">
        <v>1</v>
      </c>
      <c r="P266">
        <v>298</v>
      </c>
      <c r="Q266">
        <v>1458</v>
      </c>
      <c r="R266">
        <v>29.289497660484578</v>
      </c>
      <c r="S266">
        <v>605.18553978720445</v>
      </c>
      <c r="T266">
        <v>1016.4152137992802</v>
      </c>
      <c r="U266">
        <v>5973</v>
      </c>
      <c r="V266">
        <v>252.53</v>
      </c>
      <c r="W266" s="7">
        <v>0</v>
      </c>
      <c r="X266">
        <f>VLOOKUP(B266,'3月14日之前使用和计算的所有数据'!B:I,8,0)</f>
        <v>2</v>
      </c>
      <c r="Y266">
        <f>VLOOKUP(B266,'3月14日之前使用和计算的所有数据'!B:J,9,0)</f>
        <v>8</v>
      </c>
      <c r="Z266">
        <f>VLOOKUP(B266,'3月14日之前使用和计算的所有数据'!B:K,10,0)</f>
        <v>18</v>
      </c>
      <c r="AA266">
        <f>VLOOKUP(B266,'3月14日之前使用和计算的所有数据'!B:L,11,0)</f>
        <v>2.3272340000000001E-3</v>
      </c>
      <c r="AB266">
        <f>VLOOKUP(B266,'3月14日之前使用和计算的所有数据'!B:M,12,0)</f>
        <v>1.4438400000000001E-4</v>
      </c>
      <c r="AC266">
        <f>VLOOKUP(B266,'3月14日之前使用和计算的所有数据'!B:N,13,0)</f>
        <v>2.04612E-5</v>
      </c>
      <c r="AD266">
        <f>VLOOKUP(B266,'3月14日之前使用和计算的所有数据'!B:O,14,0)</f>
        <v>1.1023437741737478</v>
      </c>
      <c r="AE266" s="38">
        <f>VLOOKUP(B266,'3月14日之前使用和计算的所有数据'!B:P,15,0)</f>
        <v>447</v>
      </c>
      <c r="AF266">
        <v>110.16216900000001</v>
      </c>
      <c r="AG266">
        <v>22.604669999999999</v>
      </c>
    </row>
    <row r="267" spans="1:33">
      <c r="A267">
        <v>325</v>
      </c>
      <c r="B267" s="7" t="s">
        <v>25</v>
      </c>
      <c r="C267">
        <v>0.29972700000000002</v>
      </c>
      <c r="D267">
        <v>157</v>
      </c>
      <c r="E267">
        <v>24</v>
      </c>
      <c r="F267" s="7">
        <v>24</v>
      </c>
      <c r="G267">
        <v>505.78</v>
      </c>
      <c r="H267">
        <v>0.36585076515481041</v>
      </c>
      <c r="I267">
        <v>476.88101074863283</v>
      </c>
      <c r="J267">
        <v>10215</v>
      </c>
      <c r="K267">
        <v>22386.97</v>
      </c>
      <c r="L267">
        <v>0.20364585392858556</v>
      </c>
      <c r="M267">
        <v>15.00257028747677</v>
      </c>
      <c r="N267">
        <v>7.6594566807702957</v>
      </c>
      <c r="O267">
        <v>1</v>
      </c>
      <c r="P267">
        <v>244</v>
      </c>
      <c r="Q267">
        <v>1147</v>
      </c>
      <c r="R267">
        <v>5.5458895171813838</v>
      </c>
      <c r="S267">
        <v>656.21416426114115</v>
      </c>
      <c r="T267">
        <v>1025.5447032306536</v>
      </c>
      <c r="U267">
        <v>6139</v>
      </c>
      <c r="V267">
        <v>109.61</v>
      </c>
      <c r="W267" s="7">
        <v>0</v>
      </c>
      <c r="X267">
        <f>VLOOKUP(B267,'3月14日之前使用和计算的所有数据'!B:I,8,0)</f>
        <v>2</v>
      </c>
      <c r="Y267">
        <f>VLOOKUP(B267,'3月14日之前使用和计算的所有数据'!B:J,9,0)</f>
        <v>8</v>
      </c>
      <c r="Z267">
        <f>VLOOKUP(B267,'3月14日之前使用和计算的所有数据'!B:K,10,0)</f>
        <v>21</v>
      </c>
      <c r="AA267">
        <f>VLOOKUP(B267,'3月14日之前使用和计算的所有数据'!B:L,11,0)</f>
        <v>3.8352920000000001E-3</v>
      </c>
      <c r="AB267">
        <f>VLOOKUP(B267,'3月14日之前使用和计算的所有数据'!B:M,12,0)</f>
        <v>1.47973E-4</v>
      </c>
      <c r="AC267">
        <f>VLOOKUP(B267,'3月14日之前使用和计算的所有数据'!B:N,13,0)</f>
        <v>3.0060600000000002E-5</v>
      </c>
      <c r="AD267">
        <f>VLOOKUP(B267,'3月14日之前使用和计算的所有数据'!B:O,14,0)</f>
        <v>1.1799537379366143</v>
      </c>
      <c r="AE267" s="38">
        <f>VLOOKUP(B267,'3月14日之前使用和计算的所有数据'!B:P,15,0)</f>
        <v>540</v>
      </c>
      <c r="AF267">
        <v>109.606292</v>
      </c>
      <c r="AG267">
        <v>23.086158999999999</v>
      </c>
    </row>
    <row r="268" spans="1:33">
      <c r="A268">
        <v>326</v>
      </c>
      <c r="B268" s="7" t="s">
        <v>23</v>
      </c>
      <c r="C268">
        <v>1.7665952890000001</v>
      </c>
      <c r="D268">
        <v>693</v>
      </c>
      <c r="E268">
        <v>21</v>
      </c>
      <c r="F268" s="7">
        <v>27</v>
      </c>
      <c r="G268">
        <v>390.73</v>
      </c>
      <c r="H268">
        <v>0.35083049676247025</v>
      </c>
      <c r="I268">
        <v>411.12163299663302</v>
      </c>
      <c r="J268">
        <v>32139</v>
      </c>
      <c r="K268">
        <v>24304</v>
      </c>
      <c r="L268">
        <v>0.3224733191718066</v>
      </c>
      <c r="M268">
        <v>29.83645995956287</v>
      </c>
      <c r="N268">
        <v>16.891459575666062</v>
      </c>
      <c r="O268">
        <v>3</v>
      </c>
      <c r="P268">
        <v>221</v>
      </c>
      <c r="Q268">
        <v>417</v>
      </c>
      <c r="R268">
        <v>55.452614337266141</v>
      </c>
      <c r="S268">
        <v>690.24646175108137</v>
      </c>
      <c r="T268">
        <v>810.278197220587</v>
      </c>
      <c r="U268">
        <v>17926</v>
      </c>
      <c r="V268">
        <v>0</v>
      </c>
      <c r="W268" s="7">
        <v>0</v>
      </c>
      <c r="X268">
        <f>VLOOKUP(B268,'3月14日之前使用和计算的所有数据'!B:I,8,0)</f>
        <v>2</v>
      </c>
      <c r="Y268">
        <f>VLOOKUP(B268,'3月14日之前使用和计算的所有数据'!B:J,9,0)</f>
        <v>6</v>
      </c>
      <c r="Z268">
        <f>VLOOKUP(B268,'3月14日之前使用和计算的所有数据'!B:K,10,0)</f>
        <v>14</v>
      </c>
      <c r="AA268">
        <f>VLOOKUP(B268,'3月14日之前使用和计算的所有数据'!B:L,11,0)</f>
        <v>1.6639059999999999E-3</v>
      </c>
      <c r="AB268">
        <f>VLOOKUP(B268,'3月14日之前使用和计算的所有数据'!B:M,12,0)</f>
        <v>1.3638800000000001E-4</v>
      </c>
      <c r="AC268">
        <f>VLOOKUP(B268,'3月14日之前使用和计算的所有数据'!B:N,13,0)</f>
        <v>4.1242799999999999E-6</v>
      </c>
      <c r="AD268">
        <f>VLOOKUP(B268,'3月14日之前使用和计算的所有数据'!B:O,14,0)</f>
        <v>0.82609744047963019</v>
      </c>
      <c r="AE268" s="38">
        <f>VLOOKUP(B268,'3月14日之前使用和计算的所有数据'!B:P,15,0)</f>
        <v>135</v>
      </c>
      <c r="AF268">
        <v>112.68131099999999</v>
      </c>
      <c r="AG268">
        <v>22.263069000000002</v>
      </c>
    </row>
    <row r="269" spans="1:33">
      <c r="A269">
        <v>327</v>
      </c>
      <c r="B269" s="7" t="s">
        <v>17</v>
      </c>
      <c r="C269">
        <v>0.77437148600000005</v>
      </c>
      <c r="D269">
        <v>219</v>
      </c>
      <c r="E269">
        <v>29</v>
      </c>
      <c r="F269" s="7">
        <v>19</v>
      </c>
      <c r="G269">
        <v>274.48</v>
      </c>
      <c r="H269">
        <v>0.24231273681142523</v>
      </c>
      <c r="I269">
        <v>345.43166373017874</v>
      </c>
      <c r="J269">
        <v>22130</v>
      </c>
      <c r="K269">
        <v>21442.799999999999</v>
      </c>
      <c r="L269">
        <v>0.28781696298455262</v>
      </c>
      <c r="M269">
        <v>19.884873214806177</v>
      </c>
      <c r="N269">
        <v>26.457301078402796</v>
      </c>
      <c r="O269">
        <v>1</v>
      </c>
      <c r="P269">
        <v>99</v>
      </c>
      <c r="Q269">
        <v>754</v>
      </c>
      <c r="R269">
        <v>22.679248032643542</v>
      </c>
      <c r="S269">
        <v>717.72078111337794</v>
      </c>
      <c r="T269">
        <v>674.00174876129404</v>
      </c>
      <c r="U269">
        <v>4108</v>
      </c>
      <c r="V269">
        <v>0</v>
      </c>
      <c r="W269" s="7">
        <v>0</v>
      </c>
      <c r="X269">
        <f>VLOOKUP(B269,'3月14日之前使用和计算的所有数据'!B:I,8,0)</f>
        <v>2</v>
      </c>
      <c r="Y269">
        <f>VLOOKUP(B269,'3月14日之前使用和计算的所有数据'!B:J,9,0)</f>
        <v>5</v>
      </c>
      <c r="Z269">
        <f>VLOOKUP(B269,'3月14日之前使用和计算的所有数据'!B:K,10,0)</f>
        <v>13</v>
      </c>
      <c r="AA269">
        <f>VLOOKUP(B269,'3月14日之前使用和计算的所有数据'!B:L,11,0)</f>
        <v>2.388341E-3</v>
      </c>
      <c r="AB269">
        <f>VLOOKUP(B269,'3月14日之前使用和计算的所有数据'!B:M,12,0)</f>
        <v>1.3860000000000001E-4</v>
      </c>
      <c r="AC269">
        <f>VLOOKUP(B269,'3月14日之前使用和计算的所有数据'!B:N,13,0)</f>
        <v>5.0083500000000001E-6</v>
      </c>
      <c r="AD269">
        <f>VLOOKUP(B269,'3月14日之前使用和计算的所有数据'!B:O,14,0)</f>
        <v>0.17263702395025721</v>
      </c>
      <c r="AE269" s="38">
        <f>VLOOKUP(B269,'3月14日之前使用和计算的所有数据'!B:P,15,0)</f>
        <v>257</v>
      </c>
      <c r="AF269">
        <v>111.955061</v>
      </c>
      <c r="AG269">
        <v>21.861794</v>
      </c>
    </row>
    <row r="270" spans="1:33">
      <c r="A270">
        <v>328</v>
      </c>
      <c r="B270" s="7" t="s">
        <v>167</v>
      </c>
      <c r="C270">
        <v>0.76884969800000003</v>
      </c>
      <c r="D270">
        <v>388</v>
      </c>
      <c r="E270">
        <v>29</v>
      </c>
      <c r="F270" s="7">
        <v>15</v>
      </c>
      <c r="G270">
        <v>502.44</v>
      </c>
      <c r="H270">
        <v>0.18183265663561818</v>
      </c>
      <c r="I270">
        <v>866.7241676729343</v>
      </c>
      <c r="J270">
        <v>33166</v>
      </c>
      <c r="K270">
        <v>29799.35</v>
      </c>
      <c r="L270">
        <v>0.34431971976753445</v>
      </c>
      <c r="M270">
        <v>27.631159939495262</v>
      </c>
      <c r="N270">
        <v>15.820794522729082</v>
      </c>
      <c r="O270">
        <v>3</v>
      </c>
      <c r="P270">
        <v>217</v>
      </c>
      <c r="Q270">
        <v>166</v>
      </c>
      <c r="R270">
        <v>87.212403471061222</v>
      </c>
      <c r="S270">
        <v>514.09123477430137</v>
      </c>
      <c r="T270">
        <v>450.99912427354514</v>
      </c>
      <c r="U270">
        <v>8680</v>
      </c>
      <c r="V270">
        <v>263.16000000000003</v>
      </c>
      <c r="W270" s="7">
        <v>0</v>
      </c>
      <c r="X270">
        <f>VLOOKUP(B270,'3月14日之前使用和计算的所有数据'!B:I,8,0)</f>
        <v>2</v>
      </c>
      <c r="Y270">
        <f>VLOOKUP(B270,'3月14日之前使用和计算的所有数据'!B:J,9,0)</f>
        <v>5</v>
      </c>
      <c r="Z270">
        <f>VLOOKUP(B270,'3月14日之前使用和计算的所有数据'!B:K,10,0)</f>
        <v>11</v>
      </c>
      <c r="AA270">
        <f>VLOOKUP(B270,'3月14日之前使用和计算的所有数据'!B:L,11,0)</f>
        <v>3.2577769999999999E-3</v>
      </c>
      <c r="AB270">
        <f>VLOOKUP(B270,'3月14日之前使用和计算的所有数据'!B:M,12,0)</f>
        <v>1.4411299999999999E-4</v>
      </c>
      <c r="AC270">
        <f>VLOOKUP(B270,'3月14日之前使用和计算的所有数据'!B:N,13,0)</f>
        <v>6.5917199999999997E-4</v>
      </c>
      <c r="AD270">
        <f>VLOOKUP(B270,'3月14日之前使用和计算的所有数据'!B:O,14,0)</f>
        <v>0.99664849665763022</v>
      </c>
      <c r="AE270" s="38">
        <f>VLOOKUP(B270,'3月14日之前使用和计算的所有数据'!B:P,15,0)</f>
        <v>192.98400000000001</v>
      </c>
      <c r="AF270">
        <v>120.228369</v>
      </c>
      <c r="AG270">
        <v>33.060105999999998</v>
      </c>
    </row>
    <row r="271" spans="1:33">
      <c r="A271">
        <v>329</v>
      </c>
      <c r="B271" s="7" t="s">
        <v>165</v>
      </c>
      <c r="C271">
        <v>1.8883951910000001</v>
      </c>
      <c r="D271">
        <v>867</v>
      </c>
      <c r="E271">
        <v>32</v>
      </c>
      <c r="F271" s="7">
        <v>17</v>
      </c>
      <c r="G271">
        <v>459.29</v>
      </c>
      <c r="H271">
        <v>0.26536610855886256</v>
      </c>
      <c r="I271">
        <v>692.32740428097679</v>
      </c>
      <c r="J271">
        <v>40418</v>
      </c>
      <c r="K271">
        <v>30607.89</v>
      </c>
      <c r="L271">
        <v>0.42021380826928517</v>
      </c>
      <c r="M271">
        <v>31.492085610398657</v>
      </c>
      <c r="N271">
        <v>17.072002438546452</v>
      </c>
      <c r="O271">
        <v>5</v>
      </c>
      <c r="P271">
        <v>186</v>
      </c>
      <c r="Q271">
        <v>271</v>
      </c>
      <c r="R271">
        <v>165.5337586274467</v>
      </c>
      <c r="S271">
        <v>514.0543012040323</v>
      </c>
      <c r="T271">
        <v>499.24884060179841</v>
      </c>
      <c r="U271">
        <v>7101</v>
      </c>
      <c r="V271">
        <v>144.43</v>
      </c>
      <c r="W271" s="7">
        <v>0</v>
      </c>
      <c r="X271">
        <f>VLOOKUP(B271,'3月14日之前使用和计算的所有数据'!B:I,8,0)</f>
        <v>2</v>
      </c>
      <c r="Y271">
        <f>VLOOKUP(B271,'3月14日之前使用和计算的所有数据'!B:J,9,0)</f>
        <v>6</v>
      </c>
      <c r="Z271">
        <f>VLOOKUP(B271,'3月14日之前使用和计算的所有数据'!B:K,10,0)</f>
        <v>12</v>
      </c>
      <c r="AA271">
        <f>VLOOKUP(B271,'3月14日之前使用和计算的所有数据'!B:L,11,0)</f>
        <v>4.7090229999999997E-3</v>
      </c>
      <c r="AB271">
        <f>VLOOKUP(B271,'3月14日之前使用和计算的所有数据'!B:M,12,0)</f>
        <v>1.4575100000000001E-4</v>
      </c>
      <c r="AC271">
        <f>VLOOKUP(B271,'3月14日之前使用和计算的所有数据'!B:N,13,0)</f>
        <v>2.7238700000000002E-4</v>
      </c>
      <c r="AD271">
        <f>VLOOKUP(B271,'3月14日之前使用和计算的所有数据'!B:O,14,0)</f>
        <v>0.44194171009010252</v>
      </c>
      <c r="AE271" s="38">
        <f>VLOOKUP(B271,'3月14日之前使用和计算的所有数据'!B:P,15,0)</f>
        <v>245.98400000000001</v>
      </c>
      <c r="AF271">
        <v>119.398015</v>
      </c>
      <c r="AG271">
        <v>32.377527999999998</v>
      </c>
    </row>
    <row r="272" spans="1:33">
      <c r="A272">
        <v>330</v>
      </c>
      <c r="B272" s="7" t="s">
        <v>132</v>
      </c>
      <c r="C272">
        <v>3.7381549610000002</v>
      </c>
      <c r="D272">
        <v>2146</v>
      </c>
      <c r="E272">
        <v>24</v>
      </c>
      <c r="F272" s="7">
        <v>24</v>
      </c>
      <c r="G272">
        <v>569.54999999999995</v>
      </c>
      <c r="H272">
        <v>0.38799051883065577</v>
      </c>
      <c r="I272">
        <v>580.16705714576744</v>
      </c>
      <c r="J272">
        <v>60720</v>
      </c>
      <c r="K272">
        <v>39137.620000000003</v>
      </c>
      <c r="L272">
        <v>0.43894302519532968</v>
      </c>
      <c r="M272">
        <v>40.107102098147664</v>
      </c>
      <c r="N272">
        <v>28.373277148626112</v>
      </c>
      <c r="O272">
        <v>15</v>
      </c>
      <c r="P272">
        <v>306</v>
      </c>
      <c r="Q272">
        <v>536</v>
      </c>
      <c r="R272">
        <v>237.2012992713546</v>
      </c>
      <c r="S272">
        <v>584.49653235010101</v>
      </c>
      <c r="T272">
        <v>790.62417698182787</v>
      </c>
      <c r="U272">
        <v>32340</v>
      </c>
      <c r="V272">
        <v>1700</v>
      </c>
      <c r="W272" s="7">
        <v>4031500</v>
      </c>
      <c r="X272">
        <f>VLOOKUP(B272,'3月14日之前使用和计算的所有数据'!B:I,8,0)</f>
        <v>2</v>
      </c>
      <c r="Y272">
        <f>VLOOKUP(B272,'3月14日之前使用和计算的所有数据'!B:J,9,0)</f>
        <v>4</v>
      </c>
      <c r="Z272">
        <f>VLOOKUP(B272,'3月14日之前使用和计算的所有数据'!B:K,10,0)</f>
        <v>8</v>
      </c>
      <c r="AA272">
        <f>VLOOKUP(B272,'3月14日之前使用和计算的所有数据'!B:L,11,0)</f>
        <v>5.8421000000000002E-3</v>
      </c>
      <c r="AB272">
        <f>VLOOKUP(B272,'3月14日之前使用和计算的所有数据'!B:M,12,0)</f>
        <v>1.3395900000000001E-4</v>
      </c>
      <c r="AC272">
        <f>VLOOKUP(B272,'3月14日之前使用和计算的所有数据'!B:N,13,0)</f>
        <v>2.6093600000000001E-6</v>
      </c>
      <c r="AD272">
        <f>VLOOKUP(B272,'3月14日之前使用和计算的所有数据'!B:O,14,0)</f>
        <v>1.308472338282469</v>
      </c>
      <c r="AE272" s="38">
        <f>VLOOKUP(B272,'3月14日之前使用和计算的所有数据'!B:P,15,0)</f>
        <v>434</v>
      </c>
      <c r="AF272">
        <v>121.266595</v>
      </c>
      <c r="AG272">
        <v>30.170780000000001</v>
      </c>
    </row>
    <row r="273" spans="1:33">
      <c r="A273">
        <v>331</v>
      </c>
      <c r="B273" s="7" t="s">
        <v>137</v>
      </c>
      <c r="C273">
        <v>4.5158623540000002</v>
      </c>
      <c r="D273">
        <v>437</v>
      </c>
      <c r="E273">
        <v>32</v>
      </c>
      <c r="F273" s="7">
        <v>19</v>
      </c>
      <c r="G273">
        <v>96.77</v>
      </c>
      <c r="H273">
        <v>0.71943784230649999</v>
      </c>
      <c r="I273">
        <v>672.0138888888888</v>
      </c>
      <c r="J273">
        <v>55311</v>
      </c>
      <c r="K273">
        <v>40569.74</v>
      </c>
      <c r="L273">
        <v>0.84737005270228383</v>
      </c>
      <c r="M273">
        <v>38.803348145086289</v>
      </c>
      <c r="N273">
        <v>24.491061279322103</v>
      </c>
      <c r="O273">
        <v>3</v>
      </c>
      <c r="P273">
        <v>52</v>
      </c>
      <c r="Q273">
        <v>62</v>
      </c>
      <c r="R273">
        <v>231.36302573111502</v>
      </c>
      <c r="S273">
        <v>413.35124522062625</v>
      </c>
      <c r="T273">
        <v>484.65433502118435</v>
      </c>
      <c r="U273">
        <v>12945</v>
      </c>
      <c r="V273">
        <v>0</v>
      </c>
      <c r="W273" s="7">
        <v>447956</v>
      </c>
      <c r="X273">
        <f>VLOOKUP(B273,'3月14日之前使用和计算的所有数据'!B:I,8,0)</f>
        <v>1</v>
      </c>
      <c r="Y273">
        <f>VLOOKUP(B273,'3月14日之前使用和计算的所有数据'!B:J,9,0)</f>
        <v>2</v>
      </c>
      <c r="Z273">
        <f>VLOOKUP(B273,'3月14日之前使用和计算的所有数据'!B:K,10,0)</f>
        <v>4</v>
      </c>
      <c r="AA273">
        <f>VLOOKUP(B273,'3月14日之前使用和计算的所有数据'!B:L,11,0)</f>
        <v>0</v>
      </c>
      <c r="AB273">
        <f>VLOOKUP(B273,'3月14日之前使用和计算的所有数据'!B:M,12,0)</f>
        <v>1.28436E-4</v>
      </c>
      <c r="AC273">
        <f>VLOOKUP(B273,'3月14日之前使用和计算的所有数据'!B:N,13,0)</f>
        <v>6.0630999999999998E-7</v>
      </c>
      <c r="AD273">
        <f>VLOOKUP(B273,'3月14日之前使用和计算的所有数据'!B:O,14,0)</f>
        <v>0.95643563214099825</v>
      </c>
      <c r="AE273" s="38">
        <f>VLOOKUP(B273,'3月14日之前使用和计算的所有数据'!B:P,15,0)</f>
        <v>486</v>
      </c>
      <c r="AF273">
        <v>122.10677699999999</v>
      </c>
      <c r="AG273">
        <v>30.019849000000001</v>
      </c>
    </row>
    <row r="274" spans="1:33">
      <c r="A274">
        <v>332</v>
      </c>
      <c r="B274" s="7" t="s">
        <v>101</v>
      </c>
      <c r="C274">
        <v>2.7305988829999999</v>
      </c>
      <c r="D274">
        <v>709</v>
      </c>
      <c r="E274">
        <v>29</v>
      </c>
      <c r="F274" s="7">
        <v>14</v>
      </c>
      <c r="G274">
        <v>256.41000000000003</v>
      </c>
      <c r="H274">
        <v>0.14964314964314962</v>
      </c>
      <c r="I274">
        <v>148.23100936524455</v>
      </c>
      <c r="J274">
        <v>23717</v>
      </c>
      <c r="K274">
        <v>41141.089999999997</v>
      </c>
      <c r="L274">
        <v>1.131001131001131</v>
      </c>
      <c r="M274">
        <v>25.404625404625403</v>
      </c>
      <c r="N274">
        <v>18.595218595218594</v>
      </c>
      <c r="O274">
        <v>3</v>
      </c>
      <c r="P274">
        <v>102</v>
      </c>
      <c r="Q274">
        <v>274</v>
      </c>
      <c r="R274">
        <v>134.16793416793416</v>
      </c>
      <c r="S274">
        <v>482.82048282048282</v>
      </c>
      <c r="T274">
        <v>605.28060528060519</v>
      </c>
      <c r="U274">
        <v>5697</v>
      </c>
      <c r="V274">
        <v>125.5</v>
      </c>
      <c r="W274" s="7">
        <v>0</v>
      </c>
      <c r="X274">
        <f>VLOOKUP(B274,'3月14日之前使用和计算的所有数据'!B:I,8,0)</f>
        <v>2</v>
      </c>
      <c r="Y274">
        <f>VLOOKUP(B274,'3月14日之前使用和计算的所有数据'!B:J,9,0)</f>
        <v>4</v>
      </c>
      <c r="Z274">
        <f>VLOOKUP(B274,'3月14日之前使用和计算的所有数据'!B:K,10,0)</f>
        <v>6</v>
      </c>
      <c r="AA274">
        <f>VLOOKUP(B274,'3月14日之前使用和计算的所有数据'!B:L,11,0)</f>
        <v>5.8421000000000002E-3</v>
      </c>
      <c r="AB274">
        <f>VLOOKUP(B274,'3月14日之前使用和计算的所有数据'!B:M,12,0)</f>
        <v>1.2647E-4</v>
      </c>
      <c r="AC274">
        <f>VLOOKUP(B274,'3月14日之前使用和计算的所有数据'!B:N,13,0)</f>
        <v>2.80544E-7</v>
      </c>
      <c r="AD274">
        <f>VLOOKUP(B274,'3月14日之前使用和计算的所有数据'!B:O,14,0)</f>
        <v>0.82499246082910993</v>
      </c>
      <c r="AE274" s="38">
        <f>VLOOKUP(B274,'3月14日之前使用和计算的所有数据'!B:P,15,0)</f>
        <v>124</v>
      </c>
      <c r="AF274">
        <v>120.293781</v>
      </c>
      <c r="AG274">
        <v>28.135041999999999</v>
      </c>
    </row>
    <row r="275" spans="1:33">
      <c r="A275">
        <v>333</v>
      </c>
      <c r="B275" s="7" t="s">
        <v>110</v>
      </c>
      <c r="C275">
        <v>1.4829101039999999</v>
      </c>
      <c r="D275">
        <v>692</v>
      </c>
      <c r="E275">
        <v>25</v>
      </c>
      <c r="F275" s="7">
        <v>23</v>
      </c>
      <c r="G275">
        <v>462.54</v>
      </c>
      <c r="H275">
        <v>0.2000691832057768</v>
      </c>
      <c r="I275">
        <v>422.75843158760631</v>
      </c>
      <c r="J275">
        <v>34294</v>
      </c>
      <c r="K275">
        <v>34768.699999999997</v>
      </c>
      <c r="L275">
        <v>0.54914169585333161</v>
      </c>
      <c r="M275">
        <v>30.587624854066675</v>
      </c>
      <c r="N275">
        <v>22.02620313918796</v>
      </c>
      <c r="O275">
        <v>8</v>
      </c>
      <c r="P275">
        <v>243</v>
      </c>
      <c r="Q275">
        <v>468</v>
      </c>
      <c r="R275">
        <v>163.07562589181475</v>
      </c>
      <c r="S275">
        <v>570.54525014052842</v>
      </c>
      <c r="T275">
        <v>739.61170925757767</v>
      </c>
      <c r="U275">
        <v>28671</v>
      </c>
      <c r="V275">
        <v>1083.32</v>
      </c>
      <c r="W275" s="7">
        <v>552918</v>
      </c>
      <c r="X275">
        <f>VLOOKUP(B275,'3月14日之前使用和计算的所有数据'!B:I,8,0)</f>
        <v>1</v>
      </c>
      <c r="Y275">
        <f>VLOOKUP(B275,'3月14日之前使用和计算的所有数据'!B:J,9,0)</f>
        <v>2</v>
      </c>
      <c r="Z275">
        <f>VLOOKUP(B275,'3月14日之前使用和计算的所有数据'!B:K,10,0)</f>
        <v>4</v>
      </c>
      <c r="AA275">
        <f>VLOOKUP(B275,'3月14日之前使用和计算的所有数据'!B:L,11,0)</f>
        <v>0</v>
      </c>
      <c r="AB275">
        <f>VLOOKUP(B275,'3月14日之前使用和计算的所有数据'!B:M,12,0)</f>
        <v>1.21536E-4</v>
      </c>
      <c r="AC275">
        <f>VLOOKUP(B275,'3月14日之前使用和计算的所有数据'!B:N,13,0)</f>
        <v>6.5187199999999998E-8</v>
      </c>
      <c r="AD275">
        <f>VLOOKUP(B275,'3月14日之前使用和计算的所有数据'!B:O,14,0)</f>
        <v>0.56370577534826116</v>
      </c>
      <c r="AE275" s="38">
        <f>VLOOKUP(B275,'3月14日之前使用和计算的所有数据'!B:P,15,0)</f>
        <v>254</v>
      </c>
      <c r="AF275">
        <v>120.103115</v>
      </c>
      <c r="AG275">
        <v>29.304749999999999</v>
      </c>
    </row>
  </sheetData>
  <sortState ref="A2:T274">
    <sortCondition ref="A1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N274"/>
  <sheetViews>
    <sheetView tabSelected="1" workbookViewId="0">
      <selection activeCell="B1" sqref="B1:B1048576"/>
    </sheetView>
  </sheetViews>
  <sheetFormatPr defaultRowHeight="13.5"/>
  <sheetData>
    <row r="1" spans="1:274">
      <c r="B1" t="s">
        <v>261</v>
      </c>
      <c r="C1" t="s">
        <v>268</v>
      </c>
      <c r="D1" t="s">
        <v>274</v>
      </c>
      <c r="E1" t="s">
        <v>279</v>
      </c>
      <c r="F1" t="s">
        <v>280</v>
      </c>
      <c r="G1" t="s">
        <v>260</v>
      </c>
      <c r="H1" t="s">
        <v>264</v>
      </c>
      <c r="I1" t="s">
        <v>270</v>
      </c>
      <c r="J1" t="s">
        <v>272</v>
      </c>
      <c r="K1" t="s">
        <v>287</v>
      </c>
      <c r="L1" t="s">
        <v>293</v>
      </c>
      <c r="M1" t="s">
        <v>298</v>
      </c>
      <c r="N1" t="s">
        <v>307</v>
      </c>
      <c r="O1" t="s">
        <v>252</v>
      </c>
      <c r="P1" t="s">
        <v>256</v>
      </c>
      <c r="Q1" t="s">
        <v>246</v>
      </c>
      <c r="R1" t="s">
        <v>234</v>
      </c>
      <c r="S1" t="s">
        <v>224</v>
      </c>
      <c r="T1" t="s">
        <v>219</v>
      </c>
      <c r="U1" t="s">
        <v>208</v>
      </c>
      <c r="V1" t="s">
        <v>189</v>
      </c>
      <c r="W1" t="s">
        <v>175</v>
      </c>
      <c r="X1" t="s">
        <v>169</v>
      </c>
      <c r="Y1" t="s">
        <v>159</v>
      </c>
      <c r="Z1" t="s">
        <v>157</v>
      </c>
      <c r="AA1" t="s">
        <v>161</v>
      </c>
      <c r="AB1" t="s">
        <v>156</v>
      </c>
      <c r="AC1" t="s">
        <v>141</v>
      </c>
      <c r="AD1" t="s">
        <v>136</v>
      </c>
      <c r="AE1" t="s">
        <v>130</v>
      </c>
      <c r="AF1" t="s">
        <v>108</v>
      </c>
      <c r="AG1" t="s">
        <v>97</v>
      </c>
      <c r="AH1" t="s">
        <v>80</v>
      </c>
      <c r="AI1" t="s">
        <v>70</v>
      </c>
      <c r="AJ1" t="s">
        <v>222</v>
      </c>
      <c r="AK1" t="s">
        <v>202</v>
      </c>
      <c r="AL1" t="s">
        <v>188</v>
      </c>
      <c r="AM1" t="s">
        <v>328</v>
      </c>
      <c r="AN1" t="s">
        <v>166</v>
      </c>
      <c r="AO1" t="s">
        <v>147</v>
      </c>
      <c r="AP1" t="s">
        <v>128</v>
      </c>
      <c r="AQ1" t="s">
        <v>113</v>
      </c>
      <c r="AR1" t="s">
        <v>95</v>
      </c>
      <c r="AS1" t="s">
        <v>87</v>
      </c>
      <c r="AT1" t="s">
        <v>76</v>
      </c>
      <c r="AU1" t="s">
        <v>63</v>
      </c>
      <c r="AV1" t="s">
        <v>39</v>
      </c>
      <c r="AW1" t="s">
        <v>51</v>
      </c>
      <c r="AX1" t="s">
        <v>32</v>
      </c>
      <c r="AY1" t="s">
        <v>30</v>
      </c>
      <c r="AZ1" t="s">
        <v>22</v>
      </c>
      <c r="BA1" t="s">
        <v>18</v>
      </c>
      <c r="BB1" t="s">
        <v>238</v>
      </c>
      <c r="BC1" t="s">
        <v>226</v>
      </c>
      <c r="BD1" t="s">
        <v>221</v>
      </c>
      <c r="BE1" t="s">
        <v>209</v>
      </c>
      <c r="BF1" t="s">
        <v>193</v>
      </c>
      <c r="BG1" t="s">
        <v>173</v>
      </c>
      <c r="BH1" t="s">
        <v>148</v>
      </c>
      <c r="BI1" t="s">
        <v>506</v>
      </c>
      <c r="BJ1" t="s">
        <v>125</v>
      </c>
      <c r="BK1" t="s">
        <v>124</v>
      </c>
      <c r="BL1" t="s">
        <v>121</v>
      </c>
      <c r="BM1" t="s">
        <v>111</v>
      </c>
      <c r="BN1" t="s">
        <v>102</v>
      </c>
      <c r="BO1" t="s">
        <v>89</v>
      </c>
      <c r="BP1" t="s">
        <v>86</v>
      </c>
      <c r="BQ1" t="s">
        <v>60</v>
      </c>
      <c r="BR1" t="s">
        <v>37</v>
      </c>
      <c r="BS1" t="s">
        <v>249</v>
      </c>
      <c r="BT1" t="s">
        <v>241</v>
      </c>
      <c r="BU1" t="s">
        <v>215</v>
      </c>
      <c r="BV1" t="s">
        <v>211</v>
      </c>
      <c r="BW1" t="s">
        <v>200</v>
      </c>
      <c r="BX1" t="s">
        <v>190</v>
      </c>
      <c r="BY1" t="s">
        <v>178</v>
      </c>
      <c r="BZ1" t="s">
        <v>171</v>
      </c>
      <c r="CA1" t="s">
        <v>164</v>
      </c>
      <c r="CB1" t="s">
        <v>324</v>
      </c>
      <c r="CC1" t="s">
        <v>131</v>
      </c>
      <c r="CD1" t="s">
        <v>85</v>
      </c>
      <c r="CE1" t="s">
        <v>71</v>
      </c>
      <c r="CF1" t="s">
        <v>31</v>
      </c>
      <c r="CG1" t="s">
        <v>24</v>
      </c>
      <c r="CH1" t="s">
        <v>243</v>
      </c>
      <c r="CI1" t="s">
        <v>235</v>
      </c>
      <c r="CJ1" t="s">
        <v>232</v>
      </c>
      <c r="CK1" t="s">
        <v>210</v>
      </c>
      <c r="CL1" t="s">
        <v>192</v>
      </c>
      <c r="CM1" t="s">
        <v>182</v>
      </c>
      <c r="CN1" t="s">
        <v>174</v>
      </c>
      <c r="CO1" t="s">
        <v>158</v>
      </c>
      <c r="CP1" t="s">
        <v>146</v>
      </c>
      <c r="CQ1" t="s">
        <v>133</v>
      </c>
      <c r="CR1" t="s">
        <v>126</v>
      </c>
      <c r="CS1" t="s">
        <v>116</v>
      </c>
      <c r="CT1" t="s">
        <v>67</v>
      </c>
      <c r="CU1" t="s">
        <v>266</v>
      </c>
      <c r="CV1" t="s">
        <v>259</v>
      </c>
      <c r="CW1" t="s">
        <v>250</v>
      </c>
      <c r="CX1" t="s">
        <v>265</v>
      </c>
      <c r="CY1" t="s">
        <v>253</v>
      </c>
      <c r="CZ1" t="s">
        <v>247</v>
      </c>
      <c r="DA1" t="s">
        <v>240</v>
      </c>
      <c r="DB1" t="s">
        <v>233</v>
      </c>
      <c r="DC1" t="s">
        <v>216</v>
      </c>
      <c r="DD1" t="s">
        <v>207</v>
      </c>
      <c r="DE1" t="s">
        <v>217</v>
      </c>
      <c r="DF1" t="s">
        <v>118</v>
      </c>
      <c r="DG1" t="s">
        <v>267</v>
      </c>
      <c r="DH1" t="s">
        <v>262</v>
      </c>
      <c r="DI1" t="s">
        <v>263</v>
      </c>
      <c r="DJ1" t="s">
        <v>251</v>
      </c>
      <c r="DK1" t="s">
        <v>278</v>
      </c>
      <c r="DL1" t="s">
        <v>294</v>
      </c>
      <c r="DM1" t="s">
        <v>313</v>
      </c>
      <c r="DN1" t="s">
        <v>320</v>
      </c>
      <c r="DO1" t="s">
        <v>318</v>
      </c>
      <c r="DP1" t="s">
        <v>304</v>
      </c>
      <c r="DQ1" t="s">
        <v>289</v>
      </c>
      <c r="DR1" t="s">
        <v>286</v>
      </c>
      <c r="DS1" t="s">
        <v>277</v>
      </c>
      <c r="DT1" t="s">
        <v>269</v>
      </c>
      <c r="DU1" t="s">
        <v>257</v>
      </c>
      <c r="DV1" t="s">
        <v>317</v>
      </c>
      <c r="DW1" t="s">
        <v>315</v>
      </c>
      <c r="DX1" t="s">
        <v>311</v>
      </c>
      <c r="DY1" t="s">
        <v>308</v>
      </c>
      <c r="DZ1" t="s">
        <v>310</v>
      </c>
      <c r="EA1" t="s">
        <v>299</v>
      </c>
      <c r="EB1" t="s">
        <v>283</v>
      </c>
      <c r="EC1" t="s">
        <v>276</v>
      </c>
      <c r="ED1" t="s">
        <v>275</v>
      </c>
      <c r="EE1" t="s">
        <v>271</v>
      </c>
      <c r="EF1" t="s">
        <v>309</v>
      </c>
      <c r="EG1" t="s">
        <v>301</v>
      </c>
      <c r="EH1" t="s">
        <v>244</v>
      </c>
      <c r="EI1" t="s">
        <v>223</v>
      </c>
      <c r="EJ1" t="s">
        <v>213</v>
      </c>
      <c r="EK1" t="s">
        <v>198</v>
      </c>
      <c r="EL1" t="s">
        <v>181</v>
      </c>
      <c r="EM1" t="s">
        <v>162</v>
      </c>
      <c r="EN1" t="s">
        <v>149</v>
      </c>
      <c r="EO1" t="s">
        <v>151</v>
      </c>
      <c r="EP1" t="s">
        <v>236</v>
      </c>
      <c r="EQ1" t="s">
        <v>227</v>
      </c>
      <c r="ER1" t="s">
        <v>220</v>
      </c>
      <c r="ES1" t="s">
        <v>205</v>
      </c>
      <c r="ET1" t="s">
        <v>184</v>
      </c>
      <c r="EU1" t="s">
        <v>183</v>
      </c>
      <c r="EV1" t="s">
        <v>152</v>
      </c>
      <c r="EW1" t="s">
        <v>143</v>
      </c>
      <c r="EX1" t="s">
        <v>140</v>
      </c>
      <c r="EY1" t="s">
        <v>117</v>
      </c>
      <c r="EZ1" t="s">
        <v>104</v>
      </c>
      <c r="FA1" t="s">
        <v>75</v>
      </c>
      <c r="FB1" t="s">
        <v>69</v>
      </c>
      <c r="FC1" t="s">
        <v>58</v>
      </c>
      <c r="FD1" t="s">
        <v>47</v>
      </c>
      <c r="FE1" t="s">
        <v>33</v>
      </c>
      <c r="FF1" t="s">
        <v>230</v>
      </c>
      <c r="FG1" t="s">
        <v>199</v>
      </c>
      <c r="FH1" t="s">
        <v>163</v>
      </c>
      <c r="FI1" t="s">
        <v>150</v>
      </c>
      <c r="FJ1" t="s">
        <v>106</v>
      </c>
      <c r="FK1" t="s">
        <v>96</v>
      </c>
      <c r="FL1" t="s">
        <v>93</v>
      </c>
      <c r="FM1" t="s">
        <v>90</v>
      </c>
      <c r="FN1" t="s">
        <v>40</v>
      </c>
      <c r="FO1" t="s">
        <v>38</v>
      </c>
      <c r="FP1" t="s">
        <v>214</v>
      </c>
      <c r="FQ1" t="s">
        <v>203</v>
      </c>
      <c r="FR1" t="s">
        <v>185</v>
      </c>
      <c r="FS1" t="s">
        <v>172</v>
      </c>
      <c r="FT1" t="s">
        <v>160</v>
      </c>
      <c r="FU1" t="s">
        <v>144</v>
      </c>
      <c r="FV1" t="s">
        <v>129</v>
      </c>
      <c r="FW1" t="s">
        <v>115</v>
      </c>
      <c r="FX1" t="s">
        <v>94</v>
      </c>
      <c r="FY1" t="s">
        <v>83</v>
      </c>
      <c r="FZ1" t="s">
        <v>74</v>
      </c>
      <c r="GA1" t="s">
        <v>64</v>
      </c>
      <c r="GB1" t="s">
        <v>44</v>
      </c>
      <c r="GC1" t="s">
        <v>34</v>
      </c>
      <c r="GD1" t="s">
        <v>14</v>
      </c>
      <c r="GE1" t="s">
        <v>12</v>
      </c>
      <c r="GF1" t="s">
        <v>229</v>
      </c>
      <c r="GG1" t="s">
        <v>186</v>
      </c>
      <c r="GH1" t="s">
        <v>154</v>
      </c>
      <c r="GI1" t="s">
        <v>77</v>
      </c>
      <c r="GJ1" t="s">
        <v>42</v>
      </c>
      <c r="GK1" t="s">
        <v>326</v>
      </c>
      <c r="GL1" t="s">
        <v>15</v>
      </c>
      <c r="GM1" t="s">
        <v>13</v>
      </c>
      <c r="GN1" t="s">
        <v>239</v>
      </c>
      <c r="GO1" t="s">
        <v>218</v>
      </c>
      <c r="GP1" t="s">
        <v>191</v>
      </c>
      <c r="GQ1" t="s">
        <v>177</v>
      </c>
      <c r="GR1" t="s">
        <v>153</v>
      </c>
      <c r="GS1" t="s">
        <v>127</v>
      </c>
      <c r="GT1" t="s">
        <v>327</v>
      </c>
      <c r="GU1" t="s">
        <v>100</v>
      </c>
      <c r="GV1" t="s">
        <v>78</v>
      </c>
      <c r="GW1" t="s">
        <v>66</v>
      </c>
      <c r="GX1" t="s">
        <v>46</v>
      </c>
      <c r="GY1" t="s">
        <v>20</v>
      </c>
      <c r="GZ1" t="s">
        <v>201</v>
      </c>
      <c r="HA1" t="s">
        <v>196</v>
      </c>
      <c r="HB1" t="s">
        <v>168</v>
      </c>
      <c r="HC1" t="s">
        <v>122</v>
      </c>
      <c r="HD1" t="s">
        <v>325</v>
      </c>
      <c r="HE1" t="s">
        <v>98</v>
      </c>
      <c r="HF1" t="s">
        <v>73</v>
      </c>
      <c r="HG1" t="s">
        <v>48</v>
      </c>
      <c r="HH1" t="s">
        <v>41</v>
      </c>
      <c r="HI1" t="s">
        <v>21</v>
      </c>
      <c r="HJ1" t="s">
        <v>36</v>
      </c>
      <c r="HK1" t="s">
        <v>254</v>
      </c>
      <c r="HL1" t="s">
        <v>295</v>
      </c>
      <c r="HM1" t="s">
        <v>306</v>
      </c>
      <c r="HN1" t="s">
        <v>316</v>
      </c>
      <c r="HO1" t="s">
        <v>319</v>
      </c>
      <c r="HP1" t="s">
        <v>11</v>
      </c>
      <c r="HQ1" t="s">
        <v>10</v>
      </c>
      <c r="HR1" t="s">
        <v>248</v>
      </c>
      <c r="HS1" t="s">
        <v>302</v>
      </c>
      <c r="HT1" t="s">
        <v>292</v>
      </c>
      <c r="HU1" t="s">
        <v>273</v>
      </c>
      <c r="HV1" t="s">
        <v>237</v>
      </c>
      <c r="HW1" t="s">
        <v>245</v>
      </c>
      <c r="HX1" t="s">
        <v>206</v>
      </c>
      <c r="HY1" t="s">
        <v>176</v>
      </c>
      <c r="HZ1" t="s">
        <v>179</v>
      </c>
      <c r="IA1" t="s">
        <v>155</v>
      </c>
      <c r="IB1" t="s">
        <v>170</v>
      </c>
      <c r="IC1" t="s">
        <v>195</v>
      </c>
      <c r="ID1" t="s">
        <v>231</v>
      </c>
      <c r="IE1" t="s">
        <v>242</v>
      </c>
      <c r="IF1" t="s">
        <v>255</v>
      </c>
      <c r="IG1" t="s">
        <v>135</v>
      </c>
      <c r="IH1" t="s">
        <v>123</v>
      </c>
      <c r="II1" t="s">
        <v>114</v>
      </c>
      <c r="IJ1" t="s">
        <v>107</v>
      </c>
      <c r="IK1" t="s">
        <v>103</v>
      </c>
      <c r="IL1" t="s">
        <v>55</v>
      </c>
      <c r="IM1" t="s">
        <v>54</v>
      </c>
      <c r="IN1" t="s">
        <v>84</v>
      </c>
      <c r="IO1" t="s">
        <v>92</v>
      </c>
      <c r="IP1" t="s">
        <v>142</v>
      </c>
      <c r="IQ1" t="s">
        <v>61</v>
      </c>
      <c r="IR1" t="s">
        <v>56</v>
      </c>
      <c r="IS1" t="s">
        <v>52</v>
      </c>
      <c r="IT1" t="s">
        <v>28</v>
      </c>
      <c r="IU1" t="s">
        <v>53</v>
      </c>
      <c r="IV1" t="s">
        <v>91</v>
      </c>
      <c r="IW1" t="s">
        <v>99</v>
      </c>
      <c r="IX1" t="s">
        <v>323</v>
      </c>
      <c r="IY1" t="s">
        <v>35</v>
      </c>
      <c r="IZ1" t="s">
        <v>65</v>
      </c>
      <c r="JA1" t="s">
        <v>59</v>
      </c>
      <c r="JB1" t="s">
        <v>43</v>
      </c>
      <c r="JC1" t="s">
        <v>29</v>
      </c>
      <c r="JD1" t="s">
        <v>322</v>
      </c>
      <c r="JE1" t="s">
        <v>19</v>
      </c>
      <c r="JF1" t="s">
        <v>25</v>
      </c>
      <c r="JG1" t="s">
        <v>23</v>
      </c>
      <c r="JH1" t="s">
        <v>17</v>
      </c>
      <c r="JI1" t="s">
        <v>167</v>
      </c>
      <c r="JJ1" t="s">
        <v>165</v>
      </c>
      <c r="JK1" t="s">
        <v>132</v>
      </c>
      <c r="JL1" t="s">
        <v>137</v>
      </c>
      <c r="JM1" t="s">
        <v>101</v>
      </c>
      <c r="JN1" t="s">
        <v>110</v>
      </c>
    </row>
    <row r="2" spans="1:274">
      <c r="A2" t="s">
        <v>261</v>
      </c>
      <c r="B2">
        <v>0</v>
      </c>
      <c r="C2">
        <v>1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1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1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</row>
    <row r="3" spans="1:274">
      <c r="A3" t="s">
        <v>268</v>
      </c>
      <c r="B3">
        <v>1</v>
      </c>
      <c r="C3">
        <v>0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1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1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</row>
    <row r="4" spans="1:274">
      <c r="A4" t="s">
        <v>274</v>
      </c>
      <c r="B4">
        <v>0</v>
      </c>
      <c r="C4">
        <v>1</v>
      </c>
      <c r="D4">
        <v>0</v>
      </c>
      <c r="E4">
        <v>1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1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1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</row>
    <row r="5" spans="1:274">
      <c r="A5" t="s">
        <v>279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1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</row>
    <row r="6" spans="1:274">
      <c r="A6" t="s">
        <v>280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1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1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1</v>
      </c>
      <c r="EC6">
        <v>1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</row>
    <row r="7" spans="1:274">
      <c r="A7" t="s">
        <v>260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</row>
    <row r="8" spans="1:274">
      <c r="A8" t="s">
        <v>264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</row>
    <row r="9" spans="1:274">
      <c r="A9" t="s">
        <v>270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</row>
    <row r="10" spans="1:274">
      <c r="A10" t="s">
        <v>272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</row>
    <row r="11" spans="1:274">
      <c r="A11" t="s">
        <v>287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</row>
    <row r="12" spans="1:274">
      <c r="A12" t="s">
        <v>293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1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1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1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</row>
    <row r="13" spans="1:274">
      <c r="A13" t="s">
        <v>298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1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1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</row>
    <row r="14" spans="1:274">
      <c r="A14" t="s">
        <v>307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1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1</v>
      </c>
      <c r="DX14">
        <v>0</v>
      </c>
      <c r="DY14">
        <v>0</v>
      </c>
      <c r="DZ14">
        <v>1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</row>
    <row r="15" spans="1:274">
      <c r="A15" t="s">
        <v>252</v>
      </c>
      <c r="B15">
        <v>1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1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</row>
    <row r="16" spans="1:274">
      <c r="A16" t="s">
        <v>256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</row>
    <row r="17" spans="1:274">
      <c r="A17" t="s">
        <v>246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1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1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</row>
    <row r="18" spans="1:274">
      <c r="A18" t="s">
        <v>234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1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</row>
    <row r="19" spans="1:274">
      <c r="A19" t="s">
        <v>224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1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1</v>
      </c>
      <c r="EQ19">
        <v>1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</row>
    <row r="20" spans="1:274">
      <c r="A20" t="s">
        <v>219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</row>
    <row r="21" spans="1:274">
      <c r="A21" t="s">
        <v>208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1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1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</row>
    <row r="22" spans="1:274">
      <c r="A22" t="s">
        <v>189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1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1</v>
      </c>
      <c r="ET22">
        <v>1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1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</row>
    <row r="23" spans="1:274">
      <c r="A23" t="s">
        <v>175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</row>
    <row r="24" spans="1:274">
      <c r="A24" t="s">
        <v>169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1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</row>
    <row r="25" spans="1:274">
      <c r="A25" t="s">
        <v>159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1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</row>
    <row r="26" spans="1:274">
      <c r="A26" t="s">
        <v>157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1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1</v>
      </c>
      <c r="JK26">
        <v>0</v>
      </c>
      <c r="JL26">
        <v>0</v>
      </c>
      <c r="JM26">
        <v>0</v>
      </c>
      <c r="JN26">
        <v>0</v>
      </c>
    </row>
    <row r="27" spans="1:274">
      <c r="A27" t="s">
        <v>161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</row>
    <row r="28" spans="1:274">
      <c r="A28" t="s">
        <v>156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1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</row>
    <row r="29" spans="1:274">
      <c r="A29" t="s">
        <v>141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1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1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</row>
    <row r="30" spans="1:274">
      <c r="A30" t="s">
        <v>136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1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1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</row>
    <row r="31" spans="1:274">
      <c r="A31" t="s">
        <v>130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1</v>
      </c>
      <c r="JL31">
        <v>0</v>
      </c>
      <c r="JM31">
        <v>0</v>
      </c>
      <c r="JN31">
        <v>0</v>
      </c>
    </row>
    <row r="32" spans="1:274">
      <c r="A32" t="s">
        <v>108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</row>
    <row r="33" spans="1:274">
      <c r="A33" t="s">
        <v>97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1</v>
      </c>
      <c r="JN33">
        <v>0</v>
      </c>
    </row>
    <row r="34" spans="1:274">
      <c r="A34" t="s">
        <v>80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</row>
    <row r="35" spans="1:274">
      <c r="A35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1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1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</row>
    <row r="36" spans="1:274">
      <c r="A36" t="s">
        <v>222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</row>
    <row r="37" spans="1:274">
      <c r="A37" t="s">
        <v>202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1</v>
      </c>
      <c r="BF37">
        <v>1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</row>
    <row r="38" spans="1:274">
      <c r="A38" t="s">
        <v>188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</row>
    <row r="39" spans="1:274">
      <c r="A39" t="s">
        <v>328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0</v>
      </c>
      <c r="AN39">
        <v>1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</row>
    <row r="40" spans="1:274">
      <c r="A40" t="s">
        <v>166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0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</row>
    <row r="41" spans="1:274">
      <c r="A41" t="s">
        <v>147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</v>
      </c>
      <c r="AO41">
        <v>0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1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1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</row>
    <row r="42" spans="1:274">
      <c r="A42" t="s">
        <v>128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1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1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1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</row>
    <row r="43" spans="1:274">
      <c r="A43" t="s">
        <v>113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0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</row>
    <row r="44" spans="1:274">
      <c r="A44" t="s">
        <v>95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1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1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</row>
    <row r="45" spans="1:274">
      <c r="A45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1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</row>
    <row r="46" spans="1:274">
      <c r="A46" t="s">
        <v>76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</v>
      </c>
      <c r="AT46">
        <v>0</v>
      </c>
      <c r="AU46">
        <v>1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1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</row>
    <row r="47" spans="1:274">
      <c r="A47" t="s">
        <v>63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1</v>
      </c>
      <c r="AW47">
        <v>1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1</v>
      </c>
      <c r="FD47">
        <v>1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1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</row>
    <row r="48" spans="1:274">
      <c r="A48" t="s">
        <v>39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1</v>
      </c>
      <c r="AV48">
        <v>0</v>
      </c>
      <c r="AW48">
        <v>1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1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</row>
    <row r="49" spans="1:274">
      <c r="A49" t="s">
        <v>51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</v>
      </c>
      <c r="AV49">
        <v>1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1</v>
      </c>
      <c r="BR49">
        <v>1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</row>
    <row r="50" spans="1:274">
      <c r="A50" t="s">
        <v>32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1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1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1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1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</row>
    <row r="51" spans="1:274">
      <c r="A51" t="s">
        <v>30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1</v>
      </c>
      <c r="AY51">
        <v>0</v>
      </c>
      <c r="AZ51">
        <v>1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1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1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</row>
    <row r="52" spans="1:274">
      <c r="A52" t="s">
        <v>22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1</v>
      </c>
      <c r="AZ52">
        <v>0</v>
      </c>
      <c r="BA52">
        <v>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</row>
    <row r="53" spans="1:274">
      <c r="A53" t="s">
        <v>18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</row>
    <row r="54" spans="1:274">
      <c r="A54" t="s">
        <v>238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1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</row>
    <row r="55" spans="1:274">
      <c r="A55" t="s">
        <v>226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1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</row>
    <row r="56" spans="1:274">
      <c r="A56" t="s">
        <v>221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1</v>
      </c>
      <c r="BD56">
        <v>0</v>
      </c>
      <c r="BE56">
        <v>1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1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1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</row>
    <row r="57" spans="1:274">
      <c r="A57" t="s">
        <v>209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1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</row>
    <row r="58" spans="1:274">
      <c r="A58" t="s">
        <v>193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1</v>
      </c>
      <c r="AL58">
        <v>1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1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1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</row>
    <row r="59" spans="1:274">
      <c r="A59" t="s">
        <v>173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1</v>
      </c>
      <c r="BG59">
        <v>0</v>
      </c>
      <c r="BH59">
        <v>1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1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</row>
    <row r="60" spans="1:274">
      <c r="A60" t="s">
        <v>148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1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1</v>
      </c>
      <c r="BH60">
        <v>0</v>
      </c>
      <c r="BI60">
        <v>1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1</v>
      </c>
      <c r="CB60">
        <v>1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1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</row>
    <row r="61" spans="1:274">
      <c r="A61" t="s">
        <v>504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1</v>
      </c>
      <c r="BI61">
        <v>0</v>
      </c>
      <c r="BJ61">
        <v>1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</row>
    <row r="62" spans="1:274">
      <c r="A62" t="s">
        <v>125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1</v>
      </c>
      <c r="BJ62">
        <v>0</v>
      </c>
      <c r="BK62">
        <v>1</v>
      </c>
      <c r="BL62">
        <v>0</v>
      </c>
      <c r="BM62">
        <v>1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1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</row>
    <row r="63" spans="1:274">
      <c r="A63" t="s">
        <v>124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1</v>
      </c>
      <c r="BK63">
        <v>0</v>
      </c>
      <c r="BL63">
        <v>1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</row>
    <row r="64" spans="1:274">
      <c r="A64" t="s">
        <v>121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1</v>
      </c>
      <c r="BL64">
        <v>0</v>
      </c>
      <c r="BM64">
        <v>1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</row>
    <row r="65" spans="1:274">
      <c r="A65" t="s">
        <v>111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1</v>
      </c>
      <c r="BK65">
        <v>0</v>
      </c>
      <c r="BL65">
        <v>1</v>
      </c>
      <c r="BM65">
        <v>0</v>
      </c>
      <c r="BN65">
        <v>1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</row>
    <row r="66" spans="1:274">
      <c r="A66" t="s">
        <v>102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1</v>
      </c>
      <c r="BN66">
        <v>0</v>
      </c>
      <c r="BO66">
        <v>1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</row>
    <row r="67" spans="1:274">
      <c r="A67" t="s">
        <v>89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1</v>
      </c>
      <c r="BO67">
        <v>0</v>
      </c>
      <c r="BP67">
        <v>1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1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1</v>
      </c>
      <c r="IO67">
        <v>1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</row>
    <row r="68" spans="1:274">
      <c r="A68" t="s">
        <v>86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1</v>
      </c>
      <c r="BP68">
        <v>0</v>
      </c>
      <c r="BQ68">
        <v>1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1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1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</row>
    <row r="69" spans="1:274">
      <c r="A69" t="s">
        <v>60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1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1</v>
      </c>
      <c r="BQ69">
        <v>0</v>
      </c>
      <c r="BR69">
        <v>1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1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</row>
    <row r="70" spans="1:274">
      <c r="A70" t="s">
        <v>37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1</v>
      </c>
      <c r="AX70">
        <v>1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1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1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</row>
    <row r="71" spans="1:274">
      <c r="A71" t="s">
        <v>249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1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1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</row>
    <row r="72" spans="1:274">
      <c r="A72" t="s">
        <v>241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1</v>
      </c>
      <c r="BC72">
        <v>1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1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1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</row>
    <row r="73" spans="1:274">
      <c r="A73" t="s">
        <v>215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1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1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</row>
    <row r="74" spans="1:274">
      <c r="A74" t="s">
        <v>211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</v>
      </c>
      <c r="BV74">
        <v>0</v>
      </c>
      <c r="BW74">
        <v>1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</row>
    <row r="75" spans="1:274">
      <c r="A75" t="s">
        <v>200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1</v>
      </c>
      <c r="BW75">
        <v>0</v>
      </c>
      <c r="BX75">
        <v>1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</row>
    <row r="76" spans="1:274">
      <c r="A76" t="s">
        <v>190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1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1</v>
      </c>
      <c r="BX76">
        <v>0</v>
      </c>
      <c r="BY76">
        <v>1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1</v>
      </c>
      <c r="FS76">
        <v>1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</row>
    <row r="77" spans="1:274">
      <c r="A77" t="s">
        <v>178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1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1</v>
      </c>
      <c r="BY77">
        <v>0</v>
      </c>
      <c r="BZ77">
        <v>1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1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</row>
    <row r="78" spans="1:274">
      <c r="A78" t="s">
        <v>171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1</v>
      </c>
      <c r="BZ78">
        <v>0</v>
      </c>
      <c r="CA78">
        <v>1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</row>
    <row r="79" spans="1:274">
      <c r="A79" t="s">
        <v>164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1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1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</row>
    <row r="80" spans="1:274">
      <c r="A80" t="s">
        <v>324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1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1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</row>
    <row r="81" spans="1:274">
      <c r="A81" t="s">
        <v>131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1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1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</row>
    <row r="82" spans="1:274">
      <c r="A82" t="s">
        <v>85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1</v>
      </c>
      <c r="BP82">
        <v>1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1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1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</row>
    <row r="83" spans="1:274">
      <c r="A83" t="s">
        <v>71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1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1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1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</row>
    <row r="84" spans="1:274">
      <c r="A84" t="s">
        <v>31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1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1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</row>
    <row r="85" spans="1:274">
      <c r="A85" t="s">
        <v>24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1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1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</row>
    <row r="86" spans="1:274">
      <c r="A86" t="s">
        <v>243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1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1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1</v>
      </c>
      <c r="CX86">
        <v>1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1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</row>
    <row r="87" spans="1:274">
      <c r="A87" t="s">
        <v>235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1</v>
      </c>
      <c r="CI87">
        <v>0</v>
      </c>
      <c r="CJ87">
        <v>1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1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1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</row>
    <row r="88" spans="1:274">
      <c r="A88" t="s">
        <v>232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1</v>
      </c>
      <c r="CJ88">
        <v>0</v>
      </c>
      <c r="CK88">
        <v>1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1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1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</row>
    <row r="89" spans="1:274">
      <c r="A89" t="s">
        <v>210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1</v>
      </c>
      <c r="CK89">
        <v>0</v>
      </c>
      <c r="CL89">
        <v>1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1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1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1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</row>
    <row r="90" spans="1:274">
      <c r="A90" t="s">
        <v>192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1</v>
      </c>
      <c r="CL90">
        <v>0</v>
      </c>
      <c r="CM90">
        <v>1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1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</row>
    <row r="91" spans="1:274">
      <c r="A91" t="s">
        <v>182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1</v>
      </c>
      <c r="CM91">
        <v>0</v>
      </c>
      <c r="CN91">
        <v>1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1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</row>
    <row r="92" spans="1:274">
      <c r="A92" t="s">
        <v>174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1</v>
      </c>
      <c r="CN92">
        <v>0</v>
      </c>
      <c r="CO92">
        <v>1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1</v>
      </c>
      <c r="GR92">
        <v>1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1</v>
      </c>
      <c r="HZ92">
        <v>0</v>
      </c>
      <c r="IA92">
        <v>0</v>
      </c>
      <c r="IB92">
        <v>1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</row>
    <row r="93" spans="1:274">
      <c r="A93" t="s">
        <v>158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1</v>
      </c>
      <c r="CO93">
        <v>0</v>
      </c>
      <c r="CP93">
        <v>1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1</v>
      </c>
      <c r="GS93">
        <v>1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1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</row>
    <row r="94" spans="1:274">
      <c r="A94" t="s">
        <v>146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1</v>
      </c>
      <c r="CP94">
        <v>0</v>
      </c>
      <c r="CQ94">
        <v>1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1</v>
      </c>
      <c r="HC94">
        <v>1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</row>
    <row r="95" spans="1:274">
      <c r="A95" t="s">
        <v>133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1</v>
      </c>
      <c r="CQ95">
        <v>0</v>
      </c>
      <c r="CR95">
        <v>1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</row>
    <row r="96" spans="1:274">
      <c r="A96" t="s">
        <v>126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1</v>
      </c>
      <c r="CR96">
        <v>0</v>
      </c>
      <c r="CS96">
        <v>1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</row>
    <row r="97" spans="1:274">
      <c r="A97" t="s">
        <v>116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1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1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1</v>
      </c>
      <c r="IK97">
        <v>1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</row>
    <row r="98" spans="1:274">
      <c r="A98" t="s">
        <v>67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</row>
    <row r="99" spans="1:274">
      <c r="A99" t="s">
        <v>266</v>
      </c>
      <c r="B99">
        <v>1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1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1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</row>
    <row r="100" spans="1:274">
      <c r="A100" t="s">
        <v>259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1</v>
      </c>
      <c r="CV100">
        <v>0</v>
      </c>
      <c r="CW100">
        <v>1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1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</row>
    <row r="101" spans="1:274">
      <c r="A101" t="s">
        <v>250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1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1</v>
      </c>
      <c r="CW101">
        <v>0</v>
      </c>
      <c r="CX101">
        <v>1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</row>
    <row r="102" spans="1:274">
      <c r="A102" t="s">
        <v>265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1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1</v>
      </c>
      <c r="CX102">
        <v>0</v>
      </c>
      <c r="CY102">
        <v>1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1</v>
      </c>
      <c r="DH102">
        <v>1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</row>
    <row r="103" spans="1:274">
      <c r="A103" t="s">
        <v>253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1</v>
      </c>
      <c r="CY103">
        <v>0</v>
      </c>
      <c r="CZ103">
        <v>1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1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1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</row>
    <row r="104" spans="1:274">
      <c r="A104" t="s">
        <v>247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1</v>
      </c>
      <c r="CZ104">
        <v>0</v>
      </c>
      <c r="DA104">
        <v>1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1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</row>
    <row r="105" spans="1:274">
      <c r="A105" t="s">
        <v>240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1</v>
      </c>
      <c r="DA105">
        <v>0</v>
      </c>
      <c r="DB105">
        <v>1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</row>
    <row r="106" spans="1:274">
      <c r="A106" t="s">
        <v>233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1</v>
      </c>
      <c r="DB106">
        <v>0</v>
      </c>
      <c r="DC106">
        <v>1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1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1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</row>
    <row r="107" spans="1:274">
      <c r="A107" t="s">
        <v>216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1</v>
      </c>
      <c r="DC107">
        <v>0</v>
      </c>
      <c r="DD107">
        <v>1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</row>
    <row r="108" spans="1:274">
      <c r="A108" t="s">
        <v>207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1</v>
      </c>
      <c r="DD108">
        <v>0</v>
      </c>
      <c r="DE108">
        <v>1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1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1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1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</row>
    <row r="109" spans="1:274">
      <c r="A109" t="s">
        <v>217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1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1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</row>
    <row r="110" spans="1:274">
      <c r="A110" t="s">
        <v>118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</row>
    <row r="111" spans="1:274">
      <c r="A111" t="s">
        <v>267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1</v>
      </c>
      <c r="CV111">
        <v>1</v>
      </c>
      <c r="CW111">
        <v>0</v>
      </c>
      <c r="CX111">
        <v>1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</row>
    <row r="112" spans="1:274">
      <c r="A112" t="s">
        <v>262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1</v>
      </c>
      <c r="CY112">
        <v>1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1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</row>
    <row r="113" spans="1:274">
      <c r="A113" t="s">
        <v>263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1</v>
      </c>
      <c r="DI113">
        <v>0</v>
      </c>
      <c r="DJ113">
        <v>1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</row>
    <row r="114" spans="1:274">
      <c r="A114" t="s">
        <v>251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1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1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</row>
    <row r="115" spans="1:274">
      <c r="A115" t="s">
        <v>278</v>
      </c>
      <c r="B115">
        <v>0</v>
      </c>
      <c r="C115">
        <v>1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1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</row>
    <row r="116" spans="1:274">
      <c r="A116" t="s">
        <v>294</v>
      </c>
      <c r="B116">
        <v>0</v>
      </c>
      <c r="C116">
        <v>0</v>
      </c>
      <c r="D116">
        <v>0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1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</row>
    <row r="117" spans="1:274">
      <c r="A117" t="s">
        <v>313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1</v>
      </c>
      <c r="DO117">
        <v>1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1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1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</row>
    <row r="118" spans="1:274">
      <c r="A118" t="s">
        <v>320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1</v>
      </c>
      <c r="DN118">
        <v>0</v>
      </c>
      <c r="DO118">
        <v>1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</row>
    <row r="119" spans="1:274">
      <c r="A119" t="s">
        <v>318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1</v>
      </c>
      <c r="DN119">
        <v>1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</row>
    <row r="120" spans="1:274">
      <c r="A120" t="s">
        <v>304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1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</row>
    <row r="121" spans="1:274">
      <c r="A121" t="s">
        <v>289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1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</row>
    <row r="122" spans="1:274">
      <c r="A122" t="s">
        <v>286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1</v>
      </c>
      <c r="DR122">
        <v>0</v>
      </c>
      <c r="DS122">
        <v>1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1</v>
      </c>
      <c r="EB122">
        <v>1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1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</row>
    <row r="123" spans="1:274">
      <c r="A123" t="s">
        <v>277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1</v>
      </c>
      <c r="DS123">
        <v>0</v>
      </c>
      <c r="DT123">
        <v>1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</row>
    <row r="124" spans="1:274">
      <c r="A124" t="s">
        <v>269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1</v>
      </c>
      <c r="DT124">
        <v>0</v>
      </c>
      <c r="DU124">
        <v>1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</row>
    <row r="125" spans="1:274">
      <c r="A125" t="s">
        <v>257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1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1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</row>
    <row r="126" spans="1:274">
      <c r="A126" t="s">
        <v>317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1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</row>
    <row r="127" spans="1:274">
      <c r="A127" t="s">
        <v>315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1</v>
      </c>
      <c r="DW127">
        <v>0</v>
      </c>
      <c r="DX127">
        <v>1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1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</row>
    <row r="128" spans="1:274">
      <c r="A128" t="s">
        <v>311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1</v>
      </c>
      <c r="DX128">
        <v>0</v>
      </c>
      <c r="DY128">
        <v>1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</row>
    <row r="129" spans="1:274">
      <c r="A129" t="s">
        <v>308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1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1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</row>
    <row r="130" spans="1:274">
      <c r="A130" t="s">
        <v>310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1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1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1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</row>
    <row r="131" spans="1:274">
      <c r="A131" t="s">
        <v>299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1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</row>
    <row r="132" spans="1:274">
      <c r="A132" t="s">
        <v>283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1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</row>
    <row r="133" spans="1:274">
      <c r="A133" t="s">
        <v>276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1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</row>
    <row r="134" spans="1:274">
      <c r="A134" t="s">
        <v>275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1</v>
      </c>
      <c r="ED134">
        <v>0</v>
      </c>
      <c r="EE134">
        <v>1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</row>
    <row r="135" spans="1:274">
      <c r="A135" t="s">
        <v>271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1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1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1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</row>
    <row r="136" spans="1:274">
      <c r="A136" t="s">
        <v>309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1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1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1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</row>
    <row r="137" spans="1:274">
      <c r="A137" t="s">
        <v>301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1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1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</row>
    <row r="138" spans="1:274">
      <c r="A138" t="s">
        <v>244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1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1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</row>
    <row r="139" spans="1:274">
      <c r="A139" t="s">
        <v>223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1</v>
      </c>
      <c r="EI139">
        <v>0</v>
      </c>
      <c r="EJ139">
        <v>1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1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</row>
    <row r="140" spans="1:274">
      <c r="A140" t="s">
        <v>213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1</v>
      </c>
      <c r="EJ140">
        <v>0</v>
      </c>
      <c r="EK140">
        <v>1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1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1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</row>
    <row r="141" spans="1:274">
      <c r="A141" t="s">
        <v>198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1</v>
      </c>
      <c r="EK141">
        <v>0</v>
      </c>
      <c r="EL141">
        <v>1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1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</row>
    <row r="142" spans="1:274">
      <c r="A142" t="s">
        <v>181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1</v>
      </c>
      <c r="EL142">
        <v>0</v>
      </c>
      <c r="EM142">
        <v>1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</row>
    <row r="143" spans="1:274">
      <c r="A143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1</v>
      </c>
      <c r="EM143">
        <v>0</v>
      </c>
      <c r="EN143">
        <v>1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1</v>
      </c>
      <c r="JJ143">
        <v>0</v>
      </c>
      <c r="JK143">
        <v>0</v>
      </c>
      <c r="JL143">
        <v>0</v>
      </c>
      <c r="JM143">
        <v>0</v>
      </c>
      <c r="JN143">
        <v>0</v>
      </c>
    </row>
    <row r="144" spans="1:274">
      <c r="A144" t="s">
        <v>149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1</v>
      </c>
      <c r="EN144">
        <v>0</v>
      </c>
      <c r="EO144">
        <v>1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1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</row>
    <row r="145" spans="1:274">
      <c r="A145" t="s">
        <v>151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1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1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</row>
    <row r="146" spans="1:274">
      <c r="A146" t="s">
        <v>236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1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1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</row>
    <row r="147" spans="1:274">
      <c r="A147" t="s">
        <v>227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1</v>
      </c>
      <c r="EQ147">
        <v>0</v>
      </c>
      <c r="ER147">
        <v>1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1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</row>
    <row r="148" spans="1:274">
      <c r="A148" t="s">
        <v>220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1</v>
      </c>
      <c r="ER148">
        <v>0</v>
      </c>
      <c r="ES148">
        <v>1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</row>
    <row r="149" spans="1:274">
      <c r="A149" t="s">
        <v>205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</v>
      </c>
      <c r="V149">
        <v>1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1</v>
      </c>
      <c r="EK149">
        <v>1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1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1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</row>
    <row r="150" spans="1:274">
      <c r="A150" t="s">
        <v>184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1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</row>
    <row r="151" spans="1:274">
      <c r="A151" t="s">
        <v>183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1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</row>
    <row r="152" spans="1:274">
      <c r="A152" t="s">
        <v>152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1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1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</row>
    <row r="153" spans="1:274">
      <c r="A153" t="s">
        <v>143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1</v>
      </c>
      <c r="EW153">
        <v>0</v>
      </c>
      <c r="EX153">
        <v>1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1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</row>
    <row r="154" spans="1:274">
      <c r="A154" t="s">
        <v>140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1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1</v>
      </c>
      <c r="EX154">
        <v>0</v>
      </c>
      <c r="EY154">
        <v>1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</row>
    <row r="155" spans="1:274">
      <c r="A155" t="s">
        <v>117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1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</row>
    <row r="156" spans="1:274">
      <c r="A156" t="s">
        <v>104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1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1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1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</row>
    <row r="157" spans="1:274">
      <c r="A157" t="s">
        <v>75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1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1</v>
      </c>
      <c r="FA157">
        <v>0</v>
      </c>
      <c r="FB157">
        <v>1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1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</row>
    <row r="158" spans="1:274">
      <c r="A158" t="s">
        <v>69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1</v>
      </c>
      <c r="FB158">
        <v>0</v>
      </c>
      <c r="FC158">
        <v>1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</row>
    <row r="159" spans="1:274">
      <c r="A159" t="s">
        <v>58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1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1</v>
      </c>
      <c r="FC159">
        <v>0</v>
      </c>
      <c r="FD159">
        <v>1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1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</row>
    <row r="160" spans="1:274">
      <c r="A160" t="s">
        <v>47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1</v>
      </c>
      <c r="AV160">
        <v>1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1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1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</row>
    <row r="161" spans="1:274">
      <c r="A161" t="s">
        <v>33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1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1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1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</row>
    <row r="162" spans="1:274">
      <c r="A162" t="s">
        <v>230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1</v>
      </c>
      <c r="EJ162">
        <v>1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1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</row>
    <row r="163" spans="1:274">
      <c r="A163" t="s">
        <v>199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1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1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</row>
    <row r="164" spans="1:274">
      <c r="A164" t="s">
        <v>163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1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1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</row>
    <row r="165" spans="1:274">
      <c r="A165" t="s">
        <v>150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1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1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1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</row>
    <row r="166" spans="1:274">
      <c r="A166" t="s">
        <v>106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1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1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</row>
    <row r="167" spans="1:274">
      <c r="A167" t="s">
        <v>96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1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1</v>
      </c>
      <c r="FK167">
        <v>0</v>
      </c>
      <c r="FL167">
        <v>1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</row>
    <row r="168" spans="1:274">
      <c r="A168" t="s">
        <v>93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1</v>
      </c>
      <c r="FL168">
        <v>0</v>
      </c>
      <c r="FM168">
        <v>1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</row>
    <row r="169" spans="1:274">
      <c r="A169" t="s">
        <v>90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1</v>
      </c>
      <c r="AS169">
        <v>0</v>
      </c>
      <c r="AT169">
        <v>0</v>
      </c>
      <c r="AU169">
        <v>1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1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1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</row>
    <row r="170" spans="1:274">
      <c r="A170" t="s">
        <v>40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1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1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1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</row>
    <row r="171" spans="1:274">
      <c r="A171" t="s">
        <v>38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1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1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</row>
    <row r="172" spans="1:274">
      <c r="A172" t="s">
        <v>214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1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1</v>
      </c>
      <c r="CJ172">
        <v>1</v>
      </c>
      <c r="CK172">
        <v>1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1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</row>
    <row r="173" spans="1:274">
      <c r="A173" t="s">
        <v>203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1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</row>
    <row r="174" spans="1:274">
      <c r="A174" t="s">
        <v>185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1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1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</row>
    <row r="175" spans="1:274">
      <c r="A175" t="s">
        <v>172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1</v>
      </c>
      <c r="BY175">
        <v>1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1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</row>
    <row r="176" spans="1:274">
      <c r="A176" t="s">
        <v>160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1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1</v>
      </c>
      <c r="FT176">
        <v>0</v>
      </c>
      <c r="FU176">
        <v>1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1</v>
      </c>
      <c r="GH176">
        <v>1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1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</row>
    <row r="177" spans="1:274">
      <c r="A177" t="s">
        <v>144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1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1</v>
      </c>
      <c r="FU177">
        <v>0</v>
      </c>
      <c r="FV177">
        <v>1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1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</row>
    <row r="178" spans="1:274">
      <c r="A178" t="s">
        <v>129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1</v>
      </c>
      <c r="FV178">
        <v>0</v>
      </c>
      <c r="FW178">
        <v>1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</row>
    <row r="179" spans="1:274">
      <c r="A179" t="s">
        <v>115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1</v>
      </c>
      <c r="FW179">
        <v>0</v>
      </c>
      <c r="FX179">
        <v>1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1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</row>
    <row r="180" spans="1:274">
      <c r="A180" t="s">
        <v>94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1</v>
      </c>
      <c r="FX180">
        <v>0</v>
      </c>
      <c r="FY180">
        <v>1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1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1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</row>
    <row r="181" spans="1:274">
      <c r="A181" t="s">
        <v>83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1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1</v>
      </c>
      <c r="FY181">
        <v>0</v>
      </c>
      <c r="FZ181">
        <v>1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</row>
    <row r="182" spans="1:274">
      <c r="A182" t="s">
        <v>74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1</v>
      </c>
      <c r="FZ182">
        <v>0</v>
      </c>
      <c r="GA182">
        <v>1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1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</row>
    <row r="183" spans="1:274">
      <c r="A183" t="s">
        <v>64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1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1</v>
      </c>
      <c r="GA183">
        <v>0</v>
      </c>
      <c r="GB183">
        <v>1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1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</row>
    <row r="184" spans="1:274">
      <c r="A184" t="s">
        <v>44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1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1</v>
      </c>
      <c r="GB184">
        <v>0</v>
      </c>
      <c r="GC184">
        <v>1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1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</row>
    <row r="185" spans="1:274">
      <c r="A185" t="s">
        <v>34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1</v>
      </c>
      <c r="GC185">
        <v>0</v>
      </c>
      <c r="GD185">
        <v>1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1</v>
      </c>
      <c r="IU185">
        <v>1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1</v>
      </c>
      <c r="JE185">
        <v>1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</row>
    <row r="186" spans="1:274">
      <c r="A186" t="s">
        <v>14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1</v>
      </c>
      <c r="GD186">
        <v>0</v>
      </c>
      <c r="GE186">
        <v>1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1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</row>
    <row r="187" spans="1:274">
      <c r="A187" t="s">
        <v>12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1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1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</row>
    <row r="188" spans="1:274">
      <c r="A188" t="s">
        <v>229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1</v>
      </c>
      <c r="CI188">
        <v>1</v>
      </c>
      <c r="CJ188">
        <v>0</v>
      </c>
      <c r="CK188">
        <v>1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1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</row>
    <row r="189" spans="1:274">
      <c r="A189" t="s">
        <v>186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1</v>
      </c>
      <c r="CM189">
        <v>1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1</v>
      </c>
      <c r="FS189">
        <v>0</v>
      </c>
      <c r="FT189">
        <v>1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</row>
    <row r="190" spans="1:274">
      <c r="A190" t="s">
        <v>154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1</v>
      </c>
      <c r="FU190">
        <v>1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1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</row>
    <row r="191" spans="1:274">
      <c r="A191" t="s">
        <v>77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1</v>
      </c>
      <c r="FY191">
        <v>0</v>
      </c>
      <c r="FZ191">
        <v>1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1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</row>
    <row r="192" spans="1:274">
      <c r="A192" t="s">
        <v>42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1</v>
      </c>
      <c r="GJ192">
        <v>0</v>
      </c>
      <c r="GK192">
        <v>1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1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1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</row>
    <row r="193" spans="1:274">
      <c r="A193" t="s">
        <v>326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1</v>
      </c>
      <c r="GK193">
        <v>0</v>
      </c>
      <c r="GL193">
        <v>1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1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</row>
    <row r="194" spans="1:274">
      <c r="A194" t="s">
        <v>15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1</v>
      </c>
      <c r="GL194">
        <v>0</v>
      </c>
      <c r="GM194">
        <v>1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</row>
    <row r="195" spans="1:274">
      <c r="A195" t="s">
        <v>13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1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1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1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</row>
    <row r="196" spans="1:274">
      <c r="A196" t="s">
        <v>239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1</v>
      </c>
      <c r="CZ196">
        <v>0</v>
      </c>
      <c r="DA196">
        <v>0</v>
      </c>
      <c r="DB196">
        <v>1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1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1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</row>
    <row r="197" spans="1:274">
      <c r="A197" t="s">
        <v>218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1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1</v>
      </c>
      <c r="GO197">
        <v>0</v>
      </c>
      <c r="GP197">
        <v>1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1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</row>
    <row r="198" spans="1:274">
      <c r="A198" t="s">
        <v>191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1</v>
      </c>
      <c r="GP198">
        <v>0</v>
      </c>
      <c r="GQ198">
        <v>1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</row>
    <row r="199" spans="1:274">
      <c r="A199" t="s">
        <v>177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1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1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1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1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</row>
    <row r="200" spans="1:274">
      <c r="A200" t="s">
        <v>153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1</v>
      </c>
      <c r="CO200">
        <v>1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1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</row>
    <row r="201" spans="1:274">
      <c r="A201" t="s">
        <v>127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1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1</v>
      </c>
      <c r="GU201">
        <v>1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1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</row>
    <row r="202" spans="1:274">
      <c r="A202" t="s">
        <v>327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1</v>
      </c>
      <c r="GT202">
        <v>0</v>
      </c>
      <c r="GU202">
        <v>1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1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</row>
    <row r="203" spans="1:274">
      <c r="A203" t="s">
        <v>100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1</v>
      </c>
      <c r="GT203">
        <v>1</v>
      </c>
      <c r="GU203">
        <v>0</v>
      </c>
      <c r="GV203">
        <v>1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1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</row>
    <row r="204" spans="1:274">
      <c r="A204" t="s">
        <v>78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1</v>
      </c>
      <c r="GV204">
        <v>0</v>
      </c>
      <c r="GW204">
        <v>1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</row>
    <row r="205" spans="1:274">
      <c r="A205" t="s">
        <v>66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1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1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</row>
    <row r="206" spans="1:274">
      <c r="A206" t="s">
        <v>46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1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1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1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</row>
    <row r="207" spans="1:274">
      <c r="A207" t="s">
        <v>20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1</v>
      </c>
      <c r="GK207">
        <v>0</v>
      </c>
      <c r="GL207">
        <v>0</v>
      </c>
      <c r="GM207">
        <v>1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1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1</v>
      </c>
      <c r="IY207">
        <v>1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1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</row>
    <row r="208" spans="1:274">
      <c r="A208" t="s">
        <v>201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1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1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</row>
    <row r="209" spans="1:274">
      <c r="A209" t="s">
        <v>196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1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1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1</v>
      </c>
      <c r="HY209">
        <v>0</v>
      </c>
      <c r="HZ209">
        <v>1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</row>
    <row r="210" spans="1:274">
      <c r="A210" t="s">
        <v>168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1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1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1</v>
      </c>
      <c r="HZ210">
        <v>1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</row>
    <row r="211" spans="1:274">
      <c r="A211" t="s">
        <v>122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1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1</v>
      </c>
      <c r="GT211">
        <v>1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1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</row>
    <row r="212" spans="1:274">
      <c r="A212" t="s">
        <v>325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1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1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</row>
    <row r="213" spans="1:274">
      <c r="A213" t="s">
        <v>98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1</v>
      </c>
      <c r="HE213">
        <v>0</v>
      </c>
      <c r="HF213">
        <v>1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</row>
    <row r="214" spans="1:274">
      <c r="A214" t="s">
        <v>73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1</v>
      </c>
      <c r="HF214">
        <v>0</v>
      </c>
      <c r="HG214">
        <v>1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</row>
    <row r="215" spans="1:274">
      <c r="A215" t="s">
        <v>48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1</v>
      </c>
      <c r="HG215">
        <v>0</v>
      </c>
      <c r="HH215">
        <v>1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1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</row>
    <row r="216" spans="1:274">
      <c r="A216" t="s">
        <v>41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1</v>
      </c>
      <c r="HH216">
        <v>0</v>
      </c>
      <c r="HI216">
        <v>1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</row>
    <row r="217" spans="1:274">
      <c r="A217" t="s">
        <v>21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1</v>
      </c>
      <c r="HI217">
        <v>0</v>
      </c>
      <c r="HJ217">
        <v>1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</row>
    <row r="218" spans="1:274">
      <c r="A218" t="s">
        <v>36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1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</row>
    <row r="219" spans="1:274">
      <c r="A219" t="s">
        <v>254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1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1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</row>
    <row r="220" spans="1:274">
      <c r="A220" t="s">
        <v>295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</row>
    <row r="221" spans="1:274">
      <c r="A221" t="s">
        <v>306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</row>
    <row r="222" spans="1:274">
      <c r="A222" t="s">
        <v>316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1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</row>
    <row r="223" spans="1:274">
      <c r="A223" t="s">
        <v>319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1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</row>
    <row r="224" spans="1:274">
      <c r="A224" t="s">
        <v>11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</row>
    <row r="225" spans="1:274">
      <c r="A225" t="s">
        <v>10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</row>
    <row r="226" spans="1:274">
      <c r="A226" t="s">
        <v>248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1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1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1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</row>
    <row r="227" spans="1:274">
      <c r="A227" t="s">
        <v>302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1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</row>
    <row r="228" spans="1:274">
      <c r="A228" t="s">
        <v>292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1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1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</row>
    <row r="229" spans="1:274">
      <c r="A229" t="s">
        <v>273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1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</row>
    <row r="230" spans="1:274">
      <c r="A230" t="s">
        <v>237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1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1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</row>
    <row r="231" spans="1:274">
      <c r="A231" t="s">
        <v>245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1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</row>
    <row r="232" spans="1:274">
      <c r="A232" t="s">
        <v>206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1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1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1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1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</row>
    <row r="233" spans="1:274">
      <c r="A233" t="s">
        <v>176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1</v>
      </c>
      <c r="CO233">
        <v>1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1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1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</row>
    <row r="234" spans="1:274">
      <c r="A234" t="s">
        <v>179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1</v>
      </c>
      <c r="HB234">
        <v>1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1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</row>
    <row r="235" spans="1:274">
      <c r="A235" t="s">
        <v>155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1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1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</row>
    <row r="236" spans="1:274">
      <c r="A236" t="s">
        <v>170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1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1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</row>
    <row r="237" spans="1:274">
      <c r="A237" t="s">
        <v>195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1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1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</row>
    <row r="238" spans="1:274">
      <c r="A238" t="s">
        <v>231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1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1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</row>
    <row r="239" spans="1:274">
      <c r="A239" t="s">
        <v>242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1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1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</row>
    <row r="240" spans="1:274">
      <c r="A240" t="s">
        <v>255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1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</row>
    <row r="241" spans="1:274">
      <c r="A241" t="s">
        <v>135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1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1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</row>
    <row r="242" spans="1:274">
      <c r="A242" t="s">
        <v>123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1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</row>
    <row r="243" spans="1:274">
      <c r="A243" t="s">
        <v>114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1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1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</row>
    <row r="244" spans="1:274">
      <c r="A244" t="s">
        <v>107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1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1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1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1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</row>
    <row r="245" spans="1:274">
      <c r="A245" t="s">
        <v>103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1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</row>
    <row r="246" spans="1:274">
      <c r="A246" t="s">
        <v>55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1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1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</row>
    <row r="247" spans="1:274">
      <c r="A247" t="s">
        <v>54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1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1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1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</row>
    <row r="248" spans="1:274">
      <c r="A248" t="s">
        <v>84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1</v>
      </c>
      <c r="AT248">
        <v>1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1</v>
      </c>
      <c r="BP248">
        <v>1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</row>
    <row r="249" spans="1:274">
      <c r="A249" t="s">
        <v>92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1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1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</row>
    <row r="250" spans="1:274">
      <c r="A250" t="s">
        <v>142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1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1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</row>
    <row r="251" spans="1:274">
      <c r="A251" t="s">
        <v>61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1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</row>
    <row r="252" spans="1:274">
      <c r="A252" t="s">
        <v>56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1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</row>
    <row r="253" spans="1:274">
      <c r="A253" t="s">
        <v>52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</row>
    <row r="254" spans="1:274">
      <c r="A254" t="s">
        <v>28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1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1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1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</row>
    <row r="255" spans="1:274">
      <c r="A255" t="s">
        <v>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1</v>
      </c>
      <c r="GB255">
        <v>1</v>
      </c>
      <c r="GC255">
        <v>1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1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</row>
    <row r="256" spans="1:274">
      <c r="A256" t="s">
        <v>91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1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</row>
    <row r="257" spans="1:274">
      <c r="A257" t="s">
        <v>99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1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1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</row>
    <row r="258" spans="1:274">
      <c r="A258" t="s">
        <v>323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1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</row>
    <row r="259" spans="1:274">
      <c r="A259" t="s">
        <v>35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1</v>
      </c>
      <c r="GY259">
        <v>1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</row>
    <row r="260" spans="1:274">
      <c r="A260" t="s">
        <v>65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1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1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</row>
    <row r="261" spans="1:274">
      <c r="A261" t="s">
        <v>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1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1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</row>
    <row r="262" spans="1:274">
      <c r="A262" t="s">
        <v>43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1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1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</row>
    <row r="263" spans="1:274">
      <c r="A263" t="s">
        <v>29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1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1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</row>
    <row r="264" spans="1:274">
      <c r="A264" t="s">
        <v>322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1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1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</row>
    <row r="265" spans="1:274">
      <c r="A265" t="s">
        <v>19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1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1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</row>
    <row r="266" spans="1:274">
      <c r="A266" t="s">
        <v>25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1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1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</row>
    <row r="267" spans="1:274">
      <c r="A267" t="s">
        <v>23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1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1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</row>
    <row r="268" spans="1:274">
      <c r="A268" t="s">
        <v>17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1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1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</row>
    <row r="269" spans="1:274">
      <c r="A269" t="s">
        <v>167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1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1</v>
      </c>
      <c r="JK269">
        <v>0</v>
      </c>
      <c r="JL269">
        <v>0</v>
      </c>
      <c r="JM269">
        <v>0</v>
      </c>
      <c r="JN269">
        <v>0</v>
      </c>
    </row>
    <row r="270" spans="1:274">
      <c r="A270" t="s">
        <v>165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1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1</v>
      </c>
      <c r="JJ270">
        <v>0</v>
      </c>
      <c r="JK270">
        <v>0</v>
      </c>
      <c r="JL270">
        <v>0</v>
      </c>
      <c r="JM270">
        <v>0</v>
      </c>
      <c r="JN270">
        <v>0</v>
      </c>
    </row>
    <row r="271" spans="1:274">
      <c r="A271" t="s">
        <v>132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1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1</v>
      </c>
      <c r="JM271">
        <v>0</v>
      </c>
      <c r="JN271">
        <v>0</v>
      </c>
    </row>
    <row r="272" spans="1:274">
      <c r="A272" t="s">
        <v>137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1</v>
      </c>
      <c r="JL272">
        <v>0</v>
      </c>
      <c r="JM272">
        <v>0</v>
      </c>
      <c r="JN272">
        <v>0</v>
      </c>
    </row>
    <row r="273" spans="1:274">
      <c r="A273" t="s">
        <v>101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1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1</v>
      </c>
    </row>
    <row r="274" spans="1:274">
      <c r="A274" t="s">
        <v>110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1</v>
      </c>
      <c r="JN274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Sheet2</vt:lpstr>
      <vt:lpstr>mc-distance</vt:lpstr>
      <vt:lpstr>3月14日之前使用和计算的所有数据</vt:lpstr>
      <vt:lpstr>Sheet6</vt:lpstr>
      <vt:lpstr>来自中国城市统计年鉴的数据</vt:lpstr>
      <vt:lpstr>统计年鉴数据中间处理</vt:lpstr>
      <vt:lpstr>统计年鉴数据处理结果</vt:lpstr>
      <vt:lpstr>3月14日之后使用和计算的所有数据</vt:lpstr>
      <vt:lpstr>1st order contiguity matrix</vt:lpstr>
      <vt:lpstr>9月2日之后使用和计算的所有数据</vt:lpstr>
      <vt:lpstr>10月28日之后使用和计算的数据</vt:lpstr>
      <vt:lpstr>1st order contiguity mat_200km</vt:lpstr>
      <vt:lpstr>sum_Rank09</vt:lpstr>
      <vt:lpstr>cities within 200km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2018-11-25T04:59:03Z</dcterms:modified>
</cp:coreProperties>
</file>