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youssouf\Desktop\AFM\"/>
    </mc:Choice>
  </mc:AlternateContent>
  <bookViews>
    <workbookView xWindow="-105" yWindow="-105" windowWidth="19425" windowHeight="10425" firstSheet="2" activeTab="2"/>
  </bookViews>
  <sheets>
    <sheet name="donnee" sheetId="10" r:id="rId1"/>
    <sheet name="description_Ind" sheetId="11" r:id="rId2"/>
    <sheet name="description_var" sheetId="12" r:id="rId3"/>
    <sheet name="Calcul" sheetId="4" r:id="rId4"/>
    <sheet name="Classement_Definitif" sheetId="5" r:id="rId5"/>
    <sheet name="Analyse de la robustesse" sheetId="13" r:id="rId6"/>
  </sheets>
  <definedNames>
    <definedName name="_xlnm._FilterDatabase" localSheetId="0" hidden="1">donnee!$A$2:$AM$50</definedName>
  </definedNames>
  <calcPr calcId="162913"/>
</workbook>
</file>

<file path=xl/calcChain.xml><?xml version="1.0" encoding="utf-8"?>
<calcChain xmlns="http://schemas.openxmlformats.org/spreadsheetml/2006/main">
  <c r="BK42" i="4" l="1"/>
  <c r="BL42" i="4"/>
  <c r="BM42" i="4"/>
  <c r="BN42" i="4"/>
  <c r="BO42" i="4"/>
  <c r="BP42" i="4"/>
  <c r="BQ42" i="4"/>
  <c r="BR42" i="4"/>
  <c r="BS42" i="4"/>
  <c r="BT42" i="4"/>
  <c r="BU42" i="4"/>
  <c r="BV42" i="4"/>
  <c r="BW42" i="4"/>
  <c r="BX42" i="4"/>
  <c r="BY42" i="4"/>
  <c r="BZ42" i="4"/>
  <c r="CA42" i="4"/>
  <c r="CB42" i="4"/>
  <c r="CC42" i="4"/>
  <c r="CD42" i="4"/>
  <c r="CE42" i="4"/>
  <c r="CF42" i="4"/>
  <c r="CG42" i="4"/>
  <c r="CH42" i="4"/>
  <c r="CI42" i="4"/>
  <c r="CJ42" i="4"/>
  <c r="CK42" i="4"/>
  <c r="CL42" i="4"/>
  <c r="CM42" i="4"/>
  <c r="CN42" i="4"/>
  <c r="CO42" i="4"/>
  <c r="CP42" i="4"/>
  <c r="CQ42" i="4"/>
  <c r="CR42" i="4"/>
  <c r="CS42" i="4"/>
  <c r="CT42" i="4"/>
  <c r="CU42" i="4"/>
  <c r="CV42" i="4"/>
  <c r="CW42" i="4"/>
  <c r="CX42" i="4"/>
  <c r="CY42" i="4"/>
  <c r="CZ42" i="4"/>
  <c r="DA42" i="4"/>
  <c r="DB42" i="4"/>
  <c r="DC42" i="4"/>
  <c r="DD42" i="4"/>
  <c r="DE42" i="4"/>
  <c r="BJ42" i="4"/>
  <c r="BJ41" i="4"/>
  <c r="CX39" i="4"/>
  <c r="BK40" i="4"/>
  <c r="BK41" i="4" s="1"/>
  <c r="BL40" i="4"/>
  <c r="BL41" i="4" s="1"/>
  <c r="BM40" i="4"/>
  <c r="BM41" i="4" s="1"/>
  <c r="BN40" i="4"/>
  <c r="BN41" i="4" s="1"/>
  <c r="BO40" i="4"/>
  <c r="BO41" i="4" s="1"/>
  <c r="BP40" i="4"/>
  <c r="BP41" i="4" s="1"/>
  <c r="BQ40" i="4"/>
  <c r="BQ41" i="4" s="1"/>
  <c r="BR40" i="4"/>
  <c r="BR41" i="4" s="1"/>
  <c r="BS40" i="4"/>
  <c r="BS41" i="4" s="1"/>
  <c r="BT40" i="4"/>
  <c r="BT41" i="4" s="1"/>
  <c r="BU40" i="4"/>
  <c r="BU41" i="4" s="1"/>
  <c r="BV40" i="4"/>
  <c r="BV41" i="4" s="1"/>
  <c r="BW40" i="4"/>
  <c r="BW41" i="4" s="1"/>
  <c r="BX40" i="4"/>
  <c r="BX41" i="4" s="1"/>
  <c r="BY40" i="4"/>
  <c r="BY41" i="4" s="1"/>
  <c r="BZ40" i="4"/>
  <c r="BZ41" i="4" s="1"/>
  <c r="CA40" i="4"/>
  <c r="CA41" i="4" s="1"/>
  <c r="CB40" i="4"/>
  <c r="CB41" i="4" s="1"/>
  <c r="CC40" i="4"/>
  <c r="CC41" i="4" s="1"/>
  <c r="CD40" i="4"/>
  <c r="CD41" i="4" s="1"/>
  <c r="CE40" i="4"/>
  <c r="CE41" i="4" s="1"/>
  <c r="CF40" i="4"/>
  <c r="CF41" i="4" s="1"/>
  <c r="CG40" i="4"/>
  <c r="CG41" i="4" s="1"/>
  <c r="CH40" i="4"/>
  <c r="CH41" i="4" s="1"/>
  <c r="CI40" i="4"/>
  <c r="CI41" i="4" s="1"/>
  <c r="CJ40" i="4"/>
  <c r="CJ41" i="4" s="1"/>
  <c r="CK40" i="4"/>
  <c r="CK41" i="4" s="1"/>
  <c r="CL40" i="4"/>
  <c r="CL41" i="4" s="1"/>
  <c r="CM40" i="4"/>
  <c r="CM41" i="4" s="1"/>
  <c r="CN40" i="4"/>
  <c r="CN41" i="4" s="1"/>
  <c r="CO40" i="4"/>
  <c r="CO41" i="4" s="1"/>
  <c r="CP40" i="4"/>
  <c r="CP41" i="4" s="1"/>
  <c r="CQ40" i="4"/>
  <c r="CQ41" i="4" s="1"/>
  <c r="CR40" i="4"/>
  <c r="CR41" i="4" s="1"/>
  <c r="CS40" i="4"/>
  <c r="CS41" i="4" s="1"/>
  <c r="CT40" i="4"/>
  <c r="CT41" i="4" s="1"/>
  <c r="CU40" i="4"/>
  <c r="CU41" i="4" s="1"/>
  <c r="CV40" i="4"/>
  <c r="CV41" i="4" s="1"/>
  <c r="CW40" i="4"/>
  <c r="CW41" i="4" s="1"/>
  <c r="CX40" i="4"/>
  <c r="CX41" i="4" s="1"/>
  <c r="CY40" i="4"/>
  <c r="CY41" i="4" s="1"/>
  <c r="CZ40" i="4"/>
  <c r="CZ41" i="4" s="1"/>
  <c r="DA40" i="4"/>
  <c r="DA41" i="4" s="1"/>
  <c r="DB40" i="4"/>
  <c r="DB41" i="4" s="1"/>
  <c r="DC40" i="4"/>
  <c r="DC41" i="4" s="1"/>
  <c r="DD40" i="4"/>
  <c r="DD41" i="4" s="1"/>
  <c r="DE40" i="4"/>
  <c r="DE41" i="4" s="1"/>
  <c r="BJ40" i="4"/>
  <c r="BK38" i="4"/>
  <c r="BL38" i="4"/>
  <c r="BM38" i="4"/>
  <c r="BN38" i="4"/>
  <c r="BO38" i="4"/>
  <c r="BP38" i="4"/>
  <c r="BQ38" i="4"/>
  <c r="BR38" i="4"/>
  <c r="BS38" i="4"/>
  <c r="BT38" i="4"/>
  <c r="BU38" i="4"/>
  <c r="BV38" i="4"/>
  <c r="BW38" i="4"/>
  <c r="BX38" i="4"/>
  <c r="BY38" i="4"/>
  <c r="BZ38" i="4"/>
  <c r="CA38" i="4"/>
  <c r="CB38" i="4"/>
  <c r="CC38" i="4"/>
  <c r="CD38" i="4"/>
  <c r="CE38" i="4"/>
  <c r="CF38" i="4"/>
  <c r="CG38" i="4"/>
  <c r="CH38" i="4"/>
  <c r="CI38" i="4"/>
  <c r="CJ38" i="4"/>
  <c r="CK38" i="4"/>
  <c r="CL38" i="4"/>
  <c r="CM38" i="4"/>
  <c r="CN38" i="4"/>
  <c r="CO38" i="4"/>
  <c r="CP38" i="4"/>
  <c r="CQ38" i="4"/>
  <c r="CR38" i="4"/>
  <c r="CS38" i="4"/>
  <c r="CT38" i="4"/>
  <c r="CU38" i="4"/>
  <c r="CV38" i="4"/>
  <c r="CW38" i="4"/>
  <c r="CX38" i="4"/>
  <c r="CY38" i="4"/>
  <c r="CZ38" i="4"/>
  <c r="DA38" i="4"/>
  <c r="DB38" i="4"/>
  <c r="DC38" i="4"/>
  <c r="DD38" i="4"/>
  <c r="DE38" i="4"/>
  <c r="BJ38" i="4"/>
  <c r="BJ37" i="4"/>
  <c r="BK36" i="4"/>
  <c r="BL36" i="4"/>
  <c r="BM36" i="4"/>
  <c r="BN36" i="4"/>
  <c r="BN39" i="4" s="1"/>
  <c r="BO36" i="4"/>
  <c r="BP36" i="4"/>
  <c r="BP39" i="4" s="1"/>
  <c r="BQ36" i="4"/>
  <c r="BR36" i="4"/>
  <c r="BR39" i="4" s="1"/>
  <c r="BS36" i="4"/>
  <c r="BT36" i="4"/>
  <c r="BT39" i="4" s="1"/>
  <c r="BU36" i="4"/>
  <c r="BV36" i="4"/>
  <c r="BV39" i="4" s="1"/>
  <c r="BW36" i="4"/>
  <c r="BX36" i="4"/>
  <c r="BX39" i="4" s="1"/>
  <c r="BY36" i="4"/>
  <c r="BZ36" i="4"/>
  <c r="BZ39" i="4" s="1"/>
  <c r="CA36" i="4"/>
  <c r="CB36" i="4"/>
  <c r="CB39" i="4" s="1"/>
  <c r="CC36" i="4"/>
  <c r="CD36" i="4"/>
  <c r="CD39" i="4" s="1"/>
  <c r="CE36" i="4"/>
  <c r="CF36" i="4"/>
  <c r="CF39" i="4" s="1"/>
  <c r="CG36" i="4"/>
  <c r="CH36" i="4"/>
  <c r="CH39" i="4" s="1"/>
  <c r="CI36" i="4"/>
  <c r="CJ36" i="4"/>
  <c r="CJ39" i="4" s="1"/>
  <c r="CK36" i="4"/>
  <c r="CL36" i="4"/>
  <c r="CL39" i="4" s="1"/>
  <c r="CM36" i="4"/>
  <c r="CN36" i="4"/>
  <c r="CN39" i="4" s="1"/>
  <c r="CO36" i="4"/>
  <c r="CP36" i="4"/>
  <c r="CP39" i="4" s="1"/>
  <c r="CQ36" i="4"/>
  <c r="CR36" i="4"/>
  <c r="CR39" i="4" s="1"/>
  <c r="CS36" i="4"/>
  <c r="CT36" i="4"/>
  <c r="CT39" i="4" s="1"/>
  <c r="CU36" i="4"/>
  <c r="CV36" i="4"/>
  <c r="CV39" i="4" s="1"/>
  <c r="CW36" i="4"/>
  <c r="CX36" i="4"/>
  <c r="CY36" i="4"/>
  <c r="CZ36" i="4"/>
  <c r="CZ39" i="4" s="1"/>
  <c r="DA36" i="4"/>
  <c r="DB36" i="4"/>
  <c r="DB39" i="4" s="1"/>
  <c r="DC36" i="4"/>
  <c r="DD36" i="4"/>
  <c r="DD39" i="4" s="1"/>
  <c r="DE36" i="4"/>
  <c r="BJ36" i="4"/>
  <c r="BK34" i="4"/>
  <c r="BL34" i="4"/>
  <c r="BL39" i="4" s="1"/>
  <c r="BM34" i="4"/>
  <c r="BN34" i="4"/>
  <c r="BO34" i="4"/>
  <c r="BP34" i="4"/>
  <c r="BQ34" i="4"/>
  <c r="BR34" i="4"/>
  <c r="BS34" i="4"/>
  <c r="BT34" i="4"/>
  <c r="BU34" i="4"/>
  <c r="BV34" i="4"/>
  <c r="BW34" i="4"/>
  <c r="BX34" i="4"/>
  <c r="BY34" i="4"/>
  <c r="BZ34" i="4"/>
  <c r="CA34" i="4"/>
  <c r="CB34" i="4"/>
  <c r="CC34" i="4"/>
  <c r="CD34" i="4"/>
  <c r="CE34" i="4"/>
  <c r="CF34" i="4"/>
  <c r="CG34" i="4"/>
  <c r="CH34" i="4"/>
  <c r="CI34" i="4"/>
  <c r="CJ34" i="4"/>
  <c r="CK34" i="4"/>
  <c r="CL34" i="4"/>
  <c r="CM34" i="4"/>
  <c r="CN34" i="4"/>
  <c r="CO34" i="4"/>
  <c r="CP34" i="4"/>
  <c r="CQ34" i="4"/>
  <c r="CR34" i="4"/>
  <c r="CS34" i="4"/>
  <c r="CT34" i="4"/>
  <c r="CU34" i="4"/>
  <c r="CV34" i="4"/>
  <c r="CW34" i="4"/>
  <c r="CX34" i="4"/>
  <c r="CY34" i="4"/>
  <c r="CZ34" i="4"/>
  <c r="DA34" i="4"/>
  <c r="DB34" i="4"/>
  <c r="DC34" i="4"/>
  <c r="DD34" i="4"/>
  <c r="DE34" i="4"/>
  <c r="BJ34" i="4"/>
  <c r="BJ28" i="4"/>
  <c r="BJ26" i="4"/>
  <c r="BK24" i="4"/>
  <c r="BL24" i="4"/>
  <c r="BM24" i="4"/>
  <c r="BN24" i="4"/>
  <c r="BO24" i="4"/>
  <c r="BP24" i="4"/>
  <c r="BQ24" i="4"/>
  <c r="BR24" i="4"/>
  <c r="BS24" i="4"/>
  <c r="BT24" i="4"/>
  <c r="BU24" i="4"/>
  <c r="BV24" i="4"/>
  <c r="BW24" i="4"/>
  <c r="BX24" i="4"/>
  <c r="BY24" i="4"/>
  <c r="BZ24" i="4"/>
  <c r="CA24" i="4"/>
  <c r="CB24" i="4"/>
  <c r="CC24" i="4"/>
  <c r="CD24" i="4"/>
  <c r="CE24" i="4"/>
  <c r="CF24" i="4"/>
  <c r="CG24" i="4"/>
  <c r="CH24" i="4"/>
  <c r="CI24" i="4"/>
  <c r="CJ24" i="4"/>
  <c r="CK24" i="4"/>
  <c r="CL24" i="4"/>
  <c r="CM24" i="4"/>
  <c r="CN24" i="4"/>
  <c r="CO24" i="4"/>
  <c r="CP24" i="4"/>
  <c r="CQ24" i="4"/>
  <c r="CR24" i="4"/>
  <c r="CS24" i="4"/>
  <c r="CT24" i="4"/>
  <c r="CU24" i="4"/>
  <c r="CV24" i="4"/>
  <c r="CW24" i="4"/>
  <c r="CX24" i="4"/>
  <c r="CY24" i="4"/>
  <c r="CZ24" i="4"/>
  <c r="DA24" i="4"/>
  <c r="DB24" i="4"/>
  <c r="DC24" i="4"/>
  <c r="DD24" i="4"/>
  <c r="DE24" i="4"/>
  <c r="BJ24" i="4"/>
  <c r="BJ33" i="4"/>
  <c r="BL19" i="4"/>
  <c r="BK39" i="4"/>
  <c r="BM39" i="4"/>
  <c r="BO39" i="4"/>
  <c r="BQ39" i="4"/>
  <c r="BS39" i="4"/>
  <c r="BU39" i="4"/>
  <c r="BW39" i="4"/>
  <c r="BY39" i="4"/>
  <c r="CA39" i="4"/>
  <c r="CC39" i="4"/>
  <c r="CE39" i="4"/>
  <c r="CG39" i="4"/>
  <c r="CI39" i="4"/>
  <c r="CK39" i="4"/>
  <c r="CM39" i="4"/>
  <c r="CO39" i="4"/>
  <c r="CQ39" i="4"/>
  <c r="CS39" i="4"/>
  <c r="CU39" i="4"/>
  <c r="CW39" i="4"/>
  <c r="CY39" i="4"/>
  <c r="DA39" i="4"/>
  <c r="DC39" i="4"/>
  <c r="DE39" i="4"/>
  <c r="BJ39" i="4"/>
  <c r="BK29" i="4" l="1"/>
  <c r="BL29" i="4"/>
  <c r="BM29" i="4"/>
  <c r="BN29" i="4"/>
  <c r="BO29" i="4"/>
  <c r="BP29" i="4"/>
  <c r="BQ29" i="4"/>
  <c r="BR29" i="4"/>
  <c r="BS29" i="4"/>
  <c r="BT29" i="4"/>
  <c r="BU29" i="4"/>
  <c r="BV29" i="4"/>
  <c r="BW29" i="4"/>
  <c r="BX29" i="4"/>
  <c r="BY29" i="4"/>
  <c r="BZ29" i="4"/>
  <c r="CA29" i="4"/>
  <c r="CB29" i="4"/>
  <c r="CC29" i="4"/>
  <c r="CD29" i="4"/>
  <c r="CE29" i="4"/>
  <c r="CF29" i="4"/>
  <c r="CG29" i="4"/>
  <c r="CH29" i="4"/>
  <c r="CI29" i="4"/>
  <c r="CJ29" i="4"/>
  <c r="CK29" i="4"/>
  <c r="CL29" i="4"/>
  <c r="CM29" i="4"/>
  <c r="CN29" i="4"/>
  <c r="CO29" i="4"/>
  <c r="CP29" i="4"/>
  <c r="CQ29" i="4"/>
  <c r="CR29" i="4"/>
  <c r="CS29" i="4"/>
  <c r="CT29" i="4"/>
  <c r="CU29" i="4"/>
  <c r="CV29" i="4"/>
  <c r="CW29" i="4"/>
  <c r="CX29" i="4"/>
  <c r="CY29" i="4"/>
  <c r="CZ29" i="4"/>
  <c r="DA29" i="4"/>
  <c r="DB29" i="4"/>
  <c r="DC29" i="4"/>
  <c r="DD29" i="4"/>
  <c r="DE29" i="4"/>
  <c r="BJ29" i="4"/>
  <c r="BK30" i="4" s="1"/>
  <c r="BH29" i="4"/>
  <c r="CX20" i="4"/>
  <c r="BK20" i="4"/>
  <c r="BL20" i="4"/>
  <c r="BM20" i="4"/>
  <c r="BN20" i="4"/>
  <c r="BO20" i="4"/>
  <c r="BP20" i="4"/>
  <c r="BQ20" i="4"/>
  <c r="BR20" i="4"/>
  <c r="BS20" i="4"/>
  <c r="BT20" i="4"/>
  <c r="BU20" i="4"/>
  <c r="BV20" i="4"/>
  <c r="BW20" i="4"/>
  <c r="BX20" i="4"/>
  <c r="BY20" i="4"/>
  <c r="BZ20" i="4"/>
  <c r="CA20" i="4"/>
  <c r="CB20" i="4"/>
  <c r="CC20" i="4"/>
  <c r="CD20" i="4"/>
  <c r="CE20" i="4"/>
  <c r="CF20" i="4"/>
  <c r="CG20" i="4"/>
  <c r="CH20" i="4"/>
  <c r="CI20" i="4"/>
  <c r="CJ20" i="4"/>
  <c r="CK20" i="4"/>
  <c r="CL20" i="4"/>
  <c r="CM20" i="4"/>
  <c r="CN20" i="4"/>
  <c r="CO20" i="4"/>
  <c r="CP20" i="4"/>
  <c r="CQ20" i="4"/>
  <c r="CR20" i="4"/>
  <c r="CS20" i="4"/>
  <c r="CT20" i="4"/>
  <c r="CU20" i="4"/>
  <c r="CV20" i="4"/>
  <c r="CW20" i="4"/>
  <c r="CY20" i="4"/>
  <c r="CZ20" i="4"/>
  <c r="DA20" i="4"/>
  <c r="DB20" i="4"/>
  <c r="DC20" i="4"/>
  <c r="DD20" i="4"/>
  <c r="DE20" i="4"/>
  <c r="DE22" i="4" s="1"/>
  <c r="BJ20" i="4"/>
  <c r="BK19" i="4"/>
  <c r="BM19" i="4"/>
  <c r="BN19" i="4"/>
  <c r="BO19" i="4"/>
  <c r="BP19" i="4"/>
  <c r="BQ19" i="4"/>
  <c r="BR19" i="4"/>
  <c r="BS19" i="4"/>
  <c r="BT19" i="4"/>
  <c r="BU19" i="4"/>
  <c r="BV19" i="4"/>
  <c r="BW19" i="4"/>
  <c r="BX19" i="4"/>
  <c r="BY19" i="4"/>
  <c r="BZ19" i="4"/>
  <c r="CA19" i="4"/>
  <c r="CB19" i="4"/>
  <c r="CC19" i="4"/>
  <c r="CD19" i="4"/>
  <c r="CE19" i="4"/>
  <c r="CF19" i="4"/>
  <c r="CG19" i="4"/>
  <c r="CH19" i="4"/>
  <c r="CI19" i="4"/>
  <c r="CJ19" i="4"/>
  <c r="CK19" i="4"/>
  <c r="CL19" i="4"/>
  <c r="CM19" i="4"/>
  <c r="CN19" i="4"/>
  <c r="CO19" i="4"/>
  <c r="CP19" i="4"/>
  <c r="CQ19" i="4"/>
  <c r="CR19" i="4"/>
  <c r="CS19" i="4"/>
  <c r="CT19" i="4"/>
  <c r="CU19" i="4"/>
  <c r="CV19" i="4"/>
  <c r="CW19" i="4"/>
  <c r="CX19" i="4"/>
  <c r="CY19" i="4"/>
  <c r="CZ19" i="4"/>
  <c r="DA19" i="4"/>
  <c r="DB19" i="4"/>
  <c r="DC19" i="4"/>
  <c r="DD19" i="4"/>
  <c r="DE19" i="4"/>
  <c r="BJ19" i="4"/>
  <c r="BL9" i="4"/>
  <c r="BL10" i="4" s="1"/>
  <c r="BK9" i="4"/>
  <c r="BJ9" i="4"/>
  <c r="BJ23" i="4"/>
  <c r="BH19" i="4"/>
  <c r="BH9" i="4"/>
  <c r="BK10" i="4"/>
  <c r="BM10" i="4"/>
  <c r="BN10" i="4"/>
  <c r="BO10" i="4"/>
  <c r="BP10" i="4"/>
  <c r="BQ10" i="4"/>
  <c r="BR10" i="4"/>
  <c r="BS10" i="4"/>
  <c r="BT10" i="4"/>
  <c r="BU10" i="4"/>
  <c r="BV10" i="4"/>
  <c r="BW10" i="4"/>
  <c r="BX10" i="4"/>
  <c r="BY10" i="4"/>
  <c r="BZ10" i="4"/>
  <c r="CA10" i="4"/>
  <c r="CB10" i="4"/>
  <c r="CC10" i="4"/>
  <c r="CD10" i="4"/>
  <c r="CE10" i="4"/>
  <c r="CF10" i="4"/>
  <c r="CG10" i="4"/>
  <c r="CH10" i="4"/>
  <c r="CI10" i="4"/>
  <c r="CJ10" i="4"/>
  <c r="CK10" i="4"/>
  <c r="CL10" i="4"/>
  <c r="CM10" i="4"/>
  <c r="CN10" i="4"/>
  <c r="CO10" i="4"/>
  <c r="CP10" i="4"/>
  <c r="CQ10" i="4"/>
  <c r="CR10" i="4"/>
  <c r="CS10" i="4"/>
  <c r="CT10" i="4"/>
  <c r="CU10" i="4"/>
  <c r="CV10" i="4"/>
  <c r="CW10" i="4"/>
  <c r="CX10" i="4"/>
  <c r="CY10" i="4"/>
  <c r="CZ10" i="4"/>
  <c r="DA10" i="4"/>
  <c r="DB10" i="4"/>
  <c r="DC10" i="4"/>
  <c r="DD10" i="4"/>
  <c r="DE10" i="4"/>
  <c r="BJ10" i="4"/>
  <c r="BM9" i="4"/>
  <c r="BN9" i="4"/>
  <c r="BO9" i="4"/>
  <c r="BP9" i="4"/>
  <c r="BQ9" i="4"/>
  <c r="BR9" i="4"/>
  <c r="BS9" i="4"/>
  <c r="BT9" i="4"/>
  <c r="BU9" i="4"/>
  <c r="BV9" i="4"/>
  <c r="BW9" i="4"/>
  <c r="BX9" i="4"/>
  <c r="BY9" i="4"/>
  <c r="BZ9" i="4"/>
  <c r="CA9" i="4"/>
  <c r="CB9" i="4"/>
  <c r="CC9" i="4"/>
  <c r="CD9" i="4"/>
  <c r="CE9" i="4"/>
  <c r="CF9" i="4"/>
  <c r="CG9" i="4"/>
  <c r="CH9" i="4"/>
  <c r="CI9" i="4"/>
  <c r="CJ9" i="4"/>
  <c r="CK9" i="4"/>
  <c r="CL9" i="4"/>
  <c r="CM9" i="4"/>
  <c r="CN9" i="4"/>
  <c r="CO9" i="4"/>
  <c r="CP9" i="4"/>
  <c r="CQ9" i="4"/>
  <c r="CR9" i="4"/>
  <c r="CS9" i="4"/>
  <c r="CT9" i="4"/>
  <c r="CU9" i="4"/>
  <c r="CV9" i="4"/>
  <c r="CW9" i="4"/>
  <c r="CX9" i="4"/>
  <c r="CY9" i="4"/>
  <c r="CZ9" i="4"/>
  <c r="DA9" i="4"/>
  <c r="DB9" i="4"/>
  <c r="DC9" i="4"/>
  <c r="DD9" i="4"/>
  <c r="DE9" i="4"/>
  <c r="BK8" i="4"/>
  <c r="BL8" i="4"/>
  <c r="BM8" i="4"/>
  <c r="BN8" i="4"/>
  <c r="BO8" i="4"/>
  <c r="BP8" i="4"/>
  <c r="BQ8" i="4"/>
  <c r="BR8" i="4"/>
  <c r="BS8" i="4"/>
  <c r="BT8" i="4"/>
  <c r="BU8" i="4"/>
  <c r="BV8" i="4"/>
  <c r="BW8" i="4"/>
  <c r="BX8" i="4"/>
  <c r="BY8" i="4"/>
  <c r="BZ8" i="4"/>
  <c r="CA8" i="4"/>
  <c r="CB8" i="4"/>
  <c r="CC8" i="4"/>
  <c r="CD8" i="4"/>
  <c r="CE8" i="4"/>
  <c r="CF8" i="4"/>
  <c r="CG8" i="4"/>
  <c r="CH8" i="4"/>
  <c r="CI8" i="4"/>
  <c r="CJ8" i="4"/>
  <c r="CK8" i="4"/>
  <c r="CL8" i="4"/>
  <c r="CM8" i="4"/>
  <c r="CN8" i="4"/>
  <c r="CO8" i="4"/>
  <c r="CP8" i="4"/>
  <c r="CQ8" i="4"/>
  <c r="CR8" i="4"/>
  <c r="CS8" i="4"/>
  <c r="CT8" i="4"/>
  <c r="CU8" i="4"/>
  <c r="CV8" i="4"/>
  <c r="CW8" i="4"/>
  <c r="CX8" i="4"/>
  <c r="CY8" i="4"/>
  <c r="CZ8" i="4"/>
  <c r="DA8" i="4"/>
  <c r="DB8" i="4"/>
  <c r="DC8" i="4"/>
  <c r="DD8" i="4"/>
  <c r="DE8" i="4"/>
  <c r="BJ8" i="4"/>
  <c r="BH10" i="4"/>
  <c r="BK6" i="4"/>
  <c r="BL6" i="4"/>
  <c r="BM6" i="4"/>
  <c r="BN6" i="4"/>
  <c r="BO6" i="4"/>
  <c r="BP6" i="4"/>
  <c r="BQ6" i="4"/>
  <c r="BR6" i="4"/>
  <c r="BS6" i="4"/>
  <c r="BT6" i="4"/>
  <c r="BU6" i="4"/>
  <c r="BV6" i="4"/>
  <c r="BW6" i="4"/>
  <c r="BX6" i="4"/>
  <c r="BY6" i="4"/>
  <c r="BZ6" i="4"/>
  <c r="CA6" i="4"/>
  <c r="CB6" i="4"/>
  <c r="CC6" i="4"/>
  <c r="CD6" i="4"/>
  <c r="CE6" i="4"/>
  <c r="CF6" i="4"/>
  <c r="CG6" i="4"/>
  <c r="CH6" i="4"/>
  <c r="CI6" i="4"/>
  <c r="CJ6" i="4"/>
  <c r="CK6" i="4"/>
  <c r="CL6" i="4"/>
  <c r="CM6" i="4"/>
  <c r="CN6" i="4"/>
  <c r="CO6" i="4"/>
  <c r="CP6" i="4"/>
  <c r="CQ6" i="4"/>
  <c r="CR6" i="4"/>
  <c r="CS6" i="4"/>
  <c r="CT6" i="4"/>
  <c r="CU6" i="4"/>
  <c r="CV6" i="4"/>
  <c r="CW6" i="4"/>
  <c r="CX6" i="4"/>
  <c r="CY6" i="4"/>
  <c r="CZ6" i="4"/>
  <c r="DA6" i="4"/>
  <c r="DB6" i="4"/>
  <c r="DC6" i="4"/>
  <c r="DD6" i="4"/>
  <c r="DE6" i="4"/>
  <c r="BJ6" i="4"/>
  <c r="BM4" i="4"/>
  <c r="BN4" i="4"/>
  <c r="BO4" i="4"/>
  <c r="BP4" i="4"/>
  <c r="BQ4" i="4"/>
  <c r="BR4" i="4"/>
  <c r="BS4" i="4"/>
  <c r="BT4" i="4"/>
  <c r="BU4" i="4"/>
  <c r="BV4" i="4"/>
  <c r="BW4" i="4"/>
  <c r="BX4" i="4"/>
  <c r="BY4" i="4"/>
  <c r="BZ4" i="4"/>
  <c r="CA4" i="4"/>
  <c r="CB4" i="4"/>
  <c r="CC4" i="4"/>
  <c r="CD4" i="4"/>
  <c r="CE4" i="4"/>
  <c r="CF4" i="4"/>
  <c r="CG4" i="4"/>
  <c r="CH4" i="4"/>
  <c r="CI4" i="4"/>
  <c r="CJ4" i="4"/>
  <c r="CK4" i="4"/>
  <c r="CL4" i="4"/>
  <c r="CM4" i="4"/>
  <c r="CN4" i="4"/>
  <c r="CO4" i="4"/>
  <c r="CP4" i="4"/>
  <c r="CQ4" i="4"/>
  <c r="CR4" i="4"/>
  <c r="CS4" i="4"/>
  <c r="CT4" i="4"/>
  <c r="CU4" i="4"/>
  <c r="CV4" i="4"/>
  <c r="CW4" i="4"/>
  <c r="CX4" i="4"/>
  <c r="CY4" i="4"/>
  <c r="CZ4" i="4"/>
  <c r="DA4" i="4"/>
  <c r="DB4" i="4"/>
  <c r="DC4" i="4"/>
  <c r="DD4" i="4"/>
  <c r="DE4" i="4"/>
  <c r="BL4" i="4"/>
  <c r="BK4" i="4"/>
  <c r="BJ4" i="4"/>
  <c r="BJ30" i="4" l="1"/>
  <c r="DD30" i="4"/>
  <c r="DB30" i="4"/>
  <c r="CZ30" i="4"/>
  <c r="CX30" i="4"/>
  <c r="CV30" i="4"/>
  <c r="CT30" i="4"/>
  <c r="CR30" i="4"/>
  <c r="CP30" i="4"/>
  <c r="CN30" i="4"/>
  <c r="CL30" i="4"/>
  <c r="CJ30" i="4"/>
  <c r="CH30" i="4"/>
  <c r="CF30" i="4"/>
  <c r="CD30" i="4"/>
  <c r="CB30" i="4"/>
  <c r="BZ30" i="4"/>
  <c r="BX30" i="4"/>
  <c r="BV30" i="4"/>
  <c r="BT30" i="4"/>
  <c r="BR30" i="4"/>
  <c r="BP30" i="4"/>
  <c r="BN30" i="4"/>
  <c r="BL30" i="4"/>
  <c r="DE30" i="4"/>
  <c r="DC30" i="4"/>
  <c r="DA30" i="4"/>
  <c r="CY30" i="4"/>
  <c r="CW30" i="4"/>
  <c r="CU30" i="4"/>
  <c r="CS30" i="4"/>
  <c r="CQ30" i="4"/>
  <c r="CO30" i="4"/>
  <c r="CM30" i="4"/>
  <c r="CK30" i="4"/>
  <c r="CI30" i="4"/>
  <c r="CG30" i="4"/>
  <c r="CE30" i="4"/>
  <c r="CC30" i="4"/>
  <c r="CA30" i="4"/>
  <c r="BY30" i="4"/>
  <c r="BW30" i="4"/>
  <c r="BU30" i="4"/>
  <c r="BS30" i="4"/>
  <c r="BQ30" i="4"/>
  <c r="BO30" i="4"/>
  <c r="BM30" i="4"/>
  <c r="DC22" i="4"/>
  <c r="DA22" i="4"/>
  <c r="CY22" i="4"/>
  <c r="CV22" i="4"/>
  <c r="CV21" i="4"/>
  <c r="CT22" i="4"/>
  <c r="CT21" i="4"/>
  <c r="CR22" i="4"/>
  <c r="CR21" i="4"/>
  <c r="CP22" i="4"/>
  <c r="CP21" i="4"/>
  <c r="CN22" i="4"/>
  <c r="CN21" i="4"/>
  <c r="CL22" i="4"/>
  <c r="CL21" i="4"/>
  <c r="CJ22" i="4"/>
  <c r="CJ21" i="4"/>
  <c r="CH22" i="4"/>
  <c r="CH21" i="4"/>
  <c r="CF22" i="4"/>
  <c r="CF21" i="4"/>
  <c r="CD22" i="4"/>
  <c r="CD21" i="4"/>
  <c r="CB22" i="4"/>
  <c r="CB21" i="4"/>
  <c r="BZ22" i="4"/>
  <c r="BZ21" i="4"/>
  <c r="BX22" i="4"/>
  <c r="BX21" i="4"/>
  <c r="BV22" i="4"/>
  <c r="BV21" i="4"/>
  <c r="BT22" i="4"/>
  <c r="BT21" i="4"/>
  <c r="BR22" i="4"/>
  <c r="BR21" i="4"/>
  <c r="BP22" i="4"/>
  <c r="BP21" i="4"/>
  <c r="BN22" i="4"/>
  <c r="BN21" i="4"/>
  <c r="BL22" i="4"/>
  <c r="BL21" i="4"/>
  <c r="BK22" i="4"/>
  <c r="BM22" i="4"/>
  <c r="BO22" i="4"/>
  <c r="BQ22" i="4"/>
  <c r="BS22" i="4"/>
  <c r="BU22" i="4"/>
  <c r="BW22" i="4"/>
  <c r="BY22" i="4"/>
  <c r="CA22" i="4"/>
  <c r="CC22" i="4"/>
  <c r="CE22" i="4"/>
  <c r="CG22" i="4"/>
  <c r="CI22" i="4"/>
  <c r="CK22" i="4"/>
  <c r="CM22" i="4"/>
  <c r="CO22" i="4"/>
  <c r="CQ22" i="4"/>
  <c r="CS22" i="4"/>
  <c r="CU22" i="4"/>
  <c r="CW22" i="4"/>
  <c r="BK21" i="4"/>
  <c r="BM21" i="4"/>
  <c r="BO21" i="4"/>
  <c r="BQ21" i="4"/>
  <c r="BS21" i="4"/>
  <c r="BU21" i="4"/>
  <c r="BW21" i="4"/>
  <c r="BY21" i="4"/>
  <c r="CA21" i="4"/>
  <c r="CC21" i="4"/>
  <c r="CE21" i="4"/>
  <c r="CG21" i="4"/>
  <c r="CI21" i="4"/>
  <c r="CX22" i="4"/>
  <c r="CX21" i="4"/>
  <c r="DC21" i="4"/>
  <c r="CY21" i="4"/>
  <c r="CU21" i="4"/>
  <c r="CQ21" i="4"/>
  <c r="CM21" i="4"/>
  <c r="BJ22" i="4"/>
  <c r="DD22" i="4"/>
  <c r="DB22" i="4"/>
  <c r="CZ22" i="4"/>
  <c r="DE21" i="4"/>
  <c r="DA21" i="4"/>
  <c r="CW21" i="4"/>
  <c r="CS21" i="4"/>
  <c r="CO21" i="4"/>
  <c r="CK21" i="4"/>
  <c r="BJ21" i="4"/>
  <c r="DD21" i="4"/>
  <c r="DB21" i="4"/>
  <c r="CZ21" i="4"/>
  <c r="DE11" i="4"/>
  <c r="DC11" i="4"/>
  <c r="DA11" i="4"/>
  <c r="CY11" i="4"/>
  <c r="CW11" i="4"/>
  <c r="CU11" i="4"/>
  <c r="CS11" i="4"/>
  <c r="CQ11" i="4"/>
  <c r="CO11" i="4"/>
  <c r="CM11" i="4"/>
  <c r="CK11" i="4"/>
  <c r="CI11" i="4"/>
  <c r="CG11" i="4"/>
  <c r="CE11" i="4"/>
  <c r="CC11" i="4"/>
  <c r="CA11" i="4"/>
  <c r="BY11" i="4"/>
  <c r="BW11" i="4"/>
  <c r="BU11" i="4"/>
  <c r="BS11" i="4"/>
  <c r="BQ11" i="4"/>
  <c r="BO11" i="4"/>
  <c r="BM11" i="4"/>
  <c r="BK11" i="4"/>
  <c r="BJ11" i="4"/>
  <c r="DD11" i="4"/>
  <c r="DB11" i="4"/>
  <c r="CZ11" i="4"/>
  <c r="CX11" i="4"/>
  <c r="CV11" i="4"/>
  <c r="CT11" i="4"/>
  <c r="CR11" i="4"/>
  <c r="CP11" i="4"/>
  <c r="CN11" i="4"/>
  <c r="CL11" i="4"/>
  <c r="CJ11" i="4"/>
  <c r="CH11" i="4"/>
  <c r="CF11" i="4"/>
  <c r="CD11" i="4"/>
  <c r="CB11" i="4"/>
  <c r="BZ11" i="4"/>
  <c r="BX11" i="4"/>
  <c r="BV11" i="4"/>
  <c r="BT11" i="4"/>
  <c r="BR11" i="4"/>
  <c r="BP11" i="4"/>
  <c r="BN11" i="4"/>
  <c r="BL11" i="4"/>
  <c r="BH40" i="4"/>
  <c r="BK37" i="4"/>
  <c r="BL37" i="4"/>
  <c r="BM37" i="4"/>
  <c r="BN37" i="4"/>
  <c r="BO37" i="4"/>
  <c r="BP37" i="4"/>
  <c r="BQ37" i="4"/>
  <c r="BR37" i="4"/>
  <c r="BS37" i="4"/>
  <c r="BT37" i="4"/>
  <c r="BU37" i="4"/>
  <c r="BV37" i="4"/>
  <c r="BW37" i="4"/>
  <c r="BX37" i="4"/>
  <c r="BY37" i="4"/>
  <c r="BZ37" i="4"/>
  <c r="CA37" i="4"/>
  <c r="CB37" i="4"/>
  <c r="CC37" i="4"/>
  <c r="CD37" i="4"/>
  <c r="CE37" i="4"/>
  <c r="CF37" i="4"/>
  <c r="CG37" i="4"/>
  <c r="CH37" i="4"/>
  <c r="CI37" i="4"/>
  <c r="CJ37" i="4"/>
  <c r="CK37" i="4"/>
  <c r="CL37" i="4"/>
  <c r="CM37" i="4"/>
  <c r="CN37" i="4"/>
  <c r="CO37" i="4"/>
  <c r="CP37" i="4"/>
  <c r="CQ37" i="4"/>
  <c r="CR37" i="4"/>
  <c r="CS37" i="4"/>
  <c r="CT37" i="4"/>
  <c r="CU37" i="4"/>
  <c r="CV37" i="4"/>
  <c r="CW37" i="4"/>
  <c r="CX37" i="4"/>
  <c r="CY37" i="4"/>
  <c r="CZ37" i="4"/>
  <c r="DA37" i="4"/>
  <c r="DB37" i="4"/>
  <c r="DC37" i="4"/>
  <c r="DD37" i="4"/>
  <c r="DE37" i="4"/>
  <c r="BK35" i="4"/>
  <c r="BL35" i="4"/>
  <c r="BM35" i="4"/>
  <c r="BN35" i="4"/>
  <c r="BO35" i="4"/>
  <c r="BP35" i="4"/>
  <c r="BQ35" i="4"/>
  <c r="BR35" i="4"/>
  <c r="BS35" i="4"/>
  <c r="BT35" i="4"/>
  <c r="BU35" i="4"/>
  <c r="BV35" i="4"/>
  <c r="BW35" i="4"/>
  <c r="BX35" i="4"/>
  <c r="BY35" i="4"/>
  <c r="BZ35" i="4"/>
  <c r="CA35" i="4"/>
  <c r="CB35" i="4"/>
  <c r="CC35" i="4"/>
  <c r="CD35" i="4"/>
  <c r="CE35" i="4"/>
  <c r="CF35" i="4"/>
  <c r="CG35" i="4"/>
  <c r="CH35" i="4"/>
  <c r="CI35" i="4"/>
  <c r="CJ35" i="4"/>
  <c r="CK35" i="4"/>
  <c r="CL35" i="4"/>
  <c r="CM35" i="4"/>
  <c r="CN35" i="4"/>
  <c r="CO35" i="4"/>
  <c r="CP35" i="4"/>
  <c r="CQ35" i="4"/>
  <c r="CR35" i="4"/>
  <c r="CS35" i="4"/>
  <c r="CT35" i="4"/>
  <c r="CU35" i="4"/>
  <c r="CV35" i="4"/>
  <c r="CW35" i="4"/>
  <c r="CX35" i="4"/>
  <c r="CY35" i="4"/>
  <c r="CZ35" i="4"/>
  <c r="DA35" i="4"/>
  <c r="DB35" i="4"/>
  <c r="DC35" i="4"/>
  <c r="DD35" i="4"/>
  <c r="DE35" i="4"/>
  <c r="BJ35" i="4"/>
  <c r="BK33" i="4"/>
  <c r="BL33" i="4"/>
  <c r="BM33" i="4"/>
  <c r="BN33" i="4"/>
  <c r="BO33" i="4"/>
  <c r="BP33" i="4"/>
  <c r="BQ33" i="4"/>
  <c r="BR33" i="4"/>
  <c r="BS33" i="4"/>
  <c r="BT33" i="4"/>
  <c r="BU33" i="4"/>
  <c r="BV33" i="4"/>
  <c r="BW33" i="4"/>
  <c r="BX33" i="4"/>
  <c r="BY33" i="4"/>
  <c r="BZ33" i="4"/>
  <c r="CA33" i="4"/>
  <c r="CB33" i="4"/>
  <c r="CC33" i="4"/>
  <c r="CD33" i="4"/>
  <c r="CE33" i="4"/>
  <c r="CF33" i="4"/>
  <c r="CG33" i="4"/>
  <c r="CH33" i="4"/>
  <c r="CI33" i="4"/>
  <c r="CJ33" i="4"/>
  <c r="CK33" i="4"/>
  <c r="CL33" i="4"/>
  <c r="CM33" i="4"/>
  <c r="CN33" i="4"/>
  <c r="CO33" i="4"/>
  <c r="CP33" i="4"/>
  <c r="CQ33" i="4"/>
  <c r="CR33" i="4"/>
  <c r="CS33" i="4"/>
  <c r="CT33" i="4"/>
  <c r="CU33" i="4"/>
  <c r="CV33" i="4"/>
  <c r="CW33" i="4"/>
  <c r="CX33" i="4"/>
  <c r="CY33" i="4"/>
  <c r="CZ33" i="4"/>
  <c r="DA33" i="4"/>
  <c r="DB33" i="4"/>
  <c r="DC33" i="4"/>
  <c r="DD33" i="4"/>
  <c r="DE33" i="4"/>
  <c r="BH30" i="4"/>
  <c r="BK27" i="4"/>
  <c r="BL27" i="4"/>
  <c r="BM27" i="4"/>
  <c r="BN27" i="4"/>
  <c r="BO27" i="4"/>
  <c r="BP27" i="4"/>
  <c r="BQ27" i="4"/>
  <c r="BR27" i="4"/>
  <c r="BS27" i="4"/>
  <c r="BT27" i="4"/>
  <c r="BU27" i="4"/>
  <c r="BV27" i="4"/>
  <c r="BW27" i="4"/>
  <c r="BX27" i="4"/>
  <c r="BY27" i="4"/>
  <c r="BZ27" i="4"/>
  <c r="CA27" i="4"/>
  <c r="CB27" i="4"/>
  <c r="CC27" i="4"/>
  <c r="CD27" i="4"/>
  <c r="CE27" i="4"/>
  <c r="CF27" i="4"/>
  <c r="CG27" i="4"/>
  <c r="CH27" i="4"/>
  <c r="CI27" i="4"/>
  <c r="CJ27" i="4"/>
  <c r="CK27" i="4"/>
  <c r="CL27" i="4"/>
  <c r="CM27" i="4"/>
  <c r="CN27" i="4"/>
  <c r="CO27" i="4"/>
  <c r="CP27" i="4"/>
  <c r="CQ27" i="4"/>
  <c r="CR27" i="4"/>
  <c r="CS27" i="4"/>
  <c r="CT27" i="4"/>
  <c r="CU27" i="4"/>
  <c r="CV27" i="4"/>
  <c r="CW27" i="4"/>
  <c r="CX27" i="4"/>
  <c r="CY27" i="4"/>
  <c r="CZ27" i="4"/>
  <c r="DA27" i="4"/>
  <c r="DB27" i="4"/>
  <c r="DC27" i="4"/>
  <c r="DD27" i="4"/>
  <c r="DE27" i="4"/>
  <c r="BJ27" i="4"/>
  <c r="BK25" i="4"/>
  <c r="BL25" i="4"/>
  <c r="BM25" i="4"/>
  <c r="BN25" i="4"/>
  <c r="BO25" i="4"/>
  <c r="BP25" i="4"/>
  <c r="BQ25" i="4"/>
  <c r="BR25" i="4"/>
  <c r="BS25" i="4"/>
  <c r="BT25" i="4"/>
  <c r="BU25" i="4"/>
  <c r="BV25" i="4"/>
  <c r="BW25" i="4"/>
  <c r="BX25" i="4"/>
  <c r="BY25" i="4"/>
  <c r="BZ25" i="4"/>
  <c r="CA25" i="4"/>
  <c r="CB25" i="4"/>
  <c r="CC25" i="4"/>
  <c r="CD25" i="4"/>
  <c r="CE25" i="4"/>
  <c r="CF25" i="4"/>
  <c r="CG25" i="4"/>
  <c r="CH25" i="4"/>
  <c r="CI25" i="4"/>
  <c r="CJ25" i="4"/>
  <c r="CK25" i="4"/>
  <c r="CL25" i="4"/>
  <c r="CM25" i="4"/>
  <c r="CN25" i="4"/>
  <c r="CO25" i="4"/>
  <c r="CP25" i="4"/>
  <c r="CQ25" i="4"/>
  <c r="CR25" i="4"/>
  <c r="CS25" i="4"/>
  <c r="CT25" i="4"/>
  <c r="CU25" i="4"/>
  <c r="CV25" i="4"/>
  <c r="CW25" i="4"/>
  <c r="CX25" i="4"/>
  <c r="CY25" i="4"/>
  <c r="CZ25" i="4"/>
  <c r="DA25" i="4"/>
  <c r="DB25" i="4"/>
  <c r="DC25" i="4"/>
  <c r="DD25" i="4"/>
  <c r="DE25" i="4"/>
  <c r="BJ25" i="4"/>
  <c r="BK23" i="4"/>
  <c r="BL23" i="4"/>
  <c r="BM23" i="4"/>
  <c r="BN23" i="4"/>
  <c r="BO23" i="4"/>
  <c r="BP23" i="4"/>
  <c r="BQ23" i="4"/>
  <c r="BR23" i="4"/>
  <c r="BS23" i="4"/>
  <c r="BT23" i="4"/>
  <c r="BU23" i="4"/>
  <c r="BV23" i="4"/>
  <c r="BW23" i="4"/>
  <c r="BX23" i="4"/>
  <c r="BY23" i="4"/>
  <c r="BZ23" i="4"/>
  <c r="CA23" i="4"/>
  <c r="CB23" i="4"/>
  <c r="CC23" i="4"/>
  <c r="CD23" i="4"/>
  <c r="CE23" i="4"/>
  <c r="CF23" i="4"/>
  <c r="CG23" i="4"/>
  <c r="CH23" i="4"/>
  <c r="CI23" i="4"/>
  <c r="CJ23" i="4"/>
  <c r="CK23" i="4"/>
  <c r="CL23" i="4"/>
  <c r="CM23" i="4"/>
  <c r="CN23" i="4"/>
  <c r="CO23" i="4"/>
  <c r="CP23" i="4"/>
  <c r="CQ23" i="4"/>
  <c r="CR23" i="4"/>
  <c r="CS23" i="4"/>
  <c r="CT23" i="4"/>
  <c r="CU23" i="4"/>
  <c r="CV23" i="4"/>
  <c r="CW23" i="4"/>
  <c r="CX23" i="4"/>
  <c r="CY23" i="4"/>
  <c r="CZ23" i="4"/>
  <c r="DA23" i="4"/>
  <c r="DB23" i="4"/>
  <c r="DC23" i="4"/>
  <c r="DD23" i="4"/>
  <c r="DE23" i="4"/>
  <c r="BH20" i="4"/>
  <c r="BK17" i="4"/>
  <c r="BL17" i="4"/>
  <c r="BM17" i="4"/>
  <c r="BM18" i="4" s="1"/>
  <c r="BN17" i="4"/>
  <c r="BO17" i="4"/>
  <c r="BP17" i="4"/>
  <c r="BQ17" i="4"/>
  <c r="BQ18" i="4" s="1"/>
  <c r="BR17" i="4"/>
  <c r="BS17" i="4"/>
  <c r="BT17" i="4"/>
  <c r="BU17" i="4"/>
  <c r="BU18" i="4" s="1"/>
  <c r="BV17" i="4"/>
  <c r="BW17" i="4"/>
  <c r="BX17" i="4"/>
  <c r="BY17" i="4"/>
  <c r="BY18" i="4" s="1"/>
  <c r="BZ17" i="4"/>
  <c r="CA17" i="4"/>
  <c r="CB17" i="4"/>
  <c r="CC17" i="4"/>
  <c r="CC18" i="4" s="1"/>
  <c r="CD17" i="4"/>
  <c r="CE17" i="4"/>
  <c r="CF17" i="4"/>
  <c r="CG17" i="4"/>
  <c r="CG18" i="4" s="1"/>
  <c r="CH17" i="4"/>
  <c r="CI17" i="4"/>
  <c r="CJ17" i="4"/>
  <c r="CK17" i="4"/>
  <c r="CK18" i="4" s="1"/>
  <c r="CL17" i="4"/>
  <c r="CM17" i="4"/>
  <c r="CN17" i="4"/>
  <c r="CO17" i="4"/>
  <c r="CO18" i="4" s="1"/>
  <c r="CP17" i="4"/>
  <c r="CQ17" i="4"/>
  <c r="CR17" i="4"/>
  <c r="CS17" i="4"/>
  <c r="CS18" i="4" s="1"/>
  <c r="CT17" i="4"/>
  <c r="CU17" i="4"/>
  <c r="CV17" i="4"/>
  <c r="CW17" i="4"/>
  <c r="CW18" i="4" s="1"/>
  <c r="CX17" i="4"/>
  <c r="CY17" i="4"/>
  <c r="CZ17" i="4"/>
  <c r="DA17" i="4"/>
  <c r="DA18" i="4" s="1"/>
  <c r="DB17" i="4"/>
  <c r="DC17" i="4"/>
  <c r="DD17" i="4"/>
  <c r="DE17" i="4"/>
  <c r="DE18" i="4" s="1"/>
  <c r="BJ17" i="4"/>
  <c r="BK15" i="4"/>
  <c r="BL15" i="4"/>
  <c r="BM15" i="4"/>
  <c r="BM16" i="4" s="1"/>
  <c r="BN15" i="4"/>
  <c r="BO15" i="4"/>
  <c r="BP15" i="4"/>
  <c r="BQ15" i="4"/>
  <c r="BQ16" i="4" s="1"/>
  <c r="BR15" i="4"/>
  <c r="BS15" i="4"/>
  <c r="BT15" i="4"/>
  <c r="BU15" i="4"/>
  <c r="BU16" i="4" s="1"/>
  <c r="BV15" i="4"/>
  <c r="BW15" i="4"/>
  <c r="BX15" i="4"/>
  <c r="BY15" i="4"/>
  <c r="BY16" i="4" s="1"/>
  <c r="BZ15" i="4"/>
  <c r="CA15" i="4"/>
  <c r="CB15" i="4"/>
  <c r="CC15" i="4"/>
  <c r="CC16" i="4" s="1"/>
  <c r="CD15" i="4"/>
  <c r="CE15" i="4"/>
  <c r="CF15" i="4"/>
  <c r="CG15" i="4"/>
  <c r="CG16" i="4" s="1"/>
  <c r="CH15" i="4"/>
  <c r="CI15" i="4"/>
  <c r="CJ15" i="4"/>
  <c r="CK15" i="4"/>
  <c r="CK16" i="4" s="1"/>
  <c r="CL15" i="4"/>
  <c r="CM15" i="4"/>
  <c r="CN15" i="4"/>
  <c r="CO15" i="4"/>
  <c r="CO16" i="4" s="1"/>
  <c r="CP15" i="4"/>
  <c r="CQ15" i="4"/>
  <c r="CR15" i="4"/>
  <c r="CS15" i="4"/>
  <c r="CS16" i="4" s="1"/>
  <c r="CT15" i="4"/>
  <c r="CU15" i="4"/>
  <c r="CV15" i="4"/>
  <c r="CW15" i="4"/>
  <c r="CW16" i="4" s="1"/>
  <c r="CX15" i="4"/>
  <c r="CY15" i="4"/>
  <c r="CZ15" i="4"/>
  <c r="DA15" i="4"/>
  <c r="DA16" i="4" s="1"/>
  <c r="DB15" i="4"/>
  <c r="DC15" i="4"/>
  <c r="DD15" i="4"/>
  <c r="DE15" i="4"/>
  <c r="DE16" i="4" s="1"/>
  <c r="BJ15" i="4"/>
  <c r="BK13" i="4"/>
  <c r="BL13" i="4"/>
  <c r="BM13" i="4"/>
  <c r="BM14" i="4" s="1"/>
  <c r="BN13" i="4"/>
  <c r="BO13" i="4"/>
  <c r="BP13" i="4"/>
  <c r="BQ13" i="4"/>
  <c r="BQ14" i="4" s="1"/>
  <c r="BR13" i="4"/>
  <c r="BS13" i="4"/>
  <c r="BT13" i="4"/>
  <c r="BU13" i="4"/>
  <c r="BU14" i="4" s="1"/>
  <c r="BV13" i="4"/>
  <c r="BW13" i="4"/>
  <c r="BX13" i="4"/>
  <c r="BY13" i="4"/>
  <c r="BY14" i="4" s="1"/>
  <c r="BZ13" i="4"/>
  <c r="CA13" i="4"/>
  <c r="CB13" i="4"/>
  <c r="CC13" i="4"/>
  <c r="CC14" i="4" s="1"/>
  <c r="CD13" i="4"/>
  <c r="CE13" i="4"/>
  <c r="CF13" i="4"/>
  <c r="CG13" i="4"/>
  <c r="CG14" i="4" s="1"/>
  <c r="CH13" i="4"/>
  <c r="CI13" i="4"/>
  <c r="CJ13" i="4"/>
  <c r="CK13" i="4"/>
  <c r="CK14" i="4" s="1"/>
  <c r="CL13" i="4"/>
  <c r="CM13" i="4"/>
  <c r="CN13" i="4"/>
  <c r="CO13" i="4"/>
  <c r="CO14" i="4" s="1"/>
  <c r="CP13" i="4"/>
  <c r="CQ13" i="4"/>
  <c r="CR13" i="4"/>
  <c r="CS13" i="4"/>
  <c r="CS14" i="4" s="1"/>
  <c r="CT13" i="4"/>
  <c r="CU13" i="4"/>
  <c r="CV13" i="4"/>
  <c r="CW13" i="4"/>
  <c r="CW14" i="4" s="1"/>
  <c r="CX13" i="4"/>
  <c r="CY13" i="4"/>
  <c r="CZ13" i="4"/>
  <c r="DA13" i="4"/>
  <c r="DB13" i="4"/>
  <c r="DC13" i="4"/>
  <c r="DD13" i="4"/>
  <c r="DE13" i="4"/>
  <c r="BJ13" i="4"/>
  <c r="BK7" i="4"/>
  <c r="BL7" i="4"/>
  <c r="BM7" i="4"/>
  <c r="BN7" i="4"/>
  <c r="BO7" i="4"/>
  <c r="BP7" i="4"/>
  <c r="BQ7" i="4"/>
  <c r="BR7" i="4"/>
  <c r="BS7" i="4"/>
  <c r="BT7" i="4"/>
  <c r="BU7" i="4"/>
  <c r="BV7" i="4"/>
  <c r="BW7" i="4"/>
  <c r="BX7" i="4"/>
  <c r="BY7" i="4"/>
  <c r="BZ7" i="4"/>
  <c r="CA7" i="4"/>
  <c r="CB7" i="4"/>
  <c r="CC7" i="4"/>
  <c r="CD7" i="4"/>
  <c r="CE7" i="4"/>
  <c r="CF7" i="4"/>
  <c r="CG7" i="4"/>
  <c r="CH7" i="4"/>
  <c r="CI7" i="4"/>
  <c r="CJ7" i="4"/>
  <c r="CK7" i="4"/>
  <c r="CL7" i="4"/>
  <c r="CM7" i="4"/>
  <c r="CN7" i="4"/>
  <c r="CO7" i="4"/>
  <c r="CP7" i="4"/>
  <c r="CQ7" i="4"/>
  <c r="CR7" i="4"/>
  <c r="CS7" i="4"/>
  <c r="CT7" i="4"/>
  <c r="CU7" i="4"/>
  <c r="CV7" i="4"/>
  <c r="CW7" i="4"/>
  <c r="CX7" i="4"/>
  <c r="CY7" i="4"/>
  <c r="CZ7" i="4"/>
  <c r="DA7" i="4"/>
  <c r="DB7" i="4"/>
  <c r="DC7" i="4"/>
  <c r="DD7" i="4"/>
  <c r="DE7" i="4"/>
  <c r="BJ7" i="4"/>
  <c r="BK5" i="4"/>
  <c r="BL5" i="4"/>
  <c r="BM5" i="4"/>
  <c r="BN5" i="4"/>
  <c r="BO5" i="4"/>
  <c r="BP5" i="4"/>
  <c r="BQ5" i="4"/>
  <c r="BR5" i="4"/>
  <c r="BS5" i="4"/>
  <c r="BT5" i="4"/>
  <c r="BU5" i="4"/>
  <c r="BV5" i="4"/>
  <c r="BW5" i="4"/>
  <c r="BX5" i="4"/>
  <c r="BY5" i="4"/>
  <c r="BZ5" i="4"/>
  <c r="CA5" i="4"/>
  <c r="CB5" i="4"/>
  <c r="CC5" i="4"/>
  <c r="CD5" i="4"/>
  <c r="CE5" i="4"/>
  <c r="CF5" i="4"/>
  <c r="CG5" i="4"/>
  <c r="CH5" i="4"/>
  <c r="CI5" i="4"/>
  <c r="CJ5" i="4"/>
  <c r="CK5" i="4"/>
  <c r="CL5" i="4"/>
  <c r="CM5" i="4"/>
  <c r="CN5" i="4"/>
  <c r="CO5" i="4"/>
  <c r="CP5" i="4"/>
  <c r="CQ5" i="4"/>
  <c r="CR5" i="4"/>
  <c r="CS5" i="4"/>
  <c r="CT5" i="4"/>
  <c r="CU5" i="4"/>
  <c r="CV5" i="4"/>
  <c r="CW5" i="4"/>
  <c r="CX5" i="4"/>
  <c r="CY5" i="4"/>
  <c r="CZ5" i="4"/>
  <c r="DA5" i="4"/>
  <c r="DB5" i="4"/>
  <c r="DC5" i="4"/>
  <c r="DD5" i="4"/>
  <c r="DE5" i="4"/>
  <c r="BJ5" i="4"/>
  <c r="DE3" i="4"/>
  <c r="BK3" i="4"/>
  <c r="BL3" i="4"/>
  <c r="BM3" i="4"/>
  <c r="BN3" i="4"/>
  <c r="BO3" i="4"/>
  <c r="BP3" i="4"/>
  <c r="BQ3" i="4"/>
  <c r="BR3" i="4"/>
  <c r="BS3" i="4"/>
  <c r="BT3" i="4"/>
  <c r="BU3" i="4"/>
  <c r="BV3" i="4"/>
  <c r="BW3" i="4"/>
  <c r="BX3" i="4"/>
  <c r="BY3" i="4"/>
  <c r="BZ3" i="4"/>
  <c r="CA3" i="4"/>
  <c r="CB3" i="4"/>
  <c r="CC3" i="4"/>
  <c r="CD3" i="4"/>
  <c r="CE3" i="4"/>
  <c r="CF3" i="4"/>
  <c r="CG3" i="4"/>
  <c r="CH3" i="4"/>
  <c r="CI3" i="4"/>
  <c r="CJ3" i="4"/>
  <c r="CK3" i="4"/>
  <c r="CL3" i="4"/>
  <c r="CM3" i="4"/>
  <c r="CN3" i="4"/>
  <c r="CO3" i="4"/>
  <c r="CP3" i="4"/>
  <c r="CQ3" i="4"/>
  <c r="CR3" i="4"/>
  <c r="CS3" i="4"/>
  <c r="CT3" i="4"/>
  <c r="CU3" i="4"/>
  <c r="CV3" i="4"/>
  <c r="CW3" i="4"/>
  <c r="CX3" i="4"/>
  <c r="CY3" i="4"/>
  <c r="CZ3" i="4"/>
  <c r="DA3" i="4"/>
  <c r="DB3" i="4"/>
  <c r="DC3" i="4"/>
  <c r="DD3" i="4"/>
  <c r="BJ3" i="4"/>
  <c r="BO32" i="4" l="1"/>
  <c r="BO31" i="4"/>
  <c r="BS32" i="4"/>
  <c r="BS31" i="4"/>
  <c r="BW32" i="4"/>
  <c r="BW31" i="4"/>
  <c r="CA32" i="4"/>
  <c r="CA31" i="4"/>
  <c r="CE32" i="4"/>
  <c r="CE31" i="4"/>
  <c r="CI32" i="4"/>
  <c r="CI31" i="4"/>
  <c r="CM32" i="4"/>
  <c r="CM31" i="4"/>
  <c r="CQ32" i="4"/>
  <c r="CQ31" i="4"/>
  <c r="CU32" i="4"/>
  <c r="CU31" i="4"/>
  <c r="CY32" i="4"/>
  <c r="CY31" i="4"/>
  <c r="DC32" i="4"/>
  <c r="DC31" i="4"/>
  <c r="BL31" i="4"/>
  <c r="BL32" i="4"/>
  <c r="BP31" i="4"/>
  <c r="BP32" i="4"/>
  <c r="BT31" i="4"/>
  <c r="BT32" i="4"/>
  <c r="BX31" i="4"/>
  <c r="BX32" i="4"/>
  <c r="CB31" i="4"/>
  <c r="CB32" i="4"/>
  <c r="CF31" i="4"/>
  <c r="CF32" i="4"/>
  <c r="CJ31" i="4"/>
  <c r="CJ32" i="4"/>
  <c r="CN31" i="4"/>
  <c r="CN32" i="4"/>
  <c r="CR31" i="4"/>
  <c r="CR32" i="4"/>
  <c r="CV31" i="4"/>
  <c r="CV32" i="4"/>
  <c r="CZ31" i="4"/>
  <c r="CZ32" i="4"/>
  <c r="DD31" i="4"/>
  <c r="DD32" i="4"/>
  <c r="BK31" i="4"/>
  <c r="BM32" i="4"/>
  <c r="BM31" i="4"/>
  <c r="BQ32" i="4"/>
  <c r="BQ31" i="4"/>
  <c r="BU32" i="4"/>
  <c r="BU31" i="4"/>
  <c r="BY32" i="4"/>
  <c r="BY31" i="4"/>
  <c r="CC32" i="4"/>
  <c r="CC31" i="4"/>
  <c r="CG32" i="4"/>
  <c r="CG31" i="4"/>
  <c r="CK32" i="4"/>
  <c r="CK31" i="4"/>
  <c r="CO32" i="4"/>
  <c r="CO31" i="4"/>
  <c r="CS32" i="4"/>
  <c r="CS31" i="4"/>
  <c r="CW32" i="4"/>
  <c r="CW31" i="4"/>
  <c r="DA32" i="4"/>
  <c r="DA31" i="4"/>
  <c r="DE32" i="4"/>
  <c r="DE31" i="4"/>
  <c r="BN31" i="4"/>
  <c r="BN32" i="4"/>
  <c r="BR31" i="4"/>
  <c r="BR32" i="4"/>
  <c r="BV31" i="4"/>
  <c r="BV32" i="4"/>
  <c r="BZ31" i="4"/>
  <c r="BZ32" i="4"/>
  <c r="CD31" i="4"/>
  <c r="CD32" i="4"/>
  <c r="CH31" i="4"/>
  <c r="CH32" i="4"/>
  <c r="CL31" i="4"/>
  <c r="CL32" i="4"/>
  <c r="CP31" i="4"/>
  <c r="CP32" i="4"/>
  <c r="CT31" i="4"/>
  <c r="CT32" i="4"/>
  <c r="CX31" i="4"/>
  <c r="CX32" i="4"/>
  <c r="DB31" i="4"/>
  <c r="DB32" i="4"/>
  <c r="BJ32" i="4"/>
  <c r="BJ31" i="4"/>
  <c r="BK32" i="4"/>
  <c r="BJ12" i="4"/>
  <c r="BK26" i="4"/>
  <c r="BO26" i="4"/>
  <c r="BS26" i="4"/>
  <c r="BW26" i="4"/>
  <c r="CA26" i="4"/>
  <c r="CE26" i="4"/>
  <c r="CI26" i="4"/>
  <c r="CM26" i="4"/>
  <c r="CQ26" i="4"/>
  <c r="CU26" i="4"/>
  <c r="CY26" i="4"/>
  <c r="DC26" i="4"/>
  <c r="DD26" i="4"/>
  <c r="DB26" i="4"/>
  <c r="CZ26" i="4"/>
  <c r="CX26" i="4"/>
  <c r="CV26" i="4"/>
  <c r="CT26" i="4"/>
  <c r="CR26" i="4"/>
  <c r="CP26" i="4"/>
  <c r="CN26" i="4"/>
  <c r="CL26" i="4"/>
  <c r="CJ26" i="4"/>
  <c r="BJ14" i="4"/>
  <c r="BK14" i="4"/>
  <c r="BS14" i="4"/>
  <c r="CA14" i="4"/>
  <c r="CI14" i="4"/>
  <c r="CQ14" i="4"/>
  <c r="CY14" i="4"/>
  <c r="DC14" i="4"/>
  <c r="BO14" i="4"/>
  <c r="BW14" i="4"/>
  <c r="CE14" i="4"/>
  <c r="CM14" i="4"/>
  <c r="CU14" i="4"/>
  <c r="DA14" i="4"/>
  <c r="DE14" i="4"/>
  <c r="DD14" i="4"/>
  <c r="DB14" i="4"/>
  <c r="CZ14" i="4"/>
  <c r="CX14" i="4"/>
  <c r="CV14" i="4"/>
  <c r="CT14" i="4"/>
  <c r="CR14" i="4"/>
  <c r="CP14" i="4"/>
  <c r="CN14" i="4"/>
  <c r="CL14" i="4"/>
  <c r="CJ14" i="4"/>
  <c r="CH14" i="4"/>
  <c r="CF14" i="4"/>
  <c r="CD14" i="4"/>
  <c r="CB14" i="4"/>
  <c r="BZ14" i="4"/>
  <c r="BX14" i="4"/>
  <c r="BV14" i="4"/>
  <c r="BT14" i="4"/>
  <c r="BR14" i="4"/>
  <c r="BP14" i="4"/>
  <c r="BN14" i="4"/>
  <c r="BL14" i="4"/>
  <c r="BJ16" i="4"/>
  <c r="BK16" i="4"/>
  <c r="BS16" i="4"/>
  <c r="CA16" i="4"/>
  <c r="CI16" i="4"/>
  <c r="CQ16" i="4"/>
  <c r="CY16" i="4"/>
  <c r="BO16" i="4"/>
  <c r="BW16" i="4"/>
  <c r="CE16" i="4"/>
  <c r="CM16" i="4"/>
  <c r="CU16" i="4"/>
  <c r="DC16" i="4"/>
  <c r="DD16" i="4"/>
  <c r="DB16" i="4"/>
  <c r="CZ16" i="4"/>
  <c r="CX16" i="4"/>
  <c r="CV16" i="4"/>
  <c r="CT16" i="4"/>
  <c r="CR16" i="4"/>
  <c r="CP16" i="4"/>
  <c r="CN16" i="4"/>
  <c r="CL16" i="4"/>
  <c r="CJ16" i="4"/>
  <c r="CH16" i="4"/>
  <c r="CF16" i="4"/>
  <c r="CD16" i="4"/>
  <c r="CB16" i="4"/>
  <c r="BZ16" i="4"/>
  <c r="BX16" i="4"/>
  <c r="BV16" i="4"/>
  <c r="BT16" i="4"/>
  <c r="BR16" i="4"/>
  <c r="BP16" i="4"/>
  <c r="BN16" i="4"/>
  <c r="BL16" i="4"/>
  <c r="BJ18" i="4"/>
  <c r="BK18" i="4"/>
  <c r="BS18" i="4"/>
  <c r="CA18" i="4"/>
  <c r="CI18" i="4"/>
  <c r="CQ18" i="4"/>
  <c r="CY18" i="4"/>
  <c r="BO18" i="4"/>
  <c r="BW18" i="4"/>
  <c r="CE18" i="4"/>
  <c r="CM18" i="4"/>
  <c r="CU18" i="4"/>
  <c r="DC18" i="4"/>
  <c r="DD18" i="4"/>
  <c r="DB18" i="4"/>
  <c r="CZ18" i="4"/>
  <c r="CX18" i="4"/>
  <c r="CV18" i="4"/>
  <c r="CT18" i="4"/>
  <c r="CR18" i="4"/>
  <c r="CP18" i="4"/>
  <c r="CN18" i="4"/>
  <c r="CL18" i="4"/>
  <c r="CJ18" i="4"/>
  <c r="CH18" i="4"/>
  <c r="CF18" i="4"/>
  <c r="CD18" i="4"/>
  <c r="CB18" i="4"/>
  <c r="BZ18" i="4"/>
  <c r="BX18" i="4"/>
  <c r="BV18" i="4"/>
  <c r="BT18" i="4"/>
  <c r="BR18" i="4"/>
  <c r="BP18" i="4"/>
  <c r="BN18" i="4"/>
  <c r="BL18" i="4"/>
  <c r="DE26" i="4"/>
  <c r="DA26" i="4"/>
  <c r="CW26" i="4"/>
  <c r="CS26" i="4"/>
  <c r="CO26" i="4"/>
  <c r="CK26" i="4"/>
  <c r="CG26" i="4"/>
  <c r="CC26" i="4"/>
  <c r="BY26" i="4"/>
  <c r="BU26" i="4"/>
  <c r="BQ26" i="4"/>
  <c r="BM26" i="4"/>
  <c r="DE28" i="4"/>
  <c r="DA28" i="4"/>
  <c r="CW28" i="4"/>
  <c r="CS28" i="4"/>
  <c r="CO28" i="4"/>
  <c r="CK28" i="4"/>
  <c r="CH26" i="4"/>
  <c r="CF26" i="4"/>
  <c r="CD26" i="4"/>
  <c r="CB26" i="4"/>
  <c r="BZ26" i="4"/>
  <c r="BX26" i="4"/>
  <c r="BV26" i="4"/>
  <c r="BT26" i="4"/>
  <c r="BR26" i="4"/>
  <c r="BP26" i="4"/>
  <c r="BN26" i="4"/>
  <c r="BL26" i="4"/>
  <c r="CM28" i="4"/>
  <c r="CQ28" i="4"/>
  <c r="CU28" i="4"/>
  <c r="CY28" i="4"/>
  <c r="DC28" i="4"/>
  <c r="DD28" i="4"/>
  <c r="DB28" i="4"/>
  <c r="CZ28" i="4"/>
  <c r="CX28" i="4"/>
  <c r="CV28" i="4"/>
  <c r="CT28" i="4"/>
  <c r="CR28" i="4"/>
  <c r="CP28" i="4"/>
  <c r="CN28" i="4"/>
  <c r="CL28" i="4"/>
  <c r="CJ28" i="4"/>
  <c r="CH28" i="4"/>
  <c r="CF28" i="4"/>
  <c r="CD28" i="4"/>
  <c r="CB28" i="4"/>
  <c r="BZ28" i="4"/>
  <c r="BX28" i="4"/>
  <c r="BV28" i="4"/>
  <c r="BT28" i="4"/>
  <c r="BR28" i="4"/>
  <c r="BP28" i="4"/>
  <c r="BN28" i="4"/>
  <c r="BL28" i="4"/>
  <c r="CI28" i="4"/>
  <c r="CG28" i="4"/>
  <c r="CE28" i="4"/>
  <c r="CC28" i="4"/>
  <c r="CA28" i="4"/>
  <c r="BY28" i="4"/>
  <c r="BW28" i="4"/>
  <c r="BU28" i="4"/>
  <c r="BS28" i="4"/>
  <c r="BQ28" i="4"/>
  <c r="BO28" i="4"/>
  <c r="BM28" i="4"/>
  <c r="BK28" i="4"/>
  <c r="BK12" i="4" l="1"/>
  <c r="BL12" i="4"/>
  <c r="BN12" i="4"/>
  <c r="BP12" i="4"/>
  <c r="BR12" i="4"/>
  <c r="BT12" i="4"/>
  <c r="BV12" i="4"/>
  <c r="BX12" i="4"/>
  <c r="BZ12" i="4"/>
  <c r="CB12" i="4"/>
  <c r="CD12" i="4"/>
  <c r="CF12" i="4"/>
  <c r="CH12" i="4"/>
  <c r="CJ12" i="4"/>
  <c r="CL12" i="4"/>
  <c r="CN12" i="4"/>
  <c r="CP12" i="4"/>
  <c r="CR12" i="4"/>
  <c r="CT12" i="4"/>
  <c r="CV12" i="4"/>
  <c r="CX12" i="4"/>
  <c r="CZ12" i="4"/>
  <c r="DB12" i="4"/>
  <c r="DD12" i="4"/>
  <c r="BM12" i="4"/>
  <c r="BO12" i="4"/>
  <c r="BQ12" i="4"/>
  <c r="BS12" i="4"/>
  <c r="BU12" i="4"/>
  <c r="BW12" i="4"/>
  <c r="BY12" i="4"/>
  <c r="CA12" i="4"/>
  <c r="CC12" i="4"/>
  <c r="CE12" i="4"/>
  <c r="CG12" i="4"/>
  <c r="CI12" i="4"/>
  <c r="CK12" i="4"/>
  <c r="CM12" i="4"/>
  <c r="CO12" i="4"/>
  <c r="CQ12" i="4"/>
  <c r="CS12" i="4"/>
  <c r="CU12" i="4"/>
  <c r="CW12" i="4"/>
  <c r="CY12" i="4"/>
  <c r="DA12" i="4"/>
  <c r="DC12" i="4"/>
  <c r="DE12" i="4"/>
</calcChain>
</file>

<file path=xl/sharedStrings.xml><?xml version="1.0" encoding="utf-8"?>
<sst xmlns="http://schemas.openxmlformats.org/spreadsheetml/2006/main" count="657" uniqueCount="229">
  <si>
    <t>bal_com_PIB</t>
  </si>
  <si>
    <t>FDI</t>
  </si>
  <si>
    <t>Dep_Gouv_Cons</t>
  </si>
  <si>
    <t>Inves</t>
  </si>
  <si>
    <t>Crois_PIB</t>
  </si>
  <si>
    <t>Croiss_hab_PIB</t>
  </si>
  <si>
    <t>Export_PIB</t>
  </si>
  <si>
    <t>FBCF</t>
  </si>
  <si>
    <t>inflation</t>
  </si>
  <si>
    <t>Terre_Agri</t>
  </si>
  <si>
    <t>CO2</t>
  </si>
  <si>
    <t>Electricity</t>
  </si>
  <si>
    <t>En_Renouv</t>
  </si>
  <si>
    <t>Res_nat</t>
  </si>
  <si>
    <t>Air_Pollution</t>
  </si>
  <si>
    <t>Terre_Forest</t>
  </si>
  <si>
    <t>Esp_Proteg</t>
  </si>
  <si>
    <t>taux_chom</t>
  </si>
  <si>
    <t>Tx_mor_moins_5_ans</t>
  </si>
  <si>
    <t>Esper_vie_naiss</t>
  </si>
  <si>
    <t>acces_electrique</t>
  </si>
  <si>
    <t>drink_water</t>
  </si>
  <si>
    <t>sanitation</t>
  </si>
  <si>
    <t>croissance_pop</t>
  </si>
  <si>
    <t>dep_edu</t>
  </si>
  <si>
    <t>tx_alpha_aldu</t>
  </si>
  <si>
    <t>dep_sante</t>
  </si>
  <si>
    <t>Angola</t>
  </si>
  <si>
    <t>Burundi</t>
  </si>
  <si>
    <t>Benin</t>
  </si>
  <si>
    <t>BurFaso</t>
  </si>
  <si>
    <t>Botswana</t>
  </si>
  <si>
    <t>CRA</t>
  </si>
  <si>
    <t>CIV</t>
  </si>
  <si>
    <t>Cameroon</t>
  </si>
  <si>
    <t>DRC</t>
  </si>
  <si>
    <t>ConRep</t>
  </si>
  <si>
    <t>Comoros</t>
  </si>
  <si>
    <t>Eritrea</t>
  </si>
  <si>
    <t>Ethiopia</t>
  </si>
  <si>
    <t>Gabon</t>
  </si>
  <si>
    <t>Ghana</t>
  </si>
  <si>
    <t>Guinea</t>
  </si>
  <si>
    <t>Gamb</t>
  </si>
  <si>
    <t>GuiBissau</t>
  </si>
  <si>
    <t>EquaGuinea</t>
  </si>
  <si>
    <t>Kenya</t>
  </si>
  <si>
    <t>Liberia</t>
  </si>
  <si>
    <t>Lesotho</t>
  </si>
  <si>
    <t>Madagascar</t>
  </si>
  <si>
    <t>Mali</t>
  </si>
  <si>
    <t>Mozambique</t>
  </si>
  <si>
    <t>Mauritania</t>
  </si>
  <si>
    <t>Mauritius</t>
  </si>
  <si>
    <t>Malawi</t>
  </si>
  <si>
    <t>Namibia</t>
  </si>
  <si>
    <t>Niger</t>
  </si>
  <si>
    <t>Nigeria</t>
  </si>
  <si>
    <t>Rwanda</t>
  </si>
  <si>
    <t>Sudan</t>
  </si>
  <si>
    <t>Senegal</t>
  </si>
  <si>
    <t>SierLeone</t>
  </si>
  <si>
    <t>Somalia</t>
  </si>
  <si>
    <t>SouSudan</t>
  </si>
  <si>
    <t>SaoTomePrincipe</t>
  </si>
  <si>
    <t>Eswatini</t>
  </si>
  <si>
    <t>Seychelles</t>
  </si>
  <si>
    <t>Chad</t>
  </si>
  <si>
    <t>Togo</t>
  </si>
  <si>
    <t>Tanzania</t>
  </si>
  <si>
    <t>Uganda</t>
  </si>
  <si>
    <t>Zambia</t>
  </si>
  <si>
    <t>Zimbabwe</t>
  </si>
  <si>
    <t>Environnement</t>
  </si>
  <si>
    <t>NA</t>
  </si>
  <si>
    <t>Forme du sous indicateur du groupe I</t>
  </si>
  <si>
    <t>Cabo Verde</t>
  </si>
  <si>
    <t>South Africa</t>
  </si>
  <si>
    <t>Dimension</t>
  </si>
  <si>
    <t>Axe 1</t>
  </si>
  <si>
    <t>Axe 2</t>
  </si>
  <si>
    <t>Economiques</t>
  </si>
  <si>
    <t>Sociale</t>
  </si>
  <si>
    <t>Axe 3</t>
  </si>
  <si>
    <t>ISDDEconomique</t>
  </si>
  <si>
    <t>ISDDEnvironnement</t>
  </si>
  <si>
    <t>ISDDSociale</t>
  </si>
  <si>
    <t>Developpement Durable</t>
  </si>
  <si>
    <t>Indice</t>
  </si>
  <si>
    <t>Indice Normalisé</t>
  </si>
  <si>
    <t>Variables</t>
  </si>
  <si>
    <t>Globale</t>
  </si>
  <si>
    <t>Coordonnées des variables par dimension</t>
  </si>
  <si>
    <t>Axe   1</t>
  </si>
  <si>
    <t>Axe   2</t>
  </si>
  <si>
    <t>Axe   3</t>
  </si>
  <si>
    <t>Axe   4</t>
  </si>
  <si>
    <t>Valeurs Propres</t>
  </si>
  <si>
    <t>Dimension_Economique</t>
  </si>
  <si>
    <t>Dimmension_Environement</t>
  </si>
  <si>
    <t>Dimension_Sociale</t>
  </si>
  <si>
    <t>Classement Générale</t>
  </si>
  <si>
    <t>ISDDG</t>
  </si>
  <si>
    <t>ractifié</t>
  </si>
  <si>
    <t>Revenu Moyen</t>
  </si>
  <si>
    <t>Afrique Sud</t>
  </si>
  <si>
    <t>Zambie</t>
  </si>
  <si>
    <t>Afrique du Sud</t>
  </si>
  <si>
    <t>Revenu faible</t>
  </si>
  <si>
    <t>Afrique Est</t>
  </si>
  <si>
    <t>Ouganda</t>
  </si>
  <si>
    <t>pas encore</t>
  </si>
  <si>
    <t>Tanzanie</t>
  </si>
  <si>
    <t>Afrique Ouest</t>
  </si>
  <si>
    <t>Afrique centrale</t>
  </si>
  <si>
    <t>Tchad</t>
  </si>
  <si>
    <t>Revenu élevé</t>
  </si>
  <si>
    <t>Ile</t>
  </si>
  <si>
    <t>Sao Tome and Principe</t>
  </si>
  <si>
    <t>Sao Tomé-et-Principe</t>
  </si>
  <si>
    <t>South Sudan</t>
  </si>
  <si>
    <t>Soudan du Sud</t>
  </si>
  <si>
    <t>Somalie</t>
  </si>
  <si>
    <t>Sierra Leone</t>
  </si>
  <si>
    <t>Sénégal</t>
  </si>
  <si>
    <t>Soudan</t>
  </si>
  <si>
    <t>Nigéria</t>
  </si>
  <si>
    <t>Namibie</t>
  </si>
  <si>
    <t>Maurice</t>
  </si>
  <si>
    <t>Mauritanie</t>
  </si>
  <si>
    <t>Libéria</t>
  </si>
  <si>
    <t>Equatorial Guinea</t>
  </si>
  <si>
    <t>Guinée équatoriale</t>
  </si>
  <si>
    <t>Guinea-Bissau</t>
  </si>
  <si>
    <t>Guinée-Bissau</t>
  </si>
  <si>
    <t>Gambia, The</t>
  </si>
  <si>
    <t>Gambie</t>
  </si>
  <si>
    <t>Guinée</t>
  </si>
  <si>
    <t>Éthiopie</t>
  </si>
  <si>
    <t>Érythrée</t>
  </si>
  <si>
    <t xml:space="preserve">Cabo Verde </t>
  </si>
  <si>
    <t>Comores</t>
  </si>
  <si>
    <t>Congo, Rep.</t>
  </si>
  <si>
    <t>Congo, République du</t>
  </si>
  <si>
    <t>Congo, Dem. Rep.</t>
  </si>
  <si>
    <t>Congo, République démocratique du</t>
  </si>
  <si>
    <t>Cameroun</t>
  </si>
  <si>
    <t>Cote d'Ivoire</t>
  </si>
  <si>
    <t>Côte d'Ivoire</t>
  </si>
  <si>
    <t>Central African Republic</t>
  </si>
  <si>
    <t>République centrafricaine</t>
  </si>
  <si>
    <t>Burkina Faso</t>
  </si>
  <si>
    <t>Bénin</t>
  </si>
  <si>
    <t>accord_commerce</t>
  </si>
  <si>
    <t>Fixed_tel_subscription</t>
  </si>
  <si>
    <t>user_internet_Population</t>
  </si>
  <si>
    <t>depense_sante</t>
  </si>
  <si>
    <t>taux_alpha_aldu</t>
  </si>
  <si>
    <t>dépenses_edu</t>
  </si>
  <si>
    <t>Esperance_vie_naiss</t>
  </si>
  <si>
    <t>Taux_mor_moins_5_ans</t>
  </si>
  <si>
    <t>salaire_pour_fem</t>
  </si>
  <si>
    <t>Espace_Proteg</t>
  </si>
  <si>
    <t>Ressourc_nat</t>
  </si>
  <si>
    <t>Energie_Renouv</t>
  </si>
  <si>
    <t>VAB_agri</t>
  </si>
  <si>
    <t>VAB</t>
  </si>
  <si>
    <t>Epargne_PIB</t>
  </si>
  <si>
    <t>Croissance_PIB</t>
  </si>
  <si>
    <t>Cred_inter_sect</t>
  </si>
  <si>
    <t xml:space="preserve"> investment (% of GDP)</t>
  </si>
  <si>
    <t>Creance_Gouv_PIB</t>
  </si>
  <si>
    <t>ballance_comercial_PIB</t>
  </si>
  <si>
    <t>Groupe de revenu</t>
  </si>
  <si>
    <t>Position</t>
  </si>
  <si>
    <t>Pays_anglais</t>
  </si>
  <si>
    <t>Pays_french</t>
  </si>
  <si>
    <t>Dimension Institutionel (Supplement)</t>
  </si>
  <si>
    <t>Dimension social</t>
  </si>
  <si>
    <t>Dimension Environement</t>
  </si>
  <si>
    <t>Dimension Economique</t>
  </si>
  <si>
    <t>Pays d'Afrique Subsaharienne (48 pays)</t>
  </si>
  <si>
    <t>Les pays d'Afrique Subsaharienne selon leur Position</t>
  </si>
  <si>
    <t>Sud</t>
  </si>
  <si>
    <t>Ouest</t>
  </si>
  <si>
    <t xml:space="preserve">Est </t>
  </si>
  <si>
    <t>Centre</t>
  </si>
  <si>
    <t xml:space="preserve">RCA </t>
  </si>
  <si>
    <t>Congo, RDC</t>
  </si>
  <si>
    <t>Congo</t>
  </si>
  <si>
    <t>Description des variables par dimension</t>
  </si>
  <si>
    <t>Description des variables</t>
  </si>
  <si>
    <t>Solde de la balance commenrcial divisé par le PIB</t>
  </si>
  <si>
    <t xml:space="preserve">Investissement Directe etranger </t>
  </si>
  <si>
    <t>Les dépenses de consommation finale des administrations publiques exprimer en pourcentage du PIB</t>
  </si>
  <si>
    <t>investissement total exprimé en pourcentage du PIB</t>
  </si>
  <si>
    <t>Taux de croissance du PIB</t>
  </si>
  <si>
    <t>Taux de croissance du PIB/par tête</t>
  </si>
  <si>
    <t>Exportation des biens et services en pourcentage du PIB</t>
  </si>
  <si>
    <t>Formation brut de de capital fixe en pourcentage du PIB</t>
  </si>
  <si>
    <t>Inflation en glissement annuel, deflateur du PIB</t>
  </si>
  <si>
    <t>DImension Environnement</t>
  </si>
  <si>
    <t>La terre agricole exprimé en pourcentage de la surface total du pays</t>
  </si>
  <si>
    <t>CO2 emissions (metric tons per capita)</t>
  </si>
  <si>
    <t>Electricity consumption per capita (www.worlddata.info)</t>
  </si>
  <si>
    <t>Energie renouvelable exprimé en porcentage des energé consommé</t>
  </si>
  <si>
    <t>revenu total pouvant être généré par l'extraction de la ressource naturelle (% PIB)</t>
  </si>
  <si>
    <t>PM2.5 air pollution, mean annual exposure (micrograms per cubic meter)</t>
  </si>
  <si>
    <t>Forest area (Exprimer en pourcentage du territoire du pays)</t>
  </si>
  <si>
    <t>Terrestrial and marine protected area (% of total territorial area)</t>
  </si>
  <si>
    <t>DImension Sociale</t>
  </si>
  <si>
    <t xml:space="preserve">Taux de chomage </t>
  </si>
  <si>
    <t>Taux de mortalité des enfants de moins de 5 ans pour 1000</t>
  </si>
  <si>
    <t>Espérance de vie a la naissance</t>
  </si>
  <si>
    <t>Part de la population qui a accès a  l'ectricité</t>
  </si>
  <si>
    <t>Part de la population qui  a accès a de l'eau potable (Le necessaire)</t>
  </si>
  <si>
    <t>Part de la population qui a accès à une bonne hygiène</t>
  </si>
  <si>
    <t>Croissance de la population</t>
  </si>
  <si>
    <t>dépenses en education exprimé en pourcentage du PIB</t>
  </si>
  <si>
    <t xml:space="preserve">Taux d'alphabétisation des aldultes </t>
  </si>
  <si>
    <t>Dépenses de santé exprimé en pourcentage du PIB</t>
  </si>
  <si>
    <t>Dimension institutionnel</t>
  </si>
  <si>
    <t>Proportion de la population qui a accès a internet</t>
  </si>
  <si>
    <t>Proportion de la population qui a souscrit au service de communication</t>
  </si>
  <si>
    <t>Savoir si le pays à ractifier ou pars l'accord international de commerce</t>
  </si>
  <si>
    <t>L'indice KMO permet de mesurer l'adéquation des variables utilisées dans une analyse factorielle. 
Il permet de juger de la pertinence ou non de recourir à l'analyse en composante principale. Il est calculé pour l'ensemble des variables (KMO) et pour chaque variable (MSA c'est à dire Kaiser's Measure of Sampling Adequacy). C'est donc un indicateur résumé permettant de savoir pour l'ensemble des variables et pour chaque variable prise individuellement, si les corrélations originales sont supérieures aux corrélations partielles. Ainsi, une variable qui ne serait corrélée à aucune autre devrait certainement être retirée de l'analyse, puisque nous nous intéressons à la variance commune partagée entre les variables. Les valeurs de KMO et des MSA supérieures à 0,8 sont jugées bonnes alors que celles qui sont inférieures à 0,5 sont inacceptables. 
Dans notre cas, nous avons KMO = 0,63. Donc nous sommes dans une zone d'incertitude</t>
  </si>
  <si>
    <t>brute/normé</t>
  </si>
  <si>
    <t>Rang 1</t>
  </si>
  <si>
    <t>Rang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</si>
</sst>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
    <numFmt numFmtId="165" formatCode="0.0"/>
    <numFmt numFmtId="166" formatCode="0.000"/>
  </numFmts>
  <fonts count="3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Verdana"/>
      <family val="2"/>
    </font>
    <font>
      <sz val="9"/>
      <name val="Arial"/>
      <family val="2"/>
    </font>
    <font>
      <sz val="11"/>
      <color theme="1"/>
      <name val="Times New Roman"/>
      <family val="1"/>
    </font>
    <font>
      <b/>
      <sz val="11"/>
      <color theme="1"/>
      <name val="Times New Roman"/>
      <family val="1"/>
    </font>
    <font>
      <b/>
      <sz val="9"/>
      <color theme="1"/>
      <name val="Arial"/>
      <family val="2"/>
    </font>
    <font>
      <b/>
      <sz val="8"/>
      <color indexed="9"/>
      <name val="Verdana"/>
      <family val="2"/>
    </font>
    <font>
      <b/>
      <sz val="12"/>
      <color rgb="FFFF0000"/>
      <name val="Calibri"/>
      <family val="2"/>
      <scheme val="minor"/>
    </font>
    <font>
      <b/>
      <sz val="12"/>
      <color rgb="FF00B050"/>
      <name val="Calibri"/>
      <family val="2"/>
      <scheme val="minor"/>
    </font>
    <font>
      <b/>
      <sz val="22"/>
      <color theme="1"/>
      <name val="Garamond"/>
      <family val="1"/>
    </font>
    <font>
      <sz val="10"/>
      <color theme="1"/>
      <name val="Arial Unicode MS"/>
      <family val="2"/>
    </font>
    <font>
      <b/>
      <sz val="11"/>
      <color rgb="FFFF0000"/>
      <name val="Calibri"/>
      <family val="2"/>
      <scheme val="minor"/>
    </font>
    <font>
      <b/>
      <sz val="10"/>
      <color theme="1"/>
      <name val="Arial Unicode MS"/>
      <family val="2"/>
    </font>
    <font>
      <sz val="10"/>
      <color theme="1"/>
      <name val="Arial Unicode MS"/>
      <family val="2"/>
    </font>
    <font>
      <b/>
      <sz val="11"/>
      <name val="Calibri"/>
      <family val="2"/>
      <scheme val="minor"/>
    </font>
    <font>
      <b/>
      <sz val="11"/>
      <color rgb="FFFF0000"/>
      <name val="Times New Roman"/>
      <family val="1"/>
    </font>
    <font>
      <b/>
      <sz val="11"/>
      <color rgb="FF0070C0"/>
      <name val="Calibri"/>
      <family val="2"/>
      <scheme val="minor"/>
    </font>
    <font>
      <b/>
      <sz val="9"/>
      <name val="Arial"/>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A1E3"/>
        <bgColor indexed="64"/>
      </patternFill>
    </fill>
    <fill>
      <patternFill patternType="solid">
        <fgColor theme="5" tint="0.59999389629810485"/>
        <bgColor indexed="64"/>
      </patternFill>
    </fill>
    <fill>
      <patternFill patternType="solid">
        <fgColor theme="9"/>
        <bgColor indexed="64"/>
      </patternFill>
    </fill>
    <fill>
      <patternFill patternType="solid">
        <fgColor theme="0"/>
        <bgColor indexed="64"/>
      </patternFill>
    </fill>
    <fill>
      <patternFill patternType="solid">
        <fgColor theme="2"/>
        <bgColor indexed="64"/>
      </patternFill>
    </fill>
    <fill>
      <patternFill patternType="solid">
        <fgColor rgb="FF7030A0"/>
        <bgColor indexed="64"/>
      </patternFill>
    </fill>
    <fill>
      <patternFill patternType="solid">
        <fgColor theme="2" tint="-9.9978637043366805E-2"/>
        <bgColor indexed="64"/>
      </patternFill>
    </fill>
    <fill>
      <patternFill patternType="solid">
        <fgColor theme="0" tint="-0.24994659260841701"/>
        <bgColor indexed="64"/>
      </patternFill>
    </fill>
    <fill>
      <patternFill patternType="solid">
        <fgColor theme="6" tint="0.79998168889431442"/>
        <bgColor indexed="64"/>
      </patternFill>
    </fill>
    <fill>
      <patternFill patternType="solid">
        <fgColor rgb="FF00B0F0"/>
        <bgColor indexed="64"/>
      </patternFill>
    </fill>
    <fill>
      <patternFill patternType="solid">
        <fgColor rgb="FF8EE6D1"/>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1">
    <xf numFmtId="0" fontId="0" fillId="0" borderId="0" xfId="0"/>
    <xf numFmtId="0" fontId="18" fillId="33" borderId="10" xfId="0" applyFont="1" applyFill="1" applyBorder="1" applyAlignment="1">
      <alignment horizontal="center" vertical="top" wrapText="1"/>
    </xf>
    <xf numFmtId="0" fontId="18" fillId="34" borderId="10" xfId="0" applyFont="1" applyFill="1" applyBorder="1" applyAlignment="1">
      <alignment horizontal="center" vertical="top" wrapText="1"/>
    </xf>
    <xf numFmtId="0" fontId="18" fillId="35" borderId="10" xfId="0" applyFont="1" applyFill="1" applyBorder="1" applyAlignment="1">
      <alignment horizontal="center" vertical="top" wrapText="1"/>
    </xf>
    <xf numFmtId="0" fontId="19" fillId="36" borderId="10" xfId="0" applyFont="1" applyFill="1" applyBorder="1" applyAlignment="1">
      <alignment vertical="center"/>
    </xf>
    <xf numFmtId="0" fontId="19" fillId="36" borderId="0" xfId="0" applyFont="1" applyFill="1" applyBorder="1" applyAlignment="1">
      <alignment vertical="center"/>
    </xf>
    <xf numFmtId="0" fontId="0" fillId="0" borderId="0" xfId="0" applyAlignment="1">
      <alignment horizontal="center"/>
    </xf>
    <xf numFmtId="0" fontId="18" fillId="33" borderId="0" xfId="0" applyFont="1" applyFill="1" applyBorder="1" applyAlignment="1">
      <alignment horizontal="center" vertical="top" wrapText="1"/>
    </xf>
    <xf numFmtId="0" fontId="18" fillId="34" borderId="0" xfId="0" applyFont="1" applyFill="1" applyBorder="1" applyAlignment="1">
      <alignment horizontal="center" vertical="top" wrapText="1"/>
    </xf>
    <xf numFmtId="0" fontId="18" fillId="35" borderId="0" xfId="0" applyFont="1" applyFill="1" applyBorder="1" applyAlignment="1">
      <alignment horizontal="center" vertical="top" wrapText="1"/>
    </xf>
    <xf numFmtId="2" fontId="20" fillId="0" borderId="10" xfId="0" applyNumberFormat="1" applyFont="1" applyBorder="1" applyAlignment="1">
      <alignment horizontal="center" vertical="center"/>
    </xf>
    <xf numFmtId="2" fontId="20" fillId="0" borderId="11" xfId="0" applyNumberFormat="1" applyFont="1" applyBorder="1" applyAlignment="1">
      <alignment horizontal="center" vertical="center"/>
    </xf>
    <xf numFmtId="2" fontId="20" fillId="0" borderId="12" xfId="0" applyNumberFormat="1" applyFont="1" applyBorder="1" applyAlignment="1">
      <alignment horizontal="center" vertical="center"/>
    </xf>
    <xf numFmtId="2" fontId="21" fillId="0" borderId="13" xfId="0" applyNumberFormat="1" applyFont="1" applyBorder="1" applyAlignment="1">
      <alignment horizontal="center" vertical="center" wrapText="1"/>
    </xf>
    <xf numFmtId="2" fontId="20" fillId="0" borderId="10" xfId="0" applyNumberFormat="1" applyFont="1" applyBorder="1" applyAlignment="1">
      <alignment horizontal="center" vertical="center"/>
    </xf>
    <xf numFmtId="2" fontId="20" fillId="0" borderId="11" xfId="0" applyNumberFormat="1" applyFont="1" applyBorder="1" applyAlignment="1">
      <alignment horizontal="center" vertical="center"/>
    </xf>
    <xf numFmtId="2" fontId="20" fillId="0" borderId="12" xfId="0" applyNumberFormat="1" applyFont="1" applyBorder="1" applyAlignment="1">
      <alignment horizontal="center" vertical="center"/>
    </xf>
    <xf numFmtId="0" fontId="0" fillId="0" borderId="0" xfId="0"/>
    <xf numFmtId="2" fontId="20" fillId="0" borderId="10" xfId="0" applyNumberFormat="1" applyFont="1" applyBorder="1" applyAlignment="1">
      <alignment horizontal="center" vertical="center"/>
    </xf>
    <xf numFmtId="2" fontId="20" fillId="0" borderId="11" xfId="0" applyNumberFormat="1" applyFont="1" applyBorder="1" applyAlignment="1">
      <alignment horizontal="center" vertical="center"/>
    </xf>
    <xf numFmtId="2" fontId="20" fillId="0" borderId="12" xfId="0" applyNumberFormat="1" applyFont="1" applyBorder="1" applyAlignment="1">
      <alignment horizontal="center" vertical="center"/>
    </xf>
    <xf numFmtId="0" fontId="0" fillId="0" borderId="0" xfId="0"/>
    <xf numFmtId="0" fontId="18" fillId="36" borderId="0" xfId="0" applyFont="1" applyFill="1" applyBorder="1" applyAlignment="1">
      <alignment horizontal="center" vertical="top" wrapText="1"/>
    </xf>
    <xf numFmtId="0" fontId="0" fillId="0" borderId="0" xfId="0" applyFill="1"/>
    <xf numFmtId="0" fontId="0" fillId="37" borderId="10" xfId="0" applyFill="1" applyBorder="1" applyAlignment="1">
      <alignment horizontal="center"/>
    </xf>
    <xf numFmtId="0" fontId="19" fillId="36" borderId="10" xfId="0" applyFont="1" applyFill="1" applyBorder="1" applyAlignment="1">
      <alignment horizontal="center" vertical="center"/>
    </xf>
    <xf numFmtId="0" fontId="16" fillId="34" borderId="10" xfId="0" applyFont="1" applyFill="1" applyBorder="1" applyAlignment="1">
      <alignment horizontal="center"/>
    </xf>
    <xf numFmtId="0" fontId="0" fillId="0" borderId="10" xfId="0" applyBorder="1"/>
    <xf numFmtId="0" fontId="0" fillId="0" borderId="10" xfId="0" applyFill="1" applyBorder="1"/>
    <xf numFmtId="2" fontId="0" fillId="0" borderId="10" xfId="0" applyNumberFormat="1" applyBorder="1"/>
    <xf numFmtId="165" fontId="0" fillId="0" borderId="10" xfId="0" applyNumberFormat="1" applyBorder="1"/>
    <xf numFmtId="0" fontId="22" fillId="36" borderId="10" xfId="0" applyFont="1" applyFill="1" applyBorder="1" applyAlignment="1">
      <alignment vertical="center"/>
    </xf>
    <xf numFmtId="0" fontId="23" fillId="0" borderId="0" xfId="0" applyFont="1" applyFill="1" applyBorder="1" applyAlignment="1">
      <alignment horizontal="center" vertical="top" wrapText="1"/>
    </xf>
    <xf numFmtId="0" fontId="23" fillId="38" borderId="10" xfId="0" applyFont="1" applyFill="1" applyBorder="1" applyAlignment="1">
      <alignment horizontal="center" vertical="top" wrapText="1"/>
    </xf>
    <xf numFmtId="0" fontId="23" fillId="35" borderId="10" xfId="0" applyFont="1" applyFill="1" applyBorder="1" applyAlignment="1">
      <alignment horizontal="center" vertical="top" wrapText="1"/>
    </xf>
    <xf numFmtId="0" fontId="23" fillId="34" borderId="10" xfId="0" applyFont="1" applyFill="1" applyBorder="1" applyAlignment="1">
      <alignment horizontal="center" vertical="top" wrapText="1"/>
    </xf>
    <xf numFmtId="0" fontId="23" fillId="33" borderId="10" xfId="0" applyFont="1" applyFill="1" applyBorder="1" applyAlignment="1">
      <alignment horizontal="center" vertical="top" wrapText="1"/>
    </xf>
    <xf numFmtId="0" fontId="24" fillId="39" borderId="10" xfId="0" applyFont="1" applyFill="1" applyBorder="1" applyAlignment="1">
      <alignment horizontal="center"/>
    </xf>
    <xf numFmtId="0" fontId="26" fillId="0" borderId="0" xfId="0" applyFont="1"/>
    <xf numFmtId="0" fontId="27" fillId="0" borderId="0" xfId="0" applyFont="1" applyAlignment="1">
      <alignment horizontal="left" vertical="center"/>
    </xf>
    <xf numFmtId="0" fontId="28" fillId="34" borderId="10" xfId="0" applyFont="1" applyFill="1" applyBorder="1" applyAlignment="1">
      <alignment horizontal="center" vertical="center"/>
    </xf>
    <xf numFmtId="0" fontId="28" fillId="34" borderId="17" xfId="0" applyFont="1" applyFill="1" applyBorder="1" applyAlignment="1">
      <alignment horizontal="center" vertical="center"/>
    </xf>
    <xf numFmtId="0" fontId="28" fillId="34" borderId="18" xfId="0" applyFont="1" applyFill="1" applyBorder="1" applyAlignment="1">
      <alignment horizontal="center" vertical="center"/>
    </xf>
    <xf numFmtId="0" fontId="16" fillId="37" borderId="19" xfId="0" applyFont="1" applyFill="1" applyBorder="1" applyAlignment="1">
      <alignment horizontal="center"/>
    </xf>
    <xf numFmtId="0" fontId="16" fillId="37" borderId="20" xfId="0" applyFont="1" applyFill="1" applyBorder="1" applyAlignment="1">
      <alignment horizontal="center"/>
    </xf>
    <xf numFmtId="0" fontId="22" fillId="37" borderId="19" xfId="0" applyFont="1" applyFill="1" applyBorder="1" applyAlignment="1">
      <alignment horizontal="center" vertical="center"/>
    </xf>
    <xf numFmtId="0" fontId="16" fillId="37" borderId="21" xfId="0" applyFont="1" applyFill="1" applyBorder="1" applyAlignment="1">
      <alignment horizontal="center"/>
    </xf>
    <xf numFmtId="0" fontId="22" fillId="37" borderId="20" xfId="0" applyFont="1" applyFill="1" applyBorder="1" applyAlignment="1">
      <alignment horizontal="center" vertical="center"/>
    </xf>
    <xf numFmtId="0" fontId="0" fillId="37" borderId="20" xfId="0" applyFill="1" applyBorder="1" applyAlignment="1">
      <alignment horizontal="center"/>
    </xf>
    <xf numFmtId="0" fontId="0" fillId="37" borderId="21" xfId="0" applyFill="1" applyBorder="1" applyAlignment="1">
      <alignment horizontal="center"/>
    </xf>
    <xf numFmtId="0" fontId="0" fillId="37" borderId="0" xfId="0" applyFill="1" applyBorder="1" applyAlignment="1">
      <alignment horizontal="center"/>
    </xf>
    <xf numFmtId="0" fontId="0" fillId="37" borderId="12" xfId="0" applyFill="1" applyBorder="1" applyAlignment="1">
      <alignment horizontal="center"/>
    </xf>
    <xf numFmtId="0" fontId="16" fillId="37" borderId="12" xfId="0" applyFont="1" applyFill="1" applyBorder="1" applyAlignment="1">
      <alignment horizontal="center"/>
    </xf>
    <xf numFmtId="0" fontId="0" fillId="37" borderId="15" xfId="0" applyFill="1" applyBorder="1" applyAlignment="1">
      <alignment horizontal="center"/>
    </xf>
    <xf numFmtId="0" fontId="0" fillId="37" borderId="14" xfId="0" applyFill="1" applyBorder="1" applyAlignment="1">
      <alignment horizontal="center"/>
    </xf>
    <xf numFmtId="0" fontId="16" fillId="41" borderId="10" xfId="0" applyFont="1" applyFill="1" applyBorder="1" applyAlignment="1">
      <alignment horizontal="center" vertical="center"/>
    </xf>
    <xf numFmtId="0" fontId="29" fillId="41" borderId="10" xfId="0" applyFont="1" applyFill="1" applyBorder="1" applyAlignment="1">
      <alignment horizontal="center" vertical="center"/>
    </xf>
    <xf numFmtId="0" fontId="23" fillId="33" borderId="12" xfId="0" applyFont="1" applyFill="1" applyBorder="1" applyAlignment="1">
      <alignment horizontal="center" vertical="top" wrapText="1"/>
    </xf>
    <xf numFmtId="0" fontId="30" fillId="41" borderId="10" xfId="0" applyFont="1" applyFill="1" applyBorder="1" applyAlignment="1">
      <alignment horizontal="left" vertical="center"/>
    </xf>
    <xf numFmtId="0" fontId="0" fillId="41" borderId="10" xfId="0" applyFill="1" applyBorder="1"/>
    <xf numFmtId="0" fontId="0" fillId="36" borderId="0" xfId="0" applyFill="1"/>
    <xf numFmtId="166" fontId="0" fillId="0" borderId="0" xfId="0" applyNumberFormat="1" applyAlignment="1">
      <alignment horizontal="center"/>
    </xf>
    <xf numFmtId="166" fontId="0" fillId="0" borderId="0" xfId="0" applyNumberFormat="1" applyAlignment="1">
      <alignment horizontal="center" vertical="center"/>
    </xf>
    <xf numFmtId="0" fontId="34" fillId="37" borderId="10" xfId="0" applyFont="1" applyFill="1" applyBorder="1" applyAlignment="1">
      <alignment horizontal="center" vertical="center"/>
    </xf>
    <xf numFmtId="0" fontId="16" fillId="37" borderId="18" xfId="0" applyFont="1" applyFill="1" applyBorder="1"/>
    <xf numFmtId="0" fontId="16" fillId="37" borderId="10" xfId="0" applyFont="1" applyFill="1" applyBorder="1" applyAlignment="1">
      <alignment horizontal="center"/>
    </xf>
    <xf numFmtId="0" fontId="34" fillId="37" borderId="18" xfId="0" applyFont="1" applyFill="1" applyBorder="1" applyAlignment="1">
      <alignment vertical="center"/>
    </xf>
    <xf numFmtId="0" fontId="34" fillId="37" borderId="10" xfId="0" applyFont="1" applyFill="1" applyBorder="1" applyAlignment="1">
      <alignment vertical="center"/>
    </xf>
    <xf numFmtId="0" fontId="16" fillId="42" borderId="10" xfId="0" applyFont="1" applyFill="1" applyBorder="1" applyAlignment="1">
      <alignment horizontal="center" vertical="center"/>
    </xf>
    <xf numFmtId="2" fontId="16" fillId="37" borderId="10" xfId="0" applyNumberFormat="1" applyFont="1" applyFill="1" applyBorder="1" applyAlignment="1">
      <alignment horizontal="center" vertical="center"/>
    </xf>
    <xf numFmtId="0" fontId="33" fillId="37" borderId="10" xfId="0" applyFont="1" applyFill="1" applyBorder="1" applyAlignment="1">
      <alignment horizontal="center" vertical="center"/>
    </xf>
    <xf numFmtId="166" fontId="0" fillId="37" borderId="10" xfId="0" applyNumberFormat="1" applyFill="1" applyBorder="1" applyAlignment="1">
      <alignment horizontal="center" vertical="center"/>
    </xf>
    <xf numFmtId="166" fontId="0" fillId="37" borderId="10" xfId="0" applyNumberFormat="1" applyFont="1" applyFill="1" applyBorder="1" applyAlignment="1">
      <alignment horizontal="center" vertical="center"/>
    </xf>
    <xf numFmtId="164" fontId="32" fillId="37" borderId="10" xfId="0" applyNumberFormat="1" applyFont="1" applyFill="1" applyBorder="1" applyAlignment="1">
      <alignment horizontal="center" vertical="center"/>
    </xf>
    <xf numFmtId="164" fontId="20" fillId="37" borderId="10" xfId="0" applyNumberFormat="1" applyFont="1" applyFill="1" applyBorder="1" applyAlignment="1">
      <alignment horizontal="center" vertical="center"/>
    </xf>
    <xf numFmtId="0" fontId="0" fillId="37" borderId="10" xfId="0" applyFill="1" applyBorder="1" applyAlignment="1">
      <alignment horizontal="center" vertical="center"/>
    </xf>
    <xf numFmtId="164" fontId="0" fillId="37" borderId="10" xfId="0" applyNumberFormat="1" applyFill="1" applyBorder="1" applyAlignment="1">
      <alignment horizontal="center" vertical="center"/>
    </xf>
    <xf numFmtId="166" fontId="0" fillId="0" borderId="22" xfId="0" applyNumberFormat="1" applyBorder="1" applyAlignment="1">
      <alignment horizontal="center"/>
    </xf>
    <xf numFmtId="166" fontId="0" fillId="0" borderId="21" xfId="0" applyNumberFormat="1" applyBorder="1" applyAlignment="1">
      <alignment horizontal="center" vertical="center"/>
    </xf>
    <xf numFmtId="166" fontId="0" fillId="0" borderId="14" xfId="0" applyNumberFormat="1" applyBorder="1" applyAlignment="1">
      <alignment horizontal="center" vertical="center"/>
    </xf>
    <xf numFmtId="166" fontId="0" fillId="0" borderId="0" xfId="0" applyNumberFormat="1" applyFill="1" applyAlignment="1">
      <alignment horizontal="center" vertical="center"/>
    </xf>
    <xf numFmtId="164" fontId="16" fillId="37" borderId="10" xfId="0" applyNumberFormat="1" applyFont="1" applyFill="1" applyBorder="1" applyAlignment="1">
      <alignment horizontal="center" vertical="center"/>
    </xf>
    <xf numFmtId="164" fontId="16" fillId="37" borderId="12" xfId="0" applyNumberFormat="1" applyFont="1" applyFill="1" applyBorder="1" applyAlignment="1">
      <alignment horizontal="center" vertical="center"/>
    </xf>
    <xf numFmtId="166" fontId="0" fillId="0" borderId="22" xfId="0" applyNumberFormat="1" applyBorder="1" applyAlignment="1">
      <alignment horizontal="center" vertical="center"/>
    </xf>
    <xf numFmtId="166" fontId="0" fillId="0" borderId="21" xfId="0" applyNumberFormat="1" applyFill="1" applyBorder="1" applyAlignment="1">
      <alignment horizontal="center" vertical="center"/>
    </xf>
    <xf numFmtId="164" fontId="21" fillId="42" borderId="10" xfId="0" applyNumberFormat="1" applyFont="1" applyFill="1" applyBorder="1" applyAlignment="1">
      <alignment horizontal="center" vertical="center"/>
    </xf>
    <xf numFmtId="0" fontId="16" fillId="42" borderId="10" xfId="0" applyFont="1" applyFill="1" applyBorder="1"/>
    <xf numFmtId="164" fontId="21" fillId="42" borderId="19" xfId="0" applyNumberFormat="1" applyFont="1" applyFill="1" applyBorder="1" applyAlignment="1">
      <alignment horizontal="center" vertical="center"/>
    </xf>
    <xf numFmtId="0" fontId="16" fillId="42" borderId="19" xfId="0" applyFont="1" applyFill="1" applyBorder="1" applyAlignment="1">
      <alignment horizontal="center" vertical="center"/>
    </xf>
    <xf numFmtId="0" fontId="16" fillId="34" borderId="10" xfId="0" applyFont="1" applyFill="1" applyBorder="1" applyAlignment="1">
      <alignment horizontal="center" vertical="center"/>
    </xf>
    <xf numFmtId="164" fontId="16" fillId="34" borderId="10" xfId="0" applyNumberFormat="1" applyFont="1" applyFill="1" applyBorder="1" applyAlignment="1">
      <alignment horizontal="center" vertical="center"/>
    </xf>
    <xf numFmtId="0" fontId="16" fillId="35" borderId="10" xfId="0" applyFont="1" applyFill="1" applyBorder="1" applyAlignment="1">
      <alignment horizontal="center" vertical="center"/>
    </xf>
    <xf numFmtId="0" fontId="0" fillId="0" borderId="23" xfId="0" applyBorder="1"/>
    <xf numFmtId="0" fontId="0" fillId="0" borderId="24" xfId="0" applyBorder="1"/>
    <xf numFmtId="0" fontId="0" fillId="0" borderId="22" xfId="0" applyBorder="1"/>
    <xf numFmtId="0" fontId="0" fillId="0" borderId="25" xfId="0" applyBorder="1"/>
    <xf numFmtId="0" fontId="0" fillId="0" borderId="0" xfId="0" applyBorder="1"/>
    <xf numFmtId="0" fontId="0" fillId="0" borderId="21" xfId="0" applyBorder="1"/>
    <xf numFmtId="0" fontId="0" fillId="0" borderId="16" xfId="0" applyBorder="1"/>
    <xf numFmtId="0" fontId="0" fillId="0" borderId="15" xfId="0" applyBorder="1"/>
    <xf numFmtId="0" fontId="0" fillId="0" borderId="14" xfId="0" applyBorder="1"/>
    <xf numFmtId="2" fontId="20" fillId="0" borderId="16" xfId="0" applyNumberFormat="1" applyFont="1" applyBorder="1" applyAlignment="1">
      <alignment horizontal="center" vertical="center"/>
    </xf>
    <xf numFmtId="2" fontId="20" fillId="0" borderId="26" xfId="0" applyNumberFormat="1" applyFont="1" applyBorder="1" applyAlignment="1">
      <alignment horizontal="center" vertical="center"/>
    </xf>
    <xf numFmtId="2" fontId="20" fillId="0" borderId="27" xfId="0" applyNumberFormat="1" applyFont="1" applyBorder="1" applyAlignment="1">
      <alignment horizontal="center" vertical="center"/>
    </xf>
    <xf numFmtId="2" fontId="21" fillId="0" borderId="28" xfId="0" applyNumberFormat="1" applyFont="1" applyBorder="1" applyAlignment="1">
      <alignment horizontal="center" vertical="center" wrapText="1"/>
    </xf>
    <xf numFmtId="0" fontId="18" fillId="33" borderId="23" xfId="0" applyFont="1" applyFill="1" applyBorder="1" applyAlignment="1">
      <alignment horizontal="center" vertical="top" wrapText="1"/>
    </xf>
    <xf numFmtId="0" fontId="18" fillId="33" borderId="24" xfId="0" applyFont="1" applyFill="1" applyBorder="1" applyAlignment="1">
      <alignment horizontal="center" vertical="top" wrapText="1"/>
    </xf>
    <xf numFmtId="0" fontId="18" fillId="33" borderId="22" xfId="0" applyFont="1" applyFill="1" applyBorder="1" applyAlignment="1">
      <alignment horizontal="center" vertical="top" wrapText="1"/>
    </xf>
    <xf numFmtId="0" fontId="18" fillId="33" borderId="25" xfId="0" applyFont="1" applyFill="1" applyBorder="1" applyAlignment="1">
      <alignment horizontal="center" vertical="top" wrapText="1"/>
    </xf>
    <xf numFmtId="0" fontId="18" fillId="33" borderId="21" xfId="0" applyFont="1" applyFill="1" applyBorder="1" applyAlignment="1">
      <alignment horizontal="center" vertical="top" wrapText="1"/>
    </xf>
    <xf numFmtId="0" fontId="18" fillId="34" borderId="25" xfId="0" applyFont="1" applyFill="1" applyBorder="1" applyAlignment="1">
      <alignment horizontal="center" vertical="top" wrapText="1"/>
    </xf>
    <xf numFmtId="0" fontId="18" fillId="34" borderId="21" xfId="0" applyFont="1" applyFill="1" applyBorder="1" applyAlignment="1">
      <alignment horizontal="center" vertical="top" wrapText="1"/>
    </xf>
    <xf numFmtId="0" fontId="18" fillId="35" borderId="25" xfId="0" applyFont="1" applyFill="1" applyBorder="1" applyAlignment="1">
      <alignment horizontal="center" vertical="top" wrapText="1"/>
    </xf>
    <xf numFmtId="0" fontId="18" fillId="35" borderId="21" xfId="0" applyFont="1" applyFill="1" applyBorder="1" applyAlignment="1">
      <alignment horizontal="center" vertical="top" wrapText="1"/>
    </xf>
    <xf numFmtId="0" fontId="18" fillId="35" borderId="16" xfId="0" applyFont="1" applyFill="1" applyBorder="1" applyAlignment="1">
      <alignment horizontal="center" vertical="top" wrapText="1"/>
    </xf>
    <xf numFmtId="0" fontId="18" fillId="35" borderId="15" xfId="0" applyFont="1" applyFill="1" applyBorder="1" applyAlignment="1">
      <alignment horizontal="center" vertical="top" wrapText="1"/>
    </xf>
    <xf numFmtId="0" fontId="18" fillId="35" borderId="14" xfId="0" applyFont="1" applyFill="1" applyBorder="1" applyAlignment="1">
      <alignment horizontal="center" vertical="top" wrapText="1"/>
    </xf>
    <xf numFmtId="0" fontId="22" fillId="40" borderId="10" xfId="0" applyFont="1" applyFill="1" applyBorder="1" applyAlignment="1">
      <alignment horizontal="center" vertical="center"/>
    </xf>
    <xf numFmtId="0" fontId="25" fillId="39" borderId="15" xfId="0" applyFont="1" applyFill="1" applyBorder="1" applyAlignment="1">
      <alignment horizontal="center"/>
    </xf>
    <xf numFmtId="0" fontId="25" fillId="39" borderId="14" xfId="0" applyFont="1" applyFill="1" applyBorder="1" applyAlignment="1">
      <alignment horizontal="center"/>
    </xf>
    <xf numFmtId="0" fontId="22" fillId="40" borderId="16" xfId="0" applyFont="1" applyFill="1" applyBorder="1" applyAlignment="1">
      <alignment horizontal="center" vertical="center"/>
    </xf>
    <xf numFmtId="0" fontId="22" fillId="40" borderId="15" xfId="0" applyFont="1" applyFill="1" applyBorder="1" applyAlignment="1">
      <alignment horizontal="center" vertical="center"/>
    </xf>
    <xf numFmtId="0" fontId="22" fillId="40" borderId="14" xfId="0" applyFont="1" applyFill="1" applyBorder="1" applyAlignment="1">
      <alignment horizontal="center" vertical="center"/>
    </xf>
    <xf numFmtId="0" fontId="16" fillId="42" borderId="21" xfId="0" applyFont="1" applyFill="1" applyBorder="1" applyAlignment="1">
      <alignment horizontal="center" vertical="center"/>
    </xf>
    <xf numFmtId="0" fontId="16" fillId="34" borderId="21" xfId="0" applyFont="1" applyFill="1" applyBorder="1" applyAlignment="1">
      <alignment horizontal="center" vertical="center"/>
    </xf>
    <xf numFmtId="0" fontId="16" fillId="35" borderId="21" xfId="0" applyFont="1" applyFill="1" applyBorder="1" applyAlignment="1">
      <alignment horizontal="center" vertical="center"/>
    </xf>
    <xf numFmtId="0" fontId="16" fillId="38" borderId="21" xfId="0" applyFont="1" applyFill="1" applyBorder="1" applyAlignment="1">
      <alignment horizontal="center" vertical="center"/>
    </xf>
    <xf numFmtId="0" fontId="16" fillId="42" borderId="18" xfId="0" applyFont="1" applyFill="1" applyBorder="1" applyAlignment="1">
      <alignment horizontal="center" vertical="center"/>
    </xf>
    <xf numFmtId="0" fontId="16" fillId="42" borderId="22" xfId="0" applyFont="1" applyFill="1" applyBorder="1" applyAlignment="1">
      <alignment horizontal="center" vertical="center"/>
    </xf>
    <xf numFmtId="0" fontId="16" fillId="34" borderId="10" xfId="0" applyFont="1" applyFill="1" applyBorder="1" applyAlignment="1">
      <alignment horizontal="center" vertical="center"/>
    </xf>
    <xf numFmtId="0" fontId="31" fillId="37" borderId="10" xfId="0" applyFont="1" applyFill="1" applyBorder="1" applyAlignment="1">
      <alignment horizontal="center" vertical="center"/>
    </xf>
    <xf numFmtId="0" fontId="16" fillId="35" borderId="19" xfId="0" applyFont="1" applyFill="1" applyBorder="1" applyAlignment="1">
      <alignment horizontal="center" vertical="center"/>
    </xf>
    <xf numFmtId="0" fontId="16" fillId="35" borderId="20" xfId="0" applyFont="1" applyFill="1" applyBorder="1" applyAlignment="1">
      <alignment horizontal="center" vertical="center"/>
    </xf>
    <xf numFmtId="0" fontId="16" fillId="35" borderId="12" xfId="0" applyFont="1" applyFill="1" applyBorder="1" applyAlignment="1">
      <alignment horizontal="center" vertical="center"/>
    </xf>
    <xf numFmtId="0" fontId="16" fillId="35" borderId="10" xfId="0" applyFont="1" applyFill="1" applyBorder="1" applyAlignment="1">
      <alignment horizontal="center" vertical="center"/>
    </xf>
    <xf numFmtId="0" fontId="16" fillId="43" borderId="10" xfId="0" applyFont="1" applyFill="1" applyBorder="1" applyAlignment="1">
      <alignment horizontal="center" vertical="center"/>
    </xf>
    <xf numFmtId="0" fontId="16" fillId="35" borderId="18" xfId="0" applyFont="1" applyFill="1" applyBorder="1" applyAlignment="1">
      <alignment horizontal="center" vertical="center"/>
    </xf>
    <xf numFmtId="0" fontId="0" fillId="0" borderId="0" xfId="0" applyAlignment="1">
      <alignment horizontal="center"/>
    </xf>
    <xf numFmtId="0" fontId="16" fillId="42" borderId="10" xfId="0" applyFont="1" applyFill="1" applyBorder="1" applyAlignment="1">
      <alignment horizontal="center" vertical="center"/>
    </xf>
    <xf numFmtId="0" fontId="16" fillId="34" borderId="18" xfId="0" applyFont="1" applyFill="1" applyBorder="1" applyAlignment="1">
      <alignment horizontal="center" vertical="center"/>
    </xf>
    <xf numFmtId="0" fontId="0" fillId="36" borderId="0" xfId="0" applyFill="1" applyAlignment="1">
      <alignment horizontal="center" vertical="center" wrapText="1"/>
    </xf>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colors>
    <mruColors>
      <color rgb="FF8EE6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0"/>
  <sheetViews>
    <sheetView workbookViewId="0">
      <pane xSplit="4" ySplit="2" topLeftCell="E3" activePane="bottomRight" state="frozen"/>
      <selection activeCell="G15" sqref="G15"/>
      <selection pane="topRight" activeCell="G15" sqref="G15"/>
      <selection pane="bottomLeft" activeCell="G15" sqref="G15"/>
      <selection pane="bottomRight" activeCell="D12" sqref="D12"/>
    </sheetView>
  </sheetViews>
  <sheetFormatPr baseColWidth="10" defaultRowHeight="15" x14ac:dyDescent="0.25"/>
  <cols>
    <col min="1" max="1" width="15.28515625" style="21" customWidth="1"/>
    <col min="2" max="5" width="24.5703125" style="21" customWidth="1"/>
    <col min="6" max="8" width="18.7109375" style="21" customWidth="1"/>
    <col min="9" max="9" width="25.7109375" style="21" customWidth="1"/>
    <col min="10" max="10" width="17" style="21" customWidth="1"/>
    <col min="11" max="11" width="15.140625" style="21" customWidth="1"/>
    <col min="12" max="12" width="16.5703125" style="21" customWidth="1"/>
    <col min="13" max="13" width="14.140625" style="21" customWidth="1"/>
    <col min="14" max="14" width="13" style="21" customWidth="1"/>
    <col min="15" max="17" width="11.42578125" style="21"/>
    <col min="18" max="18" width="11.42578125" style="21" customWidth="1"/>
    <col min="19" max="24" width="11.42578125" style="21"/>
    <col min="25" max="25" width="16.28515625" style="21" customWidth="1"/>
    <col min="26" max="26" width="12" style="21" customWidth="1"/>
    <col min="27" max="27" width="18.7109375" style="21" customWidth="1"/>
    <col min="28" max="28" width="20.42578125" style="21" customWidth="1"/>
    <col min="29" max="29" width="20.28515625" style="21" customWidth="1"/>
    <col min="30" max="30" width="18" style="21" customWidth="1"/>
    <col min="31" max="31" width="13" style="21" customWidth="1"/>
    <col min="32" max="32" width="11.42578125" style="21"/>
    <col min="33" max="33" width="15.5703125" style="21" customWidth="1"/>
    <col min="34" max="34" width="14.28515625" style="21" customWidth="1"/>
    <col min="35" max="35" width="17.7109375" style="21" customWidth="1"/>
    <col min="36" max="36" width="14.85546875" style="21" customWidth="1"/>
    <col min="37" max="37" width="19.28515625" style="21" customWidth="1"/>
    <col min="38" max="38" width="34.28515625" style="21" customWidth="1"/>
    <col min="39" max="39" width="18.85546875" style="21" customWidth="1"/>
    <col min="40" max="40" width="11.42578125" style="21"/>
    <col min="41" max="41" width="17.28515625" style="21" customWidth="1"/>
    <col min="42" max="16384" width="11.42578125" style="21"/>
  </cols>
  <sheetData>
    <row r="1" spans="1:41" ht="15.75" x14ac:dyDescent="0.25">
      <c r="A1" s="118" t="s">
        <v>181</v>
      </c>
      <c r="B1" s="118"/>
      <c r="C1" s="118"/>
      <c r="D1" s="119"/>
      <c r="E1" s="120" t="s">
        <v>180</v>
      </c>
      <c r="F1" s="121"/>
      <c r="G1" s="121"/>
      <c r="H1" s="121"/>
      <c r="I1" s="121"/>
      <c r="J1" s="121"/>
      <c r="K1" s="121"/>
      <c r="L1" s="121"/>
      <c r="M1" s="121"/>
      <c r="N1" s="121"/>
      <c r="O1" s="121"/>
      <c r="P1" s="121"/>
      <c r="Q1" s="121"/>
      <c r="R1" s="122"/>
      <c r="S1" s="117" t="s">
        <v>179</v>
      </c>
      <c r="T1" s="117"/>
      <c r="U1" s="117"/>
      <c r="V1" s="117"/>
      <c r="W1" s="117"/>
      <c r="X1" s="117"/>
      <c r="Y1" s="117"/>
      <c r="Z1" s="117" t="s">
        <v>178</v>
      </c>
      <c r="AA1" s="117"/>
      <c r="AB1" s="117"/>
      <c r="AC1" s="117"/>
      <c r="AD1" s="117"/>
      <c r="AE1" s="117"/>
      <c r="AF1" s="117"/>
      <c r="AG1" s="117"/>
      <c r="AH1" s="117"/>
      <c r="AI1" s="117"/>
      <c r="AJ1" s="117"/>
      <c r="AK1" s="117" t="s">
        <v>177</v>
      </c>
      <c r="AL1" s="117"/>
      <c r="AM1" s="117"/>
    </row>
    <row r="2" spans="1:41" ht="15" customHeight="1" x14ac:dyDescent="0.25">
      <c r="A2" s="37" t="s">
        <v>176</v>
      </c>
      <c r="B2" s="37" t="s">
        <v>175</v>
      </c>
      <c r="C2" s="37" t="s">
        <v>174</v>
      </c>
      <c r="D2" s="37" t="s">
        <v>173</v>
      </c>
      <c r="E2" s="36" t="s">
        <v>172</v>
      </c>
      <c r="F2" s="36" t="s">
        <v>171</v>
      </c>
      <c r="G2" s="36" t="s">
        <v>1</v>
      </c>
      <c r="H2" s="36" t="s">
        <v>2</v>
      </c>
      <c r="I2" s="36" t="s">
        <v>170</v>
      </c>
      <c r="J2" s="36" t="s">
        <v>169</v>
      </c>
      <c r="K2" s="36" t="s">
        <v>168</v>
      </c>
      <c r="L2" s="36" t="s">
        <v>5</v>
      </c>
      <c r="M2" s="36" t="s">
        <v>167</v>
      </c>
      <c r="N2" s="36" t="s">
        <v>6</v>
      </c>
      <c r="O2" s="36" t="s">
        <v>7</v>
      </c>
      <c r="P2" s="36" t="s">
        <v>8</v>
      </c>
      <c r="Q2" s="36" t="s">
        <v>166</v>
      </c>
      <c r="R2" s="36" t="s">
        <v>165</v>
      </c>
      <c r="S2" s="35" t="s">
        <v>9</v>
      </c>
      <c r="T2" s="35" t="s">
        <v>10</v>
      </c>
      <c r="U2" s="35" t="s">
        <v>11</v>
      </c>
      <c r="V2" s="35" t="s">
        <v>164</v>
      </c>
      <c r="W2" s="35" t="s">
        <v>163</v>
      </c>
      <c r="X2" s="35" t="s">
        <v>14</v>
      </c>
      <c r="Y2" s="35" t="s">
        <v>162</v>
      </c>
      <c r="Z2" s="34" t="s">
        <v>17</v>
      </c>
      <c r="AA2" s="34" t="s">
        <v>161</v>
      </c>
      <c r="AB2" s="34" t="s">
        <v>160</v>
      </c>
      <c r="AC2" s="34" t="s">
        <v>159</v>
      </c>
      <c r="AD2" s="34" t="s">
        <v>20</v>
      </c>
      <c r="AE2" s="34" t="s">
        <v>21</v>
      </c>
      <c r="AF2" s="34" t="s">
        <v>22</v>
      </c>
      <c r="AG2" s="34" t="s">
        <v>23</v>
      </c>
      <c r="AH2" s="34" t="s">
        <v>158</v>
      </c>
      <c r="AI2" s="34" t="s">
        <v>157</v>
      </c>
      <c r="AJ2" s="34" t="s">
        <v>156</v>
      </c>
      <c r="AK2" s="33" t="s">
        <v>155</v>
      </c>
      <c r="AL2" s="33" t="s">
        <v>154</v>
      </c>
      <c r="AM2" s="33" t="s">
        <v>153</v>
      </c>
      <c r="AO2" s="32"/>
    </row>
    <row r="3" spans="1:41" x14ac:dyDescent="0.25">
      <c r="A3" s="31" t="s">
        <v>27</v>
      </c>
      <c r="B3" s="31" t="s">
        <v>27</v>
      </c>
      <c r="C3" s="31" t="s">
        <v>105</v>
      </c>
      <c r="D3" s="31" t="s">
        <v>104</v>
      </c>
      <c r="E3" s="29">
        <v>5.7513786551449275</v>
      </c>
      <c r="F3" s="29">
        <v>12.1460732734218</v>
      </c>
      <c r="G3" s="29">
        <v>-6.0572092060659841</v>
      </c>
      <c r="H3" s="29">
        <v>12.935821515238063</v>
      </c>
      <c r="I3" s="29">
        <v>29.574999999999999</v>
      </c>
      <c r="J3" s="29">
        <v>29.689795803397338</v>
      </c>
      <c r="K3" s="29">
        <v>-0.14720742624703576</v>
      </c>
      <c r="L3" s="29">
        <v>-3.4099033146140556</v>
      </c>
      <c r="M3" s="29">
        <v>26.437205127505862</v>
      </c>
      <c r="N3" s="29">
        <v>29.004100051981478</v>
      </c>
      <c r="O3" s="29">
        <v>24.130304582212627</v>
      </c>
      <c r="P3" s="29">
        <v>22.614504759988719</v>
      </c>
      <c r="Q3" s="29">
        <v>42.167953327576825</v>
      </c>
      <c r="R3" s="29">
        <v>10.016995859955523</v>
      </c>
      <c r="S3" s="30">
        <v>47.477340178070108</v>
      </c>
      <c r="T3" s="29">
        <v>1.2903067759556637</v>
      </c>
      <c r="U3" s="29">
        <v>41.88623046875</v>
      </c>
      <c r="V3" s="29">
        <v>49.568210329577703</v>
      </c>
      <c r="W3" s="29">
        <v>16.350120013347201</v>
      </c>
      <c r="X3" s="29">
        <v>32.388504907642499</v>
      </c>
      <c r="Y3" s="29">
        <v>5.00471082728009</v>
      </c>
      <c r="Z3" s="27">
        <v>7.1389999389648402</v>
      </c>
      <c r="AA3" s="27">
        <v>16.753999710083001</v>
      </c>
      <c r="AB3" s="27">
        <v>81.099999999999994</v>
      </c>
      <c r="AC3" s="27">
        <v>61.808999999999997</v>
      </c>
      <c r="AD3" s="27">
        <v>41.88623046875</v>
      </c>
      <c r="AE3" s="27">
        <v>56</v>
      </c>
      <c r="AF3" s="27">
        <v>50</v>
      </c>
      <c r="AG3" s="27">
        <v>3.3220809981560899</v>
      </c>
      <c r="AH3" s="27">
        <v>3.47411</v>
      </c>
      <c r="AI3" s="27">
        <v>66.030113220214801</v>
      </c>
      <c r="AJ3" s="27">
        <v>2.9</v>
      </c>
      <c r="AK3" s="28">
        <v>22.3</v>
      </c>
      <c r="AL3" s="27">
        <v>0.54079021000000005</v>
      </c>
      <c r="AM3" s="27" t="s">
        <v>103</v>
      </c>
    </row>
    <row r="4" spans="1:41" x14ac:dyDescent="0.25">
      <c r="A4" s="31" t="s">
        <v>28</v>
      </c>
      <c r="B4" s="31" t="s">
        <v>28</v>
      </c>
      <c r="C4" s="31" t="s">
        <v>114</v>
      </c>
      <c r="D4" s="31" t="s">
        <v>108</v>
      </c>
      <c r="E4" s="29">
        <v>-10.199999999999999</v>
      </c>
      <c r="F4" s="29">
        <v>19.98717112447455</v>
      </c>
      <c r="G4" s="29">
        <v>9.975786112728556E-3</v>
      </c>
      <c r="H4" s="29"/>
      <c r="I4" s="29">
        <v>7</v>
      </c>
      <c r="J4" s="29">
        <v>36.202317401366059</v>
      </c>
      <c r="K4" s="29">
        <v>0.50000999877946128</v>
      </c>
      <c r="L4" s="29">
        <v>-2.6469412215971033</v>
      </c>
      <c r="M4" s="29">
        <v>0</v>
      </c>
      <c r="N4" s="29">
        <v>0</v>
      </c>
      <c r="O4" s="29">
        <v>0</v>
      </c>
      <c r="P4" s="29">
        <v>11.470684099463298</v>
      </c>
      <c r="Q4" s="29">
        <v>0</v>
      </c>
      <c r="R4" s="29">
        <v>0</v>
      </c>
      <c r="S4" s="30">
        <v>79.166666666666657</v>
      </c>
      <c r="T4" s="29">
        <v>4.4699992289952244E-2</v>
      </c>
      <c r="U4" s="29">
        <v>9.3000000000000007</v>
      </c>
      <c r="V4" s="29">
        <v>95.678924253587894</v>
      </c>
      <c r="W4" s="29">
        <v>16.210770669295499</v>
      </c>
      <c r="X4" s="29">
        <v>38.8962679482295</v>
      </c>
      <c r="Y4" s="29">
        <v>7.5914717058787797</v>
      </c>
      <c r="Z4" s="27">
        <v>1.5010000467300399</v>
      </c>
      <c r="AA4" s="27">
        <v>2.8989999294281001</v>
      </c>
      <c r="AB4" s="27">
        <v>61.2</v>
      </c>
      <c r="AC4" s="27">
        <v>57.856999999999999</v>
      </c>
      <c r="AD4" s="27">
        <v>9.3000000000000007</v>
      </c>
      <c r="AE4" s="27">
        <v>60.830550000000002</v>
      </c>
      <c r="AF4" s="27">
        <v>46</v>
      </c>
      <c r="AG4" s="27">
        <v>3.1813675239571402</v>
      </c>
      <c r="AH4" s="27">
        <v>4.3440700000000003</v>
      </c>
      <c r="AI4" s="27">
        <v>61.569728851318402</v>
      </c>
      <c r="AJ4" s="27">
        <v>8.1999999999999993</v>
      </c>
      <c r="AK4" s="28">
        <v>5.3</v>
      </c>
      <c r="AL4" s="27">
        <v>0.21546826299999999</v>
      </c>
      <c r="AM4" s="27" t="s">
        <v>111</v>
      </c>
    </row>
    <row r="5" spans="1:41" x14ac:dyDescent="0.25">
      <c r="A5" s="31" t="s">
        <v>152</v>
      </c>
      <c r="B5" s="31" t="s">
        <v>29</v>
      </c>
      <c r="C5" s="31" t="s">
        <v>113</v>
      </c>
      <c r="D5" s="31" t="s">
        <v>108</v>
      </c>
      <c r="E5" s="29">
        <v>-13.004329239944415</v>
      </c>
      <c r="F5" s="29">
        <v>3.6382375538449288</v>
      </c>
      <c r="G5" s="29">
        <v>2.1673304744293289</v>
      </c>
      <c r="H5" s="29">
        <v>13.054485139633055</v>
      </c>
      <c r="I5" s="29">
        <v>28.401</v>
      </c>
      <c r="J5" s="29">
        <v>28.366493831228407</v>
      </c>
      <c r="K5" s="29">
        <v>5.8378233047089623</v>
      </c>
      <c r="L5" s="29">
        <v>2.9668815086469209</v>
      </c>
      <c r="M5" s="29">
        <v>12.327382287283676</v>
      </c>
      <c r="N5" s="29">
        <v>27.286399597969606</v>
      </c>
      <c r="O5" s="29">
        <v>28.380185857530638</v>
      </c>
      <c r="P5" s="29">
        <v>3.170741766291485E-2</v>
      </c>
      <c r="Q5" s="29">
        <v>21.54053481634028</v>
      </c>
      <c r="R5" s="29">
        <v>23.017756388823674</v>
      </c>
      <c r="S5" s="30">
        <v>33.256473926924443</v>
      </c>
      <c r="T5" s="29">
        <v>0.61420608968233403</v>
      </c>
      <c r="U5" s="29">
        <v>43.077747344970703</v>
      </c>
      <c r="V5" s="29">
        <v>50.862617937359403</v>
      </c>
      <c r="W5" s="29">
        <v>5.7578899594289998</v>
      </c>
      <c r="X5" s="29">
        <v>38.999958763225699</v>
      </c>
      <c r="Y5" s="29">
        <v>23.4719085609043</v>
      </c>
      <c r="Z5" s="27">
        <v>2.1800000667571999</v>
      </c>
      <c r="AA5" s="27">
        <v>4.9140000343322798</v>
      </c>
      <c r="AB5" s="27">
        <v>98.3</v>
      </c>
      <c r="AC5" s="27">
        <v>61.170999999999999</v>
      </c>
      <c r="AD5" s="27">
        <v>43.077747344970703</v>
      </c>
      <c r="AE5" s="27">
        <v>66.414730000000006</v>
      </c>
      <c r="AF5" s="27">
        <v>16</v>
      </c>
      <c r="AG5" s="27">
        <v>2.7500555917141498</v>
      </c>
      <c r="AH5" s="27">
        <v>3.9946899999999999</v>
      </c>
      <c r="AI5" s="27">
        <v>52.49</v>
      </c>
      <c r="AJ5" s="27">
        <v>4</v>
      </c>
      <c r="AK5" s="28">
        <v>32.200000000000003</v>
      </c>
      <c r="AL5" s="27">
        <v>0.50812960799999995</v>
      </c>
      <c r="AM5" s="27" t="s">
        <v>103</v>
      </c>
    </row>
    <row r="6" spans="1:41" x14ac:dyDescent="0.25">
      <c r="A6" s="31" t="s">
        <v>151</v>
      </c>
      <c r="B6" s="31" t="s">
        <v>151</v>
      </c>
      <c r="C6" s="31" t="s">
        <v>113</v>
      </c>
      <c r="D6" s="31" t="s">
        <v>108</v>
      </c>
      <c r="E6" s="29">
        <v>-0.36754048619741347</v>
      </c>
      <c r="F6" s="29">
        <v>1.0273722128988083</v>
      </c>
      <c r="G6" s="29">
        <v>2.082580483195327E-2</v>
      </c>
      <c r="H6" s="29">
        <v>26.041539266374425</v>
      </c>
      <c r="I6" s="29">
        <v>17.451000000000001</v>
      </c>
      <c r="J6" s="29">
        <v>34.071005312433442</v>
      </c>
      <c r="K6" s="29">
        <v>6.3020960589245618</v>
      </c>
      <c r="L6" s="29">
        <v>3.2730545386093155</v>
      </c>
      <c r="M6" s="29">
        <v>17.18518545716579</v>
      </c>
      <c r="N6" s="29">
        <v>25.986576783119688</v>
      </c>
      <c r="O6" s="29">
        <v>22.786897925437017</v>
      </c>
      <c r="P6" s="29">
        <v>4.5249256327153375</v>
      </c>
      <c r="Q6" s="29">
        <v>18.321740524980555</v>
      </c>
      <c r="R6" s="29">
        <v>28.664433663099697</v>
      </c>
      <c r="S6" s="30">
        <v>44.225146198830409</v>
      </c>
      <c r="T6" s="29">
        <v>0.16201843771673827</v>
      </c>
      <c r="U6" s="29">
        <v>25.4737434387207</v>
      </c>
      <c r="V6" s="29">
        <v>74.167187858504803</v>
      </c>
      <c r="W6" s="29">
        <v>19.9420184888412</v>
      </c>
      <c r="X6" s="29">
        <v>42.9355925055958</v>
      </c>
      <c r="Y6" s="29">
        <v>14.9228805539331</v>
      </c>
      <c r="Z6" s="27">
        <v>6.0149998664856001</v>
      </c>
      <c r="AA6" s="27">
        <v>9.4910001754760707</v>
      </c>
      <c r="AB6" s="27">
        <v>81.2</v>
      </c>
      <c r="AC6" s="27">
        <v>60.77</v>
      </c>
      <c r="AD6" s="27">
        <v>25.4737434387207</v>
      </c>
      <c r="AE6" s="27">
        <v>47.888129999999997</v>
      </c>
      <c r="AF6" s="27">
        <v>19</v>
      </c>
      <c r="AG6" s="27">
        <v>2.89085080621834</v>
      </c>
      <c r="AH6" s="27">
        <v>4.1660700000000004</v>
      </c>
      <c r="AI6" s="27">
        <v>34.599399566650398</v>
      </c>
      <c r="AJ6" s="27">
        <v>5.4</v>
      </c>
      <c r="AK6" s="28">
        <v>18.2</v>
      </c>
      <c r="AL6" s="27">
        <v>0.395969819</v>
      </c>
      <c r="AM6" s="27" t="s">
        <v>103</v>
      </c>
    </row>
    <row r="7" spans="1:41" x14ac:dyDescent="0.25">
      <c r="A7" s="31" t="s">
        <v>31</v>
      </c>
      <c r="B7" s="31" t="s">
        <v>31</v>
      </c>
      <c r="C7" s="31" t="s">
        <v>105</v>
      </c>
      <c r="D7" s="31" t="s">
        <v>104</v>
      </c>
      <c r="E7" s="29">
        <v>6.0733640929189958</v>
      </c>
      <c r="F7" s="29">
        <v>-16.063534768992458</v>
      </c>
      <c r="G7" s="29">
        <v>2.3012630053562537</v>
      </c>
      <c r="H7" s="29">
        <v>18.427406922121126</v>
      </c>
      <c r="I7" s="29">
        <v>28.103000000000002</v>
      </c>
      <c r="J7" s="29">
        <v>17.051824637169226</v>
      </c>
      <c r="K7" s="29">
        <v>2.9075349102435553</v>
      </c>
      <c r="L7" s="29">
        <v>0.79891624620933044</v>
      </c>
      <c r="M7" s="29">
        <v>36.98791601312751</v>
      </c>
      <c r="N7" s="29">
        <v>39.970640782002114</v>
      </c>
      <c r="O7" s="29">
        <v>28.241595526541307</v>
      </c>
      <c r="P7" s="29">
        <v>2.6149295056450086</v>
      </c>
      <c r="Q7" s="29">
        <v>29.833487721114558</v>
      </c>
      <c r="R7" s="29">
        <v>1.9897542016293321</v>
      </c>
      <c r="S7" s="30">
        <v>45.633016797019742</v>
      </c>
      <c r="T7" s="29">
        <v>3.3674513337553034</v>
      </c>
      <c r="U7" s="29">
        <v>62.824947357177699</v>
      </c>
      <c r="V7" s="29">
        <v>28.879826993547699</v>
      </c>
      <c r="W7" s="29">
        <v>1.04164918451054</v>
      </c>
      <c r="X7" s="29">
        <v>23.094386181065001</v>
      </c>
      <c r="Y7" s="29">
        <v>29.143237421409399</v>
      </c>
      <c r="Z7" s="27">
        <v>17.6310005187988</v>
      </c>
      <c r="AA7" s="27">
        <v>69.073997497558594</v>
      </c>
      <c r="AB7" s="27">
        <v>37.6</v>
      </c>
      <c r="AC7" s="27">
        <v>67.617999999999995</v>
      </c>
      <c r="AD7" s="27">
        <v>62.824947357177699</v>
      </c>
      <c r="AE7" s="27">
        <v>90.337710000000001</v>
      </c>
      <c r="AF7" s="27">
        <v>77</v>
      </c>
      <c r="AG7" s="27">
        <v>2.0703261666535999</v>
      </c>
      <c r="AH7" s="27">
        <v>9.6329200000000004</v>
      </c>
      <c r="AI7" s="27">
        <v>87.699996948242202</v>
      </c>
      <c r="AJ7" s="27">
        <v>6</v>
      </c>
      <c r="AK7" s="28">
        <v>38.9</v>
      </c>
      <c r="AL7" s="27">
        <v>6.1617752360000004</v>
      </c>
      <c r="AM7" s="27" t="s">
        <v>103</v>
      </c>
    </row>
    <row r="8" spans="1:41" x14ac:dyDescent="0.25">
      <c r="A8" s="31" t="s">
        <v>150</v>
      </c>
      <c r="B8" s="31" t="s">
        <v>149</v>
      </c>
      <c r="C8" s="31" t="s">
        <v>114</v>
      </c>
      <c r="D8" s="31" t="s">
        <v>108</v>
      </c>
      <c r="E8" s="29">
        <v>-15.66944679798778</v>
      </c>
      <c r="F8" s="29">
        <v>13.712945562740797</v>
      </c>
      <c r="G8" s="29">
        <v>0.79258715932793655</v>
      </c>
      <c r="H8" s="29">
        <v>7.2204684031193054</v>
      </c>
      <c r="I8" s="29">
        <v>13.832000000000001</v>
      </c>
      <c r="J8" s="29">
        <v>25.342655214311588</v>
      </c>
      <c r="K8" s="29">
        <v>4.4572831618417581</v>
      </c>
      <c r="L8" s="29">
        <v>3.1313246696513346</v>
      </c>
      <c r="M8" s="29">
        <v>0</v>
      </c>
      <c r="N8" s="29">
        <v>15.193894543117134</v>
      </c>
      <c r="O8" s="29">
        <v>11.439805784459111</v>
      </c>
      <c r="P8" s="29">
        <v>10.414052368938471</v>
      </c>
      <c r="Q8" s="29">
        <v>17.80935268619654</v>
      </c>
      <c r="R8" s="29">
        <v>33.896255105251605</v>
      </c>
      <c r="S8" s="30">
        <v>8.1543548749558568</v>
      </c>
      <c r="T8" s="29">
        <v>6.7357126456736124E-2</v>
      </c>
      <c r="U8" s="29">
        <v>29.982038497924801</v>
      </c>
      <c r="V8" s="29">
        <v>76.567020010387196</v>
      </c>
      <c r="W8" s="29">
        <v>13.576052904496001</v>
      </c>
      <c r="X8" s="29">
        <v>56.8284973827312</v>
      </c>
      <c r="Y8" s="29">
        <v>18.0648242198926</v>
      </c>
      <c r="Z8" s="27">
        <v>6.44700002670288</v>
      </c>
      <c r="AA8" s="27">
        <v>2.37100005149841</v>
      </c>
      <c r="AB8" s="27">
        <v>121.5</v>
      </c>
      <c r="AC8" s="27">
        <v>52.89</v>
      </c>
      <c r="AD8" s="27">
        <v>29.982038497924801</v>
      </c>
      <c r="AE8" s="27"/>
      <c r="AF8" s="27"/>
      <c r="AG8" s="27">
        <v>1.2775041359100501</v>
      </c>
      <c r="AH8" s="27">
        <v>1.22862</v>
      </c>
      <c r="AI8" s="27">
        <v>49.5</v>
      </c>
      <c r="AJ8" s="27">
        <v>4.8</v>
      </c>
      <c r="AK8" s="28">
        <v>5.2</v>
      </c>
      <c r="AL8" s="27">
        <v>4.2926930000000002E-2</v>
      </c>
      <c r="AM8" s="27" t="s">
        <v>103</v>
      </c>
    </row>
    <row r="9" spans="1:41" x14ac:dyDescent="0.25">
      <c r="A9" s="31" t="s">
        <v>148</v>
      </c>
      <c r="B9" s="31" t="s">
        <v>147</v>
      </c>
      <c r="C9" s="31" t="s">
        <v>113</v>
      </c>
      <c r="D9" s="31" t="s">
        <v>104</v>
      </c>
      <c r="E9" s="29">
        <v>2.6396671704709251</v>
      </c>
      <c r="F9" s="29">
        <v>8.95375419483514</v>
      </c>
      <c r="G9" s="29">
        <v>2.5558854107247329</v>
      </c>
      <c r="H9" s="29">
        <v>14.361332457578618</v>
      </c>
      <c r="I9" s="29">
        <v>20.795999999999999</v>
      </c>
      <c r="J9" s="29">
        <v>37.438542646359124</v>
      </c>
      <c r="K9" s="29">
        <v>7.702089422123521</v>
      </c>
      <c r="L9" s="29">
        <v>4.9927090856125176</v>
      </c>
      <c r="M9" s="29">
        <v>14.568016654839477</v>
      </c>
      <c r="N9" s="29">
        <v>33.70014678838448</v>
      </c>
      <c r="O9" s="29">
        <v>17.310199953509574</v>
      </c>
      <c r="P9" s="29">
        <v>-1.7421962418956838</v>
      </c>
      <c r="Q9" s="29">
        <v>24.687601562363511</v>
      </c>
      <c r="R9" s="29">
        <v>21.575709300599044</v>
      </c>
      <c r="S9" s="30">
        <v>64.779874213836479</v>
      </c>
      <c r="T9" s="29">
        <v>0.48768803413576572</v>
      </c>
      <c r="U9" s="29">
        <v>65.635757446289105</v>
      </c>
      <c r="V9" s="29">
        <v>64.528025654032305</v>
      </c>
      <c r="W9" s="29">
        <v>3.3181735326796402</v>
      </c>
      <c r="X9" s="29">
        <v>25.886266336422199</v>
      </c>
      <c r="Y9" s="29">
        <v>14.891547109390901</v>
      </c>
      <c r="Z9" s="27">
        <v>2.4879999160766602</v>
      </c>
      <c r="AA9" s="27">
        <v>13.9899997711182</v>
      </c>
      <c r="AB9" s="27">
        <v>88.8</v>
      </c>
      <c r="AC9" s="27">
        <v>54.101999999999997</v>
      </c>
      <c r="AD9" s="27">
        <v>65.635757446289105</v>
      </c>
      <c r="AE9" s="27">
        <v>73</v>
      </c>
      <c r="AF9" s="27">
        <v>32</v>
      </c>
      <c r="AG9" s="27">
        <v>2.54780738985139</v>
      </c>
      <c r="AH9" s="27">
        <v>4.3641699999999997</v>
      </c>
      <c r="AI9" s="27">
        <v>43.908420562744098</v>
      </c>
      <c r="AJ9" s="27">
        <v>5.4</v>
      </c>
      <c r="AK9" s="28">
        <v>25.6</v>
      </c>
      <c r="AL9" s="27">
        <v>1.2577285220000001</v>
      </c>
      <c r="AM9" s="27" t="s">
        <v>103</v>
      </c>
    </row>
    <row r="10" spans="1:41" x14ac:dyDescent="0.25">
      <c r="A10" s="31" t="s">
        <v>146</v>
      </c>
      <c r="B10" s="31" t="s">
        <v>34</v>
      </c>
      <c r="C10" s="31" t="s">
        <v>114</v>
      </c>
      <c r="D10" s="31" t="s">
        <v>104</v>
      </c>
      <c r="E10" s="29">
        <v>-4.0221340006571111</v>
      </c>
      <c r="F10" s="29">
        <v>1.2845648220665873</v>
      </c>
      <c r="G10" s="29">
        <v>2.3308615377600339</v>
      </c>
      <c r="H10" s="29">
        <v>11.139037609668815</v>
      </c>
      <c r="I10" s="29">
        <v>28.126000000000001</v>
      </c>
      <c r="J10" s="29">
        <v>16.56080718353957</v>
      </c>
      <c r="K10" s="29">
        <v>3.5490873182156122</v>
      </c>
      <c r="L10" s="29">
        <v>0.85348602649273175</v>
      </c>
      <c r="M10" s="29">
        <v>18.227941869584104</v>
      </c>
      <c r="N10" s="29">
        <v>18.583916471778863</v>
      </c>
      <c r="O10" s="29">
        <v>22.929859133271087</v>
      </c>
      <c r="P10" s="29">
        <v>1.4824713224706301</v>
      </c>
      <c r="Q10" s="29">
        <v>25.288278254377889</v>
      </c>
      <c r="R10" s="29">
        <v>14.372214821232776</v>
      </c>
      <c r="S10" s="30">
        <v>20.625753633305834</v>
      </c>
      <c r="T10" s="29">
        <v>0.30879172244178588</v>
      </c>
      <c r="U10" s="29">
        <v>61.4018745422363</v>
      </c>
      <c r="V10" s="29">
        <v>76.538400411888503</v>
      </c>
      <c r="W10" s="29">
        <v>6.5804386864520996</v>
      </c>
      <c r="X10" s="29">
        <v>72.793096223735304</v>
      </c>
      <c r="Y10" s="29">
        <v>10.382145114225301</v>
      </c>
      <c r="Z10" s="27">
        <v>3.3589999675750701</v>
      </c>
      <c r="AA10" s="27">
        <v>13.947999954223601</v>
      </c>
      <c r="AB10" s="27">
        <v>84</v>
      </c>
      <c r="AC10" s="27">
        <v>58.575000000000003</v>
      </c>
      <c r="AD10" s="27">
        <v>61.4018745422363</v>
      </c>
      <c r="AE10" s="27">
        <v>60.384860000000003</v>
      </c>
      <c r="AF10" s="27">
        <v>39</v>
      </c>
      <c r="AG10" s="27">
        <v>2.6376943626276601</v>
      </c>
      <c r="AH10" s="27">
        <v>3.0779399999999999</v>
      </c>
      <c r="AI10" s="27">
        <v>67.900000000000006</v>
      </c>
      <c r="AJ10" s="27">
        <v>5.0999999999999996</v>
      </c>
      <c r="AK10" s="28">
        <v>24.2</v>
      </c>
      <c r="AL10" s="27">
        <v>3.6824314170000001</v>
      </c>
      <c r="AM10" s="27" t="s">
        <v>103</v>
      </c>
    </row>
    <row r="11" spans="1:41" x14ac:dyDescent="0.25">
      <c r="A11" s="31" t="s">
        <v>145</v>
      </c>
      <c r="B11" s="31" t="s">
        <v>144</v>
      </c>
      <c r="C11" s="31" t="s">
        <v>114</v>
      </c>
      <c r="D11" s="31" t="s">
        <v>108</v>
      </c>
      <c r="E11" s="29">
        <v>-3.7903352598275757</v>
      </c>
      <c r="F11" s="29">
        <v>2.4498435640429923</v>
      </c>
      <c r="G11" s="29">
        <v>2.7713793226324999</v>
      </c>
      <c r="H11" s="29">
        <v>6.0747850828240715</v>
      </c>
      <c r="I11" s="29">
        <v>11.997999999999999</v>
      </c>
      <c r="J11" s="29">
        <v>8.315515038888508</v>
      </c>
      <c r="K11" s="29">
        <v>3.7269476532606092</v>
      </c>
      <c r="L11" s="29">
        <v>0.40147110802691088</v>
      </c>
      <c r="M11" s="29">
        <v>22.210464922641368</v>
      </c>
      <c r="N11" s="29">
        <v>35.250522178704308</v>
      </c>
      <c r="O11" s="29">
        <v>24.98767838170329</v>
      </c>
      <c r="P11" s="29">
        <v>43.068659774103054</v>
      </c>
      <c r="Q11" s="29">
        <v>42.191716222828433</v>
      </c>
      <c r="R11" s="29">
        <v>19.702697496751941</v>
      </c>
      <c r="S11" s="30">
        <v>11.556869058909156</v>
      </c>
      <c r="T11" s="29">
        <v>6.3330889030224949E-2</v>
      </c>
      <c r="U11" s="29">
        <v>19.093631744384801</v>
      </c>
      <c r="V11" s="29">
        <v>95.817699714627096</v>
      </c>
      <c r="W11" s="29">
        <v>32.702496737507602</v>
      </c>
      <c r="X11" s="29">
        <v>44.909263598684198</v>
      </c>
      <c r="Y11" s="29">
        <v>13.7567562191358</v>
      </c>
      <c r="Z11" s="27">
        <v>4.1020002365112296</v>
      </c>
      <c r="AA11" s="27">
        <v>8.5139999389648402</v>
      </c>
      <c r="AB11" s="27">
        <v>91.1</v>
      </c>
      <c r="AC11" s="27">
        <v>60.030999999999999</v>
      </c>
      <c r="AD11" s="27">
        <v>19.093631744384801</v>
      </c>
      <c r="AE11" s="27">
        <v>43.243319999999997</v>
      </c>
      <c r="AF11" s="27">
        <v>20</v>
      </c>
      <c r="AG11" s="27">
        <v>3.25850835081213</v>
      </c>
      <c r="AH11" s="27">
        <v>1.4695100000000001</v>
      </c>
      <c r="AI11" s="27">
        <v>77.042678833007798</v>
      </c>
      <c r="AJ11" s="27">
        <v>4.3</v>
      </c>
      <c r="AK11" s="28">
        <v>11.7</v>
      </c>
      <c r="AL11" s="27"/>
      <c r="AM11" s="27" t="s">
        <v>111</v>
      </c>
    </row>
    <row r="12" spans="1:41" x14ac:dyDescent="0.25">
      <c r="A12" s="31" t="s">
        <v>143</v>
      </c>
      <c r="B12" s="31" t="s">
        <v>142</v>
      </c>
      <c r="C12" s="31" t="s">
        <v>114</v>
      </c>
      <c r="D12" s="31" t="s">
        <v>104</v>
      </c>
      <c r="E12" s="29">
        <v>28.863127344521221</v>
      </c>
      <c r="F12" s="29">
        <v>11.638696939782823</v>
      </c>
      <c r="G12" s="29">
        <v>13.317689788103355</v>
      </c>
      <c r="H12" s="29">
        <v>11.638779948667324</v>
      </c>
      <c r="I12" s="29">
        <v>32.399000000000001</v>
      </c>
      <c r="J12" s="29">
        <v>36.308331688055276</v>
      </c>
      <c r="K12" s="29">
        <v>-3.1000000000000085</v>
      </c>
      <c r="L12" s="29">
        <v>-5.5591965448190734</v>
      </c>
      <c r="M12" s="29">
        <v>0</v>
      </c>
      <c r="N12" s="29">
        <v>94.033532716683126</v>
      </c>
      <c r="O12" s="29">
        <v>22.560929842053305</v>
      </c>
      <c r="P12" s="29">
        <v>-2.4502740088794184</v>
      </c>
      <c r="Q12" s="29">
        <v>53.522343628825276</v>
      </c>
      <c r="R12" s="29">
        <v>6.3983042981243843</v>
      </c>
      <c r="S12" s="30">
        <v>31.118594436310392</v>
      </c>
      <c r="T12" s="29">
        <v>0.65335971867272236</v>
      </c>
      <c r="U12" s="29">
        <v>66.214851379394503</v>
      </c>
      <c r="V12" s="29">
        <v>62.4021190190415</v>
      </c>
      <c r="W12" s="29">
        <v>42.668277031932199</v>
      </c>
      <c r="X12" s="29">
        <v>46.638220275889203</v>
      </c>
      <c r="Y12" s="29">
        <v>36.838279518010602</v>
      </c>
      <c r="Z12" s="27">
        <v>10.1560001373291</v>
      </c>
      <c r="AA12" s="27">
        <v>8.1440000534057599</v>
      </c>
      <c r="AB12" s="27">
        <v>47.5</v>
      </c>
      <c r="AC12" s="27">
        <v>65.087999999999994</v>
      </c>
      <c r="AD12" s="27">
        <v>66.214851379394503</v>
      </c>
      <c r="AE12" s="27">
        <v>73</v>
      </c>
      <c r="AF12" s="27">
        <v>20</v>
      </c>
      <c r="AG12" s="27">
        <v>2.5706299142737401</v>
      </c>
      <c r="AH12" s="27">
        <v>4.5614699999999999</v>
      </c>
      <c r="AI12" s="27">
        <v>81</v>
      </c>
      <c r="AJ12" s="27">
        <v>3.4</v>
      </c>
      <c r="AK12" s="28">
        <v>5.9</v>
      </c>
      <c r="AL12" s="27">
        <v>0.32314784000000002</v>
      </c>
      <c r="AM12" s="27" t="s">
        <v>103</v>
      </c>
    </row>
    <row r="13" spans="1:41" x14ac:dyDescent="0.25">
      <c r="A13" s="31" t="s">
        <v>141</v>
      </c>
      <c r="B13" s="31" t="s">
        <v>37</v>
      </c>
      <c r="C13" s="31" t="s">
        <v>117</v>
      </c>
      <c r="D13" s="31" t="s">
        <v>104</v>
      </c>
      <c r="E13" s="29">
        <v>-16.899843881349828</v>
      </c>
      <c r="F13" s="29">
        <v>1.275093051679991</v>
      </c>
      <c r="G13" s="29">
        <v>0.80589817363353</v>
      </c>
      <c r="H13" s="29">
        <v>9.9463449364374075</v>
      </c>
      <c r="I13" s="29">
        <v>21.442</v>
      </c>
      <c r="J13" s="29">
        <v>18.339974585144709</v>
      </c>
      <c r="K13" s="29">
        <v>2.7076588291492101</v>
      </c>
      <c r="L13" s="29">
        <v>0.39832275437095177</v>
      </c>
      <c r="M13" s="29">
        <v>0</v>
      </c>
      <c r="N13" s="29">
        <v>11.618186964950505</v>
      </c>
      <c r="O13" s="29">
        <v>17.520724086019655</v>
      </c>
      <c r="P13" s="29">
        <v>-0.33548196166391619</v>
      </c>
      <c r="Q13" s="29">
        <v>12.241374873475269</v>
      </c>
      <c r="R13" s="29">
        <v>29.938753452623995</v>
      </c>
      <c r="S13" s="30">
        <v>71.466950907040953</v>
      </c>
      <c r="T13" s="29">
        <v>0.20281278394500851</v>
      </c>
      <c r="U13" s="29">
        <v>79.931289672851605</v>
      </c>
      <c r="V13" s="29">
        <v>45.333052392040699</v>
      </c>
      <c r="W13" s="29">
        <v>2.38412477868025</v>
      </c>
      <c r="X13" s="29">
        <v>20.546824599668099</v>
      </c>
      <c r="Y13" s="29">
        <v>0.12568489116451201</v>
      </c>
      <c r="Z13" s="27">
        <v>3.6960000991821298</v>
      </c>
      <c r="AA13" s="27">
        <v>16.993000030517599</v>
      </c>
      <c r="AB13" s="27">
        <v>69</v>
      </c>
      <c r="AC13" s="27">
        <v>63.911999999999999</v>
      </c>
      <c r="AD13" s="27">
        <v>79.931289672851605</v>
      </c>
      <c r="AE13" s="27">
        <v>80.167519999999996</v>
      </c>
      <c r="AF13" s="27">
        <v>36</v>
      </c>
      <c r="AG13" s="27">
        <v>2.2741187442250701</v>
      </c>
      <c r="AH13" s="27">
        <v>4.3444500000000001</v>
      </c>
      <c r="AI13" s="27">
        <v>74.2</v>
      </c>
      <c r="AJ13" s="27">
        <v>8</v>
      </c>
      <c r="AK13" s="28">
        <v>15.3</v>
      </c>
      <c r="AL13" s="27">
        <v>2.1147249330000002</v>
      </c>
      <c r="AM13" s="27" t="s">
        <v>103</v>
      </c>
    </row>
    <row r="14" spans="1:41" x14ac:dyDescent="0.25">
      <c r="A14" s="31" t="s">
        <v>140</v>
      </c>
      <c r="B14" s="31" t="s">
        <v>76</v>
      </c>
      <c r="C14" s="31" t="s">
        <v>117</v>
      </c>
      <c r="D14" s="31" t="s">
        <v>104</v>
      </c>
      <c r="E14" s="29">
        <v>-20.790538860140312</v>
      </c>
      <c r="F14" s="29">
        <v>18.731943836533759</v>
      </c>
      <c r="G14" s="29">
        <v>6.3069876839891386</v>
      </c>
      <c r="H14" s="29">
        <v>17.267239386123947</v>
      </c>
      <c r="I14" s="29">
        <v>38.576999999999998</v>
      </c>
      <c r="J14" s="29">
        <v>85.814534320734182</v>
      </c>
      <c r="K14" s="29">
        <v>4.0132572441875567</v>
      </c>
      <c r="L14" s="29">
        <v>2.7842490883135014</v>
      </c>
      <c r="M14" s="29">
        <v>31.52008765302557</v>
      </c>
      <c r="N14" s="29">
        <v>46.143288277919474</v>
      </c>
      <c r="O14" s="29">
        <v>37.794224550694011</v>
      </c>
      <c r="P14" s="29">
        <v>0.54947004619631912</v>
      </c>
      <c r="Q14" s="29">
        <v>18.1370767249946</v>
      </c>
      <c r="R14" s="29">
        <v>5.9948905833013111</v>
      </c>
      <c r="S14" s="30">
        <v>19.602977667493796</v>
      </c>
      <c r="T14" s="29">
        <v>0.94811381734195943</v>
      </c>
      <c r="U14" s="29">
        <v>92.913635253906307</v>
      </c>
      <c r="V14" s="29">
        <v>26.579715899681101</v>
      </c>
      <c r="W14" s="29">
        <v>0.746739863408027</v>
      </c>
      <c r="X14" s="29">
        <v>34.778700101066804</v>
      </c>
      <c r="Y14" s="29">
        <v>1.5591705227887101E-2</v>
      </c>
      <c r="Z14" s="27">
        <v>12.241000175476101</v>
      </c>
      <c r="AA14" s="27">
        <v>65.857002258300795</v>
      </c>
      <c r="AB14" s="27">
        <v>17.399999999999999</v>
      </c>
      <c r="AC14" s="27">
        <v>73.004000000000005</v>
      </c>
      <c r="AD14" s="27">
        <v>92.913635253906307</v>
      </c>
      <c r="AE14" s="27">
        <v>87.083209999999994</v>
      </c>
      <c r="AF14" s="27">
        <v>74</v>
      </c>
      <c r="AG14" s="27">
        <v>1.188624222256</v>
      </c>
      <c r="AH14" s="27">
        <v>5.2247399999999997</v>
      </c>
      <c r="AI14" s="27">
        <v>87</v>
      </c>
      <c r="AJ14" s="27">
        <v>4.8</v>
      </c>
      <c r="AK14" s="28">
        <v>47.5</v>
      </c>
      <c r="AL14" s="27">
        <v>11.89081751</v>
      </c>
      <c r="AM14" s="27" t="s">
        <v>111</v>
      </c>
    </row>
    <row r="15" spans="1:41" x14ac:dyDescent="0.25">
      <c r="A15" s="31" t="s">
        <v>139</v>
      </c>
      <c r="B15" s="31" t="s">
        <v>38</v>
      </c>
      <c r="C15" s="31" t="s">
        <v>105</v>
      </c>
      <c r="D15" s="31" t="s">
        <v>108</v>
      </c>
      <c r="E15" s="29">
        <v>-8.8000000000000007</v>
      </c>
      <c r="F15" s="29">
        <v>0</v>
      </c>
      <c r="G15" s="29"/>
      <c r="H15" s="29"/>
      <c r="I15" s="29">
        <v>7.827</v>
      </c>
      <c r="J15" s="29">
        <v>0</v>
      </c>
      <c r="K15" s="29">
        <v>0</v>
      </c>
      <c r="L15" s="29">
        <v>0</v>
      </c>
      <c r="M15" s="29">
        <v>0</v>
      </c>
      <c r="N15" s="29">
        <v>0</v>
      </c>
      <c r="O15" s="29">
        <v>0</v>
      </c>
      <c r="P15" s="29">
        <v>0</v>
      </c>
      <c r="Q15" s="29">
        <v>0</v>
      </c>
      <c r="R15" s="29">
        <v>0</v>
      </c>
      <c r="S15" s="30">
        <v>75.168316831683171</v>
      </c>
      <c r="T15" s="29">
        <v>0</v>
      </c>
      <c r="U15" s="29">
        <v>48.423789978027301</v>
      </c>
      <c r="V15" s="29">
        <v>79.767472303226</v>
      </c>
      <c r="W15" s="29">
        <v>0</v>
      </c>
      <c r="X15" s="29">
        <v>48.030198680601501</v>
      </c>
      <c r="Y15" s="29">
        <v>2.9583409293279201</v>
      </c>
      <c r="Z15" s="27">
        <v>6.4970002174377397</v>
      </c>
      <c r="AA15" s="27">
        <v>12.270999908447299</v>
      </c>
      <c r="AB15" s="27">
        <v>43.1</v>
      </c>
      <c r="AC15" s="27">
        <v>65.536000000000001</v>
      </c>
      <c r="AD15" s="27">
        <v>48.423789978027301</v>
      </c>
      <c r="AE15" s="27"/>
      <c r="AF15" s="27"/>
      <c r="AG15" s="27">
        <v>1.4</v>
      </c>
      <c r="AH15" s="27">
        <v>2.1269999999999998</v>
      </c>
      <c r="AI15" s="27">
        <v>66.599999999999994</v>
      </c>
      <c r="AJ15" s="27">
        <v>3.3</v>
      </c>
      <c r="AK15" s="28">
        <v>1.3</v>
      </c>
      <c r="AL15" s="27">
        <v>1.3054292009999999</v>
      </c>
      <c r="AM15" s="27" t="s">
        <v>103</v>
      </c>
    </row>
    <row r="16" spans="1:41" x14ac:dyDescent="0.25">
      <c r="A16" s="31" t="s">
        <v>138</v>
      </c>
      <c r="B16" s="31" t="s">
        <v>39</v>
      </c>
      <c r="C16" s="31" t="s">
        <v>109</v>
      </c>
      <c r="D16" s="31" t="s">
        <v>108</v>
      </c>
      <c r="E16" s="29">
        <v>-15.846900009494947</v>
      </c>
      <c r="F16" s="29">
        <v>0</v>
      </c>
      <c r="G16" s="29">
        <v>4.9159815735320915</v>
      </c>
      <c r="H16" s="29">
        <v>11.110613930067</v>
      </c>
      <c r="I16" s="29">
        <v>39</v>
      </c>
      <c r="J16" s="29">
        <v>0</v>
      </c>
      <c r="K16" s="29">
        <v>9.503858571095904</v>
      </c>
      <c r="L16" s="29">
        <v>6.6257571612426887</v>
      </c>
      <c r="M16" s="29">
        <v>30.816653360267114</v>
      </c>
      <c r="N16" s="29">
        <v>7.6303344949180216</v>
      </c>
      <c r="O16" s="29">
        <v>38.448853348932701</v>
      </c>
      <c r="P16" s="29">
        <v>6.72211767725166</v>
      </c>
      <c r="Q16" s="29">
        <v>23.581851667126863</v>
      </c>
      <c r="R16" s="29">
        <v>33.66027363995822</v>
      </c>
      <c r="S16" s="30">
        <v>36.259</v>
      </c>
      <c r="T16" s="29">
        <v>0.1182405762343692</v>
      </c>
      <c r="U16" s="29">
        <v>44.3</v>
      </c>
      <c r="V16" s="29">
        <v>92.163461141347994</v>
      </c>
      <c r="W16" s="29">
        <v>10.554709205621</v>
      </c>
      <c r="X16" s="29">
        <v>38.978737757603703</v>
      </c>
      <c r="Y16" s="29">
        <v>18.4749603066502</v>
      </c>
      <c r="Z16" s="27">
        <v>1.8099999427795399</v>
      </c>
      <c r="AA16" s="27">
        <v>10.1529998779297</v>
      </c>
      <c r="AB16" s="27">
        <v>58.5</v>
      </c>
      <c r="AC16" s="27">
        <v>65.873999999999995</v>
      </c>
      <c r="AD16" s="27">
        <v>44.3</v>
      </c>
      <c r="AE16" s="27">
        <v>41</v>
      </c>
      <c r="AF16" s="27">
        <v>7</v>
      </c>
      <c r="AG16" s="27">
        <v>2.6634679780737498</v>
      </c>
      <c r="AH16" s="27">
        <v>4.7379199999999999</v>
      </c>
      <c r="AI16" s="27">
        <v>35.9</v>
      </c>
      <c r="AJ16" s="27">
        <v>4</v>
      </c>
      <c r="AK16" s="28">
        <v>14.9</v>
      </c>
      <c r="AL16" s="27">
        <v>1.125218015</v>
      </c>
      <c r="AM16" s="27" t="s">
        <v>103</v>
      </c>
    </row>
    <row r="17" spans="1:39" x14ac:dyDescent="0.25">
      <c r="A17" s="31" t="s">
        <v>40</v>
      </c>
      <c r="B17" s="31" t="s">
        <v>40</v>
      </c>
      <c r="C17" s="31" t="s">
        <v>114</v>
      </c>
      <c r="D17" s="31" t="s">
        <v>104</v>
      </c>
      <c r="E17" s="29">
        <v>25.384767499521345</v>
      </c>
      <c r="F17" s="29">
        <v>7.4230920847604285</v>
      </c>
      <c r="G17" s="29">
        <v>10.058938295746152</v>
      </c>
      <c r="H17" s="29">
        <v>13.231705164446634</v>
      </c>
      <c r="I17" s="29">
        <v>30.44</v>
      </c>
      <c r="J17" s="29">
        <v>18.359014287919408</v>
      </c>
      <c r="K17" s="29">
        <v>0.47976227064749821</v>
      </c>
      <c r="L17" s="29">
        <v>-2.2915757381374533</v>
      </c>
      <c r="M17" s="29">
        <v>0</v>
      </c>
      <c r="N17" s="29">
        <v>50.226753972592583</v>
      </c>
      <c r="O17" s="29">
        <v>21.413783535730111</v>
      </c>
      <c r="P17" s="29">
        <v>3.8129451859718841</v>
      </c>
      <c r="Q17" s="29">
        <v>45.467308993816069</v>
      </c>
      <c r="R17" s="29">
        <v>5.2657648440764966</v>
      </c>
      <c r="S17" s="30">
        <v>20.025614157643499</v>
      </c>
      <c r="T17" s="29">
        <v>2.7563817815054676</v>
      </c>
      <c r="U17" s="29">
        <v>92.191200256347699</v>
      </c>
      <c r="V17" s="29">
        <v>82.007843686057299</v>
      </c>
      <c r="W17" s="29">
        <v>18.406190846531398</v>
      </c>
      <c r="X17" s="29">
        <v>44.385548464417901</v>
      </c>
      <c r="Y17" s="29">
        <v>25.1293640958956</v>
      </c>
      <c r="Z17" s="27">
        <v>19.374000549316399</v>
      </c>
      <c r="AA17" s="27">
        <v>59.277000427246101</v>
      </c>
      <c r="AB17" s="27">
        <v>48.3</v>
      </c>
      <c r="AC17" s="27">
        <v>66.48</v>
      </c>
      <c r="AD17" s="27">
        <v>92.191200256347699</v>
      </c>
      <c r="AE17" s="27">
        <v>85.771000000000001</v>
      </c>
      <c r="AF17" s="27">
        <v>47</v>
      </c>
      <c r="AG17" s="27">
        <v>2.79685556362484</v>
      </c>
      <c r="AH17" s="27">
        <v>2.6666799999999999</v>
      </c>
      <c r="AI17" s="27">
        <v>87.7</v>
      </c>
      <c r="AJ17" s="27">
        <v>2.7</v>
      </c>
      <c r="AK17" s="28">
        <v>46.7</v>
      </c>
      <c r="AL17" s="27">
        <v>1.0485710349999999</v>
      </c>
      <c r="AM17" s="27" t="s">
        <v>103</v>
      </c>
    </row>
    <row r="18" spans="1:39" x14ac:dyDescent="0.25">
      <c r="A18" s="31" t="s">
        <v>41</v>
      </c>
      <c r="B18" s="31" t="s">
        <v>41</v>
      </c>
      <c r="C18" s="31" t="s">
        <v>113</v>
      </c>
      <c r="D18" s="31" t="s">
        <v>104</v>
      </c>
      <c r="E18" s="29">
        <v>-3.1321968834617882</v>
      </c>
      <c r="F18" s="29">
        <v>7.3805606210517167</v>
      </c>
      <c r="G18" s="29">
        <v>5.5172336646235669</v>
      </c>
      <c r="H18" s="29">
        <v>8.8035587921184568</v>
      </c>
      <c r="I18" s="29">
        <v>13.577</v>
      </c>
      <c r="J18" s="29">
        <v>24.503816996109339</v>
      </c>
      <c r="K18" s="29">
        <v>8.1434464974653054</v>
      </c>
      <c r="L18" s="29">
        <v>5.768551437346531</v>
      </c>
      <c r="M18" s="29">
        <v>22.435517230704935</v>
      </c>
      <c r="N18" s="29">
        <v>35.258003856313294</v>
      </c>
      <c r="O18" s="29">
        <v>22.002649942347745</v>
      </c>
      <c r="P18" s="29">
        <v>10.352752500239262</v>
      </c>
      <c r="Q18" s="29">
        <v>30.784537792751781</v>
      </c>
      <c r="R18" s="29">
        <v>19.696155148300214</v>
      </c>
      <c r="S18" s="30">
        <v>68.998857343763731</v>
      </c>
      <c r="T18" s="29">
        <v>0.5313717378981675</v>
      </c>
      <c r="U18" s="29">
        <v>79</v>
      </c>
      <c r="V18" s="29">
        <v>41.4127943140724</v>
      </c>
      <c r="W18" s="29">
        <v>13.0581709799071</v>
      </c>
      <c r="X18" s="29">
        <v>34.713514102151997</v>
      </c>
      <c r="Y18" s="29">
        <v>7.7947194209657598</v>
      </c>
      <c r="Z18" s="27">
        <v>6.6290001869201696</v>
      </c>
      <c r="AA18" s="27">
        <v>17.155000686645501</v>
      </c>
      <c r="AB18" s="27">
        <v>49.3</v>
      </c>
      <c r="AC18" s="27">
        <v>63.033000000000001</v>
      </c>
      <c r="AD18" s="27">
        <v>79</v>
      </c>
      <c r="AE18" s="27">
        <v>81</v>
      </c>
      <c r="AF18" s="27">
        <v>18</v>
      </c>
      <c r="AG18" s="27">
        <v>2.2205324301365699</v>
      </c>
      <c r="AH18" s="27">
        <v>5.7663200000000003</v>
      </c>
      <c r="AI18" s="27">
        <v>66.599999999999994</v>
      </c>
      <c r="AJ18" s="27">
        <v>5.9</v>
      </c>
      <c r="AK18" s="28">
        <v>33.6</v>
      </c>
      <c r="AL18" s="27">
        <v>1.0458308940000001</v>
      </c>
      <c r="AM18" s="27" t="s">
        <v>103</v>
      </c>
    </row>
    <row r="19" spans="1:39" x14ac:dyDescent="0.25">
      <c r="A19" s="31" t="s">
        <v>137</v>
      </c>
      <c r="B19" s="31" t="s">
        <v>42</v>
      </c>
      <c r="C19" s="31" t="s">
        <v>113</v>
      </c>
      <c r="D19" s="31" t="s">
        <v>108</v>
      </c>
      <c r="E19" s="29">
        <v>-12.475916494179131</v>
      </c>
      <c r="F19" s="29">
        <v>0</v>
      </c>
      <c r="G19" s="29">
        <v>5.8231153529915618</v>
      </c>
      <c r="H19" s="29">
        <v>18.94346169746759</v>
      </c>
      <c r="I19" s="29">
        <v>12.016</v>
      </c>
      <c r="J19" s="29">
        <v>0</v>
      </c>
      <c r="K19" s="29">
        <v>13.360105466729635</v>
      </c>
      <c r="L19" s="29">
        <v>10.268623103267643</v>
      </c>
      <c r="M19" s="29">
        <v>8.5806078307429487</v>
      </c>
      <c r="N19" s="29">
        <v>47.489665373350277</v>
      </c>
      <c r="O19" s="29">
        <v>19.931496944794354</v>
      </c>
      <c r="P19" s="29">
        <v>3.1165057764499977</v>
      </c>
      <c r="Q19" s="29">
        <v>31.692625687068386</v>
      </c>
      <c r="R19" s="29">
        <v>17.833959994894251</v>
      </c>
      <c r="S19" s="30">
        <v>59.01025557545173</v>
      </c>
      <c r="T19" s="29">
        <v>0.21967187269779143</v>
      </c>
      <c r="U19" s="29">
        <v>35.441215515136697</v>
      </c>
      <c r="V19" s="29">
        <v>76.268391319538395</v>
      </c>
      <c r="W19" s="29">
        <v>20.184618833157501</v>
      </c>
      <c r="X19" s="29">
        <v>26.062490198745</v>
      </c>
      <c r="Y19" s="29">
        <v>24.799284945871602</v>
      </c>
      <c r="Z19" s="27">
        <v>3.57200002670288</v>
      </c>
      <c r="AA19" s="27">
        <v>2.8970000743865998</v>
      </c>
      <c r="AB19" s="27">
        <v>85.7</v>
      </c>
      <c r="AC19" s="27">
        <v>60.616999999999997</v>
      </c>
      <c r="AD19" s="27">
        <v>35.441215515136697</v>
      </c>
      <c r="AE19" s="27">
        <v>61.898719999999997</v>
      </c>
      <c r="AF19" s="27">
        <v>23</v>
      </c>
      <c r="AG19" s="27">
        <v>2.7650108653352299</v>
      </c>
      <c r="AH19" s="27">
        <v>2.2120000000000002</v>
      </c>
      <c r="AI19" s="27">
        <v>32.003860473632798</v>
      </c>
      <c r="AJ19" s="27">
        <v>4.5</v>
      </c>
      <c r="AK19" s="28">
        <v>12</v>
      </c>
      <c r="AL19" s="27"/>
      <c r="AM19" s="27" t="s">
        <v>111</v>
      </c>
    </row>
    <row r="20" spans="1:39" x14ac:dyDescent="0.25">
      <c r="A20" s="31" t="s">
        <v>136</v>
      </c>
      <c r="B20" s="31" t="s">
        <v>135</v>
      </c>
      <c r="C20" s="31" t="s">
        <v>113</v>
      </c>
      <c r="D20" s="31" t="s">
        <v>108</v>
      </c>
      <c r="E20" s="29">
        <v>-16.670111843953688</v>
      </c>
      <c r="F20" s="29">
        <v>29.62993023689214</v>
      </c>
      <c r="G20" s="29">
        <v>0.36560995153674841</v>
      </c>
      <c r="H20" s="29">
        <v>12.011207666682742</v>
      </c>
      <c r="I20" s="29">
        <v>19.87</v>
      </c>
      <c r="J20" s="29">
        <v>38.108055763935013</v>
      </c>
      <c r="K20" s="29">
        <v>4.5577319088556294</v>
      </c>
      <c r="L20" s="29">
        <v>1.4994843460735012</v>
      </c>
      <c r="M20" s="29">
        <v>12.044518938651331</v>
      </c>
      <c r="N20" s="29">
        <v>22.72588260983019</v>
      </c>
      <c r="O20" s="29">
        <v>17.006468551016802</v>
      </c>
      <c r="P20" s="29">
        <v>4.8968837026345255</v>
      </c>
      <c r="Q20" s="29">
        <v>12.926092130599262</v>
      </c>
      <c r="R20" s="29">
        <v>23.043291093902614</v>
      </c>
      <c r="S20" s="30">
        <v>59.782608695652172</v>
      </c>
      <c r="T20" s="29">
        <v>0.2536409817582837</v>
      </c>
      <c r="U20" s="29">
        <v>56.2</v>
      </c>
      <c r="V20" s="29">
        <v>51.5088624939659</v>
      </c>
      <c r="W20" s="29">
        <v>5.7528801144087396</v>
      </c>
      <c r="X20" s="29">
        <v>33.982638553814702</v>
      </c>
      <c r="Y20" s="29">
        <v>1.3661540715718801</v>
      </c>
      <c r="Z20" s="27">
        <v>8.9060001373290998</v>
      </c>
      <c r="AA20" s="27">
        <v>15.496000289916999</v>
      </c>
      <c r="AB20" s="27">
        <v>63.6</v>
      </c>
      <c r="AC20" s="27">
        <v>61.423999999999999</v>
      </c>
      <c r="AD20" s="27">
        <v>56.2</v>
      </c>
      <c r="AE20" s="27">
        <v>77.991569999999996</v>
      </c>
      <c r="AF20" s="27">
        <v>39</v>
      </c>
      <c r="AG20" s="27">
        <v>2.9685659179136499</v>
      </c>
      <c r="AH20" s="27">
        <v>3.0851299999999999</v>
      </c>
      <c r="AI20" s="27">
        <v>41.950050354003899</v>
      </c>
      <c r="AJ20" s="27">
        <v>6.7</v>
      </c>
      <c r="AK20" s="28">
        <v>13.9</v>
      </c>
      <c r="AL20" s="27">
        <v>1.5253017280000001</v>
      </c>
      <c r="AM20" s="27" t="s">
        <v>103</v>
      </c>
    </row>
    <row r="21" spans="1:39" x14ac:dyDescent="0.25">
      <c r="A21" s="31" t="s">
        <v>134</v>
      </c>
      <c r="B21" s="31" t="s">
        <v>133</v>
      </c>
      <c r="C21" s="31" t="s">
        <v>113</v>
      </c>
      <c r="D21" s="31" t="s">
        <v>108</v>
      </c>
      <c r="E21" s="29">
        <v>-5.2990716773793629</v>
      </c>
      <c r="F21" s="29">
        <v>8.1095004824231705</v>
      </c>
      <c r="G21" s="29">
        <v>1.162158676495012</v>
      </c>
      <c r="H21" s="29">
        <v>9.2968198214096418</v>
      </c>
      <c r="I21" s="29">
        <v>10.621</v>
      </c>
      <c r="J21" s="29">
        <v>20.917646485637352</v>
      </c>
      <c r="K21" s="29">
        <v>5.9191766258605014</v>
      </c>
      <c r="L21" s="29">
        <v>3.2708872417568813</v>
      </c>
      <c r="M21" s="29">
        <v>8.4208569946334375</v>
      </c>
      <c r="N21" s="29">
        <v>27.773972620723793</v>
      </c>
      <c r="O21" s="29">
        <v>9.0009805264007507</v>
      </c>
      <c r="P21" s="29">
        <v>5.9385966801132497</v>
      </c>
      <c r="Q21" s="29">
        <v>12.600170434983943</v>
      </c>
      <c r="R21" s="29">
        <v>49.15780778546457</v>
      </c>
      <c r="S21" s="30">
        <v>57.965860597439544</v>
      </c>
      <c r="T21" s="29">
        <v>0.16033546851614741</v>
      </c>
      <c r="U21" s="29">
        <v>26.047348022460898</v>
      </c>
      <c r="V21" s="29">
        <v>86.851793936918497</v>
      </c>
      <c r="W21" s="29">
        <v>16.326598393086901</v>
      </c>
      <c r="X21" s="29">
        <v>29.774702280635999</v>
      </c>
      <c r="Y21" s="29">
        <v>11.619933455295101</v>
      </c>
      <c r="Z21" s="27">
        <v>4.0329999923706099</v>
      </c>
      <c r="AA21" s="27">
        <v>12.538999557495099</v>
      </c>
      <c r="AB21" s="27">
        <v>84.2</v>
      </c>
      <c r="AC21" s="27">
        <v>57.805</v>
      </c>
      <c r="AD21" s="27">
        <v>26.047348022460898</v>
      </c>
      <c r="AE21" s="27">
        <v>66.634410000000003</v>
      </c>
      <c r="AF21" s="27">
        <v>21</v>
      </c>
      <c r="AG21" s="27">
        <v>2.5320809488394</v>
      </c>
      <c r="AH21" s="27">
        <v>2.1324900000000002</v>
      </c>
      <c r="AI21" s="27">
        <v>45.581161499023402</v>
      </c>
      <c r="AJ21" s="27">
        <v>6.9</v>
      </c>
      <c r="AK21" s="28">
        <v>6.1</v>
      </c>
      <c r="AL21" s="27"/>
      <c r="AM21" s="27" t="s">
        <v>111</v>
      </c>
    </row>
    <row r="22" spans="1:39" x14ac:dyDescent="0.25">
      <c r="A22" s="31" t="s">
        <v>132</v>
      </c>
      <c r="B22" s="31" t="s">
        <v>131</v>
      </c>
      <c r="C22" s="31" t="s">
        <v>114</v>
      </c>
      <c r="D22" s="31" t="s">
        <v>104</v>
      </c>
      <c r="E22" s="29">
        <v>17.30247518808082</v>
      </c>
      <c r="F22" s="29">
        <v>4.7351017213171778</v>
      </c>
      <c r="G22" s="29">
        <v>2.4741777602724282</v>
      </c>
      <c r="H22" s="29">
        <v>23.575223365394589</v>
      </c>
      <c r="I22" s="29">
        <v>12.048</v>
      </c>
      <c r="J22" s="29">
        <v>21.457476973663873</v>
      </c>
      <c r="K22" s="29">
        <v>-4.6856838675048351</v>
      </c>
      <c r="L22" s="29">
        <v>-8.2219781414045343</v>
      </c>
      <c r="M22" s="29">
        <v>0</v>
      </c>
      <c r="N22" s="29">
        <v>57.496783082771849</v>
      </c>
      <c r="O22" s="29">
        <v>12.615950440995558</v>
      </c>
      <c r="P22" s="29">
        <v>12.668597440823291</v>
      </c>
      <c r="Q22" s="29">
        <v>56.104881528456396</v>
      </c>
      <c r="R22" s="29">
        <v>2.320427700907282</v>
      </c>
      <c r="S22" s="30">
        <v>10.124777183600713</v>
      </c>
      <c r="T22" s="29">
        <v>4.7639671524651686</v>
      </c>
      <c r="U22" s="29">
        <v>67.184097290039105</v>
      </c>
      <c r="V22" s="29">
        <v>7.8227997769717197</v>
      </c>
      <c r="W22" s="29">
        <v>24.251228804504802</v>
      </c>
      <c r="X22" s="29">
        <v>53.240621037110103</v>
      </c>
      <c r="Y22" s="29">
        <v>1.76531204067703</v>
      </c>
      <c r="Z22" s="27">
        <v>9.1549997329711896</v>
      </c>
      <c r="AA22" s="27">
        <v>29.3090000152588</v>
      </c>
      <c r="AB22" s="27">
        <v>89.6</v>
      </c>
      <c r="AC22" s="27">
        <v>57.939</v>
      </c>
      <c r="AD22" s="27">
        <v>67.184097290039105</v>
      </c>
      <c r="AE22" s="27">
        <v>64.665819999999997</v>
      </c>
      <c r="AF22" s="27">
        <v>66</v>
      </c>
      <c r="AG22" s="27">
        <v>3.7807165467619299</v>
      </c>
      <c r="AH22" s="27">
        <v>0.72</v>
      </c>
      <c r="AI22" s="27">
        <v>95</v>
      </c>
      <c r="AJ22" s="27">
        <v>2.7</v>
      </c>
      <c r="AK22" s="28">
        <v>23</v>
      </c>
      <c r="AL22" s="27">
        <v>0.88184089300000001</v>
      </c>
      <c r="AM22" s="27" t="s">
        <v>103</v>
      </c>
    </row>
    <row r="23" spans="1:39" x14ac:dyDescent="0.25">
      <c r="A23" s="31" t="s">
        <v>46</v>
      </c>
      <c r="B23" s="31" t="s">
        <v>46</v>
      </c>
      <c r="C23" s="31" t="s">
        <v>109</v>
      </c>
      <c r="D23" s="31" t="s">
        <v>104</v>
      </c>
      <c r="E23" s="29">
        <v>-10.977997088350559</v>
      </c>
      <c r="F23" s="29">
        <v>9.1696014920891322</v>
      </c>
      <c r="G23" s="29">
        <v>0.85260364967280955</v>
      </c>
      <c r="H23" s="29">
        <v>12.711095570739541</v>
      </c>
      <c r="I23" s="29">
        <v>16.742999999999999</v>
      </c>
      <c r="J23" s="29">
        <v>40.558518477516124</v>
      </c>
      <c r="K23" s="29">
        <v>4.8625382212681814</v>
      </c>
      <c r="L23" s="29">
        <v>2.420020575514485</v>
      </c>
      <c r="M23" s="29">
        <v>10.487771856716217</v>
      </c>
      <c r="N23" s="29">
        <v>13.255643340445181</v>
      </c>
      <c r="O23" s="29">
        <v>18.797796377288616</v>
      </c>
      <c r="P23" s="29">
        <v>10.59026209914839</v>
      </c>
      <c r="Q23" s="29">
        <v>16.844131720302997</v>
      </c>
      <c r="R23" s="29">
        <v>34.828737464117253</v>
      </c>
      <c r="S23" s="30">
        <v>48.546930456478194</v>
      </c>
      <c r="T23" s="29">
        <v>0.30592372189616096</v>
      </c>
      <c r="U23" s="29">
        <v>63.811470031738303</v>
      </c>
      <c r="V23" s="29">
        <v>72.662752510447007</v>
      </c>
      <c r="W23" s="29">
        <v>2.4753755405443401</v>
      </c>
      <c r="X23" s="29">
        <v>28.578374271570201</v>
      </c>
      <c r="Y23" s="29">
        <v>10.5050828924669</v>
      </c>
      <c r="Z23" s="27">
        <v>9.2919998168945295</v>
      </c>
      <c r="AA23" s="27">
        <v>22.694999694824201</v>
      </c>
      <c r="AB23" s="27">
        <v>45.6</v>
      </c>
      <c r="AC23" s="27">
        <v>67.290999999999997</v>
      </c>
      <c r="AD23" s="27">
        <v>63.811470031738303</v>
      </c>
      <c r="AE23" s="27">
        <v>58.916330000000002</v>
      </c>
      <c r="AF23" s="27">
        <v>29</v>
      </c>
      <c r="AG23" s="27">
        <v>2.3568125733826402</v>
      </c>
      <c r="AH23" s="27">
        <v>5.2389799999999997</v>
      </c>
      <c r="AI23" s="27">
        <v>78.733039855957003</v>
      </c>
      <c r="AJ23" s="27">
        <v>5.2</v>
      </c>
      <c r="AK23" s="27">
        <v>83</v>
      </c>
      <c r="AL23" s="27">
        <v>0.140565783</v>
      </c>
      <c r="AM23" s="27" t="s">
        <v>103</v>
      </c>
    </row>
    <row r="24" spans="1:39" x14ac:dyDescent="0.25">
      <c r="A24" s="31" t="s">
        <v>130</v>
      </c>
      <c r="B24" s="31" t="s">
        <v>47</v>
      </c>
      <c r="C24" s="31" t="s">
        <v>113</v>
      </c>
      <c r="D24" s="31" t="s">
        <v>108</v>
      </c>
      <c r="E24" s="29">
        <v>-74.421497174668346</v>
      </c>
      <c r="F24" s="29">
        <v>0</v>
      </c>
      <c r="G24" s="29">
        <v>7.5436426009198119</v>
      </c>
      <c r="H24" s="29">
        <v>16.201491117668635</v>
      </c>
      <c r="I24" s="29"/>
      <c r="J24" s="29">
        <v>0</v>
      </c>
      <c r="K24" s="29">
        <v>2.4686260950512349</v>
      </c>
      <c r="L24" s="29">
        <v>-4.6985269691759868E-2</v>
      </c>
      <c r="M24" s="29">
        <v>-48.781848219298496</v>
      </c>
      <c r="N24" s="29">
        <v>24.284191991672383</v>
      </c>
      <c r="O24" s="29">
        <v>20.486145754545408</v>
      </c>
      <c r="P24" s="29">
        <v>-2.1820145851847883</v>
      </c>
      <c r="Q24" s="29">
        <v>10.199841422268758</v>
      </c>
      <c r="R24" s="29">
        <v>37.094283744565054</v>
      </c>
      <c r="S24" s="30">
        <v>28.03156146179402</v>
      </c>
      <c r="T24" s="29">
        <v>0.2144933885842544</v>
      </c>
      <c r="U24" s="29">
        <v>21.488868713378899</v>
      </c>
      <c r="V24" s="29">
        <v>83.847043336249996</v>
      </c>
      <c r="W24" s="29">
        <v>25.204099690317999</v>
      </c>
      <c r="X24" s="29">
        <v>17.984112455152498</v>
      </c>
      <c r="Y24" s="29">
        <v>1.2110863077807199</v>
      </c>
      <c r="Z24" s="27">
        <v>2.0280001163482702</v>
      </c>
      <c r="AA24" s="27">
        <v>9.7980003356933594</v>
      </c>
      <c r="AB24" s="27">
        <v>74.7</v>
      </c>
      <c r="AC24" s="27">
        <v>63.006</v>
      </c>
      <c r="AD24" s="27">
        <v>21.488868713378899</v>
      </c>
      <c r="AE24" s="27">
        <v>72.948030000000003</v>
      </c>
      <c r="AF24" s="27">
        <v>17</v>
      </c>
      <c r="AG24" s="27">
        <v>2.48564419709564</v>
      </c>
      <c r="AH24" s="27">
        <v>3.8262700000000001</v>
      </c>
      <c r="AI24" s="27">
        <v>73</v>
      </c>
      <c r="AJ24" s="27">
        <v>15.2</v>
      </c>
      <c r="AK24" s="28">
        <v>80.900000000000006</v>
      </c>
      <c r="AL24" s="27">
        <v>0.17339200099999999</v>
      </c>
      <c r="AM24" s="27" t="s">
        <v>111</v>
      </c>
    </row>
    <row r="25" spans="1:39" x14ac:dyDescent="0.25">
      <c r="A25" s="31" t="s">
        <v>48</v>
      </c>
      <c r="B25" s="31" t="s">
        <v>48</v>
      </c>
      <c r="C25" s="31" t="s">
        <v>105</v>
      </c>
      <c r="D25" s="31" t="s">
        <v>104</v>
      </c>
      <c r="E25" s="29">
        <v>-40.299999999999997</v>
      </c>
      <c r="F25" s="29">
        <v>-2.2411513126432041</v>
      </c>
      <c r="G25" s="29">
        <v>1.6740650858957125</v>
      </c>
      <c r="H25" s="29">
        <v>0</v>
      </c>
      <c r="I25" s="29">
        <v>24.027999999999999</v>
      </c>
      <c r="J25" s="29">
        <v>15.869378457014111</v>
      </c>
      <c r="K25" s="29">
        <v>-2.2862991069228684</v>
      </c>
      <c r="L25" s="29">
        <v>-3.0530440358781874</v>
      </c>
      <c r="M25" s="29">
        <v>0</v>
      </c>
      <c r="N25" s="29">
        <v>0</v>
      </c>
      <c r="O25" s="29">
        <v>0</v>
      </c>
      <c r="P25" s="29">
        <v>2.9431782093402745</v>
      </c>
      <c r="Q25" s="29">
        <v>31.952605920518888</v>
      </c>
      <c r="R25" s="29">
        <v>6.1184080972353225</v>
      </c>
      <c r="S25" s="30">
        <v>77.635046113306984</v>
      </c>
      <c r="T25" s="29">
        <v>1.2077157260047655</v>
      </c>
      <c r="U25" s="29">
        <v>33.730758666992202</v>
      </c>
      <c r="V25" s="29">
        <v>52.139206087139002</v>
      </c>
      <c r="W25" s="29">
        <v>5.8913739656049602</v>
      </c>
      <c r="X25" s="29">
        <v>28.0286535158261</v>
      </c>
      <c r="Y25" s="29">
        <v>0.26138868124279202</v>
      </c>
      <c r="Z25" s="27">
        <v>23.613000869751001</v>
      </c>
      <c r="AA25" s="27">
        <v>52.233001708984403</v>
      </c>
      <c r="AB25" s="27">
        <v>85.9</v>
      </c>
      <c r="AC25" s="27">
        <v>54.567999999999998</v>
      </c>
      <c r="AD25" s="27">
        <v>33.730758666992202</v>
      </c>
      <c r="AE25" s="27">
        <v>68.649940000000001</v>
      </c>
      <c r="AF25" s="27">
        <v>43</v>
      </c>
      <c r="AG25" s="27">
        <v>0.78778003389368401</v>
      </c>
      <c r="AH25" s="27">
        <v>11.38968</v>
      </c>
      <c r="AI25" s="27">
        <v>76.635200500488295</v>
      </c>
      <c r="AJ25" s="27">
        <v>8.4</v>
      </c>
      <c r="AK25" s="28">
        <v>27.4</v>
      </c>
      <c r="AL25" s="27">
        <v>0.33608869899999999</v>
      </c>
      <c r="AM25" s="27" t="s">
        <v>103</v>
      </c>
    </row>
    <row r="26" spans="1:39" x14ac:dyDescent="0.25">
      <c r="A26" s="31" t="s">
        <v>49</v>
      </c>
      <c r="B26" s="31" t="s">
        <v>49</v>
      </c>
      <c r="C26" s="31" t="s">
        <v>117</v>
      </c>
      <c r="D26" s="31" t="s">
        <v>108</v>
      </c>
      <c r="E26" s="29">
        <v>-3.6274223925673059</v>
      </c>
      <c r="F26" s="29">
        <v>6.1909741747731708</v>
      </c>
      <c r="G26" s="29">
        <v>4.054270457183839</v>
      </c>
      <c r="H26" s="29">
        <v>10.932277675080998</v>
      </c>
      <c r="I26" s="29">
        <v>15.151</v>
      </c>
      <c r="J26" s="29">
        <v>20.917514581083726</v>
      </c>
      <c r="K26" s="29">
        <v>4.3068797797236584</v>
      </c>
      <c r="L26" s="29">
        <v>1.5487002562619665</v>
      </c>
      <c r="M26" s="29">
        <v>14.62523861030868</v>
      </c>
      <c r="N26" s="29">
        <v>35.523439822116323</v>
      </c>
      <c r="O26" s="29">
        <v>15.195382436969437</v>
      </c>
      <c r="P26" s="29">
        <v>8.2807343673047029</v>
      </c>
      <c r="Q26" s="29">
        <v>22.532626659039927</v>
      </c>
      <c r="R26" s="29">
        <v>19.929088195855151</v>
      </c>
      <c r="S26" s="30">
        <v>71.184255757992432</v>
      </c>
      <c r="T26" s="29">
        <v>0.13042084516979668</v>
      </c>
      <c r="U26" s="29">
        <v>24.075391769409201</v>
      </c>
      <c r="V26" s="29">
        <v>70.174415910734098</v>
      </c>
      <c r="W26" s="29">
        <v>10.284923444422001</v>
      </c>
      <c r="X26" s="29">
        <v>22.542282875086698</v>
      </c>
      <c r="Y26" s="29">
        <v>2.34594786584438</v>
      </c>
      <c r="Z26" s="27">
        <v>1.6690000295639</v>
      </c>
      <c r="AA26" s="27">
        <v>8.2119998931884801</v>
      </c>
      <c r="AB26" s="27">
        <v>44.2</v>
      </c>
      <c r="AC26" s="27">
        <v>66.311999999999998</v>
      </c>
      <c r="AD26" s="27">
        <v>24.075391769409201</v>
      </c>
      <c r="AE26" s="27">
        <v>54.403979999999997</v>
      </c>
      <c r="AF26" s="27">
        <v>11</v>
      </c>
      <c r="AG26" s="27">
        <v>2.6798832393638801</v>
      </c>
      <c r="AH26" s="27">
        <v>2.7938399999999999</v>
      </c>
      <c r="AI26" s="27">
        <v>72</v>
      </c>
      <c r="AJ26" s="27">
        <v>5.2</v>
      </c>
      <c r="AK26" s="28">
        <v>7</v>
      </c>
      <c r="AL26" s="27">
        <v>0.269024608</v>
      </c>
      <c r="AM26" s="27" t="s">
        <v>103</v>
      </c>
    </row>
    <row r="27" spans="1:39" x14ac:dyDescent="0.25">
      <c r="A27" s="31" t="s">
        <v>50</v>
      </c>
      <c r="B27" s="31" t="s">
        <v>50</v>
      </c>
      <c r="C27" s="31" t="s">
        <v>113</v>
      </c>
      <c r="D27" s="31" t="s">
        <v>108</v>
      </c>
      <c r="E27" s="29">
        <v>-15.572673623668692</v>
      </c>
      <c r="F27" s="29">
        <v>3.4589528622052153</v>
      </c>
      <c r="G27" s="29">
        <v>3.6465218568789211</v>
      </c>
      <c r="H27" s="29">
        <v>16.89822003737974</v>
      </c>
      <c r="I27" s="29">
        <v>22.286999999999999</v>
      </c>
      <c r="J27" s="29">
        <v>32.129640430796883</v>
      </c>
      <c r="K27" s="29">
        <v>5.4000001032368203</v>
      </c>
      <c r="L27" s="29">
        <v>2.2858641867007634</v>
      </c>
      <c r="M27" s="29">
        <v>13.994159227500758</v>
      </c>
      <c r="N27" s="29">
        <v>23.055837979707281</v>
      </c>
      <c r="O27" s="29">
        <v>22.063670538377949</v>
      </c>
      <c r="P27" s="29">
        <v>1.9633626483000768</v>
      </c>
      <c r="Q27" s="29">
        <v>18.112626437650913</v>
      </c>
      <c r="R27" s="29">
        <v>38.334734316963214</v>
      </c>
      <c r="S27" s="30">
        <v>33.766052827838287</v>
      </c>
      <c r="T27" s="29">
        <v>8.336935506920308E-2</v>
      </c>
      <c r="U27" s="29">
        <v>43.089839935302699</v>
      </c>
      <c r="V27" s="29">
        <v>61.526984717577903</v>
      </c>
      <c r="W27" s="29">
        <v>11.398471040581001</v>
      </c>
      <c r="X27" s="29">
        <v>38.526606163845798</v>
      </c>
      <c r="Y27" s="29">
        <v>8.2316100550726006</v>
      </c>
      <c r="Z27" s="27">
        <v>9.4350004196166992</v>
      </c>
      <c r="AA27" s="27">
        <v>4.6929998397827104</v>
      </c>
      <c r="AB27" s="27">
        <v>106</v>
      </c>
      <c r="AC27" s="27">
        <v>58.456000000000003</v>
      </c>
      <c r="AD27" s="27">
        <v>43.089839935302699</v>
      </c>
      <c r="AE27" s="27">
        <v>78.260829999999999</v>
      </c>
      <c r="AF27" s="27">
        <v>39</v>
      </c>
      <c r="AG27" s="27">
        <v>2.9991153670042499</v>
      </c>
      <c r="AH27" s="27">
        <v>3.0907100000000001</v>
      </c>
      <c r="AI27" s="27">
        <v>33.068889617919901</v>
      </c>
      <c r="AJ27" s="27">
        <v>5.8</v>
      </c>
      <c r="AK27" s="28">
        <v>63.4</v>
      </c>
      <c r="AL27" s="27">
        <v>1.158953898</v>
      </c>
      <c r="AM27" s="27" t="s">
        <v>103</v>
      </c>
    </row>
    <row r="28" spans="1:39" x14ac:dyDescent="0.25">
      <c r="A28" s="31" t="s">
        <v>51</v>
      </c>
      <c r="B28" s="31" t="s">
        <v>51</v>
      </c>
      <c r="C28" s="31" t="s">
        <v>105</v>
      </c>
      <c r="D28" s="31" t="s">
        <v>108</v>
      </c>
      <c r="E28" s="29">
        <v>-31.957840198989885</v>
      </c>
      <c r="F28" s="29">
        <v>4.0135577234827204</v>
      </c>
      <c r="G28" s="29">
        <v>18.329813547170417</v>
      </c>
      <c r="H28" s="29">
        <v>25.501844864213769</v>
      </c>
      <c r="I28" s="29">
        <v>39.234999999999999</v>
      </c>
      <c r="J28" s="29">
        <v>32.067857496089935</v>
      </c>
      <c r="K28" s="29">
        <v>3.7369582407380051</v>
      </c>
      <c r="L28" s="29">
        <v>0.77115521302924606</v>
      </c>
      <c r="M28" s="29">
        <v>9.2048755014506103</v>
      </c>
      <c r="N28" s="29">
        <v>40.717099481268868</v>
      </c>
      <c r="O28" s="29">
        <v>39.235409405093833</v>
      </c>
      <c r="P28" s="29">
        <v>12.860515435931163</v>
      </c>
      <c r="Q28" s="29">
        <v>24.870379371083569</v>
      </c>
      <c r="R28" s="29">
        <v>21.261015111944239</v>
      </c>
      <c r="S28" s="30">
        <v>63.5189094330985</v>
      </c>
      <c r="T28" s="29">
        <v>0.32057801665461788</v>
      </c>
      <c r="U28" s="29">
        <v>27.425470352172901</v>
      </c>
      <c r="V28" s="29">
        <v>86.400508917612299</v>
      </c>
      <c r="W28" s="29">
        <v>19.471906243593899</v>
      </c>
      <c r="X28" s="29">
        <v>21.298695459134098</v>
      </c>
      <c r="Y28" s="29">
        <v>13.448715890738301</v>
      </c>
      <c r="Z28" s="27">
        <v>3.1730000972747798</v>
      </c>
      <c r="AA28" s="27">
        <v>5.7080001831054696</v>
      </c>
      <c r="AB28" s="27">
        <v>72.400000000000006</v>
      </c>
      <c r="AC28" s="27">
        <v>58.872</v>
      </c>
      <c r="AD28" s="27">
        <v>27.425470352172901</v>
      </c>
      <c r="AE28" s="27">
        <v>55.693980000000003</v>
      </c>
      <c r="AF28" s="27">
        <v>29</v>
      </c>
      <c r="AG28" s="27">
        <v>2.9006291420522201</v>
      </c>
      <c r="AH28" s="27">
        <v>6.4800899999999997</v>
      </c>
      <c r="AI28" s="27">
        <v>56.0390014648438</v>
      </c>
      <c r="AJ28" s="27">
        <v>5.4</v>
      </c>
      <c r="AK28" s="28">
        <v>16.8</v>
      </c>
      <c r="AL28" s="27">
        <v>0.27148016699999999</v>
      </c>
      <c r="AM28" s="27" t="s">
        <v>103</v>
      </c>
    </row>
    <row r="29" spans="1:39" x14ac:dyDescent="0.25">
      <c r="A29" s="31" t="s">
        <v>129</v>
      </c>
      <c r="B29" s="31" t="s">
        <v>52</v>
      </c>
      <c r="C29" s="31" t="s">
        <v>113</v>
      </c>
      <c r="D29" s="31" t="s">
        <v>104</v>
      </c>
      <c r="E29" s="29">
        <v>-37.854288282933247</v>
      </c>
      <c r="F29" s="29">
        <v>10.376193112026378</v>
      </c>
      <c r="G29" s="29">
        <v>11.82243415718656</v>
      </c>
      <c r="H29" s="29">
        <v>21.920398606096008</v>
      </c>
      <c r="I29" s="29">
        <v>38.584000000000003</v>
      </c>
      <c r="J29" s="29">
        <v>42.861656590751018</v>
      </c>
      <c r="K29" s="29">
        <v>3.0294801603542965</v>
      </c>
      <c r="L29" s="29">
        <v>0.16563488452518982</v>
      </c>
      <c r="M29" s="29">
        <v>19.383001356077994</v>
      </c>
      <c r="N29" s="29">
        <v>43.564025480900078</v>
      </c>
      <c r="O29" s="29">
        <v>53.776010133154884</v>
      </c>
      <c r="P29" s="29">
        <v>3.7558391654435752</v>
      </c>
      <c r="Q29" s="29">
        <v>26.747331065561902</v>
      </c>
      <c r="R29" s="29">
        <v>23.883596292962409</v>
      </c>
      <c r="S29" s="30">
        <v>38.528184728825075</v>
      </c>
      <c r="T29" s="29">
        <v>0.68938811914637277</v>
      </c>
      <c r="U29" s="29">
        <v>42.912319183349602</v>
      </c>
      <c r="V29" s="29">
        <v>32.159572469339203</v>
      </c>
      <c r="W29" s="29">
        <v>24.115401295571701</v>
      </c>
      <c r="X29" s="29">
        <v>47.4229917763898</v>
      </c>
      <c r="Y29" s="29">
        <v>1.0807030148721899</v>
      </c>
      <c r="Z29" s="27">
        <v>10.2760000228882</v>
      </c>
      <c r="AA29" s="27">
        <v>30.555000305175799</v>
      </c>
      <c r="AB29" s="27">
        <v>79</v>
      </c>
      <c r="AC29" s="27">
        <v>63.384</v>
      </c>
      <c r="AD29" s="27">
        <v>42.912319183349602</v>
      </c>
      <c r="AE29" s="27">
        <v>70.696190000000001</v>
      </c>
      <c r="AF29" s="27">
        <v>48</v>
      </c>
      <c r="AG29" s="27">
        <v>2.8189997826523099</v>
      </c>
      <c r="AH29" s="27">
        <v>2.6310699999999998</v>
      </c>
      <c r="AI29" s="27">
        <v>57.5</v>
      </c>
      <c r="AJ29" s="27">
        <v>4.5999999999999996</v>
      </c>
      <c r="AK29" s="28">
        <v>17.399999999999999</v>
      </c>
      <c r="AL29" s="27">
        <v>1.2908286170000001</v>
      </c>
      <c r="AM29" s="27" t="s">
        <v>111</v>
      </c>
    </row>
    <row r="30" spans="1:39" x14ac:dyDescent="0.25">
      <c r="A30" s="31" t="s">
        <v>128</v>
      </c>
      <c r="B30" s="31" t="s">
        <v>53</v>
      </c>
      <c r="C30" s="31" t="s">
        <v>109</v>
      </c>
      <c r="D30" s="31" t="s">
        <v>104</v>
      </c>
      <c r="E30" s="29">
        <v>-12.690260957434477</v>
      </c>
      <c r="F30" s="29">
        <v>15.24022015582446</v>
      </c>
      <c r="G30" s="29">
        <v>2.2071249978119463</v>
      </c>
      <c r="H30" s="29">
        <v>15.161165439270693</v>
      </c>
      <c r="I30" s="29">
        <v>16.917000000000002</v>
      </c>
      <c r="J30" s="29">
        <v>125.67304139419753</v>
      </c>
      <c r="K30" s="29">
        <v>3.8141521084442616</v>
      </c>
      <c r="L30" s="29">
        <v>3.7205676415728703</v>
      </c>
      <c r="M30" s="29">
        <v>17.974167776836165</v>
      </c>
      <c r="N30" s="29">
        <v>42.451569441011721</v>
      </c>
      <c r="O30" s="29">
        <v>18.275113134048262</v>
      </c>
      <c r="P30" s="29">
        <v>1.2968722125224588</v>
      </c>
      <c r="Q30" s="29">
        <v>17.635569476007269</v>
      </c>
      <c r="R30" s="29">
        <v>3.0957937537319471</v>
      </c>
      <c r="S30" s="30">
        <v>42.364532019704434</v>
      </c>
      <c r="T30" s="29">
        <v>3.3531104720786344</v>
      </c>
      <c r="U30" s="29">
        <v>98.031433105468807</v>
      </c>
      <c r="V30" s="29">
        <v>11.537361962472801</v>
      </c>
      <c r="W30" s="29">
        <v>3.3731445093796802E-3</v>
      </c>
      <c r="X30" s="29">
        <v>14.457827322358201</v>
      </c>
      <c r="Y30" s="29">
        <v>1.14734196747547E-2</v>
      </c>
      <c r="Z30" s="27">
        <v>6.7519998550415004</v>
      </c>
      <c r="AA30" s="27">
        <v>85.179000854492202</v>
      </c>
      <c r="AB30" s="27">
        <v>13.1</v>
      </c>
      <c r="AC30" s="27">
        <v>74.514634146341464</v>
      </c>
      <c r="AD30" s="27">
        <v>98.031433105468807</v>
      </c>
      <c r="AE30" s="27">
        <v>99.866330000000005</v>
      </c>
      <c r="AF30" s="27">
        <v>96</v>
      </c>
      <c r="AG30" s="27">
        <v>9.0186811466842098E-2</v>
      </c>
      <c r="AH30" s="27">
        <v>5.0231300000000001</v>
      </c>
      <c r="AI30" s="27">
        <v>93.1578369140625</v>
      </c>
      <c r="AJ30" s="27">
        <v>5.5</v>
      </c>
      <c r="AK30" s="28">
        <v>63.2</v>
      </c>
      <c r="AL30" s="27">
        <v>32.652564380000001</v>
      </c>
      <c r="AM30" s="27" t="s">
        <v>103</v>
      </c>
    </row>
    <row r="31" spans="1:39" x14ac:dyDescent="0.25">
      <c r="A31" s="31" t="s">
        <v>54</v>
      </c>
      <c r="B31" s="31" t="s">
        <v>54</v>
      </c>
      <c r="C31" s="31" t="s">
        <v>105</v>
      </c>
      <c r="D31" s="31" t="s">
        <v>108</v>
      </c>
      <c r="E31" s="29">
        <v>-7.0041825969814884</v>
      </c>
      <c r="F31" s="29">
        <v>0</v>
      </c>
      <c r="G31" s="29">
        <v>4.3963084022518792</v>
      </c>
      <c r="H31" s="29">
        <v>13.673968227209322</v>
      </c>
      <c r="I31" s="29">
        <v>13.351000000000001</v>
      </c>
      <c r="J31" s="29">
        <v>0</v>
      </c>
      <c r="K31" s="29">
        <v>4.0000305165304155</v>
      </c>
      <c r="L31" s="29">
        <v>1.2633985603904563</v>
      </c>
      <c r="M31" s="29">
        <v>12.148509200470588</v>
      </c>
      <c r="N31" s="29">
        <v>29.162844079049844</v>
      </c>
      <c r="O31" s="29">
        <v>13.432220024196626</v>
      </c>
      <c r="P31" s="29">
        <v>13.461505168735812</v>
      </c>
      <c r="Q31" s="29">
        <v>14.35126298005201</v>
      </c>
      <c r="R31" s="29">
        <v>26.096924239010882</v>
      </c>
      <c r="S31" s="30">
        <v>61.41281289775138</v>
      </c>
      <c r="T31" s="29">
        <v>7.8339597066583833E-2</v>
      </c>
      <c r="U31" s="29">
        <v>12.7</v>
      </c>
      <c r="V31" s="29">
        <v>83.649433704296001</v>
      </c>
      <c r="W31" s="29">
        <v>9.6040249205835302</v>
      </c>
      <c r="X31" s="29">
        <v>23.5659214726087</v>
      </c>
      <c r="Y31" s="29">
        <v>22.8760477102777</v>
      </c>
      <c r="Z31" s="27">
        <v>5.46799993515015</v>
      </c>
      <c r="AA31" s="27">
        <v>33.438999176025398</v>
      </c>
      <c r="AB31" s="27">
        <v>55.4</v>
      </c>
      <c r="AC31" s="27">
        <v>63.670999999999999</v>
      </c>
      <c r="AD31" s="27">
        <v>12.7</v>
      </c>
      <c r="AE31" s="27">
        <v>68.831879999999998</v>
      </c>
      <c r="AF31" s="27">
        <v>26</v>
      </c>
      <c r="AG31" s="27">
        <v>2.66661638772471</v>
      </c>
      <c r="AH31" s="27">
        <v>4.0133000000000001</v>
      </c>
      <c r="AI31" s="27">
        <v>62.143539428710902</v>
      </c>
      <c r="AJ31" s="27">
        <v>9.3000000000000007</v>
      </c>
      <c r="AK31" s="28">
        <v>9.3000000000000007</v>
      </c>
      <c r="AL31" s="27">
        <v>9.3099039999999994E-2</v>
      </c>
      <c r="AM31" s="27" t="s">
        <v>103</v>
      </c>
    </row>
    <row r="32" spans="1:39" x14ac:dyDescent="0.25">
      <c r="A32" s="31" t="s">
        <v>127</v>
      </c>
      <c r="B32" s="31" t="s">
        <v>55</v>
      </c>
      <c r="C32" s="31" t="s">
        <v>105</v>
      </c>
      <c r="D32" s="31" t="s">
        <v>104</v>
      </c>
      <c r="E32" s="29">
        <v>-9.1109085131488783</v>
      </c>
      <c r="F32" s="29">
        <v>12.001003116920931</v>
      </c>
      <c r="G32" s="29">
        <v>3.3995849527581843</v>
      </c>
      <c r="H32" s="29">
        <v>23.621372583506702</v>
      </c>
      <c r="I32" s="29">
        <v>19.997</v>
      </c>
      <c r="J32" s="29">
        <v>76.526990607491214</v>
      </c>
      <c r="K32" s="29">
        <v>-0.86787710819766062</v>
      </c>
      <c r="L32" s="29">
        <v>-2.7065186400298131</v>
      </c>
      <c r="M32" s="29">
        <v>15.122031987411418</v>
      </c>
      <c r="N32" s="29">
        <v>37.511505360055153</v>
      </c>
      <c r="O32" s="29">
        <v>17.268845624476644</v>
      </c>
      <c r="P32" s="29">
        <v>9.7472347819328888</v>
      </c>
      <c r="Q32" s="29">
        <v>28.547127168397076</v>
      </c>
      <c r="R32" s="29">
        <v>6.9549109384126213</v>
      </c>
      <c r="S32" s="30">
        <v>47.138918242660544</v>
      </c>
      <c r="T32" s="29">
        <v>1.6516928165811131</v>
      </c>
      <c r="U32" s="29">
        <v>52.501182556152301</v>
      </c>
      <c r="V32" s="29">
        <v>26.4684298435307</v>
      </c>
      <c r="W32" s="29">
        <v>4.5539046285245703</v>
      </c>
      <c r="X32" s="29">
        <v>25.358765398457301</v>
      </c>
      <c r="Y32" s="29">
        <v>23.247170064652501</v>
      </c>
      <c r="Z32" s="27">
        <v>23.087999343872099</v>
      </c>
      <c r="AA32" s="27">
        <v>64.876998901367202</v>
      </c>
      <c r="AB32" s="27">
        <v>44.2</v>
      </c>
      <c r="AC32" s="27">
        <v>64.849999999999994</v>
      </c>
      <c r="AD32" s="27">
        <v>52.501182556152301</v>
      </c>
      <c r="AE32" s="27">
        <v>82.5411</v>
      </c>
      <c r="AF32" s="27">
        <v>35</v>
      </c>
      <c r="AG32" s="27">
        <v>1.87215433710164</v>
      </c>
      <c r="AH32" s="27">
        <v>3.1031499999999999</v>
      </c>
      <c r="AI32" s="27">
        <v>88</v>
      </c>
      <c r="AJ32" s="27">
        <v>8.9</v>
      </c>
      <c r="AK32" s="28">
        <v>30.2</v>
      </c>
      <c r="AL32" s="27">
        <v>7.6188119480000003</v>
      </c>
      <c r="AM32" s="27" t="s">
        <v>103</v>
      </c>
    </row>
    <row r="33" spans="1:39" x14ac:dyDescent="0.25">
      <c r="A33" s="31" t="s">
        <v>56</v>
      </c>
      <c r="B33" s="31" t="s">
        <v>56</v>
      </c>
      <c r="C33" s="31" t="s">
        <v>113</v>
      </c>
      <c r="D33" s="31" t="s">
        <v>108</v>
      </c>
      <c r="E33" s="29">
        <v>-16.339899061066522</v>
      </c>
      <c r="F33" s="29">
        <v>2.5760438391050999</v>
      </c>
      <c r="G33" s="29">
        <v>4.1611593727399629</v>
      </c>
      <c r="H33" s="29">
        <v>15.820683864823401</v>
      </c>
      <c r="I33" s="29">
        <v>37.25</v>
      </c>
      <c r="J33" s="29">
        <v>21.427735968170449</v>
      </c>
      <c r="K33" s="29">
        <v>4.8934366924974881</v>
      </c>
      <c r="L33" s="29">
        <v>0.94273760260334427</v>
      </c>
      <c r="M33" s="29">
        <v>20.232520534357047</v>
      </c>
      <c r="N33" s="29">
        <v>16.623792324325439</v>
      </c>
      <c r="O33" s="29">
        <v>33.693143170343852</v>
      </c>
      <c r="P33" s="29">
        <v>0.93202919754638458</v>
      </c>
      <c r="Q33" s="29">
        <v>15.86185569477531</v>
      </c>
      <c r="R33" s="29">
        <v>39.652428270272758</v>
      </c>
      <c r="S33" s="30">
        <v>36.063787795058019</v>
      </c>
      <c r="T33" s="29">
        <v>0.11054275700556913</v>
      </c>
      <c r="U33" s="29">
        <v>20.041904449462901</v>
      </c>
      <c r="V33" s="29">
        <v>78.939827517515496</v>
      </c>
      <c r="W33" s="29">
        <v>13.3043147113545</v>
      </c>
      <c r="X33" s="29">
        <v>94.053817677428199</v>
      </c>
      <c r="Y33" s="29">
        <v>17.3170925189084</v>
      </c>
      <c r="Z33" s="27">
        <v>0.28499999642372098</v>
      </c>
      <c r="AA33" s="27">
        <v>8.2209997177124006</v>
      </c>
      <c r="AB33" s="27">
        <v>84.5</v>
      </c>
      <c r="AC33" s="27">
        <v>60.421999999999997</v>
      </c>
      <c r="AD33" s="27">
        <v>20.041904449462901</v>
      </c>
      <c r="AE33" s="27">
        <v>50.273069999999997</v>
      </c>
      <c r="AF33" s="27">
        <v>14</v>
      </c>
      <c r="AG33" s="27">
        <v>3.8391544534299098</v>
      </c>
      <c r="AH33" s="27">
        <v>3.5427300000000002</v>
      </c>
      <c r="AI33" s="27">
        <v>31</v>
      </c>
      <c r="AJ33" s="27">
        <v>7.2</v>
      </c>
      <c r="AK33" s="28">
        <v>4.0999999999999996</v>
      </c>
      <c r="AL33" s="27">
        <v>0.53243072700000005</v>
      </c>
      <c r="AM33" s="27" t="s">
        <v>103</v>
      </c>
    </row>
    <row r="34" spans="1:39" x14ac:dyDescent="0.25">
      <c r="A34" s="31" t="s">
        <v>126</v>
      </c>
      <c r="B34" s="31" t="s">
        <v>57</v>
      </c>
      <c r="C34" s="31" t="s">
        <v>113</v>
      </c>
      <c r="D34" s="31" t="s">
        <v>104</v>
      </c>
      <c r="E34" s="29">
        <v>-4.4747990126808657E-3</v>
      </c>
      <c r="F34" s="29">
        <v>3.0307840463443338</v>
      </c>
      <c r="G34" s="29">
        <v>0.93074529441797493</v>
      </c>
      <c r="H34" s="29">
        <v>4.6244823931669226</v>
      </c>
      <c r="I34" s="29">
        <v>15.474</v>
      </c>
      <c r="J34" s="29">
        <v>23.333879294271249</v>
      </c>
      <c r="K34" s="29">
        <v>0.80588661954270435</v>
      </c>
      <c r="L34" s="29">
        <v>-1.7888267853676183</v>
      </c>
      <c r="M34" s="29">
        <v>18.255456339919917</v>
      </c>
      <c r="N34" s="29">
        <v>13.171562100948883</v>
      </c>
      <c r="O34" s="29">
        <v>15.474327651686357</v>
      </c>
      <c r="P34" s="29">
        <v>11.118918074076873</v>
      </c>
      <c r="Q34" s="29">
        <v>22.315117195219607</v>
      </c>
      <c r="R34" s="29">
        <v>20.846571430819647</v>
      </c>
      <c r="S34" s="30">
        <v>77.736420830725649</v>
      </c>
      <c r="T34" s="29">
        <v>0.54579408456574519</v>
      </c>
      <c r="U34" s="29">
        <v>54.4</v>
      </c>
      <c r="V34" s="29">
        <v>86.635621563418695</v>
      </c>
      <c r="W34" s="29">
        <v>8.6735094039921599</v>
      </c>
      <c r="X34" s="29">
        <v>71.798174375332593</v>
      </c>
      <c r="Y34" s="29">
        <v>11.610699606852799</v>
      </c>
      <c r="Z34" s="27">
        <v>6.01300001144409</v>
      </c>
      <c r="AA34" s="27">
        <v>13.079999923706101</v>
      </c>
      <c r="AB34" s="27">
        <v>100.2</v>
      </c>
      <c r="AC34" s="27">
        <v>53.875</v>
      </c>
      <c r="AD34" s="27">
        <v>54.4</v>
      </c>
      <c r="AE34" s="27">
        <v>71</v>
      </c>
      <c r="AF34" s="27">
        <v>39</v>
      </c>
      <c r="AG34" s="27">
        <v>2.60767638578282</v>
      </c>
      <c r="AH34" s="27">
        <v>6.1</v>
      </c>
      <c r="AI34" s="27">
        <v>56.4</v>
      </c>
      <c r="AJ34" s="27">
        <v>3.6</v>
      </c>
      <c r="AK34" s="28">
        <v>55.5</v>
      </c>
      <c r="AL34" s="27">
        <v>7.2998425000000006E-2</v>
      </c>
      <c r="AM34" s="27" t="s">
        <v>103</v>
      </c>
    </row>
    <row r="35" spans="1:39" x14ac:dyDescent="0.25">
      <c r="A35" s="31" t="s">
        <v>58</v>
      </c>
      <c r="B35" s="31" t="s">
        <v>58</v>
      </c>
      <c r="C35" s="31" t="s">
        <v>114</v>
      </c>
      <c r="D35" s="31" t="s">
        <v>108</v>
      </c>
      <c r="E35" s="29">
        <v>-14.53176099391173</v>
      </c>
      <c r="F35" s="29">
        <v>-2.7524576447471691</v>
      </c>
      <c r="G35" s="29">
        <v>3.2118060010954776</v>
      </c>
      <c r="H35" s="29">
        <v>15.217427076398863</v>
      </c>
      <c r="I35" s="29">
        <v>23.378</v>
      </c>
      <c r="J35" s="29">
        <v>18.953340516154675</v>
      </c>
      <c r="K35" s="29">
        <v>6.0578313191881819</v>
      </c>
      <c r="L35" s="29">
        <v>3.29488679711001</v>
      </c>
      <c r="M35" s="29">
        <v>13.181022021915084</v>
      </c>
      <c r="N35" s="29">
        <v>18.240592364102564</v>
      </c>
      <c r="O35" s="29">
        <v>23.382640402853504</v>
      </c>
      <c r="P35" s="29">
        <v>7.3439248323423811</v>
      </c>
      <c r="Q35" s="29">
        <v>15.767292150804412</v>
      </c>
      <c r="R35" s="29">
        <v>30.962037457435482</v>
      </c>
      <c r="S35" s="30">
        <v>73.437371348677743</v>
      </c>
      <c r="T35" s="29">
        <v>7.5764223560230923E-2</v>
      </c>
      <c r="U35" s="29">
        <v>34.1</v>
      </c>
      <c r="V35" s="29">
        <v>86.655374290774702</v>
      </c>
      <c r="W35" s="29">
        <v>5.8994833984057804</v>
      </c>
      <c r="X35" s="29">
        <v>43.210217163029299</v>
      </c>
      <c r="Y35" s="29">
        <v>9.1140890731388904</v>
      </c>
      <c r="Z35" s="27">
        <v>0.95399999618530296</v>
      </c>
      <c r="AA35" s="27">
        <v>21.673999786376999</v>
      </c>
      <c r="AB35" s="27">
        <v>37.9</v>
      </c>
      <c r="AC35" s="27">
        <v>67.495999999999995</v>
      </c>
      <c r="AD35" s="27">
        <v>34.1</v>
      </c>
      <c r="AE35" s="27">
        <v>57.713279999999997</v>
      </c>
      <c r="AF35" s="27">
        <v>67</v>
      </c>
      <c r="AG35" s="27">
        <v>2.6396647496540799</v>
      </c>
      <c r="AH35" s="27">
        <v>3.2057000000000002</v>
      </c>
      <c r="AI35" s="27">
        <v>70.804130554199205</v>
      </c>
      <c r="AJ35" s="27">
        <v>7.9</v>
      </c>
      <c r="AK35" s="28">
        <v>29.1</v>
      </c>
      <c r="AL35" s="27">
        <v>0.101020551</v>
      </c>
      <c r="AM35" s="27" t="s">
        <v>103</v>
      </c>
    </row>
    <row r="36" spans="1:39" x14ac:dyDescent="0.25">
      <c r="A36" s="31" t="s">
        <v>125</v>
      </c>
      <c r="B36" s="31" t="s">
        <v>59</v>
      </c>
      <c r="C36" s="31" t="s">
        <v>114</v>
      </c>
      <c r="D36" s="31" t="s">
        <v>104</v>
      </c>
      <c r="E36" s="29">
        <v>-2.1235021248396508</v>
      </c>
      <c r="F36" s="29">
        <v>10.629768995402358</v>
      </c>
      <c r="G36" s="29">
        <v>0.86572057546537207</v>
      </c>
      <c r="H36" s="29">
        <v>5.8117860204398024</v>
      </c>
      <c r="I36" s="29">
        <v>13.897</v>
      </c>
      <c r="J36" s="29">
        <v>23.325022961648802</v>
      </c>
      <c r="K36" s="29">
        <v>4.2830710040181259</v>
      </c>
      <c r="L36" s="29">
        <v>1.8149387727585378</v>
      </c>
      <c r="M36" s="29">
        <v>13.058528888214935</v>
      </c>
      <c r="N36" s="29">
        <v>9.6918222551874642</v>
      </c>
      <c r="O36" s="29">
        <v>18.891192402862302</v>
      </c>
      <c r="P36" s="29">
        <v>32.861356703534852</v>
      </c>
      <c r="Q36" s="29">
        <v>2.3105123325814825</v>
      </c>
      <c r="R36" s="29">
        <v>30.453238328581065</v>
      </c>
      <c r="S36" s="30">
        <v>0</v>
      </c>
      <c r="T36" s="29">
        <v>0.299732598319775</v>
      </c>
      <c r="U36" s="29">
        <v>56.451549530029297</v>
      </c>
      <c r="V36" s="29">
        <v>61.596747475897601</v>
      </c>
      <c r="W36" s="29">
        <v>4.6226876105860004</v>
      </c>
      <c r="X36" s="29">
        <v>55.370834443393697</v>
      </c>
      <c r="Y36" s="29">
        <v>2.7532738976258599</v>
      </c>
      <c r="Z36" s="27">
        <v>12.7729997634888</v>
      </c>
      <c r="AA36" s="27">
        <v>53.576000213622997</v>
      </c>
      <c r="AB36" s="27">
        <v>63.2</v>
      </c>
      <c r="AC36" s="27">
        <v>64.697999999999993</v>
      </c>
      <c r="AD36" s="27">
        <v>56.451549530029297</v>
      </c>
      <c r="AE36" s="27">
        <v>60</v>
      </c>
      <c r="AF36" s="27">
        <v>37</v>
      </c>
      <c r="AG36" s="27">
        <v>2.39521985845548</v>
      </c>
      <c r="AH36" s="27">
        <v>2.21868</v>
      </c>
      <c r="AI36" s="27">
        <v>70.2</v>
      </c>
      <c r="AJ36" s="27">
        <v>6.3</v>
      </c>
      <c r="AK36" s="28">
        <v>27.8</v>
      </c>
      <c r="AL36" s="27">
        <v>0.35348687099999998</v>
      </c>
      <c r="AM36" s="27" t="s">
        <v>103</v>
      </c>
    </row>
    <row r="37" spans="1:39" x14ac:dyDescent="0.25">
      <c r="A37" s="31" t="s">
        <v>124</v>
      </c>
      <c r="B37" s="31" t="s">
        <v>60</v>
      </c>
      <c r="C37" s="31" t="s">
        <v>113</v>
      </c>
      <c r="D37" s="31" t="s">
        <v>104</v>
      </c>
      <c r="E37" s="29">
        <v>-13.787338205104508</v>
      </c>
      <c r="F37" s="29">
        <v>3.2767146578909965</v>
      </c>
      <c r="G37" s="29">
        <v>2.7836499222314557</v>
      </c>
      <c r="H37" s="29">
        <v>14.049747227767012</v>
      </c>
      <c r="I37" s="29">
        <v>28.530999999999999</v>
      </c>
      <c r="J37" s="29">
        <v>37.576097673894836</v>
      </c>
      <c r="K37" s="29">
        <v>7.0829222908195533</v>
      </c>
      <c r="L37" s="29">
        <v>4.1255024238150213</v>
      </c>
      <c r="M37" s="29">
        <v>20.416863224325297</v>
      </c>
      <c r="N37" s="29">
        <v>21.810904680636174</v>
      </c>
      <c r="O37" s="29">
        <v>27.675009498539833</v>
      </c>
      <c r="P37" s="29">
        <v>1.5636686086474896</v>
      </c>
      <c r="Q37" s="29">
        <v>22.597258951535455</v>
      </c>
      <c r="R37" s="29">
        <v>16.038195987747287</v>
      </c>
      <c r="S37" s="30">
        <v>46.060354230509532</v>
      </c>
      <c r="T37" s="29">
        <v>0.62476000426392575</v>
      </c>
      <c r="U37" s="29">
        <v>61.7</v>
      </c>
      <c r="V37" s="29">
        <v>42.711751628413197</v>
      </c>
      <c r="W37" s="29">
        <v>3.82233549001129</v>
      </c>
      <c r="X37" s="29">
        <v>40.695825895375798</v>
      </c>
      <c r="Y37" s="29">
        <v>14.5770722670553</v>
      </c>
      <c r="Z37" s="27">
        <v>6.4369997978210396</v>
      </c>
      <c r="AA37" s="27">
        <v>26.482000350952099</v>
      </c>
      <c r="AB37" s="27">
        <v>45.4</v>
      </c>
      <c r="AC37" s="27">
        <v>67.477000000000004</v>
      </c>
      <c r="AD37" s="27">
        <v>61.7</v>
      </c>
      <c r="AE37" s="27">
        <v>80.677850000000007</v>
      </c>
      <c r="AF37" s="27">
        <v>51</v>
      </c>
      <c r="AG37" s="27">
        <v>2.8006583330571999</v>
      </c>
      <c r="AH37" s="27">
        <v>6.1955999999999998</v>
      </c>
      <c r="AI37" s="27">
        <v>51.900421142578097</v>
      </c>
      <c r="AJ37" s="27">
        <v>4</v>
      </c>
      <c r="AK37" s="28">
        <v>58.2</v>
      </c>
      <c r="AL37" s="27">
        <v>1.8336000219999999</v>
      </c>
      <c r="AM37" s="27" t="s">
        <v>103</v>
      </c>
    </row>
    <row r="38" spans="1:39" x14ac:dyDescent="0.25">
      <c r="A38" s="31" t="s">
        <v>123</v>
      </c>
      <c r="B38" s="31" t="s">
        <v>123</v>
      </c>
      <c r="C38" s="31" t="s">
        <v>113</v>
      </c>
      <c r="D38" s="31" t="s">
        <v>108</v>
      </c>
      <c r="E38" s="29">
        <v>-21.982599097725629</v>
      </c>
      <c r="F38" s="29">
        <v>15.832930124153583</v>
      </c>
      <c r="G38" s="29">
        <v>20.104560959393591</v>
      </c>
      <c r="H38" s="29">
        <v>10.408819083776516</v>
      </c>
      <c r="I38" s="29">
        <v>19.097999999999999</v>
      </c>
      <c r="J38" s="29">
        <v>21.928352210083592</v>
      </c>
      <c r="K38" s="29">
        <v>4.2111826488480801</v>
      </c>
      <c r="L38" s="29">
        <v>1.9902400678885073</v>
      </c>
      <c r="M38" s="29">
        <v>3.3588472099418545</v>
      </c>
      <c r="N38" s="29">
        <v>26.051347364045043</v>
      </c>
      <c r="O38" s="29">
        <v>18.493100295277941</v>
      </c>
      <c r="P38" s="29">
        <v>14.642541410427</v>
      </c>
      <c r="Q38" s="29">
        <v>5.1572860212655165</v>
      </c>
      <c r="R38" s="29">
        <v>60.283545044552426</v>
      </c>
      <c r="S38" s="30">
        <v>54.710446106954834</v>
      </c>
      <c r="T38" s="29">
        <v>0.18656008769379678</v>
      </c>
      <c r="U38" s="29">
        <v>23.4</v>
      </c>
      <c r="V38" s="29">
        <v>77.660558628128001</v>
      </c>
      <c r="W38" s="29">
        <v>22.1535122587578</v>
      </c>
      <c r="X38" s="29">
        <v>21.6259466795766</v>
      </c>
      <c r="Y38" s="29">
        <v>3.2969497958773002</v>
      </c>
      <c r="Z38" s="27">
        <v>4.3249998092651403</v>
      </c>
      <c r="AA38" s="27">
        <v>5.1700000762939498</v>
      </c>
      <c r="AB38" s="27">
        <v>110.5</v>
      </c>
      <c r="AC38" s="27">
        <v>52.213999999999999</v>
      </c>
      <c r="AD38" s="27">
        <v>23.4</v>
      </c>
      <c r="AE38" s="27">
        <v>61</v>
      </c>
      <c r="AF38" s="27">
        <v>16</v>
      </c>
      <c r="AG38" s="27">
        <v>2.1542319550643998</v>
      </c>
      <c r="AH38" s="27">
        <v>4.6367200000000004</v>
      </c>
      <c r="AI38" s="27">
        <v>40.9</v>
      </c>
      <c r="AJ38" s="27">
        <v>18.3</v>
      </c>
      <c r="AK38" s="28">
        <v>11.4</v>
      </c>
      <c r="AL38" s="27">
        <v>0.22495068300000001</v>
      </c>
      <c r="AM38" s="27" t="s">
        <v>103</v>
      </c>
    </row>
    <row r="39" spans="1:39" x14ac:dyDescent="0.25">
      <c r="A39" s="31" t="s">
        <v>122</v>
      </c>
      <c r="B39" s="31" t="s">
        <v>62</v>
      </c>
      <c r="C39" s="31" t="s">
        <v>109</v>
      </c>
      <c r="D39" s="31" t="s">
        <v>108</v>
      </c>
      <c r="E39" s="29">
        <v>-53.883349928565416</v>
      </c>
      <c r="F39" s="29">
        <v>0</v>
      </c>
      <c r="G39" s="29">
        <v>5.3872053872053876</v>
      </c>
      <c r="H39" s="29">
        <v>5.331216378028671</v>
      </c>
      <c r="I39" s="29"/>
      <c r="J39" s="29">
        <v>0</v>
      </c>
      <c r="K39" s="29">
        <v>0</v>
      </c>
      <c r="L39" s="29">
        <v>0</v>
      </c>
      <c r="M39" s="29">
        <v>0</v>
      </c>
      <c r="N39" s="29">
        <v>13.949765712682382</v>
      </c>
      <c r="O39" s="29">
        <v>0</v>
      </c>
      <c r="P39" s="29">
        <v>0</v>
      </c>
      <c r="Q39" s="29">
        <v>0</v>
      </c>
      <c r="R39" s="29">
        <v>0</v>
      </c>
      <c r="S39" s="30">
        <v>70.336659546657316</v>
      </c>
      <c r="T39" s="29">
        <v>4.5347230872012041E-2</v>
      </c>
      <c r="U39" s="29">
        <v>32.9465141296387</v>
      </c>
      <c r="V39" s="29">
        <v>94.285966608941607</v>
      </c>
      <c r="W39" s="29">
        <v>15.1798094756734</v>
      </c>
      <c r="X39" s="29">
        <v>32.034584228234401</v>
      </c>
      <c r="Y39" s="29">
        <v>0</v>
      </c>
      <c r="Z39" s="27">
        <v>13.9130001068115</v>
      </c>
      <c r="AA39" s="27">
        <v>11.0150003433228</v>
      </c>
      <c r="AB39" s="27">
        <v>127.2</v>
      </c>
      <c r="AC39" s="27">
        <v>56.713999999999999</v>
      </c>
      <c r="AD39" s="27">
        <v>32.9465141296387</v>
      </c>
      <c r="AE39" s="27">
        <v>52.436190000000003</v>
      </c>
      <c r="AF39" s="27">
        <v>38</v>
      </c>
      <c r="AG39" s="27">
        <v>2.8047694896515698</v>
      </c>
      <c r="AH39" s="27">
        <v>1.28</v>
      </c>
      <c r="AI39" s="27">
        <v>11.45</v>
      </c>
      <c r="AJ39" s="27"/>
      <c r="AK39" s="28">
        <v>7.7</v>
      </c>
      <c r="AL39" s="27">
        <v>0.33524244600000003</v>
      </c>
      <c r="AM39" s="27" t="s">
        <v>103</v>
      </c>
    </row>
    <row r="40" spans="1:39" x14ac:dyDescent="0.25">
      <c r="A40" s="31" t="s">
        <v>121</v>
      </c>
      <c r="B40" s="31" t="s">
        <v>120</v>
      </c>
      <c r="C40" s="31" t="s">
        <v>114</v>
      </c>
      <c r="D40" s="31" t="s">
        <v>108</v>
      </c>
      <c r="E40" s="29">
        <v>-4.2</v>
      </c>
      <c r="F40" s="29">
        <v>0</v>
      </c>
      <c r="G40" s="29"/>
      <c r="H40" s="29"/>
      <c r="I40" s="29">
        <v>8.6539999999999999</v>
      </c>
      <c r="J40" s="29">
        <v>0</v>
      </c>
      <c r="K40" s="29">
        <v>0</v>
      </c>
      <c r="L40" s="29">
        <v>0</v>
      </c>
      <c r="M40" s="29">
        <v>0</v>
      </c>
      <c r="N40" s="29">
        <v>0</v>
      </c>
      <c r="O40" s="29">
        <v>0</v>
      </c>
      <c r="P40" s="29">
        <v>0</v>
      </c>
      <c r="Q40" s="29">
        <v>0</v>
      </c>
      <c r="R40" s="29">
        <v>0</v>
      </c>
      <c r="S40" s="30">
        <v>0</v>
      </c>
      <c r="T40" s="29">
        <v>0.14174823160048294</v>
      </c>
      <c r="U40" s="29">
        <v>25.3820705413818</v>
      </c>
      <c r="V40" s="29">
        <v>39.074384321667097</v>
      </c>
      <c r="W40" s="29">
        <v>0</v>
      </c>
      <c r="X40" s="29">
        <v>45.577505566415802</v>
      </c>
      <c r="Y40" s="29">
        <v>15.501501251574499</v>
      </c>
      <c r="Z40" s="27">
        <v>12.638999938964799</v>
      </c>
      <c r="AA40" s="27">
        <v>6.3060002326965297</v>
      </c>
      <c r="AB40" s="27">
        <v>96.4</v>
      </c>
      <c r="AC40" s="27">
        <v>57.287999999999997</v>
      </c>
      <c r="AD40" s="27">
        <v>25.3820705413818</v>
      </c>
      <c r="AE40" s="27">
        <v>40.676009999999998</v>
      </c>
      <c r="AF40" s="27">
        <v>11</v>
      </c>
      <c r="AG40" s="27">
        <v>0.71973842188859904</v>
      </c>
      <c r="AH40" s="27">
        <v>0.98114999999999997</v>
      </c>
      <c r="AI40" s="27">
        <v>24.96</v>
      </c>
      <c r="AJ40" s="27">
        <v>2.5</v>
      </c>
      <c r="AK40" s="28">
        <v>16.8</v>
      </c>
      <c r="AL40" s="27"/>
      <c r="AM40" s="27" t="s">
        <v>103</v>
      </c>
    </row>
    <row r="41" spans="1:39" x14ac:dyDescent="0.25">
      <c r="A41" s="31" t="s">
        <v>119</v>
      </c>
      <c r="B41" s="31" t="s">
        <v>118</v>
      </c>
      <c r="C41" s="31" t="s">
        <v>117</v>
      </c>
      <c r="D41" s="31" t="s">
        <v>104</v>
      </c>
      <c r="E41" s="29"/>
      <c r="F41" s="29">
        <v>-2.4079199681725787</v>
      </c>
      <c r="G41" s="29">
        <v>9.1212865771591805</v>
      </c>
      <c r="H41" s="29"/>
      <c r="I41" s="29">
        <v>26.882000000000001</v>
      </c>
      <c r="J41" s="29">
        <v>24.179998338022873</v>
      </c>
      <c r="K41" s="29">
        <v>3.8711859473539363</v>
      </c>
      <c r="L41" s="29">
        <v>1.9340935854772709</v>
      </c>
      <c r="M41" s="29">
        <v>0</v>
      </c>
      <c r="N41" s="29">
        <v>0</v>
      </c>
      <c r="O41" s="29">
        <v>0</v>
      </c>
      <c r="P41" s="29">
        <v>1.9769587894920875</v>
      </c>
      <c r="Q41" s="29">
        <v>15.116677010740995</v>
      </c>
      <c r="R41" s="29">
        <v>12.08037291461423</v>
      </c>
      <c r="S41" s="30">
        <v>50.729167461395321</v>
      </c>
      <c r="T41" s="29">
        <v>0.58079365647049208</v>
      </c>
      <c r="U41" s="29">
        <v>72.510704040527301</v>
      </c>
      <c r="V41" s="29">
        <v>41.055998977047501</v>
      </c>
      <c r="W41" s="29">
        <v>2.9298517686830698</v>
      </c>
      <c r="X41" s="29">
        <v>28.539584356814601</v>
      </c>
      <c r="Y41" s="29">
        <v>0.24468836529607599</v>
      </c>
      <c r="Z41" s="27">
        <v>13.138999938964799</v>
      </c>
      <c r="AA41" s="27">
        <v>43.202999114990199</v>
      </c>
      <c r="AB41" s="27">
        <v>32.4</v>
      </c>
      <c r="AC41" s="27">
        <v>66.762</v>
      </c>
      <c r="AD41" s="27">
        <v>72.510704040527301</v>
      </c>
      <c r="AE41" s="27">
        <v>84.29016</v>
      </c>
      <c r="AF41" s="27">
        <v>43</v>
      </c>
      <c r="AG41" s="27">
        <v>1.8825071660342201</v>
      </c>
      <c r="AH41" s="27">
        <v>4.8571299999999997</v>
      </c>
      <c r="AI41" s="27">
        <v>88.8</v>
      </c>
      <c r="AJ41" s="27">
        <v>9.8000000000000007</v>
      </c>
      <c r="AK41" s="28">
        <v>27.1</v>
      </c>
      <c r="AL41" s="27">
        <v>2.725533092</v>
      </c>
      <c r="AM41" s="27" t="s">
        <v>103</v>
      </c>
    </row>
    <row r="42" spans="1:39" x14ac:dyDescent="0.25">
      <c r="A42" s="31" t="s">
        <v>65</v>
      </c>
      <c r="B42" s="31" t="s">
        <v>65</v>
      </c>
      <c r="C42" s="31" t="s">
        <v>105</v>
      </c>
      <c r="D42" s="31" t="s">
        <v>104</v>
      </c>
      <c r="E42" s="29">
        <v>-9.8571643660889929</v>
      </c>
      <c r="F42" s="29">
        <v>-0.10581059889532057</v>
      </c>
      <c r="G42" s="29">
        <v>-1.3411647340129838</v>
      </c>
      <c r="H42" s="29">
        <v>24.466783652370534</v>
      </c>
      <c r="I42" s="29"/>
      <c r="J42" s="29">
        <v>23.956271825927445</v>
      </c>
      <c r="K42" s="29">
        <v>1.8730543418878653</v>
      </c>
      <c r="L42" s="29">
        <v>0.89766603689309932</v>
      </c>
      <c r="M42" s="29">
        <v>9.49065056076312</v>
      </c>
      <c r="N42" s="29">
        <v>50.370226586640563</v>
      </c>
      <c r="O42" s="29">
        <v>11.697748916672335</v>
      </c>
      <c r="P42" s="29">
        <v>3.3412398298579689</v>
      </c>
      <c r="Q42" s="29">
        <v>33.900245219553845</v>
      </c>
      <c r="R42" s="29">
        <v>8.3599249799643829</v>
      </c>
      <c r="S42" s="30">
        <v>71.046511627906966</v>
      </c>
      <c r="T42" s="29">
        <v>1.0984045054843696</v>
      </c>
      <c r="U42" s="29">
        <v>73.526275634765597</v>
      </c>
      <c r="V42" s="29">
        <v>66.104659206301207</v>
      </c>
      <c r="W42" s="29">
        <v>2.8096211340361998</v>
      </c>
      <c r="X42" s="29">
        <v>17.1687873115117</v>
      </c>
      <c r="Y42" s="29">
        <v>4.2330082062873302</v>
      </c>
      <c r="Z42" s="27">
        <v>22.340000152587901</v>
      </c>
      <c r="AA42" s="27">
        <v>57.522998809814503</v>
      </c>
      <c r="AB42" s="27">
        <v>53.9</v>
      </c>
      <c r="AC42" s="27">
        <v>58.268000000000001</v>
      </c>
      <c r="AD42" s="27">
        <v>73.526275634765597</v>
      </c>
      <c r="AE42" s="27">
        <v>69.008660000000006</v>
      </c>
      <c r="AF42" s="27">
        <v>58</v>
      </c>
      <c r="AG42" s="27">
        <v>0.96206772501217097</v>
      </c>
      <c r="AH42" s="27">
        <v>7.1276700000000002</v>
      </c>
      <c r="AI42" s="27">
        <v>83</v>
      </c>
      <c r="AJ42" s="27">
        <v>7</v>
      </c>
      <c r="AK42" s="28">
        <v>31.5</v>
      </c>
      <c r="AL42" s="27">
        <v>2.9987112859999998</v>
      </c>
      <c r="AM42" s="27" t="s">
        <v>103</v>
      </c>
    </row>
    <row r="43" spans="1:39" x14ac:dyDescent="0.25">
      <c r="A43" s="31" t="s">
        <v>66</v>
      </c>
      <c r="B43" s="31" t="s">
        <v>66</v>
      </c>
      <c r="C43" s="31" t="s">
        <v>117</v>
      </c>
      <c r="D43" s="31" t="s">
        <v>116</v>
      </c>
      <c r="E43" s="29">
        <v>-12.248731173703433</v>
      </c>
      <c r="F43" s="29">
        <v>10.767635087158354</v>
      </c>
      <c r="G43" s="29">
        <v>8.2802107672638101</v>
      </c>
      <c r="H43" s="29">
        <v>21.039332866344569</v>
      </c>
      <c r="I43" s="29">
        <v>28.646000000000001</v>
      </c>
      <c r="J43" s="29">
        <v>43.953473678083377</v>
      </c>
      <c r="K43" s="29">
        <v>4.3323880985279999</v>
      </c>
      <c r="L43" s="29">
        <v>3.0631085004052068</v>
      </c>
      <c r="M43" s="29">
        <v>12.149975063687432</v>
      </c>
      <c r="N43" s="29">
        <v>89.89256361347465</v>
      </c>
      <c r="O43" s="29">
        <v>37.047612601655842</v>
      </c>
      <c r="P43" s="29">
        <v>3.4155856085854168</v>
      </c>
      <c r="Q43" s="29">
        <v>11.279250718752227</v>
      </c>
      <c r="R43" s="29">
        <v>1.9073479675516223</v>
      </c>
      <c r="S43" s="30">
        <v>3.3695651137310434</v>
      </c>
      <c r="T43" s="29">
        <v>5.4186779627622892</v>
      </c>
      <c r="U43" s="29">
        <v>100</v>
      </c>
      <c r="V43" s="29">
        <v>1.35293554797754</v>
      </c>
      <c r="W43" s="29">
        <v>0.107254226272661</v>
      </c>
      <c r="X43" s="29">
        <v>20.178649360554701</v>
      </c>
      <c r="Y43" s="29">
        <v>5.1368668132017903E-2</v>
      </c>
      <c r="Z43" s="27">
        <v>4.0999999999999996</v>
      </c>
      <c r="AA43" s="27">
        <v>91.83</v>
      </c>
      <c r="AB43" s="27">
        <v>14.2</v>
      </c>
      <c r="AC43" s="27">
        <v>74.3</v>
      </c>
      <c r="AD43" s="27">
        <v>100</v>
      </c>
      <c r="AE43" s="27">
        <v>96.249009999999998</v>
      </c>
      <c r="AF43" s="27">
        <v>100</v>
      </c>
      <c r="AG43" s="27">
        <v>1.2240337581812299</v>
      </c>
      <c r="AH43" s="27">
        <v>4.4183199999999996</v>
      </c>
      <c r="AI43" s="27">
        <v>91.8</v>
      </c>
      <c r="AJ43" s="27">
        <v>3.4</v>
      </c>
      <c r="AK43" s="28">
        <v>70.099999999999994</v>
      </c>
      <c r="AL43" s="27">
        <v>20.743743200000001</v>
      </c>
      <c r="AM43" s="27" t="s">
        <v>103</v>
      </c>
    </row>
    <row r="44" spans="1:39" x14ac:dyDescent="0.25">
      <c r="A44" s="31" t="s">
        <v>115</v>
      </c>
      <c r="B44" s="31" t="s">
        <v>67</v>
      </c>
      <c r="C44" s="31" t="s">
        <v>114</v>
      </c>
      <c r="D44" s="31" t="s">
        <v>108</v>
      </c>
      <c r="E44" s="29">
        <v>-5.8290832130934884</v>
      </c>
      <c r="F44" s="29">
        <v>13.040477654073118</v>
      </c>
      <c r="G44" s="29">
        <v>3.3581341570989562</v>
      </c>
      <c r="H44" s="29">
        <v>4.3252247603304168</v>
      </c>
      <c r="I44" s="29">
        <v>21.114000000000001</v>
      </c>
      <c r="J44" s="29">
        <v>25.248568638491122</v>
      </c>
      <c r="K44" s="29">
        <v>-2.9886959855393087</v>
      </c>
      <c r="L44" s="29">
        <v>-5.9287766231109629</v>
      </c>
      <c r="M44" s="29">
        <v>0</v>
      </c>
      <c r="N44" s="29">
        <v>33.872962484564418</v>
      </c>
      <c r="O44" s="29">
        <v>21.396461887376283</v>
      </c>
      <c r="P44" s="29">
        <v>2.8251913515504157E-2</v>
      </c>
      <c r="Q44" s="29">
        <v>14.628547771563891</v>
      </c>
      <c r="R44" s="29">
        <v>48.613086406592686</v>
      </c>
      <c r="S44" s="30">
        <v>39.656130876747142</v>
      </c>
      <c r="T44" s="29">
        <v>5.3407241846725288E-2</v>
      </c>
      <c r="U44" s="29">
        <v>10.876416206359901</v>
      </c>
      <c r="V44" s="29">
        <v>89.357395570733004</v>
      </c>
      <c r="W44" s="29">
        <v>21.9556724736543</v>
      </c>
      <c r="X44" s="29">
        <v>66.029205496776896</v>
      </c>
      <c r="Y44" s="29">
        <v>20.3544358034532</v>
      </c>
      <c r="Z44" s="27">
        <v>2.1989998817443799</v>
      </c>
      <c r="AA44" s="27">
        <v>1.0279999971389799</v>
      </c>
      <c r="AB44" s="27">
        <v>123.2</v>
      </c>
      <c r="AC44" s="27">
        <v>53.207999999999998</v>
      </c>
      <c r="AD44" s="27">
        <v>10.876416206359901</v>
      </c>
      <c r="AE44" s="27">
        <v>38.700600000000001</v>
      </c>
      <c r="AF44" s="27">
        <v>8</v>
      </c>
      <c r="AG44" s="27">
        <v>3.0775317082612501</v>
      </c>
      <c r="AH44" s="27">
        <v>2.8507099999999999</v>
      </c>
      <c r="AI44" s="27">
        <v>22</v>
      </c>
      <c r="AJ44" s="27"/>
      <c r="AK44" s="28">
        <v>4.9000000000000004</v>
      </c>
      <c r="AL44" s="27">
        <v>6.7114120999999999E-2</v>
      </c>
      <c r="AM44" s="27" t="s">
        <v>103</v>
      </c>
    </row>
    <row r="45" spans="1:39" x14ac:dyDescent="0.25">
      <c r="A45" s="31" t="s">
        <v>68</v>
      </c>
      <c r="B45" s="31" t="s">
        <v>68</v>
      </c>
      <c r="C45" s="31" t="s">
        <v>113</v>
      </c>
      <c r="D45" s="31" t="s">
        <v>108</v>
      </c>
      <c r="E45" s="29">
        <v>-10.867543580486917</v>
      </c>
      <c r="F45" s="29">
        <v>6.0000150613219621</v>
      </c>
      <c r="G45" s="29">
        <v>1.8535967488567597</v>
      </c>
      <c r="H45" s="29">
        <v>19.110991113957521</v>
      </c>
      <c r="I45" s="29">
        <v>24.109000000000002</v>
      </c>
      <c r="J45" s="29">
        <v>48.422207799499198</v>
      </c>
      <c r="K45" s="29">
        <v>4.4494073919863979</v>
      </c>
      <c r="L45" s="29">
        <v>1.8916130717139481</v>
      </c>
      <c r="M45" s="29">
        <v>21.727097630711508</v>
      </c>
      <c r="N45" s="29">
        <v>33.250434124837291</v>
      </c>
      <c r="O45" s="29">
        <v>24.110440459346805</v>
      </c>
      <c r="P45" s="29">
        <v>1.448841363323254</v>
      </c>
      <c r="Q45" s="29">
        <v>16.987137773572076</v>
      </c>
      <c r="R45" s="29">
        <v>23.60703065007975</v>
      </c>
      <c r="S45" s="30">
        <v>70.233498804927379</v>
      </c>
      <c r="T45" s="29">
        <v>0.36731662958109962</v>
      </c>
      <c r="U45" s="29">
        <v>48</v>
      </c>
      <c r="V45" s="29">
        <v>71.264667141240906</v>
      </c>
      <c r="W45" s="29">
        <v>16.441622903240901</v>
      </c>
      <c r="X45" s="29">
        <v>35.731335608126102</v>
      </c>
      <c r="Y45" s="29">
        <v>21.7910925889806</v>
      </c>
      <c r="Z45" s="27">
        <v>1.6579999923706099</v>
      </c>
      <c r="AA45" s="27">
        <v>13.666999816894499</v>
      </c>
      <c r="AB45" s="27">
        <v>72.900000000000006</v>
      </c>
      <c r="AC45" s="27">
        <v>60.476999999999997</v>
      </c>
      <c r="AD45" s="27">
        <v>48</v>
      </c>
      <c r="AE45" s="27">
        <v>65.128839999999997</v>
      </c>
      <c r="AF45" s="27">
        <v>16</v>
      </c>
      <c r="AG45" s="27">
        <v>2.4793183019120901</v>
      </c>
      <c r="AH45" s="27">
        <v>5.0632599999999996</v>
      </c>
      <c r="AI45" s="27">
        <v>63.745620727539098</v>
      </c>
      <c r="AJ45" s="27">
        <v>6.6</v>
      </c>
      <c r="AK45" s="28">
        <v>45</v>
      </c>
      <c r="AL45" s="27">
        <v>0.46309844900000002</v>
      </c>
      <c r="AM45" s="27" t="s">
        <v>103</v>
      </c>
    </row>
    <row r="46" spans="1:39" x14ac:dyDescent="0.25">
      <c r="A46" s="31" t="s">
        <v>112</v>
      </c>
      <c r="B46" s="31" t="s">
        <v>69</v>
      </c>
      <c r="C46" s="31" t="s">
        <v>109</v>
      </c>
      <c r="D46" s="31" t="s">
        <v>108</v>
      </c>
      <c r="E46" s="29">
        <v>-1.9583855223673106</v>
      </c>
      <c r="F46" s="29">
        <v>2.7563077516444157</v>
      </c>
      <c r="G46" s="29">
        <v>2.2134215486019606</v>
      </c>
      <c r="H46" s="29">
        <v>8.4963455674067845</v>
      </c>
      <c r="I46" s="29">
        <v>27.888999999999999</v>
      </c>
      <c r="J46" s="29">
        <v>16.972783432350877</v>
      </c>
      <c r="K46" s="29">
        <v>6.7856801140519565</v>
      </c>
      <c r="L46" s="29">
        <v>3.6400108810727545</v>
      </c>
      <c r="M46" s="29">
        <v>30.535840447466978</v>
      </c>
      <c r="N46" s="29">
        <v>15.140277741854726</v>
      </c>
      <c r="O46" s="29">
        <v>34.017162406286737</v>
      </c>
      <c r="P46" s="29">
        <v>2.7037336503397142</v>
      </c>
      <c r="Q46" s="29">
        <v>25.099524995508339</v>
      </c>
      <c r="R46" s="29">
        <v>28.742086074120433</v>
      </c>
      <c r="S46" s="30">
        <v>44.761797245427864</v>
      </c>
      <c r="T46" s="29">
        <v>0.23142698546844301</v>
      </c>
      <c r="U46" s="29">
        <v>32.813331604003899</v>
      </c>
      <c r="V46" s="29">
        <v>85.713041938434301</v>
      </c>
      <c r="W46" s="29">
        <v>6.6163860506791501</v>
      </c>
      <c r="X46" s="29">
        <v>29.076640512435599</v>
      </c>
      <c r="Y46" s="29">
        <v>30.970329609850602</v>
      </c>
      <c r="Z46" s="27">
        <v>1.9390000104904199</v>
      </c>
      <c r="AA46" s="27">
        <v>9.9139995574951207</v>
      </c>
      <c r="AB46" s="27">
        <v>54</v>
      </c>
      <c r="AC46" s="27">
        <v>66.31</v>
      </c>
      <c r="AD46" s="27">
        <v>32.813331604003899</v>
      </c>
      <c r="AE46" s="27">
        <v>56.72645</v>
      </c>
      <c r="AF46" s="27">
        <v>30</v>
      </c>
      <c r="AG46" s="27">
        <v>2.9953881320120601</v>
      </c>
      <c r="AH46" s="27">
        <v>3.48143</v>
      </c>
      <c r="AI46" s="27">
        <v>77.887229919433594</v>
      </c>
      <c r="AJ46" s="27">
        <v>6.1</v>
      </c>
      <c r="AK46" s="28">
        <v>37.799999999999997</v>
      </c>
      <c r="AL46" s="27">
        <v>0.22176576100000001</v>
      </c>
      <c r="AM46" s="27" t="s">
        <v>111</v>
      </c>
    </row>
    <row r="47" spans="1:39" x14ac:dyDescent="0.25">
      <c r="A47" s="31" t="s">
        <v>110</v>
      </c>
      <c r="B47" s="31" t="s">
        <v>70</v>
      </c>
      <c r="C47" s="31" t="s">
        <v>109</v>
      </c>
      <c r="D47" s="31" t="s">
        <v>108</v>
      </c>
      <c r="E47" s="29">
        <v>-7.2102023688123813</v>
      </c>
      <c r="F47" s="29">
        <v>8.8475856408091893</v>
      </c>
      <c r="G47" s="29">
        <v>3.0879136661023106</v>
      </c>
      <c r="H47" s="29">
        <v>8.0154967429194972</v>
      </c>
      <c r="I47" s="29">
        <v>25.117999999999999</v>
      </c>
      <c r="J47" s="29">
        <v>25.081644641489159</v>
      </c>
      <c r="K47" s="29">
        <v>3.8630237568566059</v>
      </c>
      <c r="L47" s="29">
        <v>4.0409571635578345E-2</v>
      </c>
      <c r="M47" s="29">
        <v>19.848815367557595</v>
      </c>
      <c r="N47" s="29">
        <v>18.135916040682137</v>
      </c>
      <c r="O47" s="29">
        <v>23.688354704469916</v>
      </c>
      <c r="P47" s="29">
        <v>6.2771820963603062</v>
      </c>
      <c r="Q47" s="29">
        <v>20.33667087404476</v>
      </c>
      <c r="R47" s="29">
        <v>24.580676980880739</v>
      </c>
      <c r="S47" s="30">
        <v>71.888090963494903</v>
      </c>
      <c r="T47" s="29">
        <v>0.14166452735289203</v>
      </c>
      <c r="U47" s="29">
        <v>22</v>
      </c>
      <c r="V47" s="29">
        <v>89.057948979209698</v>
      </c>
      <c r="W47" s="29">
        <v>13.856204656988799</v>
      </c>
      <c r="X47" s="29">
        <v>50.4943213226178</v>
      </c>
      <c r="Y47" s="29">
        <v>16.0639496289362</v>
      </c>
      <c r="Z47" s="27">
        <v>1.6979999542236299</v>
      </c>
      <c r="AA47" s="27">
        <v>14.6730003356934</v>
      </c>
      <c r="AB47" s="27">
        <v>49</v>
      </c>
      <c r="AC47" s="27">
        <v>60.182000000000002</v>
      </c>
      <c r="AD47" s="27">
        <v>22</v>
      </c>
      <c r="AE47" s="27">
        <v>49</v>
      </c>
      <c r="AF47" s="27">
        <v>18</v>
      </c>
      <c r="AG47" s="27">
        <v>3.74987516893954</v>
      </c>
      <c r="AH47" s="27">
        <v>2.641</v>
      </c>
      <c r="AI47" s="27">
        <v>70</v>
      </c>
      <c r="AJ47" s="27">
        <v>7.3</v>
      </c>
      <c r="AK47" s="28">
        <v>41.6</v>
      </c>
      <c r="AL47" s="27">
        <v>0.61191763799999999</v>
      </c>
      <c r="AM47" s="27" t="s">
        <v>103</v>
      </c>
    </row>
    <row r="48" spans="1:39" x14ac:dyDescent="0.25">
      <c r="A48" s="31" t="s">
        <v>107</v>
      </c>
      <c r="B48" s="31" t="s">
        <v>77</v>
      </c>
      <c r="C48" s="31" t="s">
        <v>105</v>
      </c>
      <c r="D48" s="31" t="s">
        <v>104</v>
      </c>
      <c r="E48" s="29">
        <v>1.3661492870154797</v>
      </c>
      <c r="F48" s="29">
        <v>21.433527389640414</v>
      </c>
      <c r="G48" s="29">
        <v>0.59043600613908842</v>
      </c>
      <c r="H48" s="29">
        <v>20.93433499268075</v>
      </c>
      <c r="I48" s="29">
        <v>18.559000000000001</v>
      </c>
      <c r="J48" s="29">
        <v>180.39628360140676</v>
      </c>
      <c r="K48" s="29">
        <v>1.3167448604874323</v>
      </c>
      <c r="L48" s="29">
        <v>-9.9540044953101869E-2</v>
      </c>
      <c r="M48" s="29">
        <v>15.815555803072073</v>
      </c>
      <c r="N48" s="29">
        <v>29.772888738827071</v>
      </c>
      <c r="O48" s="29">
        <v>18.601874884555762</v>
      </c>
      <c r="P48" s="29">
        <v>5.5401633428216144</v>
      </c>
      <c r="Q48" s="29">
        <v>25.898668910550814</v>
      </c>
      <c r="R48" s="29">
        <v>2.2877463348412044</v>
      </c>
      <c r="S48" s="30">
        <v>79.830020855830981</v>
      </c>
      <c r="T48" s="29">
        <v>8.9790623475884779</v>
      </c>
      <c r="U48" s="29">
        <v>84.4</v>
      </c>
      <c r="V48" s="29">
        <v>17.1501412476598</v>
      </c>
      <c r="W48" s="29">
        <v>5.1402706088313499</v>
      </c>
      <c r="X48" s="29">
        <v>25.102204986367099</v>
      </c>
      <c r="Y48" s="29">
        <v>10.260648592604101</v>
      </c>
      <c r="Z48" s="27">
        <v>27.326999664306602</v>
      </c>
      <c r="AA48" s="27">
        <v>87.148002624511705</v>
      </c>
      <c r="AB48" s="27">
        <v>37.1</v>
      </c>
      <c r="AC48" s="27">
        <v>63.404000000000003</v>
      </c>
      <c r="AD48" s="27">
        <v>84.4</v>
      </c>
      <c r="AE48" s="27">
        <v>92.678700000000006</v>
      </c>
      <c r="AF48" s="27">
        <v>76</v>
      </c>
      <c r="AG48" s="27">
        <v>1.4077407504275301</v>
      </c>
      <c r="AH48" s="27">
        <v>6.1253500000000001</v>
      </c>
      <c r="AI48" s="27">
        <v>94.367919921875</v>
      </c>
      <c r="AJ48" s="27">
        <v>8.1999999999999993</v>
      </c>
      <c r="AK48" s="28">
        <v>53.7</v>
      </c>
      <c r="AL48" s="27">
        <v>8.4808095810000008</v>
      </c>
      <c r="AM48" s="27" t="s">
        <v>103</v>
      </c>
    </row>
    <row r="49" spans="1:39" x14ac:dyDescent="0.25">
      <c r="A49" s="31" t="s">
        <v>106</v>
      </c>
      <c r="B49" s="31" t="s">
        <v>71</v>
      </c>
      <c r="C49" s="31" t="s">
        <v>105</v>
      </c>
      <c r="D49" s="31" t="s">
        <v>104</v>
      </c>
      <c r="E49" s="29">
        <v>1.3582697900256662</v>
      </c>
      <c r="F49" s="29">
        <v>10.280160538428396</v>
      </c>
      <c r="G49" s="29">
        <v>3.3473725427126197</v>
      </c>
      <c r="H49" s="29"/>
      <c r="I49" s="29">
        <v>42.162999999999997</v>
      </c>
      <c r="J49" s="29">
        <v>21.756904142674649</v>
      </c>
      <c r="K49" s="29">
        <v>3.4031688511950478</v>
      </c>
      <c r="L49" s="29">
        <v>0.39573993055479662</v>
      </c>
      <c r="M49" s="29">
        <v>0</v>
      </c>
      <c r="N49" s="29">
        <v>35.1519810458785</v>
      </c>
      <c r="O49" s="29">
        <v>0</v>
      </c>
      <c r="P49" s="29">
        <v>10.20334583171072</v>
      </c>
      <c r="Q49" s="29">
        <v>37.304177277241472</v>
      </c>
      <c r="R49" s="29">
        <v>4.0242958082838776</v>
      </c>
      <c r="S49" s="30">
        <v>32.063923378038446</v>
      </c>
      <c r="T49" s="29">
        <v>0.29241222245577575</v>
      </c>
      <c r="U49" s="29">
        <v>40.299999999999997</v>
      </c>
      <c r="V49" s="29">
        <v>87.985452358535298</v>
      </c>
      <c r="W49" s="29">
        <v>15.947264415391</v>
      </c>
      <c r="X49" s="29">
        <v>27.438034758712</v>
      </c>
      <c r="Y49" s="29">
        <v>37.870010450823401</v>
      </c>
      <c r="Z49" s="27">
        <v>7.2059998512268102</v>
      </c>
      <c r="AA49" s="27">
        <v>11.7810001373291</v>
      </c>
      <c r="AB49" s="27">
        <v>60</v>
      </c>
      <c r="AC49" s="27">
        <v>62.255000000000003</v>
      </c>
      <c r="AD49" s="27">
        <v>40.299999999999997</v>
      </c>
      <c r="AE49" s="27">
        <v>59.963760000000001</v>
      </c>
      <c r="AF49" s="27">
        <v>26</v>
      </c>
      <c r="AG49" s="27">
        <v>2.9515832747826298</v>
      </c>
      <c r="AH49" s="27">
        <v>1.09972</v>
      </c>
      <c r="AI49" s="27">
        <v>83</v>
      </c>
      <c r="AJ49" s="27">
        <v>5.4</v>
      </c>
      <c r="AK49" s="28">
        <v>40</v>
      </c>
      <c r="AL49" s="27">
        <v>0.59344348000000002</v>
      </c>
      <c r="AM49" s="27" t="s">
        <v>103</v>
      </c>
    </row>
    <row r="50" spans="1:39" x14ac:dyDescent="0.25">
      <c r="A50" s="31" t="s">
        <v>72</v>
      </c>
      <c r="B50" s="31" t="s">
        <v>72</v>
      </c>
      <c r="C50" s="31" t="s">
        <v>105</v>
      </c>
      <c r="D50" s="31" t="s">
        <v>104</v>
      </c>
      <c r="E50" s="29">
        <v>-10.349357616471364</v>
      </c>
      <c r="F50" s="29">
        <v>0</v>
      </c>
      <c r="G50" s="29">
        <v>1.0835384612977219</v>
      </c>
      <c r="H50" s="29">
        <v>20.917888414147118</v>
      </c>
      <c r="I50" s="29">
        <v>19.379000000000001</v>
      </c>
      <c r="J50" s="29">
        <v>0</v>
      </c>
      <c r="K50" s="29">
        <v>4.7040353483355943</v>
      </c>
      <c r="L50" s="29">
        <v>3.1863990336930499</v>
      </c>
      <c r="M50" s="29">
        <v>-3.3701662758199533</v>
      </c>
      <c r="N50" s="29">
        <v>18.993547883172564</v>
      </c>
      <c r="O50" s="29">
        <v>8.134883065408534</v>
      </c>
      <c r="P50" s="29">
        <v>6.0315925193951614</v>
      </c>
      <c r="Q50" s="29">
        <v>25.793332923371175</v>
      </c>
      <c r="R50" s="29">
        <v>9.6634278527178505</v>
      </c>
      <c r="S50" s="30">
        <v>41.876696393951143</v>
      </c>
      <c r="T50" s="29">
        <v>0.88472129433229496</v>
      </c>
      <c r="U50" s="29">
        <v>40.4213676452637</v>
      </c>
      <c r="V50" s="29">
        <v>81.797808552400994</v>
      </c>
      <c r="W50" s="29">
        <v>7.0268779406938604</v>
      </c>
      <c r="X50" s="29">
        <v>22.251671093240699</v>
      </c>
      <c r="Y50" s="29">
        <v>27.214585175913701</v>
      </c>
      <c r="Z50" s="27">
        <v>4.9429998397827104</v>
      </c>
      <c r="AA50" s="27">
        <v>24.188999176025401</v>
      </c>
      <c r="AB50" s="27">
        <v>50.3</v>
      </c>
      <c r="AC50" s="27">
        <v>61.712000000000003</v>
      </c>
      <c r="AD50" s="27">
        <v>40.4213676452637</v>
      </c>
      <c r="AE50" s="27">
        <v>64.051230000000004</v>
      </c>
      <c r="AF50" s="27">
        <v>36</v>
      </c>
      <c r="AG50" s="27">
        <v>1.46006070897861</v>
      </c>
      <c r="AH50" s="27">
        <v>7.5306800000000003</v>
      </c>
      <c r="AI50" s="27">
        <v>88.693420410156307</v>
      </c>
      <c r="AJ50" s="27">
        <v>10.3</v>
      </c>
      <c r="AK50" s="28">
        <v>39.299999999999997</v>
      </c>
      <c r="AL50" s="27">
        <v>1.59801291</v>
      </c>
      <c r="AM50" s="27" t="s">
        <v>103</v>
      </c>
    </row>
  </sheetData>
  <autoFilter ref="A2:AM50"/>
  <mergeCells count="5">
    <mergeCell ref="AK1:AM1"/>
    <mergeCell ref="A1:D1"/>
    <mergeCell ref="S1:Y1"/>
    <mergeCell ref="Z1:AJ1"/>
    <mergeCell ref="E1:R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21"/>
  <sheetViews>
    <sheetView workbookViewId="0">
      <selection activeCell="G15" sqref="G15"/>
    </sheetView>
  </sheetViews>
  <sheetFormatPr baseColWidth="10" defaultRowHeight="15" x14ac:dyDescent="0.25"/>
  <cols>
    <col min="1" max="1" width="11.42578125" style="21"/>
    <col min="2" max="2" width="12.5703125" style="21" customWidth="1"/>
    <col min="3" max="3" width="11.42578125" style="21"/>
    <col min="4" max="4" width="18.7109375" style="21" customWidth="1"/>
    <col min="5" max="5" width="21.28515625" style="21" customWidth="1"/>
    <col min="6" max="6" width="12.42578125" style="21" customWidth="1"/>
    <col min="7" max="7" width="18.28515625" style="21" customWidth="1"/>
    <col min="8" max="8" width="22" style="21" customWidth="1"/>
    <col min="9" max="16384" width="11.42578125" style="21"/>
  </cols>
  <sheetData>
    <row r="4" spans="1:5" ht="28.5" x14ac:dyDescent="0.45">
      <c r="A4" s="38" t="s">
        <v>182</v>
      </c>
    </row>
    <row r="5" spans="1:5" x14ac:dyDescent="0.25">
      <c r="B5" s="39"/>
    </row>
    <row r="6" spans="1:5" x14ac:dyDescent="0.25">
      <c r="A6" s="40" t="s">
        <v>183</v>
      </c>
      <c r="B6" s="40" t="s">
        <v>184</v>
      </c>
      <c r="C6" s="41" t="s">
        <v>185</v>
      </c>
      <c r="D6" s="40" t="s">
        <v>186</v>
      </c>
      <c r="E6" s="42" t="s">
        <v>117</v>
      </c>
    </row>
    <row r="7" spans="1:5" x14ac:dyDescent="0.25">
      <c r="A7" s="43" t="s">
        <v>27</v>
      </c>
      <c r="B7" s="44" t="s">
        <v>152</v>
      </c>
      <c r="C7" s="45" t="s">
        <v>138</v>
      </c>
      <c r="D7" s="44" t="s">
        <v>28</v>
      </c>
      <c r="E7" s="46" t="s">
        <v>141</v>
      </c>
    </row>
    <row r="8" spans="1:5" x14ac:dyDescent="0.25">
      <c r="A8" s="44" t="s">
        <v>31</v>
      </c>
      <c r="B8" s="44" t="s">
        <v>151</v>
      </c>
      <c r="C8" s="47" t="s">
        <v>46</v>
      </c>
      <c r="D8" s="44" t="s">
        <v>187</v>
      </c>
      <c r="E8" s="46" t="s">
        <v>140</v>
      </c>
    </row>
    <row r="9" spans="1:5" x14ac:dyDescent="0.25">
      <c r="A9" s="44" t="s">
        <v>139</v>
      </c>
      <c r="B9" s="44" t="s">
        <v>148</v>
      </c>
      <c r="C9" s="47" t="s">
        <v>128</v>
      </c>
      <c r="D9" s="44" t="s">
        <v>146</v>
      </c>
      <c r="E9" s="46" t="s">
        <v>49</v>
      </c>
    </row>
    <row r="10" spans="1:5" x14ac:dyDescent="0.25">
      <c r="A10" s="44" t="s">
        <v>48</v>
      </c>
      <c r="B10" s="44" t="s">
        <v>41</v>
      </c>
      <c r="C10" s="47" t="s">
        <v>122</v>
      </c>
      <c r="D10" s="44" t="s">
        <v>188</v>
      </c>
      <c r="E10" s="46" t="s">
        <v>119</v>
      </c>
    </row>
    <row r="11" spans="1:5" x14ac:dyDescent="0.25">
      <c r="A11" s="44" t="s">
        <v>51</v>
      </c>
      <c r="B11" s="44" t="s">
        <v>137</v>
      </c>
      <c r="C11" s="47" t="s">
        <v>112</v>
      </c>
      <c r="D11" s="44" t="s">
        <v>189</v>
      </c>
      <c r="E11" s="46" t="s">
        <v>66</v>
      </c>
    </row>
    <row r="12" spans="1:5" x14ac:dyDescent="0.25">
      <c r="A12" s="44" t="s">
        <v>54</v>
      </c>
      <c r="B12" s="44" t="s">
        <v>136</v>
      </c>
      <c r="C12" s="47" t="s">
        <v>110</v>
      </c>
      <c r="D12" s="44" t="s">
        <v>40</v>
      </c>
      <c r="E12" s="46"/>
    </row>
    <row r="13" spans="1:5" x14ac:dyDescent="0.25">
      <c r="A13" s="44" t="s">
        <v>127</v>
      </c>
      <c r="B13" s="44" t="s">
        <v>134</v>
      </c>
      <c r="C13" s="48"/>
      <c r="D13" s="44" t="s">
        <v>132</v>
      </c>
      <c r="E13" s="49"/>
    </row>
    <row r="14" spans="1:5" x14ac:dyDescent="0.25">
      <c r="A14" s="44" t="s">
        <v>65</v>
      </c>
      <c r="B14" s="44" t="s">
        <v>130</v>
      </c>
      <c r="C14" s="50"/>
      <c r="D14" s="44" t="s">
        <v>58</v>
      </c>
      <c r="E14" s="49"/>
    </row>
    <row r="15" spans="1:5" x14ac:dyDescent="0.25">
      <c r="A15" s="44" t="s">
        <v>107</v>
      </c>
      <c r="B15" s="44" t="s">
        <v>50</v>
      </c>
      <c r="C15" s="50"/>
      <c r="D15" s="44" t="s">
        <v>125</v>
      </c>
      <c r="E15" s="49"/>
    </row>
    <row r="16" spans="1:5" x14ac:dyDescent="0.25">
      <c r="A16" s="44" t="s">
        <v>106</v>
      </c>
      <c r="B16" s="44" t="s">
        <v>129</v>
      </c>
      <c r="C16" s="50"/>
      <c r="D16" s="44" t="s">
        <v>121</v>
      </c>
      <c r="E16" s="49"/>
    </row>
    <row r="17" spans="1:5" x14ac:dyDescent="0.25">
      <c r="A17" s="44" t="s">
        <v>72</v>
      </c>
      <c r="B17" s="44" t="s">
        <v>56</v>
      </c>
      <c r="C17" s="50"/>
      <c r="D17" s="44" t="s">
        <v>115</v>
      </c>
      <c r="E17" s="49"/>
    </row>
    <row r="18" spans="1:5" x14ac:dyDescent="0.25">
      <c r="A18" s="44"/>
      <c r="B18" s="44" t="s">
        <v>126</v>
      </c>
      <c r="C18" s="50"/>
      <c r="D18" s="48"/>
      <c r="E18" s="49"/>
    </row>
    <row r="19" spans="1:5" x14ac:dyDescent="0.25">
      <c r="A19" s="48"/>
      <c r="B19" s="44" t="s">
        <v>124</v>
      </c>
      <c r="C19" s="50"/>
      <c r="D19" s="48"/>
      <c r="E19" s="49"/>
    </row>
    <row r="20" spans="1:5" x14ac:dyDescent="0.25">
      <c r="A20" s="48"/>
      <c r="B20" s="44" t="s">
        <v>123</v>
      </c>
      <c r="C20" s="50"/>
      <c r="D20" s="48"/>
      <c r="E20" s="49"/>
    </row>
    <row r="21" spans="1:5" x14ac:dyDescent="0.25">
      <c r="A21" s="51"/>
      <c r="B21" s="52" t="s">
        <v>68</v>
      </c>
      <c r="C21" s="53"/>
      <c r="D21" s="51"/>
      <c r="E21" s="54"/>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workbookViewId="0">
      <selection activeCell="C9" sqref="C9"/>
    </sheetView>
  </sheetViews>
  <sheetFormatPr baseColWidth="10" defaultRowHeight="15" x14ac:dyDescent="0.25"/>
  <cols>
    <col min="1" max="1" width="26.140625" style="21" customWidth="1"/>
    <col min="2" max="2" width="21.85546875" style="21" customWidth="1"/>
    <col min="3" max="3" width="84.7109375" style="21" customWidth="1"/>
    <col min="4" max="16384" width="11.42578125" style="21"/>
  </cols>
  <sheetData>
    <row r="1" spans="1:3" ht="28.5" x14ac:dyDescent="0.45">
      <c r="A1" s="38" t="s">
        <v>190</v>
      </c>
    </row>
    <row r="3" spans="1:3" x14ac:dyDescent="0.25">
      <c r="A3" s="55" t="s">
        <v>78</v>
      </c>
      <c r="B3" s="55" t="s">
        <v>90</v>
      </c>
      <c r="C3" s="56" t="s">
        <v>191</v>
      </c>
    </row>
    <row r="4" spans="1:3" ht="21" x14ac:dyDescent="0.25">
      <c r="A4" s="123" t="s">
        <v>180</v>
      </c>
      <c r="B4" s="57" t="s">
        <v>172</v>
      </c>
      <c r="C4" s="58" t="s">
        <v>192</v>
      </c>
    </row>
    <row r="5" spans="1:3" x14ac:dyDescent="0.25">
      <c r="A5" s="123"/>
      <c r="B5" s="36" t="s">
        <v>1</v>
      </c>
      <c r="C5" s="58" t="s">
        <v>193</v>
      </c>
    </row>
    <row r="6" spans="1:3" x14ac:dyDescent="0.25">
      <c r="A6" s="123"/>
      <c r="B6" s="36" t="s">
        <v>2</v>
      </c>
      <c r="C6" s="58" t="s">
        <v>194</v>
      </c>
    </row>
    <row r="7" spans="1:3" ht="21" x14ac:dyDescent="0.25">
      <c r="A7" s="123"/>
      <c r="B7" s="36" t="s">
        <v>170</v>
      </c>
      <c r="C7" s="58" t="s">
        <v>195</v>
      </c>
    </row>
    <row r="8" spans="1:3" x14ac:dyDescent="0.25">
      <c r="A8" s="123"/>
      <c r="B8" s="36" t="s">
        <v>168</v>
      </c>
      <c r="C8" s="58" t="s">
        <v>196</v>
      </c>
    </row>
    <row r="9" spans="1:3" x14ac:dyDescent="0.25">
      <c r="A9" s="123"/>
      <c r="B9" s="36" t="s">
        <v>5</v>
      </c>
      <c r="C9" s="58" t="s">
        <v>197</v>
      </c>
    </row>
    <row r="10" spans="1:3" x14ac:dyDescent="0.25">
      <c r="A10" s="123"/>
      <c r="B10" s="36" t="s">
        <v>6</v>
      </c>
      <c r="C10" s="58" t="s">
        <v>198</v>
      </c>
    </row>
    <row r="11" spans="1:3" x14ac:dyDescent="0.25">
      <c r="A11" s="123"/>
      <c r="B11" s="36" t="s">
        <v>7</v>
      </c>
      <c r="C11" s="58" t="s">
        <v>199</v>
      </c>
    </row>
    <row r="12" spans="1:3" x14ac:dyDescent="0.25">
      <c r="A12" s="123"/>
      <c r="B12" s="36" t="s">
        <v>8</v>
      </c>
      <c r="C12" s="58" t="s">
        <v>200</v>
      </c>
    </row>
    <row r="13" spans="1:3" x14ac:dyDescent="0.25">
      <c r="A13" s="124" t="s">
        <v>201</v>
      </c>
      <c r="B13" s="35" t="s">
        <v>9</v>
      </c>
      <c r="C13" s="58" t="s">
        <v>202</v>
      </c>
    </row>
    <row r="14" spans="1:3" x14ac:dyDescent="0.25">
      <c r="A14" s="124"/>
      <c r="B14" s="35" t="s">
        <v>10</v>
      </c>
      <c r="C14" s="58" t="s">
        <v>203</v>
      </c>
    </row>
    <row r="15" spans="1:3" x14ac:dyDescent="0.25">
      <c r="A15" s="124"/>
      <c r="B15" s="35" t="s">
        <v>11</v>
      </c>
      <c r="C15" s="58" t="s">
        <v>204</v>
      </c>
    </row>
    <row r="16" spans="1:3" x14ac:dyDescent="0.25">
      <c r="A16" s="124"/>
      <c r="B16" s="35" t="s">
        <v>164</v>
      </c>
      <c r="C16" s="58" t="s">
        <v>205</v>
      </c>
    </row>
    <row r="17" spans="1:3" x14ac:dyDescent="0.25">
      <c r="A17" s="124"/>
      <c r="B17" s="35" t="s">
        <v>163</v>
      </c>
      <c r="C17" s="58" t="s">
        <v>206</v>
      </c>
    </row>
    <row r="18" spans="1:3" x14ac:dyDescent="0.25">
      <c r="A18" s="124"/>
      <c r="B18" s="35" t="s">
        <v>14</v>
      </c>
      <c r="C18" s="58" t="s">
        <v>207</v>
      </c>
    </row>
    <row r="19" spans="1:3" x14ac:dyDescent="0.25">
      <c r="A19" s="124"/>
      <c r="B19" s="35" t="s">
        <v>15</v>
      </c>
      <c r="C19" s="58" t="s">
        <v>208</v>
      </c>
    </row>
    <row r="20" spans="1:3" x14ac:dyDescent="0.25">
      <c r="A20" s="124"/>
      <c r="B20" s="35" t="s">
        <v>162</v>
      </c>
      <c r="C20" s="58" t="s">
        <v>209</v>
      </c>
    </row>
    <row r="21" spans="1:3" x14ac:dyDescent="0.25">
      <c r="A21" s="125" t="s">
        <v>210</v>
      </c>
      <c r="B21" s="34" t="s">
        <v>17</v>
      </c>
      <c r="C21" s="59" t="s">
        <v>211</v>
      </c>
    </row>
    <row r="22" spans="1:3" ht="21" x14ac:dyDescent="0.25">
      <c r="A22" s="125"/>
      <c r="B22" s="34" t="s">
        <v>160</v>
      </c>
      <c r="C22" s="58" t="s">
        <v>212</v>
      </c>
    </row>
    <row r="23" spans="1:3" x14ac:dyDescent="0.25">
      <c r="A23" s="125"/>
      <c r="B23" s="34" t="s">
        <v>159</v>
      </c>
      <c r="C23" s="58" t="s">
        <v>213</v>
      </c>
    </row>
    <row r="24" spans="1:3" x14ac:dyDescent="0.25">
      <c r="A24" s="125"/>
      <c r="B24" s="34" t="s">
        <v>20</v>
      </c>
      <c r="C24" s="58" t="s">
        <v>214</v>
      </c>
    </row>
    <row r="25" spans="1:3" x14ac:dyDescent="0.25">
      <c r="A25" s="125"/>
      <c r="B25" s="34" t="s">
        <v>21</v>
      </c>
      <c r="C25" s="58" t="s">
        <v>215</v>
      </c>
    </row>
    <row r="26" spans="1:3" x14ac:dyDescent="0.25">
      <c r="A26" s="125"/>
      <c r="B26" s="34" t="s">
        <v>22</v>
      </c>
      <c r="C26" s="58" t="s">
        <v>216</v>
      </c>
    </row>
    <row r="27" spans="1:3" x14ac:dyDescent="0.25">
      <c r="A27" s="125"/>
      <c r="B27" s="34" t="s">
        <v>23</v>
      </c>
      <c r="C27" s="58" t="s">
        <v>217</v>
      </c>
    </row>
    <row r="28" spans="1:3" x14ac:dyDescent="0.25">
      <c r="A28" s="125"/>
      <c r="B28" s="34" t="s">
        <v>158</v>
      </c>
      <c r="C28" s="58" t="s">
        <v>218</v>
      </c>
    </row>
    <row r="29" spans="1:3" x14ac:dyDescent="0.25">
      <c r="A29" s="125"/>
      <c r="B29" s="34" t="s">
        <v>157</v>
      </c>
      <c r="C29" s="58" t="s">
        <v>219</v>
      </c>
    </row>
    <row r="30" spans="1:3" x14ac:dyDescent="0.25">
      <c r="A30" s="125"/>
      <c r="B30" s="34" t="s">
        <v>156</v>
      </c>
      <c r="C30" s="58" t="s">
        <v>220</v>
      </c>
    </row>
    <row r="31" spans="1:3" ht="21" x14ac:dyDescent="0.25">
      <c r="A31" s="126" t="s">
        <v>221</v>
      </c>
      <c r="B31" s="33" t="s">
        <v>155</v>
      </c>
      <c r="C31" s="58" t="s">
        <v>222</v>
      </c>
    </row>
    <row r="32" spans="1:3" ht="21" x14ac:dyDescent="0.25">
      <c r="A32" s="126"/>
      <c r="B32" s="33" t="s">
        <v>154</v>
      </c>
      <c r="C32" s="58" t="s">
        <v>223</v>
      </c>
    </row>
    <row r="33" spans="1:3" x14ac:dyDescent="0.25">
      <c r="A33" s="126"/>
      <c r="B33" s="33" t="s">
        <v>153</v>
      </c>
      <c r="C33" s="58" t="s">
        <v>224</v>
      </c>
    </row>
  </sheetData>
  <mergeCells count="4">
    <mergeCell ref="A4:A12"/>
    <mergeCell ref="A13:A20"/>
    <mergeCell ref="A21:A30"/>
    <mergeCell ref="A31:A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42"/>
  <sheetViews>
    <sheetView zoomScale="80" zoomScaleNormal="80" workbookViewId="0">
      <selection activeCell="K8" sqref="K8"/>
    </sheetView>
  </sheetViews>
  <sheetFormatPr baseColWidth="10" defaultRowHeight="15" x14ac:dyDescent="0.25"/>
  <cols>
    <col min="1" max="5" width="19.28515625" customWidth="1"/>
    <col min="58" max="58" width="28.5703125" customWidth="1"/>
    <col min="59" max="59" width="32.28515625" bestFit="1" customWidth="1"/>
    <col min="60" max="60" width="32.28515625" style="17" customWidth="1"/>
    <col min="61" max="61" width="32.28515625" customWidth="1"/>
    <col min="62" max="63" width="13.5703125" bestFit="1" customWidth="1"/>
    <col min="64" max="64" width="14.28515625" bestFit="1" customWidth="1"/>
    <col min="65" max="65" width="13.5703125" bestFit="1" customWidth="1"/>
    <col min="66" max="66" width="14.28515625" bestFit="1" customWidth="1"/>
    <col min="67" max="70" width="13.5703125" bestFit="1" customWidth="1"/>
    <col min="71" max="71" width="14.28515625" bestFit="1" customWidth="1"/>
    <col min="72" max="72" width="13.5703125" bestFit="1" customWidth="1"/>
    <col min="73" max="73" width="14.28515625" bestFit="1" customWidth="1"/>
    <col min="74" max="74" width="13.5703125" bestFit="1" customWidth="1"/>
    <col min="75" max="76" width="14.28515625" bestFit="1" customWidth="1"/>
    <col min="77" max="80" width="13.5703125" bestFit="1" customWidth="1"/>
    <col min="81" max="81" width="14.28515625" bestFit="1" customWidth="1"/>
    <col min="82" max="82" width="13.5703125" bestFit="1" customWidth="1"/>
    <col min="83" max="84" width="14.28515625" bestFit="1" customWidth="1"/>
    <col min="85" max="86" width="13.5703125" bestFit="1" customWidth="1"/>
    <col min="87" max="88" width="14.28515625" bestFit="1" customWidth="1"/>
    <col min="89" max="90" width="13.5703125" bestFit="1" customWidth="1"/>
    <col min="91" max="92" width="14.28515625" bestFit="1" customWidth="1"/>
    <col min="93" max="96" width="13.5703125" bestFit="1" customWidth="1"/>
    <col min="97" max="97" width="14.28515625" bestFit="1" customWidth="1"/>
    <col min="98" max="98" width="13.5703125" bestFit="1" customWidth="1"/>
    <col min="99" max="104" width="14.28515625" bestFit="1" customWidth="1"/>
    <col min="105" max="107" width="13.5703125" bestFit="1" customWidth="1"/>
    <col min="108" max="108" width="14.28515625" bestFit="1" customWidth="1"/>
    <col min="109" max="109" width="13.5703125" bestFit="1" customWidth="1"/>
  </cols>
  <sheetData>
    <row r="1" spans="1:109" ht="15.75" thickBot="1" x14ac:dyDescent="0.3">
      <c r="B1" s="137" t="s">
        <v>92</v>
      </c>
      <c r="C1" s="137"/>
      <c r="D1" s="137"/>
      <c r="E1" s="137"/>
      <c r="F1" s="137" t="s">
        <v>91</v>
      </c>
      <c r="G1" s="137"/>
      <c r="H1" s="137"/>
    </row>
    <row r="2" spans="1:109" ht="15.75" thickBot="1" x14ac:dyDescent="0.3">
      <c r="A2" t="s">
        <v>90</v>
      </c>
      <c r="B2" s="13" t="s">
        <v>93</v>
      </c>
      <c r="C2" s="13" t="s">
        <v>94</v>
      </c>
      <c r="D2" s="13" t="s">
        <v>95</v>
      </c>
      <c r="E2" s="13" t="s">
        <v>96</v>
      </c>
      <c r="F2" s="104" t="s">
        <v>93</v>
      </c>
      <c r="G2" s="104" t="s">
        <v>94</v>
      </c>
      <c r="H2" s="104" t="s">
        <v>95</v>
      </c>
      <c r="I2" s="4" t="s">
        <v>27</v>
      </c>
      <c r="J2" s="4" t="s">
        <v>28</v>
      </c>
      <c r="K2" s="4" t="s">
        <v>29</v>
      </c>
      <c r="L2" s="4" t="s">
        <v>30</v>
      </c>
      <c r="M2" s="4" t="s">
        <v>31</v>
      </c>
      <c r="N2" s="4" t="s">
        <v>32</v>
      </c>
      <c r="O2" s="4" t="s">
        <v>33</v>
      </c>
      <c r="P2" s="4" t="s">
        <v>34</v>
      </c>
      <c r="Q2" s="4" t="s">
        <v>35</v>
      </c>
      <c r="R2" s="4" t="s">
        <v>36</v>
      </c>
      <c r="S2" s="4" t="s">
        <v>37</v>
      </c>
      <c r="T2" s="4" t="s">
        <v>76</v>
      </c>
      <c r="U2" s="4" t="s">
        <v>38</v>
      </c>
      <c r="V2" s="4" t="s">
        <v>39</v>
      </c>
      <c r="W2" s="4" t="s">
        <v>40</v>
      </c>
      <c r="X2" s="4" t="s">
        <v>41</v>
      </c>
      <c r="Y2" s="4" t="s">
        <v>42</v>
      </c>
      <c r="Z2" s="4" t="s">
        <v>43</v>
      </c>
      <c r="AA2" s="4" t="s">
        <v>44</v>
      </c>
      <c r="AB2" s="4" t="s">
        <v>45</v>
      </c>
      <c r="AC2" s="4" t="s">
        <v>46</v>
      </c>
      <c r="AD2" s="4" t="s">
        <v>47</v>
      </c>
      <c r="AE2" s="4" t="s">
        <v>48</v>
      </c>
      <c r="AF2" s="4" t="s">
        <v>49</v>
      </c>
      <c r="AG2" s="4" t="s">
        <v>50</v>
      </c>
      <c r="AH2" s="4" t="s">
        <v>51</v>
      </c>
      <c r="AI2" s="4" t="s">
        <v>52</v>
      </c>
      <c r="AJ2" s="4" t="s">
        <v>53</v>
      </c>
      <c r="AK2" s="4" t="s">
        <v>54</v>
      </c>
      <c r="AL2" s="4" t="s">
        <v>55</v>
      </c>
      <c r="AM2" s="4" t="s">
        <v>56</v>
      </c>
      <c r="AN2" s="4" t="s">
        <v>57</v>
      </c>
      <c r="AO2" s="4" t="s">
        <v>58</v>
      </c>
      <c r="AP2" s="4" t="s">
        <v>59</v>
      </c>
      <c r="AQ2" s="4" t="s">
        <v>60</v>
      </c>
      <c r="AR2" s="4" t="s">
        <v>61</v>
      </c>
      <c r="AS2" s="4" t="s">
        <v>62</v>
      </c>
      <c r="AT2" s="4" t="s">
        <v>63</v>
      </c>
      <c r="AU2" s="4" t="s">
        <v>64</v>
      </c>
      <c r="AV2" s="4" t="s">
        <v>65</v>
      </c>
      <c r="AW2" s="4" t="s">
        <v>66</v>
      </c>
      <c r="AX2" s="4" t="s">
        <v>67</v>
      </c>
      <c r="AY2" s="4" t="s">
        <v>68</v>
      </c>
      <c r="AZ2" s="4" t="s">
        <v>69</v>
      </c>
      <c r="BA2" s="4" t="s">
        <v>70</v>
      </c>
      <c r="BB2" s="4" t="s">
        <v>77</v>
      </c>
      <c r="BC2" s="4" t="s">
        <v>71</v>
      </c>
      <c r="BD2" s="4" t="s">
        <v>72</v>
      </c>
      <c r="BE2" s="5"/>
      <c r="BF2" s="63" t="s">
        <v>78</v>
      </c>
      <c r="BG2" s="64" t="s">
        <v>75</v>
      </c>
      <c r="BH2" s="63" t="s">
        <v>97</v>
      </c>
      <c r="BI2" s="65" t="s">
        <v>226</v>
      </c>
      <c r="BJ2" s="66" t="s">
        <v>27</v>
      </c>
      <c r="BK2" s="67" t="s">
        <v>28</v>
      </c>
      <c r="BL2" s="67" t="s">
        <v>29</v>
      </c>
      <c r="BM2" s="67" t="s">
        <v>30</v>
      </c>
      <c r="BN2" s="67" t="s">
        <v>31</v>
      </c>
      <c r="BO2" s="67" t="s">
        <v>32</v>
      </c>
      <c r="BP2" s="67" t="s">
        <v>33</v>
      </c>
      <c r="BQ2" s="67" t="s">
        <v>34</v>
      </c>
      <c r="BR2" s="67" t="s">
        <v>35</v>
      </c>
      <c r="BS2" s="67" t="s">
        <v>36</v>
      </c>
      <c r="BT2" s="67" t="s">
        <v>37</v>
      </c>
      <c r="BU2" s="67" t="s">
        <v>76</v>
      </c>
      <c r="BV2" s="67" t="s">
        <v>38</v>
      </c>
      <c r="BW2" s="67" t="s">
        <v>39</v>
      </c>
      <c r="BX2" s="67" t="s">
        <v>40</v>
      </c>
      <c r="BY2" s="67" t="s">
        <v>41</v>
      </c>
      <c r="BZ2" s="67" t="s">
        <v>42</v>
      </c>
      <c r="CA2" s="67" t="s">
        <v>43</v>
      </c>
      <c r="CB2" s="67" t="s">
        <v>44</v>
      </c>
      <c r="CC2" s="67" t="s">
        <v>45</v>
      </c>
      <c r="CD2" s="67" t="s">
        <v>46</v>
      </c>
      <c r="CE2" s="67" t="s">
        <v>47</v>
      </c>
      <c r="CF2" s="67" t="s">
        <v>48</v>
      </c>
      <c r="CG2" s="67" t="s">
        <v>49</v>
      </c>
      <c r="CH2" s="67" t="s">
        <v>50</v>
      </c>
      <c r="CI2" s="67" t="s">
        <v>51</v>
      </c>
      <c r="CJ2" s="67" t="s">
        <v>52</v>
      </c>
      <c r="CK2" s="67" t="s">
        <v>53</v>
      </c>
      <c r="CL2" s="67" t="s">
        <v>54</v>
      </c>
      <c r="CM2" s="67" t="s">
        <v>55</v>
      </c>
      <c r="CN2" s="67" t="s">
        <v>56</v>
      </c>
      <c r="CO2" s="67" t="s">
        <v>57</v>
      </c>
      <c r="CP2" s="67" t="s">
        <v>58</v>
      </c>
      <c r="CQ2" s="67" t="s">
        <v>59</v>
      </c>
      <c r="CR2" s="67" t="s">
        <v>60</v>
      </c>
      <c r="CS2" s="67" t="s">
        <v>61</v>
      </c>
      <c r="CT2" s="67" t="s">
        <v>62</v>
      </c>
      <c r="CU2" s="67" t="s">
        <v>63</v>
      </c>
      <c r="CV2" s="67" t="s">
        <v>64</v>
      </c>
      <c r="CW2" s="67" t="s">
        <v>65</v>
      </c>
      <c r="CX2" s="67" t="s">
        <v>66</v>
      </c>
      <c r="CY2" s="67" t="s">
        <v>67</v>
      </c>
      <c r="CZ2" s="67" t="s">
        <v>68</v>
      </c>
      <c r="DA2" s="67" t="s">
        <v>69</v>
      </c>
      <c r="DB2" s="67" t="s">
        <v>70</v>
      </c>
      <c r="DC2" s="67" t="s">
        <v>77</v>
      </c>
      <c r="DD2" s="67" t="s">
        <v>71</v>
      </c>
      <c r="DE2" s="67" t="s">
        <v>72</v>
      </c>
    </row>
    <row r="3" spans="1:109" x14ac:dyDescent="0.25">
      <c r="A3" s="1" t="s">
        <v>0</v>
      </c>
      <c r="B3" s="12">
        <v>-0.440965</v>
      </c>
      <c r="C3" s="12">
        <v>1.2413199999999999E-2</v>
      </c>
      <c r="D3" s="12">
        <v>-0.360705</v>
      </c>
      <c r="E3" s="101">
        <v>0.73996499999999998</v>
      </c>
      <c r="F3" s="105">
        <v>-0.2</v>
      </c>
      <c r="G3" s="106">
        <v>-0.43</v>
      </c>
      <c r="H3" s="107">
        <v>-0.09</v>
      </c>
      <c r="I3" s="92">
        <v>0.95000174015363414</v>
      </c>
      <c r="J3" s="93">
        <v>9.4338924988016781E-3</v>
      </c>
      <c r="K3" s="93">
        <v>-0.15592246787317601</v>
      </c>
      <c r="L3" s="93">
        <v>0.58920166567919163</v>
      </c>
      <c r="M3" s="93">
        <v>0.9689875066338044</v>
      </c>
      <c r="N3" s="93">
        <v>-0.31307025675771033</v>
      </c>
      <c r="O3" s="93">
        <v>0.7665206858236594</v>
      </c>
      <c r="P3" s="93">
        <v>0.37370974925853939</v>
      </c>
      <c r="Q3" s="93">
        <v>0.3873776865236867</v>
      </c>
      <c r="R3" s="93">
        <v>2.3127784750219171</v>
      </c>
      <c r="S3" s="93">
        <v>-0.385620220085508</v>
      </c>
      <c r="T3" s="93">
        <v>-0.61503378246132978</v>
      </c>
      <c r="U3" s="93">
        <v>9.1984436573062447E-2</v>
      </c>
      <c r="V3" s="93">
        <v>-0.32353372758459326</v>
      </c>
      <c r="W3" s="93">
        <v>2.1076781195284862</v>
      </c>
      <c r="X3" s="93">
        <v>0.42618460155593435</v>
      </c>
      <c r="Y3" s="93">
        <v>-0.12476478240267622</v>
      </c>
      <c r="Z3" s="93">
        <v>-0.37207414531526761</v>
      </c>
      <c r="AA3" s="93">
        <v>0.29841553499972195</v>
      </c>
      <c r="AB3" s="93">
        <v>1.6311083854737514</v>
      </c>
      <c r="AC3" s="93">
        <v>-3.6440452452293236E-2</v>
      </c>
      <c r="AD3" s="93">
        <v>-3.7773657739529662</v>
      </c>
      <c r="AE3" s="93">
        <v>-1.7654028050978068</v>
      </c>
      <c r="AF3" s="93">
        <v>0.39698379068728185</v>
      </c>
      <c r="AG3" s="93">
        <v>-0.30736405804925682</v>
      </c>
      <c r="AH3" s="93">
        <v>-1.2735100691493701</v>
      </c>
      <c r="AI3" s="93">
        <v>-1.6211922101744789</v>
      </c>
      <c r="AJ3" s="93">
        <v>-0.13740353387484674</v>
      </c>
      <c r="AK3" s="93">
        <v>0.19787422491392262</v>
      </c>
      <c r="AL3" s="93">
        <v>7.36518173460914E-2</v>
      </c>
      <c r="AM3" s="93">
        <v>-0.35260325610982907</v>
      </c>
      <c r="AN3" s="93">
        <v>0.61060971568761668</v>
      </c>
      <c r="AO3" s="93">
        <v>-0.24598698382053535</v>
      </c>
      <c r="AP3" s="93">
        <v>0.48566195950530067</v>
      </c>
      <c r="AQ3" s="93">
        <v>-0.20209233650816902</v>
      </c>
      <c r="AR3" s="93">
        <v>-0.68532322616272934</v>
      </c>
      <c r="AS3" s="93">
        <v>-2.5663406100650543</v>
      </c>
      <c r="AT3" s="93">
        <v>0.36322193853134815</v>
      </c>
      <c r="AU3" s="93">
        <v>-4.553953995708749E-7</v>
      </c>
      <c r="AV3" s="93">
        <v>2.9649084004085953E-2</v>
      </c>
      <c r="AW3" s="93">
        <v>-0.11136887396628026</v>
      </c>
      <c r="AX3" s="93">
        <v>0.26716357740055341</v>
      </c>
      <c r="AY3" s="93">
        <v>-2.9927597331536791E-2</v>
      </c>
      <c r="AZ3" s="93">
        <v>0.49539800619800434</v>
      </c>
      <c r="BA3" s="93">
        <v>0.18572633616056899</v>
      </c>
      <c r="BB3" s="93">
        <v>0.69142811856112463</v>
      </c>
      <c r="BC3" s="93">
        <v>0.69096350658716721</v>
      </c>
      <c r="BD3" s="94">
        <v>6.2706928355247648E-4</v>
      </c>
      <c r="BF3" s="138" t="s">
        <v>81</v>
      </c>
      <c r="BG3" s="127" t="s">
        <v>79</v>
      </c>
      <c r="BH3" s="68"/>
      <c r="BI3" s="68" t="s">
        <v>88</v>
      </c>
      <c r="BJ3" s="61">
        <f>SUMPRODUCT($B$3:$B$11,I3:I11)</f>
        <v>-2.5230774595237757</v>
      </c>
      <c r="BK3" s="61">
        <f t="shared" ref="BK3:DD3" si="0">SUMPRODUCT($B$3:$B$11,J3:J11)</f>
        <v>-3.0966367284703846</v>
      </c>
      <c r="BL3" s="61">
        <f t="shared" si="0"/>
        <v>1.9777766626066997</v>
      </c>
      <c r="BM3" s="61">
        <f t="shared" si="0"/>
        <v>-6.4230544752221563E-2</v>
      </c>
      <c r="BN3" s="61">
        <f t="shared" si="0"/>
        <v>-0.1521628109517244</v>
      </c>
      <c r="BO3" s="61">
        <f t="shared" si="0"/>
        <v>-5.0902258482671728E-2</v>
      </c>
      <c r="BP3" s="61">
        <f t="shared" si="0"/>
        <v>1.1232078089012174</v>
      </c>
      <c r="BQ3" s="61">
        <f t="shared" si="0"/>
        <v>0.65936249314964757</v>
      </c>
      <c r="BR3" s="61">
        <f t="shared" si="0"/>
        <v>-1.3008229854652749</v>
      </c>
      <c r="BS3" s="61">
        <f t="shared" si="0"/>
        <v>-3.153622431898726</v>
      </c>
      <c r="BT3" s="61">
        <f t="shared" si="0"/>
        <v>8.9014399344028994E-2</v>
      </c>
      <c r="BU3" s="61">
        <f t="shared" si="0"/>
        <v>2.7269404676340674</v>
      </c>
      <c r="BV3" s="61">
        <f t="shared" si="0"/>
        <v>0.44527834646754455</v>
      </c>
      <c r="BW3" s="61">
        <f t="shared" si="0"/>
        <v>5.3324258120289603</v>
      </c>
      <c r="BX3" s="61">
        <f t="shared" si="0"/>
        <v>-1.5271056343520446</v>
      </c>
      <c r="BY3" s="61">
        <f t="shared" si="0"/>
        <v>1.5527568537173992</v>
      </c>
      <c r="BZ3" s="61">
        <f t="shared" si="0"/>
        <v>3.1321724741979158</v>
      </c>
      <c r="CA3" s="61">
        <f t="shared" si="0"/>
        <v>0.12377507237064375</v>
      </c>
      <c r="CB3" s="61">
        <f t="shared" si="0"/>
        <v>-0.50353048098815956</v>
      </c>
      <c r="CC3" s="61">
        <f t="shared" si="0"/>
        <v>-6.7036964552853764</v>
      </c>
      <c r="CD3" s="61">
        <f t="shared" si="0"/>
        <v>0.18522070851411554</v>
      </c>
      <c r="CE3" s="61">
        <f t="shared" si="0"/>
        <v>1.7079242239305636</v>
      </c>
      <c r="CF3" s="61">
        <f t="shared" si="0"/>
        <v>-1.2330601465253486</v>
      </c>
      <c r="CG3" s="61">
        <f t="shared" si="0"/>
        <v>-0.64350523191013265</v>
      </c>
      <c r="CH3" s="61">
        <f t="shared" si="0"/>
        <v>0.98342430599050112</v>
      </c>
      <c r="CI3" s="61">
        <f t="shared" si="0"/>
        <v>2.9163858578802273</v>
      </c>
      <c r="CJ3" s="61">
        <f t="shared" si="0"/>
        <v>3.5920546072503297</v>
      </c>
      <c r="CK3" s="61">
        <f t="shared" si="0"/>
        <v>-2.4552663346815606E-2</v>
      </c>
      <c r="CL3" s="61">
        <f t="shared" si="0"/>
        <v>-1.0317118813656154</v>
      </c>
      <c r="CM3" s="61">
        <f t="shared" si="0"/>
        <v>-2.7955643287289305</v>
      </c>
      <c r="CN3" s="61">
        <f t="shared" si="0"/>
        <v>2.4768239589587155</v>
      </c>
      <c r="CO3" s="61">
        <f t="shared" si="0"/>
        <v>-1.7549911046988893</v>
      </c>
      <c r="CP3" s="61">
        <f t="shared" si="0"/>
        <v>1.4510848811124128</v>
      </c>
      <c r="CQ3" s="61">
        <f t="shared" si="0"/>
        <v>-0.63770016814685138</v>
      </c>
      <c r="CR3" s="61">
        <f t="shared" si="0"/>
        <v>2.5182808813270698</v>
      </c>
      <c r="CS3" s="61">
        <f t="shared" si="0"/>
        <v>1.5328174021831147</v>
      </c>
      <c r="CT3" s="61">
        <f t="shared" si="0"/>
        <v>1.9876741663456512</v>
      </c>
      <c r="CU3" s="61">
        <f t="shared" si="0"/>
        <v>-9.8378244917940414</v>
      </c>
      <c r="CV3" s="61">
        <f t="shared" si="0"/>
        <v>1.067904784666498</v>
      </c>
      <c r="CW3" s="61">
        <f t="shared" si="0"/>
        <v>-2.0971767190202351</v>
      </c>
      <c r="CX3" s="61">
        <f t="shared" si="0"/>
        <v>1.1347544799672069</v>
      </c>
      <c r="CY3" s="61">
        <f t="shared" si="0"/>
        <v>-2.4405483185413974</v>
      </c>
      <c r="CZ3" s="61">
        <f t="shared" si="0"/>
        <v>0.420849946362293</v>
      </c>
      <c r="DA3" s="61">
        <f t="shared" si="0"/>
        <v>2.7317051948145941</v>
      </c>
      <c r="DB3" s="61">
        <f t="shared" si="0"/>
        <v>0.59840067939279284</v>
      </c>
      <c r="DC3" s="61">
        <f t="shared" si="0"/>
        <v>-1.8873554359109446</v>
      </c>
      <c r="DD3" s="61">
        <f t="shared" si="0"/>
        <v>1.5932274380478681</v>
      </c>
      <c r="DE3" s="77">
        <f>SUMPRODUCT($B$3:$B$11,BD3:BD11)</f>
        <v>-0.6014656270025055</v>
      </c>
    </row>
    <row r="4" spans="1:109" x14ac:dyDescent="0.25">
      <c r="A4" s="1" t="s">
        <v>1</v>
      </c>
      <c r="B4" s="10">
        <v>0.33094699999999999</v>
      </c>
      <c r="C4" s="10">
        <v>-0.55651799999999996</v>
      </c>
      <c r="D4" s="10">
        <v>-7.2240799999999994E-2</v>
      </c>
      <c r="E4" s="102">
        <v>-3.8880999999999999E-2</v>
      </c>
      <c r="F4" s="108">
        <v>-0.05</v>
      </c>
      <c r="G4" s="7">
        <v>0.04</v>
      </c>
      <c r="H4" s="109">
        <v>-0.55000000000000004</v>
      </c>
      <c r="I4" s="95">
        <v>-2.1805608038932931</v>
      </c>
      <c r="J4" s="96">
        <v>-0.86088083506594348</v>
      </c>
      <c r="K4" s="96">
        <v>-0.3916322838024961</v>
      </c>
      <c r="L4" s="96">
        <v>-0.85852083576089167</v>
      </c>
      <c r="M4" s="96">
        <v>-0.36250047416318976</v>
      </c>
      <c r="N4" s="96">
        <v>-0.69065418894587827</v>
      </c>
      <c r="O4" s="96">
        <v>-0.30711727941758882</v>
      </c>
      <c r="P4" s="96">
        <v>-0.35606246537158232</v>
      </c>
      <c r="Q4" s="96">
        <v>-0.26024496559898413</v>
      </c>
      <c r="R4" s="96">
        <v>2.0336944287425038</v>
      </c>
      <c r="S4" s="96">
        <v>-0.68775889582946426</v>
      </c>
      <c r="T4" s="96">
        <v>0.50878903255925367</v>
      </c>
      <c r="U4" s="96">
        <v>7.2246971017041459E-2</v>
      </c>
      <c r="V4" s="96">
        <v>0.20622978921114121</v>
      </c>
      <c r="W4" s="96">
        <v>1.3248798675590432</v>
      </c>
      <c r="X4" s="96">
        <v>0.33700878175081878</v>
      </c>
      <c r="Y4" s="96">
        <v>0.40354143857448543</v>
      </c>
      <c r="Z4" s="96">
        <v>-0.78352646315446861</v>
      </c>
      <c r="AA4" s="96">
        <v>-0.61026828858463311</v>
      </c>
      <c r="AB4" s="96">
        <v>-0.32488959882780133</v>
      </c>
      <c r="AC4" s="96">
        <v>-0.67759993722789869</v>
      </c>
      <c r="AD4" s="96">
        <v>0.77777518088488973</v>
      </c>
      <c r="AE4" s="96">
        <v>-0.4989229718897738</v>
      </c>
      <c r="AF4" s="96">
        <v>1.8798072422120053E-2</v>
      </c>
      <c r="AG4" s="96">
        <v>-6.9891766577920525E-2</v>
      </c>
      <c r="AH4" s="96">
        <v>3.1238868877908219</v>
      </c>
      <c r="AI4" s="96">
        <v>1.7084597594616169</v>
      </c>
      <c r="AJ4" s="96">
        <v>-0.38297653398692683</v>
      </c>
      <c r="AK4" s="96">
        <v>9.3195115740733719E-2</v>
      </c>
      <c r="AL4" s="96">
        <v>-0.12360327963586655</v>
      </c>
      <c r="AM4" s="96">
        <v>4.2047596036602131E-2</v>
      </c>
      <c r="AN4" s="96">
        <v>-0.660603263575397</v>
      </c>
      <c r="AO4" s="96">
        <v>-0.16444728248003848</v>
      </c>
      <c r="AP4" s="96">
        <v>-0.67474686051384536</v>
      </c>
      <c r="AQ4" s="96">
        <v>-0.25757597421053563</v>
      </c>
      <c r="AR4" s="96">
        <v>3.5099141166718204</v>
      </c>
      <c r="AS4" s="96">
        <v>0.30872619051433869</v>
      </c>
      <c r="AT4" s="96">
        <v>-0.52590850288948365</v>
      </c>
      <c r="AU4" s="96">
        <v>1.1209302282533389</v>
      </c>
      <c r="AV4" s="96">
        <v>-1.1547688707496171</v>
      </c>
      <c r="AW4" s="96">
        <v>0.93798691928632816</v>
      </c>
      <c r="AX4" s="96">
        <v>-0.13261928702544593</v>
      </c>
      <c r="AY4" s="96">
        <v>-0.45987284572988518</v>
      </c>
      <c r="AZ4" s="96">
        <v>-0.38160696441537223</v>
      </c>
      <c r="BA4" s="96">
        <v>-0.19139523824412044</v>
      </c>
      <c r="BB4" s="96">
        <v>-0.73462430488639696</v>
      </c>
      <c r="BC4" s="96">
        <v>-0.13496005740844966</v>
      </c>
      <c r="BD4" s="97">
        <v>-0.62736905661371245</v>
      </c>
      <c r="BF4" s="138"/>
      <c r="BG4" s="127"/>
      <c r="BH4" s="85">
        <v>2.4343300000000001</v>
      </c>
      <c r="BI4" s="68" t="s">
        <v>89</v>
      </c>
      <c r="BJ4" s="62">
        <f>(BJ3-MIN($BJ3:$DE3)+0.025)/(MAX($BJ3:$DE3)-MIN($BJ3:$DE3)+0.05)</f>
        <v>0.482235632513</v>
      </c>
      <c r="BK4" s="62">
        <f>(BK3-MIN($BJ3:$DE3)+0.025)/(MAX($BJ3:$DE3)-MIN($BJ3:$DE3)+0.05)</f>
        <v>0.44455167479237412</v>
      </c>
      <c r="BL4" s="62">
        <f>(BL3-MIN($BJ3:$DE3)+0.025)/(MAX($BJ3:$DE3)-MIN($BJ3:$DE3)+0.05)</f>
        <v>0.77795048820101442</v>
      </c>
      <c r="BM4" s="62">
        <f t="shared" ref="BM4:DE4" si="1">(BM3-MIN($BJ3:$DE3)+0.025)/(MAX($BJ3:$DE3)-MIN($BJ3:$DE3)+0.05)</f>
        <v>0.6437866494600698</v>
      </c>
      <c r="BN4" s="62">
        <f t="shared" si="1"/>
        <v>0.6380093288218267</v>
      </c>
      <c r="BO4" s="62">
        <f t="shared" si="1"/>
        <v>0.64466234374915787</v>
      </c>
      <c r="BP4" s="62">
        <f t="shared" si="1"/>
        <v>0.72180365509073141</v>
      </c>
      <c r="BQ4" s="62">
        <f t="shared" si="1"/>
        <v>0.69132811714014586</v>
      </c>
      <c r="BR4" s="62">
        <f t="shared" si="1"/>
        <v>0.562540124861033</v>
      </c>
      <c r="BS4" s="62">
        <f t="shared" si="1"/>
        <v>0.44080760342095737</v>
      </c>
      <c r="BT4" s="62">
        <f t="shared" si="1"/>
        <v>0.6538551398618182</v>
      </c>
      <c r="BU4" s="62">
        <f t="shared" si="1"/>
        <v>0.82717200493515064</v>
      </c>
      <c r="BV4" s="62">
        <f t="shared" si="1"/>
        <v>0.67726237298951719</v>
      </c>
      <c r="BW4" s="62">
        <f t="shared" si="1"/>
        <v>0.9983574514544139</v>
      </c>
      <c r="BX4" s="62">
        <f t="shared" si="1"/>
        <v>0.54767291542822005</v>
      </c>
      <c r="BY4" s="62">
        <f t="shared" si="1"/>
        <v>0.75002586144355921</v>
      </c>
      <c r="BZ4" s="62">
        <f t="shared" si="1"/>
        <v>0.85379653465540517</v>
      </c>
      <c r="CA4" s="62">
        <f t="shared" si="1"/>
        <v>0.65613898357875655</v>
      </c>
      <c r="CB4" s="62">
        <f t="shared" si="1"/>
        <v>0.61492379060645463</v>
      </c>
      <c r="CC4" s="62">
        <f t="shared" si="1"/>
        <v>0.20756084646749595</v>
      </c>
      <c r="CD4" s="62">
        <f t="shared" si="1"/>
        <v>0.6601760811899593</v>
      </c>
      <c r="CE4" s="62">
        <f t="shared" si="1"/>
        <v>0.76022065897420099</v>
      </c>
      <c r="CF4" s="62">
        <f t="shared" si="1"/>
        <v>0.56699227496285531</v>
      </c>
      <c r="CG4" s="62">
        <f t="shared" si="1"/>
        <v>0.60572717766462836</v>
      </c>
      <c r="CH4" s="62">
        <f t="shared" si="1"/>
        <v>0.71261960751461473</v>
      </c>
      <c r="CI4" s="62">
        <f t="shared" si="1"/>
        <v>0.83961893494382311</v>
      </c>
      <c r="CJ4" s="62">
        <f t="shared" si="1"/>
        <v>0.88401168380685513</v>
      </c>
      <c r="CK4" s="62">
        <f t="shared" si="1"/>
        <v>0.64639356331584519</v>
      </c>
      <c r="CL4" s="62">
        <f t="shared" si="1"/>
        <v>0.58022124696663102</v>
      </c>
      <c r="CM4" s="62">
        <f t="shared" si="1"/>
        <v>0.46433271608483112</v>
      </c>
      <c r="CN4" s="62">
        <f t="shared" si="1"/>
        <v>0.81073886463308031</v>
      </c>
      <c r="CO4" s="62">
        <f t="shared" si="1"/>
        <v>0.53270039751308407</v>
      </c>
      <c r="CP4" s="62">
        <f t="shared" si="1"/>
        <v>0.74334581541439182</v>
      </c>
      <c r="CQ4" s="62">
        <f t="shared" si="1"/>
        <v>0.60610858162628478</v>
      </c>
      <c r="CR4" s="62">
        <f t="shared" si="1"/>
        <v>0.81346266493470487</v>
      </c>
      <c r="CS4" s="62">
        <f t="shared" si="1"/>
        <v>0.74871580075886235</v>
      </c>
      <c r="CT4" s="62">
        <f t="shared" si="1"/>
        <v>0.77860077341586831</v>
      </c>
      <c r="CU4" s="62">
        <f t="shared" si="1"/>
        <v>1.6425485455860429E-3</v>
      </c>
      <c r="CV4" s="62">
        <f t="shared" si="1"/>
        <v>0.71817013900980153</v>
      </c>
      <c r="CW4" s="62">
        <f t="shared" si="1"/>
        <v>0.51021813818812445</v>
      </c>
      <c r="CX4" s="62">
        <f t="shared" si="1"/>
        <v>0.7225622938013635</v>
      </c>
      <c r="CY4" s="62">
        <f t="shared" si="1"/>
        <v>0.48765795733256284</v>
      </c>
      <c r="CZ4" s="62">
        <f t="shared" si="1"/>
        <v>0.67565737966696215</v>
      </c>
      <c r="DA4" s="62">
        <f t="shared" si="1"/>
        <v>0.82748505676317019</v>
      </c>
      <c r="DB4" s="62">
        <f t="shared" si="1"/>
        <v>0.68732280759924147</v>
      </c>
      <c r="DC4" s="62">
        <f t="shared" si="1"/>
        <v>0.52400380392429091</v>
      </c>
      <c r="DD4" s="62">
        <f t="shared" si="1"/>
        <v>0.75268485742080038</v>
      </c>
      <c r="DE4" s="78">
        <f t="shared" si="1"/>
        <v>0.6084892613405497</v>
      </c>
    </row>
    <row r="5" spans="1:109" x14ac:dyDescent="0.25">
      <c r="A5" s="1" t="s">
        <v>2</v>
      </c>
      <c r="B5" s="10">
        <v>-0.315529</v>
      </c>
      <c r="C5" s="10">
        <v>-0.44125999999999999</v>
      </c>
      <c r="D5" s="10">
        <v>0.59652400000000005</v>
      </c>
      <c r="E5" s="102">
        <v>0.126641</v>
      </c>
      <c r="F5" s="108">
        <v>-0.4</v>
      </c>
      <c r="G5" s="7">
        <v>-0.3</v>
      </c>
      <c r="H5" s="109">
        <v>0.11</v>
      </c>
      <c r="I5" s="95">
        <v>-0.31130070402690702</v>
      </c>
      <c r="J5" s="96">
        <v>-3.5391400858205736E-4</v>
      </c>
      <c r="K5" s="96">
        <v>-0.2933382565710122</v>
      </c>
      <c r="L5" s="96">
        <v>1.6725487500648915</v>
      </c>
      <c r="M5" s="96">
        <v>0.51997606527470164</v>
      </c>
      <c r="N5" s="96">
        <v>-1.1764498218946144</v>
      </c>
      <c r="O5" s="96">
        <v>-9.5517092746335172E-2</v>
      </c>
      <c r="P5" s="96">
        <v>-0.58328495074056208</v>
      </c>
      <c r="Q5" s="96">
        <v>-1.3498751369127657</v>
      </c>
      <c r="R5" s="96">
        <v>-0.50763754361379299</v>
      </c>
      <c r="S5" s="96">
        <v>-0.76382620407895585</v>
      </c>
      <c r="T5" s="96">
        <v>0.3443582336802804</v>
      </c>
      <c r="U5" s="96">
        <v>0.92150655978130547</v>
      </c>
      <c r="V5" s="96">
        <v>-0.5875875232766159</v>
      </c>
      <c r="W5" s="96">
        <v>-0.26651196165481689</v>
      </c>
      <c r="X5" s="96">
        <v>-0.93681296539954462</v>
      </c>
      <c r="Y5" s="96">
        <v>0.598092731892511</v>
      </c>
      <c r="Z5" s="96">
        <v>-0.45126210969225544</v>
      </c>
      <c r="AA5" s="96">
        <v>-0.86214665240045518</v>
      </c>
      <c r="AB5" s="96">
        <v>1.2992155571268333</v>
      </c>
      <c r="AC5" s="96">
        <v>-0.34531810397245039</v>
      </c>
      <c r="AD5" s="96">
        <v>0.18303291287585396</v>
      </c>
      <c r="AE5" s="96">
        <v>-3.5391400858205736E-4</v>
      </c>
      <c r="AF5" s="96">
        <v>-0.61458278510178965</v>
      </c>
      <c r="AG5" s="96">
        <v>0.28849873422692018</v>
      </c>
      <c r="AH5" s="96">
        <v>1.5908536864725236</v>
      </c>
      <c r="AI5" s="96">
        <v>1.0487200667087311</v>
      </c>
      <c r="AJ5" s="96">
        <v>2.555588122007834E-2</v>
      </c>
      <c r="AK5" s="96">
        <v>-0.19956535466332431</v>
      </c>
      <c r="AL5" s="96">
        <v>1.3062012944131807</v>
      </c>
      <c r="AM5" s="96">
        <v>0.12538904513685536</v>
      </c>
      <c r="AN5" s="96">
        <v>-1.5694115448973451</v>
      </c>
      <c r="AO5" s="96">
        <v>3.4072363889897268E-2</v>
      </c>
      <c r="AP5" s="96">
        <v>-1.389686046642792</v>
      </c>
      <c r="AQ5" s="96">
        <v>-0.14268262765274775</v>
      </c>
      <c r="AR5" s="96">
        <v>-0.69382018821991021</v>
      </c>
      <c r="AS5" s="96">
        <v>-1.4624312286201584</v>
      </c>
      <c r="AT5" s="96">
        <v>3.5311739765526791</v>
      </c>
      <c r="AU5" s="96">
        <v>-3.5391400858205736E-4</v>
      </c>
      <c r="AV5" s="96">
        <v>1.4341735519649041</v>
      </c>
      <c r="AW5" s="96">
        <v>0.91535066107863861</v>
      </c>
      <c r="AX5" s="96">
        <v>-1.6147110166858338</v>
      </c>
      <c r="AY5" s="96">
        <v>0.6234521320992632</v>
      </c>
      <c r="AZ5" s="96">
        <v>-0.98331669756493534</v>
      </c>
      <c r="BA5" s="96">
        <v>-1.0561041401204614</v>
      </c>
      <c r="BB5" s="96">
        <v>0.89945683684830446</v>
      </c>
      <c r="BC5" s="96">
        <v>-3.5391400858205736E-4</v>
      </c>
      <c r="BD5" s="97">
        <v>0.89696727187634928</v>
      </c>
      <c r="BF5" s="138"/>
      <c r="BG5" s="127" t="s">
        <v>80</v>
      </c>
      <c r="BH5" s="86"/>
      <c r="BI5" s="68" t="s">
        <v>88</v>
      </c>
      <c r="BJ5" s="62">
        <f>SUMPRODUCT($C$3:$C$11,I3:I11)</f>
        <v>0.63043594721290686</v>
      </c>
      <c r="BK5" s="62">
        <f t="shared" ref="BK5:DE5" si="2">SUMPRODUCT($C$3:$C$11,J3:J11)</f>
        <v>2.9086305985782621</v>
      </c>
      <c r="BL5" s="62">
        <f t="shared" si="2"/>
        <v>-0.21967297576926459</v>
      </c>
      <c r="BM5" s="62">
        <f t="shared" si="2"/>
        <v>0.70642211182165437</v>
      </c>
      <c r="BN5" s="62">
        <f t="shared" si="2"/>
        <v>-1.4474210067961242</v>
      </c>
      <c r="BO5" s="62">
        <f t="shared" si="2"/>
        <v>3.291832405599818</v>
      </c>
      <c r="BP5" s="62">
        <f t="shared" si="2"/>
        <v>0.99156152665796582</v>
      </c>
      <c r="BQ5" s="62">
        <f t="shared" si="2"/>
        <v>0.18070099574429721</v>
      </c>
      <c r="BR5" s="62">
        <f t="shared" si="2"/>
        <v>2.8305655881807299</v>
      </c>
      <c r="BS5" s="62">
        <f t="shared" si="2"/>
        <v>-5.8948046061065753</v>
      </c>
      <c r="BT5" s="62">
        <f t="shared" si="2"/>
        <v>1.3295997008499087</v>
      </c>
      <c r="BU5" s="62">
        <f t="shared" si="2"/>
        <v>-3.2701489220976172</v>
      </c>
      <c r="BV5" s="62">
        <f t="shared" si="2"/>
        <v>3.9446576282360373</v>
      </c>
      <c r="BW5" s="62">
        <f t="shared" si="2"/>
        <v>-3.5074962012850076E-2</v>
      </c>
      <c r="BX5" s="62">
        <f t="shared" si="2"/>
        <v>-2.7152513642625138</v>
      </c>
      <c r="BY5" s="62">
        <f t="shared" si="2"/>
        <v>1.9035704714328241</v>
      </c>
      <c r="BZ5" s="62">
        <f t="shared" si="2"/>
        <v>1.6437953225591595</v>
      </c>
      <c r="CA5" s="62">
        <f t="shared" si="2"/>
        <v>1.519208700967118</v>
      </c>
      <c r="CB5" s="62">
        <f t="shared" si="2"/>
        <v>2.9943634257420975</v>
      </c>
      <c r="CC5" s="62">
        <f t="shared" si="2"/>
        <v>-1.5624273634704053</v>
      </c>
      <c r="CD5" s="62">
        <f t="shared" si="2"/>
        <v>2.3048562618503774</v>
      </c>
      <c r="CE5" s="62">
        <f t="shared" si="2"/>
        <v>-0.83920191448970904</v>
      </c>
      <c r="CF5" s="62">
        <f t="shared" si="2"/>
        <v>-1.0391796174829682</v>
      </c>
      <c r="CG5" s="62">
        <f t="shared" si="2"/>
        <v>1.2755561104769271</v>
      </c>
      <c r="CH5" s="62">
        <f t="shared" si="2"/>
        <v>0.33001383633538922</v>
      </c>
      <c r="CI5" s="62">
        <f t="shared" si="2"/>
        <v>-4.8939562809236055</v>
      </c>
      <c r="CJ5" s="62">
        <f t="shared" si="2"/>
        <v>-5.3448749054711584</v>
      </c>
      <c r="CK5" s="62">
        <f t="shared" si="2"/>
        <v>0.48324213674096894</v>
      </c>
      <c r="CL5" s="62">
        <f t="shared" si="2"/>
        <v>1.7112802753524765</v>
      </c>
      <c r="CM5" s="62">
        <f t="shared" si="2"/>
        <v>-0.99122517007080535</v>
      </c>
      <c r="CN5" s="62">
        <f t="shared" si="2"/>
        <v>-1.5191646606781632</v>
      </c>
      <c r="CO5" s="62">
        <f t="shared" si="2"/>
        <v>2.3063324266127863</v>
      </c>
      <c r="CP5" s="62">
        <f t="shared" si="2"/>
        <v>0.93429750422296076</v>
      </c>
      <c r="CQ5" s="62">
        <f t="shared" si="2"/>
        <v>4.0128414160335559</v>
      </c>
      <c r="CR5" s="62">
        <f t="shared" si="2"/>
        <v>0.1998100685888152</v>
      </c>
      <c r="CS5" s="62">
        <f t="shared" si="2"/>
        <v>-0.46354826431648632</v>
      </c>
      <c r="CT5" s="62">
        <f t="shared" si="2"/>
        <v>1.0937146469840828</v>
      </c>
      <c r="CU5" s="62">
        <f t="shared" si="2"/>
        <v>-2.7754834725887609</v>
      </c>
      <c r="CV5" s="62">
        <f t="shared" si="2"/>
        <v>-1.0254386284172967</v>
      </c>
      <c r="CW5" s="62">
        <f t="shared" si="2"/>
        <v>-0.45407860690283236</v>
      </c>
      <c r="CX5" s="62">
        <f t="shared" si="2"/>
        <v>-4.4119497531586012</v>
      </c>
      <c r="CY5" s="62">
        <f t="shared" si="2"/>
        <v>-0.8883448146472559</v>
      </c>
      <c r="CZ5" s="62">
        <f t="shared" si="2"/>
        <v>-0.41456804153647775</v>
      </c>
      <c r="DA5" s="62">
        <f t="shared" si="2"/>
        <v>0.54640089580511608</v>
      </c>
      <c r="DB5" s="62">
        <f t="shared" si="2"/>
        <v>0.66802073455091571</v>
      </c>
      <c r="DC5" s="62">
        <f t="shared" si="2"/>
        <v>0.17355787864864092</v>
      </c>
      <c r="DD5" s="62">
        <f t="shared" si="2"/>
        <v>-2.5041647196402033</v>
      </c>
      <c r="DE5" s="78">
        <f t="shared" si="2"/>
        <v>1.7947114350538991</v>
      </c>
    </row>
    <row r="6" spans="1:109" x14ac:dyDescent="0.25">
      <c r="A6" s="1" t="s">
        <v>3</v>
      </c>
      <c r="B6" s="10">
        <v>0.52195800000000003</v>
      </c>
      <c r="C6" s="10">
        <v>-0.69657599999999997</v>
      </c>
      <c r="D6" s="10">
        <v>-0.222943</v>
      </c>
      <c r="E6" s="102">
        <v>-7.1489899999999995E-2</v>
      </c>
      <c r="F6" s="108">
        <v>-0.2</v>
      </c>
      <c r="G6" s="7">
        <v>0.21</v>
      </c>
      <c r="H6" s="109">
        <v>-0.75</v>
      </c>
      <c r="I6" s="95">
        <v>0.80293251994312853</v>
      </c>
      <c r="J6" s="96">
        <v>-1.7353290279739544</v>
      </c>
      <c r="K6" s="96">
        <v>0.6709316757679501</v>
      </c>
      <c r="L6" s="96">
        <v>-0.56025166641110014</v>
      </c>
      <c r="M6" s="96">
        <v>0.63742549896709577</v>
      </c>
      <c r="N6" s="96">
        <v>-0.96716057192214877</v>
      </c>
      <c r="O6" s="96">
        <v>-0.18415045366325339</v>
      </c>
      <c r="P6" s="96">
        <v>0.64001154616984623</v>
      </c>
      <c r="Q6" s="96">
        <v>-1.173369727132777</v>
      </c>
      <c r="R6" s="96">
        <v>1.1204541417069314</v>
      </c>
      <c r="S6" s="96">
        <v>-0.11151625831643443</v>
      </c>
      <c r="T6" s="96">
        <v>1.8150889077327002</v>
      </c>
      <c r="U6" s="96">
        <v>-1.6423437655098381</v>
      </c>
      <c r="V6" s="96">
        <v>1.8626496888963293</v>
      </c>
      <c r="W6" s="96">
        <v>0.90019038213352864</v>
      </c>
      <c r="X6" s="96">
        <v>-0.99583196482220893</v>
      </c>
      <c r="Y6" s="96">
        <v>-1.1713458641045373</v>
      </c>
      <c r="Z6" s="96">
        <v>-0.28826696278268704</v>
      </c>
      <c r="AA6" s="96">
        <v>-1.3281952487931012</v>
      </c>
      <c r="AB6" s="96">
        <v>-1.1677478853876671</v>
      </c>
      <c r="AC6" s="96">
        <v>-0.63985694552185535</v>
      </c>
      <c r="AD6" s="96">
        <v>-4.2866543306447345E-4</v>
      </c>
      <c r="AE6" s="96">
        <v>0.17924539674064521</v>
      </c>
      <c r="AF6" s="96">
        <v>-0.81885638668615179</v>
      </c>
      <c r="AG6" s="96">
        <v>-1.6507132824078632E-2</v>
      </c>
      <c r="AH6" s="96">
        <v>1.8890723450983455</v>
      </c>
      <c r="AI6" s="96">
        <v>1.815875965577016</v>
      </c>
      <c r="AJ6" s="96">
        <v>-0.62029293624887283</v>
      </c>
      <c r="AK6" s="96">
        <v>-1.0212426895101052</v>
      </c>
      <c r="AL6" s="96">
        <v>-0.2739874847501082</v>
      </c>
      <c r="AM6" s="96">
        <v>1.6658852278174858</v>
      </c>
      <c r="AN6" s="96">
        <v>-0.78253928901274239</v>
      </c>
      <c r="AO6" s="96">
        <v>0.10616145405421773</v>
      </c>
      <c r="AP6" s="96">
        <v>-0.95985217765350606</v>
      </c>
      <c r="AQ6" s="96">
        <v>0.68554846430523542</v>
      </c>
      <c r="AR6" s="96">
        <v>-0.37506819932718288</v>
      </c>
      <c r="AS6" s="96">
        <v>-4.2866543306447345E-4</v>
      </c>
      <c r="AT6" s="96">
        <v>-1.5493585030457215</v>
      </c>
      <c r="AU6" s="96">
        <v>0.50014012355151394</v>
      </c>
      <c r="AV6" s="96">
        <v>-4.2866543306447345E-4</v>
      </c>
      <c r="AW6" s="96">
        <v>0.69847870031898829</v>
      </c>
      <c r="AX6" s="96">
        <v>-0.14839554016435477</v>
      </c>
      <c r="AY6" s="96">
        <v>0.18835278036772346</v>
      </c>
      <c r="AZ6" s="96">
        <v>0.61336401629802551</v>
      </c>
      <c r="BA6" s="96">
        <v>0.30180154678403925</v>
      </c>
      <c r="BB6" s="96">
        <v>-0.43567165333946645</v>
      </c>
      <c r="BC6" s="96">
        <v>2.2182873976919759</v>
      </c>
      <c r="BD6" s="97">
        <v>-0.3434734487196654</v>
      </c>
      <c r="BF6" s="138"/>
      <c r="BG6" s="127"/>
      <c r="BH6" s="85">
        <v>2.27556</v>
      </c>
      <c r="BI6" s="68" t="s">
        <v>89</v>
      </c>
      <c r="BJ6" s="62">
        <f>(BJ5-MIN($BJ5:$DE5)+0.025)/(MAX($BJ5:$DE5)-MIN($BJ5:$DE5)+0.05)</f>
        <v>0.65781014295501961</v>
      </c>
      <c r="BK6" s="62">
        <f t="shared" ref="BK6:DE6" si="3">(BK5-MIN($BJ5:$DE5)+0.025)/(MAX($BJ5:$DE5)-MIN($BJ5:$DE5)+0.05)</f>
        <v>0.88659861829346298</v>
      </c>
      <c r="BL6" s="62">
        <f t="shared" si="3"/>
        <v>0.57243766424950893</v>
      </c>
      <c r="BM6" s="62">
        <f t="shared" si="3"/>
        <v>0.6654410794675043</v>
      </c>
      <c r="BN6" s="62">
        <f t="shared" si="3"/>
        <v>0.44914064924244329</v>
      </c>
      <c r="BO6" s="62">
        <f t="shared" si="3"/>
        <v>0.92508179053814132</v>
      </c>
      <c r="BP6" s="62">
        <f t="shared" si="3"/>
        <v>0.69407630251141694</v>
      </c>
      <c r="BQ6" s="62">
        <f t="shared" si="3"/>
        <v>0.61264535697360845</v>
      </c>
      <c r="BR6" s="62">
        <f t="shared" si="3"/>
        <v>0.87875891298319564</v>
      </c>
      <c r="BS6" s="62">
        <f t="shared" si="3"/>
        <v>2.5106335317015933E-3</v>
      </c>
      <c r="BT6" s="62">
        <f t="shared" si="3"/>
        <v>0.72802390151627594</v>
      </c>
      <c r="BU6" s="62">
        <f t="shared" si="3"/>
        <v>0.26609257630946442</v>
      </c>
      <c r="BV6" s="62">
        <f t="shared" si="3"/>
        <v>0.99064198630978328</v>
      </c>
      <c r="BW6" s="62">
        <f t="shared" si="3"/>
        <v>0.59097598277840357</v>
      </c>
      <c r="BX6" s="62">
        <f t="shared" si="3"/>
        <v>0.32181835292386984</v>
      </c>
      <c r="BY6" s="62">
        <f t="shared" si="3"/>
        <v>0.7856651120299587</v>
      </c>
      <c r="BZ6" s="62">
        <f t="shared" si="3"/>
        <v>0.75957710405135892</v>
      </c>
      <c r="CA6" s="62">
        <f t="shared" si="3"/>
        <v>0.74706545006054303</v>
      </c>
      <c r="CB6" s="62">
        <f t="shared" si="3"/>
        <v>0.89520836671926696</v>
      </c>
      <c r="CC6" s="62">
        <f t="shared" si="3"/>
        <v>0.43759109662543194</v>
      </c>
      <c r="CD6" s="62">
        <f t="shared" si="3"/>
        <v>0.82596437447866622</v>
      </c>
      <c r="CE6" s="62">
        <f t="shared" si="3"/>
        <v>0.51022125915306693</v>
      </c>
      <c r="CF6" s="62">
        <f t="shared" si="3"/>
        <v>0.4901384300839654</v>
      </c>
      <c r="CG6" s="62">
        <f t="shared" si="3"/>
        <v>0.7225965555097178</v>
      </c>
      <c r="CH6" s="62">
        <f t="shared" si="3"/>
        <v>0.62764014994567285</v>
      </c>
      <c r="CI6" s="62">
        <f t="shared" si="3"/>
        <v>0.10302116814577135</v>
      </c>
      <c r="CJ6" s="62">
        <f t="shared" si="3"/>
        <v>5.7737511391457462E-2</v>
      </c>
      <c r="CK6" s="62">
        <f t="shared" si="3"/>
        <v>0.6430281543058286</v>
      </c>
      <c r="CL6" s="62">
        <f t="shared" si="3"/>
        <v>0.76635430346608691</v>
      </c>
      <c r="CM6" s="62">
        <f t="shared" si="3"/>
        <v>0.49495427183065327</v>
      </c>
      <c r="CN6" s="62">
        <f t="shared" si="3"/>
        <v>0.44193576831752168</v>
      </c>
      <c r="CO6" s="62">
        <f t="shared" si="3"/>
        <v>0.82611261882869913</v>
      </c>
      <c r="CP6" s="62">
        <f t="shared" si="3"/>
        <v>0.68832554351599951</v>
      </c>
      <c r="CQ6" s="62">
        <f t="shared" si="3"/>
        <v>0.99748936646829833</v>
      </c>
      <c r="CR6" s="62">
        <f t="shared" si="3"/>
        <v>0.61456439213533542</v>
      </c>
      <c r="CS6" s="62">
        <f t="shared" si="3"/>
        <v>0.54794640517030668</v>
      </c>
      <c r="CT6" s="62">
        <f t="shared" si="3"/>
        <v>0.70433506448176475</v>
      </c>
      <c r="CU6" s="62">
        <f t="shared" si="3"/>
        <v>0.31576952288991145</v>
      </c>
      <c r="CV6" s="62">
        <f t="shared" si="3"/>
        <v>0.49151837360024625</v>
      </c>
      <c r="CW6" s="62">
        <f t="shared" si="3"/>
        <v>0.54889739874776455</v>
      </c>
      <c r="CX6" s="62">
        <f t="shared" si="3"/>
        <v>0.15142683819000635</v>
      </c>
      <c r="CY6" s="62">
        <f t="shared" si="3"/>
        <v>0.5052860666338429</v>
      </c>
      <c r="CZ6" s="62">
        <f t="shared" si="3"/>
        <v>0.55286526075837483</v>
      </c>
      <c r="DA6" s="62">
        <f t="shared" si="3"/>
        <v>0.64937089423891292</v>
      </c>
      <c r="DB6" s="62">
        <f t="shared" si="3"/>
        <v>0.66158460804992669</v>
      </c>
      <c r="DC6" s="62">
        <f t="shared" si="3"/>
        <v>0.61192800700155936</v>
      </c>
      <c r="DD6" s="62">
        <f t="shared" si="3"/>
        <v>0.34301680124719586</v>
      </c>
      <c r="DE6" s="78">
        <f t="shared" si="3"/>
        <v>0.7747329061514926</v>
      </c>
    </row>
    <row r="7" spans="1:109" x14ac:dyDescent="0.25">
      <c r="A7" s="1" t="s">
        <v>4</v>
      </c>
      <c r="B7" s="10">
        <v>0.82649600000000001</v>
      </c>
      <c r="C7" s="10">
        <v>0.40469699999999997</v>
      </c>
      <c r="D7" s="10">
        <v>0.10406899999999999</v>
      </c>
      <c r="E7" s="102">
        <v>0.347773</v>
      </c>
      <c r="F7" s="108">
        <v>0.15</v>
      </c>
      <c r="G7" s="7">
        <v>0.85</v>
      </c>
      <c r="H7" s="109">
        <v>-0.17</v>
      </c>
      <c r="I7" s="95">
        <v>-0.91239272435459939</v>
      </c>
      <c r="J7" s="96">
        <v>-0.7468561217060693</v>
      </c>
      <c r="K7" s="96">
        <v>0.61837825868706287</v>
      </c>
      <c r="L7" s="96">
        <v>0.73712372421895911</v>
      </c>
      <c r="M7" s="96">
        <v>-0.13109165179991028</v>
      </c>
      <c r="N7" s="96">
        <v>0.26528219508711176</v>
      </c>
      <c r="O7" s="96">
        <v>1.0951952719140132</v>
      </c>
      <c r="P7" s="96">
        <v>3.2996028676753386E-2</v>
      </c>
      <c r="Q7" s="96">
        <v>7.8486762502520263E-2</v>
      </c>
      <c r="R7" s="96">
        <v>-1.6676184523468043</v>
      </c>
      <c r="S7" s="96">
        <v>-0.18221327822043848</v>
      </c>
      <c r="T7" s="96">
        <v>0.15171519417800769</v>
      </c>
      <c r="U7" s="96">
        <v>1.3708887994998644</v>
      </c>
      <c r="V7" s="96">
        <v>1.5560276477815365</v>
      </c>
      <c r="W7" s="96">
        <v>-0.75203481436283592</v>
      </c>
      <c r="X7" s="96">
        <v>1.2080796720890861</v>
      </c>
      <c r="Y7" s="96">
        <v>2.5423268192709463</v>
      </c>
      <c r="Z7" s="96">
        <v>0.29097362995584547</v>
      </c>
      <c r="AA7" s="96">
        <v>0.63918572133695895</v>
      </c>
      <c r="AB7" s="96">
        <v>-2.0731834296658023</v>
      </c>
      <c r="AC7" s="96">
        <v>0.36893290526511918</v>
      </c>
      <c r="AD7" s="96">
        <v>-0.24334986879160417</v>
      </c>
      <c r="AE7" s="96">
        <v>-1.4595009385042959</v>
      </c>
      <c r="AF7" s="96">
        <v>0.22681403285915627</v>
      </c>
      <c r="AG7" s="96">
        <v>0.50639770542950235</v>
      </c>
      <c r="AH7" s="96">
        <v>8.1047136462564465E-2</v>
      </c>
      <c r="AI7" s="96">
        <v>-9.9902129342861579E-2</v>
      </c>
      <c r="AJ7" s="96">
        <v>0.10079074983154866</v>
      </c>
      <c r="AK7" s="96">
        <v>0.1483322389671978</v>
      </c>
      <c r="AL7" s="96">
        <v>-1.0967159612900372</v>
      </c>
      <c r="AM7" s="96">
        <v>0.37683570231067764</v>
      </c>
      <c r="AN7" s="96">
        <v>-0.66862309726503677</v>
      </c>
      <c r="AO7" s="96">
        <v>0.67464896133516872</v>
      </c>
      <c r="AP7" s="96">
        <v>0.22072454315891696</v>
      </c>
      <c r="AQ7" s="96">
        <v>0.93683299762342309</v>
      </c>
      <c r="AR7" s="96">
        <v>0.20233790271215549</v>
      </c>
      <c r="AS7" s="96">
        <v>-2.0196282806322663E-5</v>
      </c>
      <c r="AT7" s="96">
        <v>-3.7342126101684401</v>
      </c>
      <c r="AU7" s="96">
        <v>0.11537810110492555</v>
      </c>
      <c r="AV7" s="96">
        <v>-0.39567723335237032</v>
      </c>
      <c r="AW7" s="96">
        <v>0.23333820892560433</v>
      </c>
      <c r="AX7" s="96">
        <v>-1.6391506025910396</v>
      </c>
      <c r="AY7" s="96">
        <v>0.26326783617975591</v>
      </c>
      <c r="AZ7" s="96">
        <v>0.86080837559791723</v>
      </c>
      <c r="BA7" s="96">
        <v>0.11329048536274618</v>
      </c>
      <c r="BB7" s="96">
        <v>-0.53796262001114947</v>
      </c>
      <c r="BC7" s="96">
        <v>-4.3250420488627874E-3</v>
      </c>
      <c r="BD7" s="97">
        <v>0.32839316377991679</v>
      </c>
      <c r="BF7" s="138"/>
      <c r="BG7" s="127" t="s">
        <v>83</v>
      </c>
      <c r="BH7" s="85"/>
      <c r="BI7" s="68" t="s">
        <v>88</v>
      </c>
      <c r="BJ7" s="62">
        <f>SUMPRODUCT($D$3:$D$11,I3:I11)</f>
        <v>-2.2140726810699407</v>
      </c>
      <c r="BK7" s="62">
        <f t="shared" ref="BK7:DE7" si="4">SUMPRODUCT($D$3:$D$11,J3:J11)</f>
        <v>0.25668891438743524</v>
      </c>
      <c r="BL7" s="62">
        <f t="shared" si="4"/>
        <v>0.26431384190139978</v>
      </c>
      <c r="BM7" s="62">
        <f t="shared" si="4"/>
        <v>1.3324170345209143</v>
      </c>
      <c r="BN7" s="62">
        <f t="shared" si="4"/>
        <v>-4.8317872897676362E-2</v>
      </c>
      <c r="BO7" s="62">
        <f t="shared" si="4"/>
        <v>-0.10487012851946131</v>
      </c>
      <c r="BP7" s="62">
        <f t="shared" si="4"/>
        <v>0.90711303472459037</v>
      </c>
      <c r="BQ7" s="62">
        <f t="shared" si="4"/>
        <v>-0.19301176233107831</v>
      </c>
      <c r="BR7" s="62">
        <f t="shared" si="4"/>
        <v>-3.7165707198171289</v>
      </c>
      <c r="BS7" s="62">
        <f t="shared" si="4"/>
        <v>-1.3259155396937587</v>
      </c>
      <c r="BT7" s="62">
        <f t="shared" si="4"/>
        <v>0.45303892073249175</v>
      </c>
      <c r="BU7" s="62">
        <f t="shared" si="4"/>
        <v>6.2816039399564594E-2</v>
      </c>
      <c r="BV7" s="62">
        <f t="shared" si="4"/>
        <v>1.9974036195073119</v>
      </c>
      <c r="BW7" s="62">
        <f t="shared" si="4"/>
        <v>-0.75350970173930132</v>
      </c>
      <c r="BX7" s="62">
        <f t="shared" si="4"/>
        <v>-1.19865580534</v>
      </c>
      <c r="BY7" s="62">
        <f t="shared" si="4"/>
        <v>-0.42540310102088608</v>
      </c>
      <c r="BZ7" s="62">
        <f t="shared" si="4"/>
        <v>1.744992811536739</v>
      </c>
      <c r="CA7" s="62">
        <f t="shared" si="4"/>
        <v>0.37727008028773357</v>
      </c>
      <c r="CB7" s="62">
        <f t="shared" si="4"/>
        <v>0.4241825376893994</v>
      </c>
      <c r="CC7" s="62">
        <f t="shared" si="4"/>
        <v>-0.37222175807378832</v>
      </c>
      <c r="CD7" s="62">
        <f t="shared" si="4"/>
        <v>-7.3386024430035113E-2</v>
      </c>
      <c r="CE7" s="62">
        <f t="shared" si="4"/>
        <v>2.1255371670506382</v>
      </c>
      <c r="CF7" s="62">
        <f t="shared" si="4"/>
        <v>0.59743749015417147</v>
      </c>
      <c r="CG7" s="62">
        <f t="shared" si="4"/>
        <v>-0.15739146620258365</v>
      </c>
      <c r="CH7" s="62">
        <f t="shared" si="4"/>
        <v>0.81029509213180306</v>
      </c>
      <c r="CI7" s="62">
        <f t="shared" si="4"/>
        <v>-0.31557193338374057</v>
      </c>
      <c r="CJ7" s="62">
        <f t="shared" si="4"/>
        <v>-0.20574747782398817</v>
      </c>
      <c r="CK7" s="62">
        <f t="shared" si="4"/>
        <v>0.9577961548540217</v>
      </c>
      <c r="CL7" s="62">
        <f t="shared" si="4"/>
        <v>-0.17795838233763089</v>
      </c>
      <c r="CM7" s="62">
        <f t="shared" si="4"/>
        <v>0.44797008422963425</v>
      </c>
      <c r="CN7" s="62">
        <f t="shared" si="4"/>
        <v>-4.7863093999111095E-2</v>
      </c>
      <c r="CO7" s="62">
        <f t="shared" si="4"/>
        <v>-1.2592596520174388</v>
      </c>
      <c r="CP7" s="62">
        <f t="shared" si="4"/>
        <v>0.20623266350365971</v>
      </c>
      <c r="CQ7" s="62">
        <f t="shared" si="4"/>
        <v>-2.6639611325527013</v>
      </c>
      <c r="CR7" s="62">
        <f t="shared" si="4"/>
        <v>0.35228581791322744</v>
      </c>
      <c r="CS7" s="62">
        <f t="shared" si="4"/>
        <v>-0.76966220092349491</v>
      </c>
      <c r="CT7" s="62">
        <f t="shared" si="4"/>
        <v>3.6584230751565847E-2</v>
      </c>
      <c r="CU7" s="62">
        <f t="shared" si="4"/>
        <v>1.9835558520182286</v>
      </c>
      <c r="CV7" s="62">
        <f t="shared" si="4"/>
        <v>0.26968758002527921</v>
      </c>
      <c r="CW7" s="62">
        <f t="shared" si="4"/>
        <v>1.5157859414549775</v>
      </c>
      <c r="CX7" s="62">
        <f t="shared" si="4"/>
        <v>0.24211016271614316</v>
      </c>
      <c r="CY7" s="62">
        <f t="shared" si="4"/>
        <v>-0.96659727801189088</v>
      </c>
      <c r="CZ7" s="62">
        <f t="shared" si="4"/>
        <v>0.8154939547350919</v>
      </c>
      <c r="DA7" s="62">
        <f t="shared" si="4"/>
        <v>-0.71522400922381268</v>
      </c>
      <c r="DB7" s="62">
        <f t="shared" si="4"/>
        <v>-0.79074652773953336</v>
      </c>
      <c r="DC7" s="62">
        <f t="shared" si="4"/>
        <v>0.55174100352488264</v>
      </c>
      <c r="DD7" s="62">
        <f t="shared" si="4"/>
        <v>-1.5876684894370856</v>
      </c>
      <c r="DE7" s="78">
        <f t="shared" si="4"/>
        <v>1.3508367088351576</v>
      </c>
    </row>
    <row r="8" spans="1:109" x14ac:dyDescent="0.25">
      <c r="A8" s="1" t="s">
        <v>5</v>
      </c>
      <c r="B8" s="10">
        <v>0.80244099999999996</v>
      </c>
      <c r="C8" s="10">
        <v>0.40024500000000002</v>
      </c>
      <c r="D8" s="10">
        <v>0.195405</v>
      </c>
      <c r="E8" s="102">
        <v>0.35507899999999998</v>
      </c>
      <c r="F8" s="108">
        <v>0.04</v>
      </c>
      <c r="G8" s="7">
        <v>0.87</v>
      </c>
      <c r="H8" s="109">
        <v>-0.09</v>
      </c>
      <c r="I8" s="95">
        <v>-1.1493015519617367</v>
      </c>
      <c r="J8" s="96">
        <v>-0.9492434065999259</v>
      </c>
      <c r="K8" s="96">
        <v>0.52277070010567539</v>
      </c>
      <c r="L8" s="96">
        <v>0.60305307467539371</v>
      </c>
      <c r="M8" s="96">
        <v>-4.5696742224325994E-2</v>
      </c>
      <c r="N8" s="96">
        <v>0.5658897411551298</v>
      </c>
      <c r="O8" s="96">
        <v>1.0539678743557728</v>
      </c>
      <c r="P8" s="96">
        <v>-3.1387867463419317E-2</v>
      </c>
      <c r="Q8" s="96">
        <v>-0.14991179819575801</v>
      </c>
      <c r="R8" s="96">
        <v>-1.7128729553236488</v>
      </c>
      <c r="S8" s="96">
        <v>-0.15073733566232284</v>
      </c>
      <c r="T8" s="96">
        <v>0.47488220914491874</v>
      </c>
      <c r="U8" s="96">
        <v>1.635369115806562</v>
      </c>
      <c r="V8" s="96">
        <v>1.4821733806154185</v>
      </c>
      <c r="W8" s="96">
        <v>-0.85606215919952522</v>
      </c>
      <c r="X8" s="96">
        <v>1.2574033836709144</v>
      </c>
      <c r="Y8" s="96">
        <v>2.4373781159927623</v>
      </c>
      <c r="Z8" s="96">
        <v>0.13800092249747589</v>
      </c>
      <c r="AA8" s="96">
        <v>0.60248478249847426</v>
      </c>
      <c r="AB8" s="96">
        <v>-2.4110873916529347</v>
      </c>
      <c r="AC8" s="96">
        <v>0.37937696527320147</v>
      </c>
      <c r="AD8" s="96">
        <v>-0.26750263530708313</v>
      </c>
      <c r="AE8" s="96">
        <v>-1.0557286128701682</v>
      </c>
      <c r="AF8" s="96">
        <v>0.1509059459641921</v>
      </c>
      <c r="AG8" s="96">
        <v>0.34419949239458991</v>
      </c>
      <c r="AH8" s="96">
        <v>-5.2976030228496673E-2</v>
      </c>
      <c r="AI8" s="96">
        <v>-0.2117509877370384</v>
      </c>
      <c r="AJ8" s="96">
        <v>0.72039657341984153</v>
      </c>
      <c r="AK8" s="96">
        <v>7.6096294649883711E-2</v>
      </c>
      <c r="AL8" s="96">
        <v>-0.96486534633478438</v>
      </c>
      <c r="AM8" s="96">
        <v>-7.9849946985326263E-3</v>
      </c>
      <c r="AN8" s="96">
        <v>-0.72423513398519512</v>
      </c>
      <c r="AO8" s="96">
        <v>0.60877776425654517</v>
      </c>
      <c r="AP8" s="96">
        <v>0.22071699466723649</v>
      </c>
      <c r="AQ8" s="96">
        <v>0.82657550716937522</v>
      </c>
      <c r="AR8" s="96">
        <v>0.26668317346459602</v>
      </c>
      <c r="AS8" s="96">
        <v>-8.3645519544304592E-4</v>
      </c>
      <c r="AT8" s="96">
        <v>-3.4384414288871552</v>
      </c>
      <c r="AU8" s="96">
        <v>0.2519608678053914</v>
      </c>
      <c r="AV8" s="96">
        <v>-1.98033195236746E-2</v>
      </c>
      <c r="AW8" s="96">
        <v>0.54800261356652125</v>
      </c>
      <c r="AX8" s="96">
        <v>-1.8097814461942496</v>
      </c>
      <c r="AY8" s="96">
        <v>0.24082194901074855</v>
      </c>
      <c r="AZ8" s="96">
        <v>0.69927358939545525</v>
      </c>
      <c r="BA8" s="96">
        <v>-0.2445866214839057</v>
      </c>
      <c r="BB8" s="96">
        <v>-0.28128315070217386</v>
      </c>
      <c r="BC8" s="96">
        <v>-0.15141458417464806</v>
      </c>
      <c r="BD8" s="97">
        <v>0.58033092405007436</v>
      </c>
      <c r="BF8" s="138"/>
      <c r="BG8" s="128"/>
      <c r="BH8" s="87">
        <v>1.12754</v>
      </c>
      <c r="BI8" s="88" t="s">
        <v>89</v>
      </c>
      <c r="BJ8" s="62">
        <f>(BJ7-MIN($BJ7:$DE7)+0.025)/(MAX($BJ7:$DE7)-MIN($BJ7:$DE7)+0.05)</f>
        <v>0.25924475044858747</v>
      </c>
      <c r="BK8" s="62">
        <f t="shared" ref="BK8:DE8" si="5">(BK7-MIN($BJ7:$DE7)+0.025)/(MAX($BJ7:$DE7)-MIN($BJ7:$DE7)+0.05)</f>
        <v>0.67857882288880333</v>
      </c>
      <c r="BL8" s="62">
        <f t="shared" si="5"/>
        <v>0.6798729145212663</v>
      </c>
      <c r="BM8" s="62">
        <f t="shared" si="5"/>
        <v>0.86114983835358205</v>
      </c>
      <c r="BN8" s="62">
        <f t="shared" si="5"/>
        <v>0.62681351357311599</v>
      </c>
      <c r="BO8" s="62">
        <f t="shared" si="5"/>
        <v>0.61721554681696955</v>
      </c>
      <c r="BP8" s="62">
        <f t="shared" si="5"/>
        <v>0.78896786070442293</v>
      </c>
      <c r="BQ8" s="62">
        <f t="shared" si="5"/>
        <v>0.6022562766365871</v>
      </c>
      <c r="BR8" s="62">
        <f t="shared" si="5"/>
        <v>4.2429637202875377E-3</v>
      </c>
      <c r="BS8" s="62">
        <f t="shared" si="5"/>
        <v>0.40998149159952463</v>
      </c>
      <c r="BT8" s="62">
        <f t="shared" si="5"/>
        <v>0.7119030610248156</v>
      </c>
      <c r="BU8" s="62">
        <f t="shared" si="5"/>
        <v>0.64567499989194832</v>
      </c>
      <c r="BV8" s="62">
        <f t="shared" si="5"/>
        <v>0.97401039653658972</v>
      </c>
      <c r="BW8" s="62">
        <f t="shared" si="5"/>
        <v>0.50712937974838668</v>
      </c>
      <c r="BX8" s="62">
        <f t="shared" si="5"/>
        <v>0.43157982903618169</v>
      </c>
      <c r="BY8" s="62">
        <f t="shared" si="5"/>
        <v>0.56281515587779074</v>
      </c>
      <c r="BZ8" s="62">
        <f t="shared" si="5"/>
        <v>0.93117160050348535</v>
      </c>
      <c r="CA8" s="62">
        <f t="shared" si="5"/>
        <v>0.69904368337940104</v>
      </c>
      <c r="CB8" s="62">
        <f t="shared" si="5"/>
        <v>0.70700559757079307</v>
      </c>
      <c r="CC8" s="62">
        <f t="shared" si="5"/>
        <v>0.57184101622661898</v>
      </c>
      <c r="CD8" s="62">
        <f t="shared" si="5"/>
        <v>0.62255898327365722</v>
      </c>
      <c r="CE8" s="62">
        <f t="shared" si="5"/>
        <v>0.99575703627971257</v>
      </c>
      <c r="CF8" s="62">
        <f t="shared" si="5"/>
        <v>0.73641017667751985</v>
      </c>
      <c r="CG8" s="62">
        <f t="shared" si="5"/>
        <v>0.60830170160375119</v>
      </c>
      <c r="CH8" s="62">
        <f t="shared" si="5"/>
        <v>0.77253605998865971</v>
      </c>
      <c r="CI8" s="62">
        <f t="shared" si="5"/>
        <v>0.58145554226343987</v>
      </c>
      <c r="CJ8" s="62">
        <f t="shared" si="5"/>
        <v>0.60009478948505435</v>
      </c>
      <c r="CK8" s="62">
        <f t="shared" si="5"/>
        <v>0.79756972630202894</v>
      </c>
      <c r="CL8" s="62">
        <f t="shared" si="5"/>
        <v>0.6048111144437831</v>
      </c>
      <c r="CM8" s="62">
        <f t="shared" si="5"/>
        <v>0.71104278544938782</v>
      </c>
      <c r="CN8" s="62">
        <f t="shared" si="5"/>
        <v>0.6268906979878105</v>
      </c>
      <c r="CO8" s="62">
        <f t="shared" si="5"/>
        <v>0.42129423212569206</v>
      </c>
      <c r="CP8" s="62">
        <f t="shared" si="5"/>
        <v>0.67001546121033995</v>
      </c>
      <c r="CQ8" s="62">
        <f t="shared" si="5"/>
        <v>0.18289033533587973</v>
      </c>
      <c r="CR8" s="62">
        <f t="shared" si="5"/>
        <v>0.6948033906260741</v>
      </c>
      <c r="CS8" s="62">
        <f t="shared" si="5"/>
        <v>0.5043880010271663</v>
      </c>
      <c r="CT8" s="62">
        <f t="shared" si="5"/>
        <v>0.64122297539550899</v>
      </c>
      <c r="CU8" s="62">
        <f t="shared" si="5"/>
        <v>0.97166017353406342</v>
      </c>
      <c r="CV8" s="62">
        <f t="shared" si="5"/>
        <v>0.68078493755734426</v>
      </c>
      <c r="CW8" s="62">
        <f t="shared" si="5"/>
        <v>0.89227094313558264</v>
      </c>
      <c r="CX8" s="62">
        <f t="shared" si="5"/>
        <v>0.67610453831166839</v>
      </c>
      <c r="CY8" s="62">
        <f t="shared" si="5"/>
        <v>0.47096446553364257</v>
      </c>
      <c r="CZ8" s="62">
        <f t="shared" si="5"/>
        <v>0.77341840340516022</v>
      </c>
      <c r="DA8" s="62">
        <f t="shared" si="5"/>
        <v>0.51362717192235874</v>
      </c>
      <c r="DB8" s="62">
        <f t="shared" si="5"/>
        <v>0.50080959967728078</v>
      </c>
      <c r="DC8" s="62">
        <f t="shared" si="5"/>
        <v>0.72865463528101282</v>
      </c>
      <c r="DD8" s="62">
        <f t="shared" si="5"/>
        <v>0.36555716082195727</v>
      </c>
      <c r="DE8" s="79">
        <f t="shared" si="5"/>
        <v>0.86427599874777594</v>
      </c>
    </row>
    <row r="9" spans="1:109" x14ac:dyDescent="0.25">
      <c r="A9" s="1" t="s">
        <v>6</v>
      </c>
      <c r="B9" s="10">
        <v>-0.31120700000000001</v>
      </c>
      <c r="C9" s="10">
        <v>-0.69130999999999998</v>
      </c>
      <c r="D9" s="10">
        <v>-5.7750900000000001E-3</v>
      </c>
      <c r="E9" s="102">
        <v>0.44675199999999998</v>
      </c>
      <c r="F9" s="108">
        <v>-0.54</v>
      </c>
      <c r="G9" s="7">
        <v>-0.5</v>
      </c>
      <c r="H9" s="109">
        <v>-0.38</v>
      </c>
      <c r="I9" s="95">
        <v>-0.11082428438103131</v>
      </c>
      <c r="J9" s="96">
        <v>-1.3604690485378779</v>
      </c>
      <c r="K9" s="96">
        <v>-0.20578561324657244</v>
      </c>
      <c r="L9" s="96">
        <v>-0.27764500031234518</v>
      </c>
      <c r="M9" s="96">
        <v>0.49544980627809732</v>
      </c>
      <c r="N9" s="96">
        <v>-0.87430750054072948</v>
      </c>
      <c r="O9" s="96">
        <v>0.14879190042113374</v>
      </c>
      <c r="P9" s="96">
        <v>-0.68689357369617232</v>
      </c>
      <c r="Q9" s="96">
        <v>0.23450283270931965</v>
      </c>
      <c r="R9" s="96">
        <v>3.4842619990213861</v>
      </c>
      <c r="S9" s="96">
        <v>-1.0719868703424991</v>
      </c>
      <c r="T9" s="96">
        <v>0.83669836766830707</v>
      </c>
      <c r="U9" s="96">
        <v>-1.3085021011431082</v>
      </c>
      <c r="V9" s="96">
        <v>-1.2924512528193934</v>
      </c>
      <c r="W9" s="96">
        <v>1.062448630374077</v>
      </c>
      <c r="X9" s="96">
        <v>0.23491644967392769</v>
      </c>
      <c r="Y9" s="96">
        <v>0.91113146095742947</v>
      </c>
      <c r="Z9" s="96">
        <v>-0.45790917326316183</v>
      </c>
      <c r="AA9" s="96">
        <v>-0.17883063279489531</v>
      </c>
      <c r="AB9" s="96">
        <v>1.4643648222114469</v>
      </c>
      <c r="AC9" s="96">
        <v>-0.98146175403764424</v>
      </c>
      <c r="AD9" s="96">
        <v>-0.37175961829404497</v>
      </c>
      <c r="AE9" s="96">
        <v>-3.4759050105346356E-2</v>
      </c>
      <c r="AF9" s="96">
        <v>0.24959080804793241</v>
      </c>
      <c r="AG9" s="96">
        <v>-0.43966792501951829</v>
      </c>
      <c r="AH9" s="96">
        <v>0.53671701899848689</v>
      </c>
      <c r="AI9" s="96">
        <v>0.69410643778533454</v>
      </c>
      <c r="AJ9" s="96">
        <v>0.63260543299397876</v>
      </c>
      <c r="AK9" s="96">
        <v>-0.10204828171731604</v>
      </c>
      <c r="AL9" s="96">
        <v>0.35949899658774687</v>
      </c>
      <c r="AM9" s="96">
        <v>-0.79525705077908071</v>
      </c>
      <c r="AN9" s="96">
        <v>-0.98611010015444345</v>
      </c>
      <c r="AO9" s="96">
        <v>-0.70587389906103459</v>
      </c>
      <c r="AP9" s="96">
        <v>-1.1784839911248361</v>
      </c>
      <c r="AQ9" s="96">
        <v>-0.50849280083103432</v>
      </c>
      <c r="AR9" s="96">
        <v>-0.27406422438503258</v>
      </c>
      <c r="AS9" s="96">
        <v>-0.94308790211893856</v>
      </c>
      <c r="AT9" s="96">
        <v>1.3208043010858828</v>
      </c>
      <c r="AU9" s="96">
        <v>-3.4759050105346356E-2</v>
      </c>
      <c r="AV9" s="96">
        <v>1.0703803684451649</v>
      </c>
      <c r="AW9" s="96">
        <v>3.2553327186492549</v>
      </c>
      <c r="AX9" s="96">
        <v>0.15834584105131586</v>
      </c>
      <c r="AY9" s="96">
        <v>0.12392999156015577</v>
      </c>
      <c r="AZ9" s="96">
        <v>-0.87727165106272842</v>
      </c>
      <c r="BA9" s="96">
        <v>-0.71166082352132276</v>
      </c>
      <c r="BB9" s="96">
        <v>-6.8322580926776608E-2</v>
      </c>
      <c r="BC9" s="96">
        <v>0.22905508604359687</v>
      </c>
      <c r="BD9" s="97">
        <v>-0.66424751624176614</v>
      </c>
      <c r="BF9" s="138"/>
      <c r="BG9" s="130" t="s">
        <v>84</v>
      </c>
      <c r="BH9" s="69">
        <f>1/3</f>
        <v>0.33333333333333331</v>
      </c>
      <c r="BI9" s="70" t="s">
        <v>88</v>
      </c>
      <c r="BJ9" s="71">
        <f>($BH4*BJ4^{0.33}+$BH6*BJ6^{0.33}+$BH8*BJ8^{0.33})^{3}/$BH10</f>
        <v>16.866834634523837</v>
      </c>
      <c r="BK9" s="72">
        <f>($BH4*BK4^{0.33}+$BH6*BK6^{0.33}+$BH8*BK8^{0.33})^{3}/$BH10</f>
        <v>21.957380215136258</v>
      </c>
      <c r="BL9" s="72">
        <f>($BH4*BL4^{0.33}+$BH6*BL6^{0.33}+$BH8*BL8^{0.33})^{3}/$BH10</f>
        <v>23.0793832342952</v>
      </c>
      <c r="BM9" s="72">
        <f>($BH4*BM4^{0.33}+$BH6*BM6^{0.33}+$BH8*BM8^{0.33})^{3}/$BH10</f>
        <v>23.641119958369671</v>
      </c>
      <c r="BN9" s="72">
        <f>($BH4*BN4^{0.33}+$BH6*BN6^{0.33}+$BH8*BN8^{0.33})^{3}/$BH10</f>
        <v>19.094943196373972</v>
      </c>
      <c r="BO9" s="72">
        <f>($BH4*BO4^{0.33}+$BH6*BO6^{0.33}+$BH8*BO8^{0.33})^{3}/$BH10</f>
        <v>25.293534419698162</v>
      </c>
      <c r="BP9" s="72">
        <f>($BH4*BP4^{0.33}+$BH6*BP6^{0.33}+$BH8*BP8^{0.33})^{3}/$BH10</f>
        <v>24.731667206888751</v>
      </c>
      <c r="BQ9" s="72">
        <f>($BH4*BQ4^{0.33}+$BH6*BQ6^{0.33}+$BH8*BQ8^{0.33})^{3}/$BH10</f>
        <v>21.99397001851727</v>
      </c>
      <c r="BR9" s="72">
        <f>($BH4*BR4^{0.33}+$BH6*BR6^{0.33}+$BH8*BR8^{0.33})^{3}/$BH10</f>
        <v>14.393051113772813</v>
      </c>
      <c r="BS9" s="72">
        <f>($BH4*BS4^{0.33}+$BH6*BS6^{0.33}+$BH8*BS8^{0.33})^{3}/$BH10</f>
        <v>4.6874121423928017</v>
      </c>
      <c r="BT9" s="72">
        <f>($BH4*BT4^{0.33}+$BH6*BT6^{0.33}+$BH8*BT8^{0.33})^{3}/$BH10</f>
        <v>23.714803388522615</v>
      </c>
      <c r="BU9" s="72">
        <f>($BH4*BU4^{0.33}+$BH6*BU6^{0.33}+$BH8*BU8^{0.33})^{3}/$BH10</f>
        <v>18.159050594271108</v>
      </c>
      <c r="BV9" s="72">
        <f>($BH4*BV4^{0.33}+$BH6*BV6^{0.33}+$BH8*BV8^{0.33})^{3}/$BH10</f>
        <v>28.921086242627858</v>
      </c>
      <c r="BW9" s="72">
        <f>($BH4*BW4^{0.33}+$BH6*BW6^{0.33}+$BH8*BW8^{0.33})^{3}/$BH10</f>
        <v>24.748799276976261</v>
      </c>
      <c r="BX9" s="72">
        <f>($BH4*BX4^{0.33}+$BH6*BX6^{0.33}+$BH8*BX8^{0.33})^{3}/$BH10</f>
        <v>14.747197400035407</v>
      </c>
      <c r="BY9" s="72">
        <f>($BH4*BY4^{0.33}+$BH6*BY6^{0.33}+$BH8*BY8^{0.33})^{3}/$BH10</f>
        <v>24.761145119612049</v>
      </c>
      <c r="BZ9" s="72">
        <f>($BH4*BZ4^{0.33}+$BH6*BZ6^{0.33}+$BH8*BZ8^{0.33})^{3}/$BH10</f>
        <v>28.347390710257116</v>
      </c>
      <c r="CA9" s="72">
        <f>($BH4*CA4^{0.33}+$BH6*CA6^{0.33}+$BH8*CA8^{0.33})^{3}/$BH10</f>
        <v>23.906840030002169</v>
      </c>
      <c r="CB9" s="72">
        <f>($BH4*CB4^{0.33}+$BH6*CB6^{0.33}+$BH8*CB8^{0.33})^{3}/$BH10</f>
        <v>25.116142634968078</v>
      </c>
      <c r="CC9" s="72">
        <f>($BH4*CC4^{0.33}+$BH6*CC6^{0.33}+$BH8*CC8^{0.33})^{3}/$BH10</f>
        <v>11.970773931040275</v>
      </c>
      <c r="CD9" s="72">
        <f>($BH4*CD4^{0.33}+$BH6*CD6^{0.33}+$BH8*CD8^{0.33})^{3}/$BH10</f>
        <v>24.41267120673777</v>
      </c>
      <c r="CE9" s="72">
        <f>($BH4*CE4^{0.33}+$BH6*CE6^{0.33}+$BH8*CE8^{0.33})^{3}/$BH10</f>
        <v>23.702334529544125</v>
      </c>
      <c r="CF9" s="72">
        <f>($BH4*CF4^{0.33}+$BH6*CF6^{0.33}+$BH8*CF8^{0.33})^{3}/$BH10</f>
        <v>19.378721142177969</v>
      </c>
      <c r="CG9" s="72">
        <f>($BH4*CG4^{0.33}+$BH6*CG6^{0.33}+$BH8*CG8^{0.33})^{3}/$BH10</f>
        <v>22.250433493793132</v>
      </c>
      <c r="CH9" s="72">
        <f>($BH4*CH4^{0.33}+$BH6*CH6^{0.33}+$BH8*CH8^{0.33})^{3}/$BH10</f>
        <v>23.585664052285011</v>
      </c>
      <c r="CI9" s="72">
        <f>($BH4*CI4^{0.33}+$BH6*CI6^{0.33}+$BH8*CI8^{0.33})^{3}/$BH10</f>
        <v>13.768479560828634</v>
      </c>
      <c r="CJ9" s="72">
        <f>($BH4*CJ4^{0.33}+$BH6*CJ6^{0.33}+$BH8*CJ8^{0.33})^{3}/$BH10</f>
        <v>12.492271500465591</v>
      </c>
      <c r="CK9" s="72">
        <f>($BH4*CK4^{0.33}+$BH6*CK6^{0.33}+$BH8*CK8^{0.33})^{3}/$BH10</f>
        <v>23.010267122653666</v>
      </c>
      <c r="CL9" s="72">
        <f>($BH4*CL4^{0.33}+$BH6*CL6^{0.33}+$BH8*CL8^{0.33})^{3}/$BH10</f>
        <v>22.371256324794071</v>
      </c>
      <c r="CM9" s="72">
        <f>($BH4*CM4^{0.33}+$BH6*CM6^{0.33}+$BH8*CM8^{0.33})^{3}/$BH10</f>
        <v>17.804431380828547</v>
      </c>
      <c r="CN9" s="72">
        <f>($BH4*CN4^{0.33}+$BH6*CN6^{0.33}+$BH8*CN8^{0.33})^{3}/$BH10</f>
        <v>21.106940142710922</v>
      </c>
      <c r="CO9" s="72">
        <f>($BH4*CO4^{0.33}+$BH6*CO6^{0.33}+$BH8*CO8^{0.33})^{3}/$BH10</f>
        <v>20.925939045027565</v>
      </c>
      <c r="CP9" s="72">
        <f>($BH4*CP4^{0.33}+$BH6*CP6^{0.33}+$BH8*CP8^{0.33})^{3}/$BH10</f>
        <v>24.18477552932989</v>
      </c>
      <c r="CQ9" s="72">
        <f>($BH4*CQ4^{0.33}+$BH6*CQ6^{0.33}+$BH8*CQ8^{0.33})^{3}/$BH10</f>
        <v>21.169193475982834</v>
      </c>
      <c r="CR9" s="72">
        <f>($BH4*CR4^{0.33}+$BH6*CR6^{0.33}+$BH8*CR8^{0.33})^{3}/$BH10</f>
        <v>24.250380437282654</v>
      </c>
      <c r="CS9" s="72">
        <f>($BH4*CS4^{0.33}+$BH6*CS6^{0.33}+$BH8*CS8^{0.33})^{3}/$BH10</f>
        <v>21.132426279859807</v>
      </c>
      <c r="CT9" s="72">
        <f>($BH4*CT4^{0.33}+$BH6*CT6^{0.33}+$BH8*CT8^{0.33})^{3}/$BH10</f>
        <v>24.677406013170575</v>
      </c>
      <c r="CU9" s="72">
        <f>($BH4*CU4^{0.33}+$BH6*CU6^{0.33}+$BH8*CU8^{0.33})^{3}/$BH10</f>
        <v>4.4691959102934264</v>
      </c>
      <c r="CV9" s="72">
        <f>($BH4*CV4^{0.33}+$BH6*CV6^{0.33}+$BH8*CV8^{0.33})^{3}/$BH10</f>
        <v>21.102500848642602</v>
      </c>
      <c r="CW9" s="72">
        <f>($BH4*CW4^{0.33}+$BH6*CW6^{0.33}+$BH8*CW8^{0.33})^{3}/$BH10</f>
        <v>20.183658744479022</v>
      </c>
      <c r="CX9" s="72">
        <f>($BH4*CX4^{0.33}+$BH6*CX6^{0.33}+$BH8*CX8^{0.33})^{3}/$BH10</f>
        <v>14.575422360842204</v>
      </c>
      <c r="CY9" s="72">
        <f>($BH4*CY4^{0.33}+$BH6*CY6^{0.33}+$BH8*CY8^{0.33})^{3}/$BH10</f>
        <v>16.857160447238726</v>
      </c>
      <c r="CZ9" s="72">
        <f>($BH4*CZ4^{0.33}+$BH6*CZ6^{0.33}+$BH8*CZ8^{0.33})^{3}/$BH10</f>
        <v>22.011464326910602</v>
      </c>
      <c r="DA9" s="72">
        <f>($BH4*DA4^{0.33}+$BH6*DA6^{0.33}+$BH8*DA8^{0.33})^{3}/$BH10</f>
        <v>23.607476137158176</v>
      </c>
      <c r="DB9" s="72">
        <f>($BH4*DB4^{0.33}+$BH6*DB6^{0.33}+$BH8*DB8^{0.33})^{3}/$BH10</f>
        <v>21.85388725926369</v>
      </c>
      <c r="DC9" s="72">
        <f>($BH4*DC4^{0.33}+$BH6*DC6^{0.33}+$BH8*DC8^{0.33})^{3}/$BH10</f>
        <v>20.371916982168731</v>
      </c>
      <c r="DD9" s="72">
        <f>($BH4*DD4^{0.33}+$BH6*DD6^{0.33}+$BH8*DD8^{0.33})^{3}/$BH10</f>
        <v>16.936840761509828</v>
      </c>
      <c r="DE9" s="72">
        <f>($BH4*DE4^{0.33}+$BH6*DE6^{0.33}+$BH8*DE8^{0.33})^{3}/$BH10</f>
        <v>24.542417237269845</v>
      </c>
    </row>
    <row r="10" spans="1:109" x14ac:dyDescent="0.25">
      <c r="A10" s="1" t="s">
        <v>7</v>
      </c>
      <c r="B10" s="10">
        <v>0.64346899999999996</v>
      </c>
      <c r="C10" s="10">
        <v>-0.58641299999999996</v>
      </c>
      <c r="D10" s="10">
        <v>-0.33663199999999999</v>
      </c>
      <c r="E10" s="102">
        <v>-5.2032200000000001E-2</v>
      </c>
      <c r="F10" s="108">
        <v>-0.16</v>
      </c>
      <c r="G10" s="7">
        <v>0.3</v>
      </c>
      <c r="H10" s="109">
        <v>-0.76</v>
      </c>
      <c r="I10" s="95">
        <v>0.22697324629740476</v>
      </c>
      <c r="J10" s="96">
        <v>-1.2888973510793584</v>
      </c>
      <c r="K10" s="96">
        <v>0.65817396460582245</v>
      </c>
      <c r="L10" s="96">
        <v>9.0668752629260246E-2</v>
      </c>
      <c r="M10" s="96">
        <v>0.64411233643275878</v>
      </c>
      <c r="N10" s="96">
        <v>-1.0606279460144821</v>
      </c>
      <c r="O10" s="96">
        <v>-0.46500702899046148</v>
      </c>
      <c r="P10" s="96">
        <v>0.10517385795215918</v>
      </c>
      <c r="Q10" s="96">
        <v>0.31396395833124741</v>
      </c>
      <c r="R10" s="96">
        <v>6.7741618067710355E-2</v>
      </c>
      <c r="S10" s="96">
        <v>-0.44364686589912428</v>
      </c>
      <c r="T10" s="96">
        <v>1.6133395289359818</v>
      </c>
      <c r="U10" s="96">
        <v>-1.9311507153661165</v>
      </c>
      <c r="V10" s="96">
        <v>1.6797593627476413</v>
      </c>
      <c r="W10" s="96">
        <v>-4.864994189519703E-2</v>
      </c>
      <c r="X10" s="96">
        <v>1.1097519521170466E-2</v>
      </c>
      <c r="Y10" s="96">
        <v>-0.19904544740319124</v>
      </c>
      <c r="Z10" s="96">
        <v>-0.49582417197474848</v>
      </c>
      <c r="AA10" s="96">
        <v>-1.3080756121907058</v>
      </c>
      <c r="AB10" s="96">
        <v>-0.9412941604618027</v>
      </c>
      <c r="AC10" s="96">
        <v>-0.31407277814164436</v>
      </c>
      <c r="AD10" s="96">
        <v>-0.14276976587708914</v>
      </c>
      <c r="AE10" s="96">
        <v>-3.3214942978029253E-4</v>
      </c>
      <c r="AF10" s="96">
        <v>-0.67958027778201124</v>
      </c>
      <c r="AG10" s="96">
        <v>1.7288780673015553E-2</v>
      </c>
      <c r="AH10" s="96">
        <v>1.7595647771662177</v>
      </c>
      <c r="AI10" s="96">
        <v>3.2348806912811825</v>
      </c>
      <c r="AJ10" s="96">
        <v>-0.36710517489162781</v>
      </c>
      <c r="AK10" s="96">
        <v>-0.85847395730606946</v>
      </c>
      <c r="AL10" s="96">
        <v>-0.46920291476443693</v>
      </c>
      <c r="AM10" s="96">
        <v>1.1972363198137652</v>
      </c>
      <c r="AN10" s="96">
        <v>-0.65127798669138159</v>
      </c>
      <c r="AO10" s="96">
        <v>0.15111387275078877</v>
      </c>
      <c r="AP10" s="96">
        <v>-0.30459664676159365</v>
      </c>
      <c r="AQ10" s="96">
        <v>0.58662548293483874</v>
      </c>
      <c r="AR10" s="96">
        <v>-0.34498779927219192</v>
      </c>
      <c r="AS10" s="96">
        <v>-3.3214942978029253E-4</v>
      </c>
      <c r="AT10" s="96">
        <v>-2.0579779989930436</v>
      </c>
      <c r="AU10" s="96">
        <v>-3.3214942978029253E-4</v>
      </c>
      <c r="AV10" s="96">
        <v>-1.0344565645834252</v>
      </c>
      <c r="AW10" s="96">
        <v>1.5375869166000455</v>
      </c>
      <c r="AX10" s="96">
        <v>-5.0407427982119647E-2</v>
      </c>
      <c r="AY10" s="96">
        <v>0.22495779610164424</v>
      </c>
      <c r="AZ10" s="96">
        <v>1.2301119034437633</v>
      </c>
      <c r="BA10" s="96">
        <v>0.18213220430271773</v>
      </c>
      <c r="BB10" s="96">
        <v>-0.33395133072359101</v>
      </c>
      <c r="BC10" s="96">
        <v>1.6555248656033783</v>
      </c>
      <c r="BD10" s="97">
        <v>-1.3959514428577633</v>
      </c>
      <c r="BF10" s="138"/>
      <c r="BG10" s="130"/>
      <c r="BH10" s="73">
        <f>SUM(BH3:BH8)</f>
        <v>5.8374299999999995</v>
      </c>
      <c r="BI10" s="70" t="s">
        <v>89</v>
      </c>
      <c r="BJ10" s="71">
        <f>(BJ9-MIN($BJ9:$DE9))/(MAX($BJ9:$DE9)-MIN($BJ9:$DE9))</f>
        <v>0.50702168853735419</v>
      </c>
      <c r="BK10" s="71">
        <f t="shared" ref="BK10:DE10" si="6">(BK9-MIN($BJ9:$DE9))/(MAX($BJ9:$DE9)-MIN($BJ9:$DE9))</f>
        <v>0.71520786602404285</v>
      </c>
      <c r="BL10" s="71">
        <f t="shared" si="6"/>
        <v>0.76109401240820351</v>
      </c>
      <c r="BM10" s="71">
        <f t="shared" si="6"/>
        <v>0.78406715339811084</v>
      </c>
      <c r="BN10" s="71">
        <f t="shared" si="6"/>
        <v>0.59814382803524624</v>
      </c>
      <c r="BO10" s="71">
        <f t="shared" si="6"/>
        <v>0.85164534219537491</v>
      </c>
      <c r="BP10" s="71">
        <f t="shared" si="6"/>
        <v>0.82866686465548445</v>
      </c>
      <c r="BQ10" s="71">
        <f t="shared" si="6"/>
        <v>0.71670426580678792</v>
      </c>
      <c r="BR10" s="71">
        <f t="shared" si="6"/>
        <v>0.4058522702580743</v>
      </c>
      <c r="BS10" s="71">
        <f t="shared" si="6"/>
        <v>8.9243092919819283E-3</v>
      </c>
      <c r="BT10" s="71">
        <f t="shared" si="6"/>
        <v>0.7870805576442238</v>
      </c>
      <c r="BU10" s="71">
        <f t="shared" si="6"/>
        <v>0.55986897118848256</v>
      </c>
      <c r="BV10" s="71">
        <f t="shared" si="6"/>
        <v>1</v>
      </c>
      <c r="BW10" s="71">
        <f t="shared" si="6"/>
        <v>0.82936750864883879</v>
      </c>
      <c r="BX10" s="71">
        <f t="shared" si="6"/>
        <v>0.42033566117179361</v>
      </c>
      <c r="BY10" s="71">
        <f t="shared" si="6"/>
        <v>0.82987241205172468</v>
      </c>
      <c r="BZ10" s="71">
        <f t="shared" si="6"/>
        <v>0.97653778400878466</v>
      </c>
      <c r="CA10" s="71">
        <f t="shared" si="6"/>
        <v>0.79493420981055996</v>
      </c>
      <c r="CB10" s="71">
        <f t="shared" si="6"/>
        <v>0.84439061536979665</v>
      </c>
      <c r="CC10" s="71">
        <f t="shared" si="6"/>
        <v>0.30678928781334308</v>
      </c>
      <c r="CD10" s="71">
        <f t="shared" si="6"/>
        <v>0.81562100211416788</v>
      </c>
      <c r="CE10" s="71">
        <f t="shared" si="6"/>
        <v>0.7865706232870423</v>
      </c>
      <c r="CF10" s="71">
        <f t="shared" si="6"/>
        <v>0.6097493907114675</v>
      </c>
      <c r="CG10" s="71">
        <f t="shared" si="6"/>
        <v>0.72719275858956156</v>
      </c>
      <c r="CH10" s="71">
        <f t="shared" si="6"/>
        <v>0.78179919352544092</v>
      </c>
      <c r="CI10" s="71">
        <f t="shared" si="6"/>
        <v>0.38030939629391847</v>
      </c>
      <c r="CJ10" s="71">
        <f t="shared" si="6"/>
        <v>0.32811678283877693</v>
      </c>
      <c r="CK10" s="71">
        <f t="shared" si="6"/>
        <v>0.75826739611383309</v>
      </c>
      <c r="CL10" s="71">
        <f t="shared" si="6"/>
        <v>0.73213400564076259</v>
      </c>
      <c r="CM10" s="71">
        <f t="shared" si="6"/>
        <v>0.5453662391451598</v>
      </c>
      <c r="CN10" s="71">
        <f t="shared" si="6"/>
        <v>0.68042772997457179</v>
      </c>
      <c r="CO10" s="71">
        <f t="shared" si="6"/>
        <v>0.67302539439955877</v>
      </c>
      <c r="CP10" s="71">
        <f t="shared" si="6"/>
        <v>0.80630083609385339</v>
      </c>
      <c r="CQ10" s="71">
        <f t="shared" si="6"/>
        <v>0.68297368173641126</v>
      </c>
      <c r="CR10" s="71">
        <f t="shared" si="6"/>
        <v>0.80898385597743316</v>
      </c>
      <c r="CS10" s="71">
        <f t="shared" si="6"/>
        <v>0.6814700271876909</v>
      </c>
      <c r="CT10" s="71">
        <f t="shared" si="6"/>
        <v>0.82644776449673629</v>
      </c>
      <c r="CU10" s="71">
        <f t="shared" si="6"/>
        <v>0</v>
      </c>
      <c r="CV10" s="71">
        <f t="shared" si="6"/>
        <v>0.68024617779157148</v>
      </c>
      <c r="CW10" s="71">
        <f t="shared" si="6"/>
        <v>0.64266862891190346</v>
      </c>
      <c r="CX10" s="71">
        <f t="shared" si="6"/>
        <v>0.41331064033051929</v>
      </c>
      <c r="CY10" s="71">
        <f t="shared" si="6"/>
        <v>0.50662604684447787</v>
      </c>
      <c r="CZ10" s="71">
        <f t="shared" si="6"/>
        <v>0.71741972412741506</v>
      </c>
      <c r="DA10" s="71">
        <f t="shared" si="6"/>
        <v>0.78269123436877497</v>
      </c>
      <c r="DB10" s="71">
        <f t="shared" si="6"/>
        <v>0.71097535252647848</v>
      </c>
      <c r="DC10" s="71">
        <f t="shared" si="6"/>
        <v>0.65036775708281469</v>
      </c>
      <c r="DD10" s="71">
        <f t="shared" si="6"/>
        <v>0.50988470346317438</v>
      </c>
      <c r="DE10" s="71">
        <f t="shared" si="6"/>
        <v>0.82092717798722514</v>
      </c>
    </row>
    <row r="11" spans="1:109" ht="15.75" thickBot="1" x14ac:dyDescent="0.3">
      <c r="A11" s="1" t="s">
        <v>8</v>
      </c>
      <c r="B11" s="11">
        <v>-0.21221499999999999</v>
      </c>
      <c r="C11" s="11">
        <v>0.374386</v>
      </c>
      <c r="D11" s="11">
        <v>-0.66648799999999997</v>
      </c>
      <c r="E11" s="103">
        <v>-7.8179100000000001E-2</v>
      </c>
      <c r="F11" s="108">
        <v>0.24</v>
      </c>
      <c r="G11" s="7">
        <v>-0.21</v>
      </c>
      <c r="H11" s="109">
        <v>0.09</v>
      </c>
      <c r="I11" s="95">
        <v>1.903895836870352</v>
      </c>
      <c r="J11" s="96">
        <v>0.55109280530442861</v>
      </c>
      <c r="K11" s="96">
        <v>-0.83754066292493901</v>
      </c>
      <c r="L11" s="96">
        <v>-0.29208687216700635</v>
      </c>
      <c r="M11" s="96">
        <v>-0.52395066733132079</v>
      </c>
      <c r="N11" s="96">
        <v>0.42282309854522937</v>
      </c>
      <c r="O11" s="96">
        <v>-1.052883526154722</v>
      </c>
      <c r="P11" s="96">
        <v>-0.66142531897810242</v>
      </c>
      <c r="Q11" s="96">
        <v>4.3869260070551528</v>
      </c>
      <c r="R11" s="96">
        <v>-1.1388405582122418</v>
      </c>
      <c r="S11" s="96">
        <v>-0.88211558212403596</v>
      </c>
      <c r="T11" s="96">
        <v>-0.77468691869764206</v>
      </c>
      <c r="U11" s="96">
        <v>-1.2310190198985962E-4</v>
      </c>
      <c r="V11" s="96">
        <v>-2.5358956371462342E-2</v>
      </c>
      <c r="W11" s="96">
        <v>-0.37851766965659933</v>
      </c>
      <c r="X11" s="96">
        <v>0.41538160691169829</v>
      </c>
      <c r="Y11" s="96">
        <v>-0.46306186443537295</v>
      </c>
      <c r="Z11" s="96">
        <v>-0.24693305823454437</v>
      </c>
      <c r="AA11" s="96">
        <v>-0.1204744120588498</v>
      </c>
      <c r="AB11" s="96">
        <v>0.69651337955016202</v>
      </c>
      <c r="AC11" s="96">
        <v>0.44421406170598515</v>
      </c>
      <c r="AD11" s="96">
        <v>-1.1062752314113784</v>
      </c>
      <c r="AE11" s="96">
        <v>-0.48410294768526563</v>
      </c>
      <c r="AF11" s="96">
        <v>0.16384916601172636</v>
      </c>
      <c r="AG11" s="96">
        <v>-0.60304756297739137</v>
      </c>
      <c r="AH11" s="96">
        <v>0.71981124600934643</v>
      </c>
      <c r="AI11" s="96">
        <v>-0.38545004949693573</v>
      </c>
      <c r="AJ11" s="96">
        <v>-0.68395610498430726</v>
      </c>
      <c r="AK11" s="96">
        <v>0.7927683365122481</v>
      </c>
      <c r="AL11" s="96">
        <v>0.34187484204662461</v>
      </c>
      <c r="AM11" s="96">
        <v>-0.72824618750991876</v>
      </c>
      <c r="AN11" s="96">
        <v>0.50839020266561497</v>
      </c>
      <c r="AO11" s="96">
        <v>5.0125263096984236E-2</v>
      </c>
      <c r="AP11" s="96">
        <v>3.1478114377683046</v>
      </c>
      <c r="AQ11" s="96">
        <v>-0.65156838227379232</v>
      </c>
      <c r="AR11" s="96">
        <v>0.93614011687556864</v>
      </c>
      <c r="AS11" s="96">
        <v>-1.2310190198985962E-4</v>
      </c>
      <c r="AT11" s="96">
        <v>-1.2310190198985962E-4</v>
      </c>
      <c r="AU11" s="96">
        <v>-0.60139706073202559</v>
      </c>
      <c r="AV11" s="96">
        <v>-0.43578029575190258</v>
      </c>
      <c r="AW11" s="96">
        <v>-0.4267550971319275</v>
      </c>
      <c r="AX11" s="96">
        <v>-0.83796014351679415</v>
      </c>
      <c r="AY11" s="96">
        <v>-0.66550782461704994</v>
      </c>
      <c r="AZ11" s="96">
        <v>-0.51317029677275994</v>
      </c>
      <c r="BA11" s="96">
        <v>-7.9371868192046613E-2</v>
      </c>
      <c r="BB11" s="96">
        <v>-0.1688421885140432</v>
      </c>
      <c r="BC11" s="96">
        <v>0.39724439883210205</v>
      </c>
      <c r="BD11" s="97">
        <v>-0.10918519114117813</v>
      </c>
      <c r="BF11" s="138"/>
      <c r="BG11" s="130"/>
      <c r="BH11" s="74"/>
      <c r="BI11" s="70" t="s">
        <v>227</v>
      </c>
      <c r="BJ11" s="75">
        <f>RANK(BJ10,$BJ$10:$DE$10,0)</f>
        <v>39</v>
      </c>
      <c r="BK11" s="75">
        <f>RANK(BK10,$BJ$10:$DE$10,0)</f>
        <v>25</v>
      </c>
      <c r="BL11" s="75">
        <f>RANK(BL10,$BJ$10:$DE$10,0)</f>
        <v>19</v>
      </c>
      <c r="BM11" s="75">
        <f t="shared" ref="BM11:DE11" si="7">RANK(BM10,$BJ$10:$DE$10,0)</f>
        <v>16</v>
      </c>
      <c r="BN11" s="75">
        <f t="shared" si="7"/>
        <v>35</v>
      </c>
      <c r="BO11" s="75">
        <f t="shared" si="7"/>
        <v>3</v>
      </c>
      <c r="BP11" s="75">
        <f t="shared" si="7"/>
        <v>7</v>
      </c>
      <c r="BQ11" s="75">
        <f t="shared" si="7"/>
        <v>24</v>
      </c>
      <c r="BR11" s="75">
        <f t="shared" si="7"/>
        <v>43</v>
      </c>
      <c r="BS11" s="75">
        <f t="shared" si="7"/>
        <v>47</v>
      </c>
      <c r="BT11" s="75">
        <f t="shared" si="7"/>
        <v>14</v>
      </c>
      <c r="BU11" s="75">
        <f t="shared" si="7"/>
        <v>36</v>
      </c>
      <c r="BV11" s="75">
        <f t="shared" si="7"/>
        <v>1</v>
      </c>
      <c r="BW11" s="75">
        <f t="shared" si="7"/>
        <v>6</v>
      </c>
      <c r="BX11" s="75">
        <f t="shared" si="7"/>
        <v>41</v>
      </c>
      <c r="BY11" s="75">
        <f t="shared" si="7"/>
        <v>5</v>
      </c>
      <c r="BZ11" s="75">
        <f t="shared" si="7"/>
        <v>2</v>
      </c>
      <c r="CA11" s="75">
        <f t="shared" si="7"/>
        <v>13</v>
      </c>
      <c r="CB11" s="75">
        <f t="shared" si="7"/>
        <v>4</v>
      </c>
      <c r="CC11" s="75">
        <f t="shared" si="7"/>
        <v>46</v>
      </c>
      <c r="CD11" s="75">
        <f t="shared" si="7"/>
        <v>10</v>
      </c>
      <c r="CE11" s="75">
        <f t="shared" si="7"/>
        <v>15</v>
      </c>
      <c r="CF11" s="75">
        <f t="shared" si="7"/>
        <v>34</v>
      </c>
      <c r="CG11" s="75">
        <f t="shared" si="7"/>
        <v>22</v>
      </c>
      <c r="CH11" s="75">
        <f t="shared" si="7"/>
        <v>18</v>
      </c>
      <c r="CI11" s="75">
        <f t="shared" si="7"/>
        <v>44</v>
      </c>
      <c r="CJ11" s="75">
        <f t="shared" si="7"/>
        <v>45</v>
      </c>
      <c r="CK11" s="75">
        <f t="shared" si="7"/>
        <v>20</v>
      </c>
      <c r="CL11" s="75">
        <f t="shared" si="7"/>
        <v>21</v>
      </c>
      <c r="CM11" s="75">
        <f t="shared" si="7"/>
        <v>37</v>
      </c>
      <c r="CN11" s="75">
        <f t="shared" si="7"/>
        <v>29</v>
      </c>
      <c r="CO11" s="75">
        <f t="shared" si="7"/>
        <v>31</v>
      </c>
      <c r="CP11" s="75">
        <f t="shared" si="7"/>
        <v>12</v>
      </c>
      <c r="CQ11" s="75">
        <f t="shared" si="7"/>
        <v>27</v>
      </c>
      <c r="CR11" s="75">
        <f t="shared" si="7"/>
        <v>11</v>
      </c>
      <c r="CS11" s="75">
        <f t="shared" si="7"/>
        <v>28</v>
      </c>
      <c r="CT11" s="75">
        <f t="shared" si="7"/>
        <v>8</v>
      </c>
      <c r="CU11" s="75">
        <f t="shared" si="7"/>
        <v>48</v>
      </c>
      <c r="CV11" s="75">
        <f t="shared" si="7"/>
        <v>30</v>
      </c>
      <c r="CW11" s="75">
        <f t="shared" si="7"/>
        <v>33</v>
      </c>
      <c r="CX11" s="75">
        <f t="shared" si="7"/>
        <v>42</v>
      </c>
      <c r="CY11" s="75">
        <f t="shared" si="7"/>
        <v>40</v>
      </c>
      <c r="CZ11" s="75">
        <f t="shared" si="7"/>
        <v>23</v>
      </c>
      <c r="DA11" s="75">
        <f t="shared" si="7"/>
        <v>17</v>
      </c>
      <c r="DB11" s="75">
        <f t="shared" si="7"/>
        <v>26</v>
      </c>
      <c r="DC11" s="75">
        <f t="shared" si="7"/>
        <v>32</v>
      </c>
      <c r="DD11" s="75">
        <f t="shared" si="7"/>
        <v>38</v>
      </c>
      <c r="DE11" s="75">
        <f t="shared" si="7"/>
        <v>9</v>
      </c>
    </row>
    <row r="12" spans="1:109" x14ac:dyDescent="0.25">
      <c r="A12" s="2" t="s">
        <v>9</v>
      </c>
      <c r="B12" s="16">
        <v>0.137099</v>
      </c>
      <c r="C12" s="16">
        <v>0.83515499999999998</v>
      </c>
      <c r="D12" s="16">
        <v>-0.244981</v>
      </c>
      <c r="E12" s="22"/>
      <c r="F12" s="110">
        <v>0.19</v>
      </c>
      <c r="G12" s="8">
        <v>0.28000000000000003</v>
      </c>
      <c r="H12" s="111">
        <v>0.6</v>
      </c>
      <c r="I12" s="95">
        <v>-5.9391933729228318E-2</v>
      </c>
      <c r="J12" s="96">
        <v>1.4766262800253827</v>
      </c>
      <c r="K12" s="96">
        <v>-0.74869372703141279</v>
      </c>
      <c r="L12" s="96">
        <v>-0.21702952784385451</v>
      </c>
      <c r="M12" s="96">
        <v>-0.14878841573923021</v>
      </c>
      <c r="N12" s="96">
        <v>-1.9654223969050106</v>
      </c>
      <c r="O12" s="96">
        <v>0.77928185230437474</v>
      </c>
      <c r="P12" s="96">
        <v>-1.3609193112772506</v>
      </c>
      <c r="Q12" s="96">
        <v>-1.800498609048824</v>
      </c>
      <c r="R12" s="96">
        <v>-0.85231921233723706</v>
      </c>
      <c r="S12" s="96">
        <v>1.1034121742672685</v>
      </c>
      <c r="T12" s="96">
        <v>-1.4104944422805246</v>
      </c>
      <c r="U12" s="96">
        <v>1.2828216507693009</v>
      </c>
      <c r="V12" s="96">
        <v>-0.60315782436157106</v>
      </c>
      <c r="W12" s="96">
        <v>-1.3900087640222358</v>
      </c>
      <c r="X12" s="96">
        <v>0.98378083190318755</v>
      </c>
      <c r="Y12" s="96">
        <v>0.49962178069741919</v>
      </c>
      <c r="Z12" s="96">
        <v>0.53705862746994615</v>
      </c>
      <c r="AA12" s="96">
        <v>0.44899875123171379</v>
      </c>
      <c r="AB12" s="96">
        <v>-1.8699137543986446</v>
      </c>
      <c r="AC12" s="96">
        <v>-7.5476589864089082E-3</v>
      </c>
      <c r="AD12" s="96">
        <v>-1.0019512620125302</v>
      </c>
      <c r="AE12" s="96">
        <v>1.4023868648277136</v>
      </c>
      <c r="AF12" s="96">
        <v>1.0897096142575136</v>
      </c>
      <c r="AG12" s="96">
        <v>-0.72399384982100656</v>
      </c>
      <c r="AH12" s="96">
        <v>0.71816143465164783</v>
      </c>
      <c r="AI12" s="96">
        <v>-0.49316782267745718</v>
      </c>
      <c r="AJ12" s="96">
        <v>-0.30721564363069692</v>
      </c>
      <c r="AK12" s="96">
        <v>0.61607650585447882</v>
      </c>
      <c r="AL12" s="96">
        <v>-7.5795635363918742E-2</v>
      </c>
      <c r="AM12" s="96">
        <v>-0.61261998514450899</v>
      </c>
      <c r="AN12" s="96">
        <v>1.4073006143334106</v>
      </c>
      <c r="AO12" s="96">
        <v>1.1989207262775963</v>
      </c>
      <c r="AP12" s="96">
        <v>-1.2820162100231737E-4</v>
      </c>
      <c r="AQ12" s="96">
        <v>-0.12807487733393488</v>
      </c>
      <c r="AR12" s="96">
        <v>0.29120505522165258</v>
      </c>
      <c r="AS12" s="96">
        <v>1.0486256480524061</v>
      </c>
      <c r="AT12" s="96">
        <v>-1.2820162100231737E-4</v>
      </c>
      <c r="AU12" s="96">
        <v>9.8227886211377957E-2</v>
      </c>
      <c r="AV12" s="96">
        <v>1.083032997361755</v>
      </c>
      <c r="AW12" s="96">
        <v>-2.1973466766738667</v>
      </c>
      <c r="AX12" s="96">
        <v>-0.43849497161620177</v>
      </c>
      <c r="AY12" s="96">
        <v>1.0436253278878675</v>
      </c>
      <c r="AZ12" s="96">
        <v>-0.19101743249998981</v>
      </c>
      <c r="BA12" s="96">
        <v>1.1238253186579399</v>
      </c>
      <c r="BB12" s="96">
        <v>1.508779822862383</v>
      </c>
      <c r="BC12" s="96">
        <v>-0.8064980279392</v>
      </c>
      <c r="BD12" s="97">
        <v>-0.3308615992096231</v>
      </c>
      <c r="BF12" s="138"/>
      <c r="BG12" s="130"/>
      <c r="BH12" s="76"/>
      <c r="BI12" s="70" t="s">
        <v>228</v>
      </c>
      <c r="BJ12" s="75">
        <f>RANK(BJ11,$BJ$11:$DE$11,0)</f>
        <v>10</v>
      </c>
      <c r="BK12" s="75">
        <f t="shared" ref="BK12:DE12" si="8">RANK(BK11,$BJ$11:$DE$11,0)</f>
        <v>24</v>
      </c>
      <c r="BL12" s="75">
        <f t="shared" si="8"/>
        <v>30</v>
      </c>
      <c r="BM12" s="75">
        <f t="shared" si="8"/>
        <v>33</v>
      </c>
      <c r="BN12" s="75">
        <f t="shared" si="8"/>
        <v>14</v>
      </c>
      <c r="BO12" s="75">
        <f t="shared" si="8"/>
        <v>46</v>
      </c>
      <c r="BP12" s="75">
        <f t="shared" si="8"/>
        <v>42</v>
      </c>
      <c r="BQ12" s="75">
        <f t="shared" si="8"/>
        <v>25</v>
      </c>
      <c r="BR12" s="75">
        <f t="shared" si="8"/>
        <v>6</v>
      </c>
      <c r="BS12" s="75">
        <f t="shared" si="8"/>
        <v>2</v>
      </c>
      <c r="BT12" s="75">
        <f t="shared" si="8"/>
        <v>35</v>
      </c>
      <c r="BU12" s="75">
        <f t="shared" si="8"/>
        <v>13</v>
      </c>
      <c r="BV12" s="75">
        <f t="shared" si="8"/>
        <v>48</v>
      </c>
      <c r="BW12" s="75">
        <f t="shared" si="8"/>
        <v>43</v>
      </c>
      <c r="BX12" s="75">
        <f t="shared" si="8"/>
        <v>8</v>
      </c>
      <c r="BY12" s="75">
        <f t="shared" si="8"/>
        <v>44</v>
      </c>
      <c r="BZ12" s="75">
        <f t="shared" si="8"/>
        <v>47</v>
      </c>
      <c r="CA12" s="75">
        <f t="shared" si="8"/>
        <v>36</v>
      </c>
      <c r="CB12" s="75">
        <f t="shared" si="8"/>
        <v>45</v>
      </c>
      <c r="CC12" s="75">
        <f t="shared" si="8"/>
        <v>3</v>
      </c>
      <c r="CD12" s="75">
        <f t="shared" si="8"/>
        <v>39</v>
      </c>
      <c r="CE12" s="75">
        <f t="shared" si="8"/>
        <v>34</v>
      </c>
      <c r="CF12" s="75">
        <f t="shared" si="8"/>
        <v>15</v>
      </c>
      <c r="CG12" s="75">
        <f t="shared" si="8"/>
        <v>27</v>
      </c>
      <c r="CH12" s="75">
        <f t="shared" si="8"/>
        <v>31</v>
      </c>
      <c r="CI12" s="75">
        <f t="shared" si="8"/>
        <v>5</v>
      </c>
      <c r="CJ12" s="75">
        <f t="shared" si="8"/>
        <v>4</v>
      </c>
      <c r="CK12" s="75">
        <f t="shared" si="8"/>
        <v>29</v>
      </c>
      <c r="CL12" s="75">
        <f t="shared" si="8"/>
        <v>28</v>
      </c>
      <c r="CM12" s="75">
        <f t="shared" si="8"/>
        <v>12</v>
      </c>
      <c r="CN12" s="75">
        <f t="shared" si="8"/>
        <v>20</v>
      </c>
      <c r="CO12" s="75">
        <f t="shared" si="8"/>
        <v>18</v>
      </c>
      <c r="CP12" s="75">
        <f t="shared" si="8"/>
        <v>37</v>
      </c>
      <c r="CQ12" s="75">
        <f t="shared" si="8"/>
        <v>22</v>
      </c>
      <c r="CR12" s="75">
        <f t="shared" si="8"/>
        <v>38</v>
      </c>
      <c r="CS12" s="75">
        <f t="shared" si="8"/>
        <v>21</v>
      </c>
      <c r="CT12" s="75">
        <f t="shared" si="8"/>
        <v>41</v>
      </c>
      <c r="CU12" s="75">
        <f t="shared" si="8"/>
        <v>1</v>
      </c>
      <c r="CV12" s="75">
        <f t="shared" si="8"/>
        <v>19</v>
      </c>
      <c r="CW12" s="75">
        <f t="shared" si="8"/>
        <v>16</v>
      </c>
      <c r="CX12" s="75">
        <f t="shared" si="8"/>
        <v>7</v>
      </c>
      <c r="CY12" s="75">
        <f t="shared" si="8"/>
        <v>9</v>
      </c>
      <c r="CZ12" s="75">
        <f t="shared" si="8"/>
        <v>26</v>
      </c>
      <c r="DA12" s="75">
        <f t="shared" si="8"/>
        <v>32</v>
      </c>
      <c r="DB12" s="75">
        <f t="shared" si="8"/>
        <v>23</v>
      </c>
      <c r="DC12" s="75">
        <f t="shared" si="8"/>
        <v>17</v>
      </c>
      <c r="DD12" s="75">
        <f t="shared" si="8"/>
        <v>11</v>
      </c>
      <c r="DE12" s="75">
        <f t="shared" si="8"/>
        <v>40</v>
      </c>
    </row>
    <row r="13" spans="1:109" x14ac:dyDescent="0.25">
      <c r="A13" s="2" t="s">
        <v>10</v>
      </c>
      <c r="B13" s="14">
        <v>-0.88257099999999999</v>
      </c>
      <c r="C13" s="14">
        <v>-0.12157999999999999</v>
      </c>
      <c r="D13" s="14">
        <v>0.14066799999999999</v>
      </c>
      <c r="E13" s="22"/>
      <c r="F13" s="110">
        <v>-0.81</v>
      </c>
      <c r="G13" s="8">
        <v>-0.17</v>
      </c>
      <c r="H13" s="111">
        <v>0.13</v>
      </c>
      <c r="I13" s="95">
        <v>0.19897674204650956</v>
      </c>
      <c r="J13" s="96">
        <v>-0.55170396378874609</v>
      </c>
      <c r="K13" s="96">
        <v>-0.2084839004635845</v>
      </c>
      <c r="L13" s="96">
        <v>-0.48100051662117665</v>
      </c>
      <c r="M13" s="96">
        <v>1.4507942202574877</v>
      </c>
      <c r="N13" s="96">
        <v>-0.53804935489325534</v>
      </c>
      <c r="O13" s="96">
        <v>-0.28473160919803758</v>
      </c>
      <c r="P13" s="96">
        <v>-0.39254573745651228</v>
      </c>
      <c r="Q13" s="96">
        <v>-0.54047581787726307</v>
      </c>
      <c r="R13" s="96">
        <v>-0.18488747000740269</v>
      </c>
      <c r="S13" s="96">
        <v>-0.45641528713920154</v>
      </c>
      <c r="T13" s="96">
        <v>-7.2501788988146281E-3</v>
      </c>
      <c r="U13" s="96">
        <v>-8.6820361888394074E-5</v>
      </c>
      <c r="V13" s="96">
        <v>-0.50738379936216282</v>
      </c>
      <c r="W13" s="96">
        <v>1.0825254143929515</v>
      </c>
      <c r="X13" s="96">
        <v>-0.25840507179965244</v>
      </c>
      <c r="Y13" s="96">
        <v>-0.44625494375424285</v>
      </c>
      <c r="Z13" s="96">
        <v>-0.4257830299042864</v>
      </c>
      <c r="AA13" s="96">
        <v>-0.48201477932748643</v>
      </c>
      <c r="AB13" s="96">
        <v>2.2924221675733039</v>
      </c>
      <c r="AC13" s="96">
        <v>-0.39427417431327838</v>
      </c>
      <c r="AD13" s="96">
        <v>-0.44937582279928651</v>
      </c>
      <c r="AE13" s="96">
        <v>0.14920219964208398</v>
      </c>
      <c r="AF13" s="96">
        <v>-0.50004320600508279</v>
      </c>
      <c r="AG13" s="96">
        <v>-0.5283993824987343</v>
      </c>
      <c r="AH13" s="96">
        <v>-0.38544257795634274</v>
      </c>
      <c r="AI13" s="96">
        <v>-0.16317449810299303</v>
      </c>
      <c r="AJ13" s="96">
        <v>1.4421515183174367</v>
      </c>
      <c r="AK13" s="96">
        <v>-0.53143062986917255</v>
      </c>
      <c r="AL13" s="96">
        <v>0.41677061697817341</v>
      </c>
      <c r="AM13" s="96">
        <v>-0.51202298762594367</v>
      </c>
      <c r="AN13" s="96">
        <v>-0.24971326189768928</v>
      </c>
      <c r="AO13" s="96">
        <v>-0.53298271133411845</v>
      </c>
      <c r="AP13" s="96">
        <v>-0.39800533335735278</v>
      </c>
      <c r="AQ13" s="96">
        <v>-0.20212345015829725</v>
      </c>
      <c r="AR13" s="96">
        <v>-0.46621018040213047</v>
      </c>
      <c r="AS13" s="96">
        <v>-0.55131389725892632</v>
      </c>
      <c r="AT13" s="96">
        <v>-0.49321661309264553</v>
      </c>
      <c r="AU13" s="96">
        <v>-0.22862032656213599</v>
      </c>
      <c r="AV13" s="96">
        <v>8.3324407989024463E-2</v>
      </c>
      <c r="AW13" s="96">
        <v>2.6869919303883689</v>
      </c>
      <c r="AX13" s="96">
        <v>-0.54645642955171647</v>
      </c>
      <c r="AY13" s="96">
        <v>-0.35727496085477395</v>
      </c>
      <c r="AZ13" s="96">
        <v>-0.4391705761451673</v>
      </c>
      <c r="BA13" s="96">
        <v>-0.49326705851770825</v>
      </c>
      <c r="BB13" s="96">
        <v>4.832702678029448</v>
      </c>
      <c r="BC13" s="96">
        <v>-0.40241705059639515</v>
      </c>
      <c r="BD13" s="97">
        <v>-4.5454485861182357E-2</v>
      </c>
      <c r="BF13" s="129" t="s">
        <v>73</v>
      </c>
      <c r="BG13" s="129" t="s">
        <v>79</v>
      </c>
      <c r="BH13" s="89"/>
      <c r="BI13" s="89" t="s">
        <v>88</v>
      </c>
      <c r="BJ13" s="62">
        <f>SUMPRODUCT($B$12:$B$19,I12:I19)</f>
        <v>-0.81926711599444768</v>
      </c>
      <c r="BK13" s="62">
        <f t="shared" ref="BK13:DE13" si="9">SUMPRODUCT($B$12:$B$19,J12:J19)</f>
        <v>2.4189433438775576</v>
      </c>
      <c r="BL13" s="62">
        <f t="shared" si="9"/>
        <v>9.5770973309001806E-2</v>
      </c>
      <c r="BM13" s="62">
        <f t="shared" si="9"/>
        <v>1.800874030206626</v>
      </c>
      <c r="BN13" s="62">
        <f t="shared" si="9"/>
        <v>-4.0493457966818998</v>
      </c>
      <c r="BO13" s="62">
        <f t="shared" si="9"/>
        <v>1.8199816063066363</v>
      </c>
      <c r="BP13" s="62">
        <f t="shared" si="9"/>
        <v>-5.9162140509080335E-2</v>
      </c>
      <c r="BQ13" s="62">
        <f t="shared" si="9"/>
        <v>1.3794288669380421</v>
      </c>
      <c r="BR13" s="62">
        <f t="shared" si="9"/>
        <v>2.4877588482825752</v>
      </c>
      <c r="BS13" s="62">
        <f t="shared" si="9"/>
        <v>2.3273019216846924</v>
      </c>
      <c r="BT13" s="62">
        <f t="shared" si="9"/>
        <v>-0.77587718548665485</v>
      </c>
      <c r="BU13" s="62">
        <f t="shared" si="9"/>
        <v>-2.554144315554399</v>
      </c>
      <c r="BV13" s="62">
        <f t="shared" si="9"/>
        <v>1.5654655785645568</v>
      </c>
      <c r="BW13" s="62">
        <f t="shared" si="9"/>
        <v>2.0028087467801687</v>
      </c>
      <c r="BX13" s="62">
        <f t="shared" si="9"/>
        <v>-0.89711617634308738</v>
      </c>
      <c r="BY13" s="62">
        <f t="shared" si="9"/>
        <v>-0.50912130458870919</v>
      </c>
      <c r="BZ13" s="62">
        <f t="shared" si="9"/>
        <v>1.7676629440424465</v>
      </c>
      <c r="CA13" s="62">
        <f t="shared" si="9"/>
        <v>-0.46622982620980929</v>
      </c>
      <c r="CB13" s="62">
        <f t="shared" si="9"/>
        <v>1.3236363218636877</v>
      </c>
      <c r="CC13" s="62">
        <f t="shared" si="9"/>
        <v>-3.598489840199794</v>
      </c>
      <c r="CD13" s="62">
        <f t="shared" si="9"/>
        <v>0.42428712251695311</v>
      </c>
      <c r="CE13" s="62">
        <f t="shared" si="9"/>
        <v>0.90726832417617231</v>
      </c>
      <c r="CF13" s="62">
        <f t="shared" si="9"/>
        <v>-0.91871346344085469</v>
      </c>
      <c r="CG13" s="62">
        <f t="shared" si="9"/>
        <v>0.49846382515117554</v>
      </c>
      <c r="CH13" s="62">
        <f t="shared" si="9"/>
        <v>0.70512219409346388</v>
      </c>
      <c r="CI13" s="62">
        <f t="shared" si="9"/>
        <v>0.96529291802130934</v>
      </c>
      <c r="CJ13" s="62">
        <f t="shared" si="9"/>
        <v>-2.5979238474451771E-2</v>
      </c>
      <c r="CK13" s="62">
        <f t="shared" si="9"/>
        <v>-5.9198323622233859</v>
      </c>
      <c r="CL13" s="62">
        <f t="shared" si="9"/>
        <v>1.4205855094799449</v>
      </c>
      <c r="CM13" s="62">
        <f t="shared" si="9"/>
        <v>-3.0229394994259762</v>
      </c>
      <c r="CN13" s="62">
        <f t="shared" si="9"/>
        <v>3.3431227445468306</v>
      </c>
      <c r="CO13" s="62">
        <f t="shared" si="9"/>
        <v>2.4926202388725027</v>
      </c>
      <c r="CP13" s="62">
        <f t="shared" si="9"/>
        <v>1.7133576118662903</v>
      </c>
      <c r="CQ13" s="62">
        <f t="shared" si="9"/>
        <v>0.31524438037903668</v>
      </c>
      <c r="CR13" s="62">
        <f t="shared" si="9"/>
        <v>-0.58027722734145448</v>
      </c>
      <c r="CS13" s="62">
        <f t="shared" si="9"/>
        <v>0.96025689630969358</v>
      </c>
      <c r="CT13" s="62">
        <f t="shared" si="9"/>
        <v>2.2583304189714783</v>
      </c>
      <c r="CU13" s="62">
        <f t="shared" si="9"/>
        <v>1.9796852202817621</v>
      </c>
      <c r="CV13" s="62">
        <f t="shared" si="9"/>
        <v>-1.6037601086976718</v>
      </c>
      <c r="CW13" s="62">
        <f t="shared" si="9"/>
        <v>-1.8237742224115097</v>
      </c>
      <c r="CX13" s="62">
        <f t="shared" si="9"/>
        <v>-10.037661348802068</v>
      </c>
      <c r="CY13" s="62">
        <f t="shared" si="9"/>
        <v>3.432288489697835</v>
      </c>
      <c r="CZ13" s="62">
        <f t="shared" si="9"/>
        <v>1.6732222612189573</v>
      </c>
      <c r="DA13" s="62">
        <f t="shared" si="9"/>
        <v>1.3827310939390247</v>
      </c>
      <c r="DB13" s="62">
        <f t="shared" si="9"/>
        <v>2.5568874043782426</v>
      </c>
      <c r="DC13" s="62">
        <f t="shared" si="9"/>
        <v>-9.8554336532600288</v>
      </c>
      <c r="DD13" s="62">
        <f t="shared" si="9"/>
        <v>1.1514255110069886</v>
      </c>
      <c r="DE13" s="83">
        <f t="shared" si="9"/>
        <v>0.34729947888160562</v>
      </c>
    </row>
    <row r="14" spans="1:109" x14ac:dyDescent="0.25">
      <c r="A14" s="2" t="s">
        <v>11</v>
      </c>
      <c r="B14" s="14">
        <v>-0.91158700000000004</v>
      </c>
      <c r="C14" s="14">
        <v>-7.7762300000000006E-2</v>
      </c>
      <c r="D14" s="14">
        <v>-1.6161399999999999E-2</v>
      </c>
      <c r="E14" s="22"/>
      <c r="F14" s="110">
        <v>-0.87</v>
      </c>
      <c r="G14" s="8">
        <v>0</v>
      </c>
      <c r="H14" s="111">
        <v>7.0000000000000007E-2</v>
      </c>
      <c r="I14" s="95">
        <v>-0.18778569824107624</v>
      </c>
      <c r="J14" s="96">
        <v>-0.53160511500355911</v>
      </c>
      <c r="K14" s="96">
        <v>-0.4456502608129384</v>
      </c>
      <c r="L14" s="96">
        <v>-0.47259133451447621</v>
      </c>
      <c r="M14" s="96">
        <v>1.4594685223672372</v>
      </c>
      <c r="N14" s="96">
        <v>-0.53288802327506091</v>
      </c>
      <c r="O14" s="96">
        <v>-0.24679947873015912</v>
      </c>
      <c r="P14" s="96">
        <v>-0.23397039601514111</v>
      </c>
      <c r="Q14" s="96">
        <v>-0.45976225179945823</v>
      </c>
      <c r="R14" s="96">
        <v>-0.35456377353631047</v>
      </c>
      <c r="S14" s="96">
        <v>-0.5149273074740357</v>
      </c>
      <c r="T14" s="96">
        <v>0.28560745394308862</v>
      </c>
      <c r="U14" s="96">
        <v>-0.50081531648751587</v>
      </c>
      <c r="V14" s="96">
        <v>-0.4661767931569672</v>
      </c>
      <c r="W14" s="96">
        <v>0.73590825724022102</v>
      </c>
      <c r="X14" s="96">
        <v>-0.15956171626803659</v>
      </c>
      <c r="Y14" s="96">
        <v>-0.52005894056004287</v>
      </c>
      <c r="Z14" s="96">
        <v>-0.40331428785337892</v>
      </c>
      <c r="AA14" s="96">
        <v>-0.55213164734758791</v>
      </c>
      <c r="AB14" s="96">
        <v>-0.10567956886496092</v>
      </c>
      <c r="AC14" s="96">
        <v>-0.37380739760883747</v>
      </c>
      <c r="AD14" s="96">
        <v>-0.50081531648751587</v>
      </c>
      <c r="AE14" s="96">
        <v>-9.0284669606939302E-2</v>
      </c>
      <c r="AF14" s="96">
        <v>-0.49696659167301044</v>
      </c>
      <c r="AG14" s="96">
        <v>-0.36995867279433209</v>
      </c>
      <c r="AH14" s="96">
        <v>-7.6172678620419473E-2</v>
      </c>
      <c r="AI14" s="96">
        <v>-0.26860891934568976</v>
      </c>
      <c r="AJ14" s="96">
        <v>2.1894433288517625</v>
      </c>
      <c r="AK14" s="96">
        <v>-0.48542041722949425</v>
      </c>
      <c r="AL14" s="96">
        <v>1.3940402005206454</v>
      </c>
      <c r="AM14" s="96">
        <v>-0.51236149093103212</v>
      </c>
      <c r="AN14" s="96">
        <v>-0.40972882921088793</v>
      </c>
      <c r="AO14" s="96">
        <v>-0.52134184883154466</v>
      </c>
      <c r="AP14" s="96">
        <v>-0.19291733132708344</v>
      </c>
      <c r="AQ14" s="96">
        <v>-0.29298417650422398</v>
      </c>
      <c r="AR14" s="96">
        <v>-0.52903929846055553</v>
      </c>
      <c r="AS14" s="96">
        <v>-0.54956583080458432</v>
      </c>
      <c r="AT14" s="96">
        <v>-0.53673674808956628</v>
      </c>
      <c r="AU14" s="96">
        <v>-0.19163442305558165</v>
      </c>
      <c r="AV14" s="96">
        <v>0.76669805575626426</v>
      </c>
      <c r="AW14" s="96">
        <v>3.7802495855139968</v>
      </c>
      <c r="AX14" s="96">
        <v>-0.55854618870509698</v>
      </c>
      <c r="AY14" s="96">
        <v>-0.3686757645228303</v>
      </c>
      <c r="AZ14" s="96">
        <v>-0.44949898562744378</v>
      </c>
      <c r="BA14" s="96">
        <v>-0.48413750895799246</v>
      </c>
      <c r="BB14" s="96">
        <v>4.1073911947469561</v>
      </c>
      <c r="BC14" s="96">
        <v>0.25225183888404179</v>
      </c>
      <c r="BD14" s="97">
        <v>-2.3573439488845608E-2</v>
      </c>
      <c r="BF14" s="129"/>
      <c r="BG14" s="129"/>
      <c r="BH14" s="89">
        <v>2.8298000000000001</v>
      </c>
      <c r="BI14" s="89" t="s">
        <v>89</v>
      </c>
      <c r="BJ14" s="62">
        <f>(BJ13-MIN($BJ13:$DE13))/(MAX($BJ13:$DE13)-MIN($BJ13:$DE13))</f>
        <v>0.68436737651832535</v>
      </c>
      <c r="BK14" s="62">
        <f t="shared" ref="BK14:DE14" si="10">(BK13-MIN($BJ13:$DE13))/(MAX($BJ13:$DE13)-MIN($BJ13:$DE13))</f>
        <v>0.92476993916310457</v>
      </c>
      <c r="BL14" s="62">
        <f t="shared" si="10"/>
        <v>0.75229918771839988</v>
      </c>
      <c r="BM14" s="62">
        <f t="shared" si="10"/>
        <v>0.87888488976935231</v>
      </c>
      <c r="BN14" s="62">
        <f t="shared" si="10"/>
        <v>0.44456851168104006</v>
      </c>
      <c r="BO14" s="62">
        <f t="shared" si="10"/>
        <v>0.88030342334439193</v>
      </c>
      <c r="BP14" s="62">
        <f t="shared" si="10"/>
        <v>0.74079705774199489</v>
      </c>
      <c r="BQ14" s="62">
        <f t="shared" si="10"/>
        <v>0.84759708481673068</v>
      </c>
      <c r="BR14" s="62">
        <f t="shared" si="10"/>
        <v>0.92987875584246049</v>
      </c>
      <c r="BS14" s="62">
        <f t="shared" si="10"/>
        <v>0.91796654172721104</v>
      </c>
      <c r="BT14" s="62">
        <f t="shared" si="10"/>
        <v>0.68758861572322394</v>
      </c>
      <c r="BU14" s="62">
        <f t="shared" si="10"/>
        <v>0.55557126217784636</v>
      </c>
      <c r="BV14" s="62">
        <f t="shared" si="10"/>
        <v>0.86140832493692632</v>
      </c>
      <c r="BW14" s="62">
        <f t="shared" si="10"/>
        <v>0.89387638706478934</v>
      </c>
      <c r="BX14" s="62">
        <f t="shared" si="10"/>
        <v>0.67858791473249669</v>
      </c>
      <c r="BY14" s="62">
        <f t="shared" si="10"/>
        <v>0.70739239258180608</v>
      </c>
      <c r="BZ14" s="62">
        <f t="shared" si="10"/>
        <v>0.87641932111005005</v>
      </c>
      <c r="CA14" s="62">
        <f t="shared" si="10"/>
        <v>0.71057662703651103</v>
      </c>
      <c r="CB14" s="62">
        <f t="shared" si="10"/>
        <v>0.84345508386325363</v>
      </c>
      <c r="CC14" s="62">
        <f t="shared" si="10"/>
        <v>0.47803975410493288</v>
      </c>
      <c r="CD14" s="62">
        <f t="shared" si="10"/>
        <v>0.77668800528244042</v>
      </c>
      <c r="CE14" s="62">
        <f t="shared" si="10"/>
        <v>0.81254420426239204</v>
      </c>
      <c r="CF14" s="62">
        <f t="shared" si="10"/>
        <v>0.67698454669054331</v>
      </c>
      <c r="CG14" s="62">
        <f t="shared" si="10"/>
        <v>0.78219483370597398</v>
      </c>
      <c r="CH14" s="62">
        <f t="shared" si="10"/>
        <v>0.79753701177048442</v>
      </c>
      <c r="CI14" s="62">
        <f t="shared" si="10"/>
        <v>0.81685191101266441</v>
      </c>
      <c r="CJ14" s="62">
        <f t="shared" si="10"/>
        <v>0.74326053403050962</v>
      </c>
      <c r="CK14" s="62">
        <f t="shared" si="10"/>
        <v>0.30570484938326015</v>
      </c>
      <c r="CL14" s="62">
        <f t="shared" si="10"/>
        <v>0.85065252622782406</v>
      </c>
      <c r="CM14" s="62">
        <f t="shared" si="10"/>
        <v>0.52076822359995467</v>
      </c>
      <c r="CN14" s="62">
        <f t="shared" si="10"/>
        <v>0.99338039515959065</v>
      </c>
      <c r="CO14" s="62">
        <f t="shared" si="10"/>
        <v>0.9302396622042669</v>
      </c>
      <c r="CP14" s="62">
        <f t="shared" si="10"/>
        <v>0.87238772984005586</v>
      </c>
      <c r="CQ14" s="62">
        <f t="shared" si="10"/>
        <v>0.76859274557878143</v>
      </c>
      <c r="CR14" s="62">
        <f t="shared" si="10"/>
        <v>0.70210982482128126</v>
      </c>
      <c r="CS14" s="62">
        <f t="shared" si="10"/>
        <v>0.8164780401540499</v>
      </c>
      <c r="CT14" s="62">
        <f t="shared" si="10"/>
        <v>0.91284614383856566</v>
      </c>
      <c r="CU14" s="62">
        <f t="shared" si="10"/>
        <v>0.89215971203810773</v>
      </c>
      <c r="CV14" s="62">
        <f t="shared" si="10"/>
        <v>0.62612714532897229</v>
      </c>
      <c r="CW14" s="62">
        <f t="shared" si="10"/>
        <v>0.60979344577168126</v>
      </c>
      <c r="CX14" s="62">
        <f t="shared" si="10"/>
        <v>0</v>
      </c>
      <c r="CY14" s="62">
        <f t="shared" si="10"/>
        <v>1</v>
      </c>
      <c r="CZ14" s="62">
        <f t="shared" si="10"/>
        <v>0.86940810845107208</v>
      </c>
      <c r="DA14" s="62">
        <f t="shared" si="10"/>
        <v>0.84784223992425334</v>
      </c>
      <c r="DB14" s="62">
        <f t="shared" si="10"/>
        <v>0.93501081326839719</v>
      </c>
      <c r="DC14" s="62">
        <f t="shared" si="10"/>
        <v>1.3528461332587501E-2</v>
      </c>
      <c r="DD14" s="62">
        <f t="shared" si="10"/>
        <v>0.83067026930036014</v>
      </c>
      <c r="DE14" s="78">
        <f t="shared" si="10"/>
        <v>0.77097249449298666</v>
      </c>
    </row>
    <row r="15" spans="1:109" x14ac:dyDescent="0.25">
      <c r="A15" s="2" t="s">
        <v>12</v>
      </c>
      <c r="B15" s="14">
        <v>0.82597900000000002</v>
      </c>
      <c r="C15" s="14">
        <v>1.2663500000000001E-3</v>
      </c>
      <c r="D15" s="14">
        <v>-0.30838399999999999</v>
      </c>
      <c r="E15" s="22"/>
      <c r="F15" s="110">
        <v>0.82</v>
      </c>
      <c r="G15" s="8">
        <v>0.14000000000000001</v>
      </c>
      <c r="H15" s="111">
        <v>-0.11</v>
      </c>
      <c r="I15" s="95">
        <v>-0.5435262631098291</v>
      </c>
      <c r="J15" s="96">
        <v>1.2670722242846537</v>
      </c>
      <c r="K15" s="96">
        <v>-0.49269962744802248</v>
      </c>
      <c r="L15" s="96">
        <v>0.42238529442375655</v>
      </c>
      <c r="M15" s="96">
        <v>-1.355883140441722</v>
      </c>
      <c r="N15" s="96">
        <v>0.51661789449495965</v>
      </c>
      <c r="O15" s="96">
        <v>4.3890774995371681E-2</v>
      </c>
      <c r="P15" s="96">
        <v>0.51549410790954764</v>
      </c>
      <c r="Q15" s="96">
        <v>1.2725214272672649</v>
      </c>
      <c r="R15" s="96">
        <v>-3.9585775465321979E-2</v>
      </c>
      <c r="S15" s="96">
        <v>-0.70982537025916259</v>
      </c>
      <c r="T15" s="96">
        <v>-1.4462000605886813</v>
      </c>
      <c r="U15" s="96">
        <v>0.64228790884220621</v>
      </c>
      <c r="V15" s="96">
        <v>1.1290328913000842</v>
      </c>
      <c r="W15" s="96">
        <v>0.73025906981015709</v>
      </c>
      <c r="X15" s="96">
        <v>-0.86375951575651555</v>
      </c>
      <c r="Y15" s="96">
        <v>0.50489184191562864</v>
      </c>
      <c r="Z15" s="96">
        <v>-0.46732397573707884</v>
      </c>
      <c r="AA15" s="96">
        <v>0.92046321654440599</v>
      </c>
      <c r="AB15" s="96">
        <v>-2.1827153098630787</v>
      </c>
      <c r="AC15" s="96">
        <v>0.36331164030369167</v>
      </c>
      <c r="AD15" s="96">
        <v>0.80247768932976027</v>
      </c>
      <c r="AE15" s="96">
        <v>-0.44257269649601427</v>
      </c>
      <c r="AF15" s="96">
        <v>0.26560379541989038</v>
      </c>
      <c r="AG15" s="96">
        <v>-7.3949087321830559E-2</v>
      </c>
      <c r="AH15" s="96">
        <v>0.90274291026838183</v>
      </c>
      <c r="AI15" s="96">
        <v>-1.2270995738438757</v>
      </c>
      <c r="AJ15" s="96">
        <v>-2.0368580870604855</v>
      </c>
      <c r="AK15" s="96">
        <v>0.79471828440490655</v>
      </c>
      <c r="AL15" s="96">
        <v>-1.4505698555405895</v>
      </c>
      <c r="AM15" s="96">
        <v>0.60978933596005713</v>
      </c>
      <c r="AN15" s="96">
        <v>0.9119749208931992</v>
      </c>
      <c r="AO15" s="96">
        <v>0.91275053799450112</v>
      </c>
      <c r="AP15" s="96">
        <v>-7.1209759865346764E-2</v>
      </c>
      <c r="AQ15" s="96">
        <v>-0.81275422981773504</v>
      </c>
      <c r="AR15" s="96">
        <v>0.55955714220324493</v>
      </c>
      <c r="AS15" s="96">
        <v>1.2123758904010031</v>
      </c>
      <c r="AT15" s="96">
        <v>-0.95558029307379222</v>
      </c>
      <c r="AU15" s="96">
        <v>-0.87776955903173581</v>
      </c>
      <c r="AV15" s="96">
        <v>0.10579938759282327</v>
      </c>
      <c r="AW15" s="96">
        <v>-2.4367631306356996</v>
      </c>
      <c r="AX15" s="96">
        <v>1.0188489959464342</v>
      </c>
      <c r="AY15" s="96">
        <v>0.30841395949778205</v>
      </c>
      <c r="AZ15" s="96">
        <v>0.8757486053290866</v>
      </c>
      <c r="BA15" s="96">
        <v>1.0070908274097023</v>
      </c>
      <c r="BB15" s="96">
        <v>-1.8164648461189916</v>
      </c>
      <c r="BC15" s="96">
        <v>0.96497782169200907</v>
      </c>
      <c r="BD15" s="97">
        <v>0.72201176104099518</v>
      </c>
      <c r="BF15" s="129"/>
      <c r="BG15" s="129" t="s">
        <v>80</v>
      </c>
      <c r="BH15" s="90"/>
      <c r="BI15" s="89" t="s">
        <v>88</v>
      </c>
      <c r="BJ15" s="80">
        <f>SUMPRODUCT($C$12:$C$19,I12:I19)</f>
        <v>-0.29650107621202182</v>
      </c>
      <c r="BK15" s="80">
        <f t="shared" ref="BK15:DE15" si="11">SUMPRODUCT($C$12:$C$19,J12:J19)</f>
        <v>1.9905558987495673</v>
      </c>
      <c r="BL15" s="80">
        <f t="shared" si="11"/>
        <v>-0.94375759210002264</v>
      </c>
      <c r="BM15" s="80">
        <f t="shared" si="11"/>
        <v>-0.24931995051193129</v>
      </c>
      <c r="BN15" s="80">
        <f t="shared" si="11"/>
        <v>-3.9946439250800103E-2</v>
      </c>
      <c r="BO15" s="80">
        <f t="shared" si="11"/>
        <v>-2.2088228343275316</v>
      </c>
      <c r="BP15" s="80">
        <f t="shared" si="11"/>
        <v>1.1488431901662695</v>
      </c>
      <c r="BQ15" s="80">
        <f t="shared" si="11"/>
        <v>-1.3942739638592818</v>
      </c>
      <c r="BR15" s="80">
        <f t="shared" si="11"/>
        <v>-3.6015927888023893</v>
      </c>
      <c r="BS15" s="80">
        <f t="shared" si="11"/>
        <v>-4.327803607199403</v>
      </c>
      <c r="BT15" s="80">
        <f t="shared" si="11"/>
        <v>2.6257298772788609</v>
      </c>
      <c r="BU15" s="80">
        <f t="shared" si="11"/>
        <v>0.21821445830986397</v>
      </c>
      <c r="BV15" s="80">
        <f t="shared" si="11"/>
        <v>1.585191524512126</v>
      </c>
      <c r="BW15" s="80">
        <f t="shared" si="11"/>
        <v>-2.0379199053343733E-2</v>
      </c>
      <c r="BX15" s="80">
        <f t="shared" si="11"/>
        <v>-4.0625806943536968</v>
      </c>
      <c r="BY15" s="80">
        <f t="shared" si="11"/>
        <v>0.78713515927542166</v>
      </c>
      <c r="BZ15" s="80">
        <f t="shared" si="11"/>
        <v>-7.6050242094313991E-2</v>
      </c>
      <c r="CA15" s="80">
        <f t="shared" si="11"/>
        <v>0.87638456411817856</v>
      </c>
      <c r="CB15" s="80">
        <f t="shared" si="11"/>
        <v>-0.73114016031258799</v>
      </c>
      <c r="CC15" s="80">
        <f t="shared" si="11"/>
        <v>-2.8551406376516892</v>
      </c>
      <c r="CD15" s="80">
        <f t="shared" si="11"/>
        <v>1.4722551642546915</v>
      </c>
      <c r="CE15" s="80">
        <f t="shared" si="11"/>
        <v>-0.94610701855913426</v>
      </c>
      <c r="CF15" s="80">
        <f t="shared" si="11"/>
        <v>3.04706438468039</v>
      </c>
      <c r="CG15" s="80">
        <f t="shared" si="11"/>
        <v>2.0658014330925192</v>
      </c>
      <c r="CH15" s="80">
        <f t="shared" si="11"/>
        <v>0.5580434927600415</v>
      </c>
      <c r="CI15" s="80">
        <f t="shared" si="11"/>
        <v>-1.2378090303587282E-2</v>
      </c>
      <c r="CJ15" s="80">
        <f t="shared" si="11"/>
        <v>0.40185548841286045</v>
      </c>
      <c r="CK15" s="80">
        <f t="shared" si="11"/>
        <v>0.60309681261174619</v>
      </c>
      <c r="CL15" s="80">
        <f t="shared" si="11"/>
        <v>0.42442224981067173</v>
      </c>
      <c r="CM15" s="80">
        <f t="shared" si="11"/>
        <v>0.53995808801004253</v>
      </c>
      <c r="CN15" s="80">
        <f t="shared" si="11"/>
        <v>-0.46743993222764213</v>
      </c>
      <c r="CO15" s="80">
        <f t="shared" si="11"/>
        <v>1.750543657556777</v>
      </c>
      <c r="CP15" s="80">
        <f t="shared" si="11"/>
        <v>1.8542878868066048</v>
      </c>
      <c r="CQ15" s="80">
        <f t="shared" si="11"/>
        <v>0.66265282056522934</v>
      </c>
      <c r="CR15" s="80">
        <f t="shared" si="11"/>
        <v>-0.12553366969157564</v>
      </c>
      <c r="CS15" s="80">
        <f t="shared" si="11"/>
        <v>0.14378620352645566</v>
      </c>
      <c r="CT15" s="80">
        <f t="shared" si="11"/>
        <v>1.5762202390465956</v>
      </c>
      <c r="CU15" s="80">
        <f t="shared" si="11"/>
        <v>-0.60323302038966842</v>
      </c>
      <c r="CV15" s="80">
        <f t="shared" si="11"/>
        <v>0.49711189966142511</v>
      </c>
      <c r="CW15" s="80">
        <f t="shared" si="11"/>
        <v>1.8396678482094964</v>
      </c>
      <c r="CX15" s="80">
        <f t="shared" si="11"/>
        <v>-2.8250218274310082</v>
      </c>
      <c r="CY15" s="80">
        <f t="shared" si="11"/>
        <v>-0.58270736462497341</v>
      </c>
      <c r="CZ15" s="80">
        <f t="shared" si="11"/>
        <v>1.2306451414970072</v>
      </c>
      <c r="DA15" s="80">
        <f t="shared" si="11"/>
        <v>-1.111586253481101</v>
      </c>
      <c r="DB15" s="80">
        <f t="shared" si="11"/>
        <v>1.3080265155316027</v>
      </c>
      <c r="DC15" s="80">
        <f t="shared" si="11"/>
        <v>1.687259729808583</v>
      </c>
      <c r="DD15" s="80">
        <f t="shared" si="11"/>
        <v>-2.8277753356782203</v>
      </c>
      <c r="DE15" s="84">
        <f t="shared" si="11"/>
        <v>-0.58566203013712559</v>
      </c>
    </row>
    <row r="16" spans="1:109" x14ac:dyDescent="0.25">
      <c r="A16" s="2" t="s">
        <v>13</v>
      </c>
      <c r="B16" s="14">
        <v>0.41983500000000001</v>
      </c>
      <c r="C16" s="14">
        <v>-0.46609099999999998</v>
      </c>
      <c r="D16" s="14">
        <v>0.202988</v>
      </c>
      <c r="E16" s="22"/>
      <c r="F16" s="110">
        <v>0.34</v>
      </c>
      <c r="G16" s="8">
        <v>-0.68</v>
      </c>
      <c r="H16" s="111">
        <v>-0.24</v>
      </c>
      <c r="I16" s="95">
        <v>0.34260207592118574</v>
      </c>
      <c r="J16" s="96">
        <v>0.32836919304316348</v>
      </c>
      <c r="K16" s="96">
        <v>-0.73926860528238414</v>
      </c>
      <c r="L16" s="96">
        <v>0.70947190698752349</v>
      </c>
      <c r="M16" s="96">
        <v>-1.2209766680706973</v>
      </c>
      <c r="N16" s="96">
        <v>5.926401986687161E-2</v>
      </c>
      <c r="O16" s="96">
        <v>-0.98845670439985944</v>
      </c>
      <c r="P16" s="96">
        <v>-0.65525500785316027</v>
      </c>
      <c r="Q16" s="96">
        <v>2.0128034268936021</v>
      </c>
      <c r="R16" s="96">
        <v>3.030689694560718</v>
      </c>
      <c r="S16" s="96">
        <v>-1.0838587072474903</v>
      </c>
      <c r="T16" s="96">
        <v>-1.2510981577372133</v>
      </c>
      <c r="U16" s="96">
        <v>0.62551246710020847</v>
      </c>
      <c r="V16" s="96">
        <v>-0.24933040727577482</v>
      </c>
      <c r="W16" s="96">
        <v>0.55260532751001845</v>
      </c>
      <c r="X16" s="96">
        <v>6.3685231031136817E-3</v>
      </c>
      <c r="Y16" s="96">
        <v>0.73425065503488196</v>
      </c>
      <c r="Z16" s="96">
        <v>-0.73978030153682761</v>
      </c>
      <c r="AA16" s="96">
        <v>0.34019962136681076</v>
      </c>
      <c r="AB16" s="96">
        <v>1.1496066355503625</v>
      </c>
      <c r="AC16" s="96">
        <v>-1.0745385241136536</v>
      </c>
      <c r="AD16" s="96">
        <v>1.2469310959412541</v>
      </c>
      <c r="AE16" s="96">
        <v>-0.72563479710825485</v>
      </c>
      <c r="AF16" s="96">
        <v>-0.27688582325160305</v>
      </c>
      <c r="AG16" s="96">
        <v>-0.16315014244815448</v>
      </c>
      <c r="AH16" s="96">
        <v>0.66145551644286216</v>
      </c>
      <c r="AI16" s="96">
        <v>1.1357334663624179</v>
      </c>
      <c r="AJ16" s="96">
        <v>4.2704738572275198E-4</v>
      </c>
      <c r="AK16" s="96">
        <v>-0.34643153232946972</v>
      </c>
      <c r="AL16" s="96">
        <v>-0.86224142814161275</v>
      </c>
      <c r="AM16" s="96">
        <v>3.1509186123030011E-2</v>
      </c>
      <c r="AN16" s="96">
        <v>-0.44147265687838444</v>
      </c>
      <c r="AO16" s="96">
        <v>-0.72480651472166224</v>
      </c>
      <c r="AP16" s="96">
        <v>-0.85521606225744895</v>
      </c>
      <c r="AQ16" s="96">
        <v>-0.93696253957915188</v>
      </c>
      <c r="AR16" s="96">
        <v>0.93534976832155758</v>
      </c>
      <c r="AS16" s="96">
        <v>0.2230687338234548</v>
      </c>
      <c r="AT16" s="96">
        <v>3.0012456145771589</v>
      </c>
      <c r="AU16" s="96">
        <v>-1.0281191672809158</v>
      </c>
      <c r="AV16" s="96">
        <v>-1.0403993007320234</v>
      </c>
      <c r="AW16" s="96">
        <v>-1.3164140315754724</v>
      </c>
      <c r="AX16" s="96">
        <v>0.91514278055887044</v>
      </c>
      <c r="AY16" s="96">
        <v>0.35194801094312889</v>
      </c>
      <c r="AZ16" s="96">
        <v>-0.65158341091598782</v>
      </c>
      <c r="BA16" s="96">
        <v>8.787819891764119E-2</v>
      </c>
      <c r="BB16" s="96">
        <v>-0.80235109727456067</v>
      </c>
      <c r="BC16" s="96">
        <v>0.30145515426550246</v>
      </c>
      <c r="BD16" s="97">
        <v>-0.60965653258931496</v>
      </c>
      <c r="BF16" s="129"/>
      <c r="BG16" s="129"/>
      <c r="BH16" s="89">
        <v>1.6860999999999999</v>
      </c>
      <c r="BI16" s="89" t="s">
        <v>89</v>
      </c>
      <c r="BJ16" s="62">
        <f>(BJ15-MIN($BJ15:$DE15))/(MAX($BJ15:$DE15)-MIN($BJ15:$DE15))</f>
        <v>0.54662707663731835</v>
      </c>
      <c r="BK16" s="62">
        <f t="shared" ref="BK16:DE16" si="12">(BK15-MIN($BJ15:$DE15))/(MAX($BJ15:$DE15)-MIN($BJ15:$DE15))</f>
        <v>0.8567420478449097</v>
      </c>
      <c r="BL16" s="62">
        <f t="shared" si="12"/>
        <v>0.45886191031831813</v>
      </c>
      <c r="BM16" s="62">
        <f t="shared" si="12"/>
        <v>0.55302463192265228</v>
      </c>
      <c r="BN16" s="62">
        <f t="shared" si="12"/>
        <v>0.58141476873481823</v>
      </c>
      <c r="BO16" s="62">
        <f t="shared" si="12"/>
        <v>0.28732456976924964</v>
      </c>
      <c r="BP16" s="62">
        <f t="shared" si="12"/>
        <v>0.74260946818245632</v>
      </c>
      <c r="BQ16" s="62">
        <f t="shared" si="12"/>
        <v>0.39777385121606618</v>
      </c>
      <c r="BR16" s="62">
        <f t="shared" si="12"/>
        <v>9.8471026084347393E-2</v>
      </c>
      <c r="BS16" s="62">
        <f t="shared" si="12"/>
        <v>0</v>
      </c>
      <c r="BT16" s="62">
        <f t="shared" si="12"/>
        <v>0.94286887468827307</v>
      </c>
      <c r="BU16" s="62">
        <f t="shared" si="12"/>
        <v>0.6164202627782257</v>
      </c>
      <c r="BV16" s="62">
        <f t="shared" si="12"/>
        <v>0.80177640307895948</v>
      </c>
      <c r="BW16" s="62">
        <f t="shared" si="12"/>
        <v>0.58406800133762571</v>
      </c>
      <c r="BX16" s="62">
        <f t="shared" si="12"/>
        <v>3.5963072578076488E-2</v>
      </c>
      <c r="BY16" s="62">
        <f t="shared" si="12"/>
        <v>0.69356343355660111</v>
      </c>
      <c r="BZ16" s="62">
        <f t="shared" si="12"/>
        <v>0.57651925021390826</v>
      </c>
      <c r="CA16" s="62">
        <f t="shared" si="12"/>
        <v>0.70566526438815314</v>
      </c>
      <c r="CB16" s="62">
        <f t="shared" si="12"/>
        <v>0.48769190863442907</v>
      </c>
      <c r="CC16" s="62">
        <f t="shared" si="12"/>
        <v>0.19968668878808557</v>
      </c>
      <c r="CD16" s="62">
        <f t="shared" si="12"/>
        <v>0.7864627241925326</v>
      </c>
      <c r="CE16" s="62">
        <f t="shared" si="12"/>
        <v>0.45854333831652794</v>
      </c>
      <c r="CF16" s="62">
        <f t="shared" si="12"/>
        <v>1</v>
      </c>
      <c r="CG16" s="62">
        <f t="shared" si="12"/>
        <v>0.86694501478964714</v>
      </c>
      <c r="CH16" s="62">
        <f t="shared" si="12"/>
        <v>0.66249960071679637</v>
      </c>
      <c r="CI16" s="62">
        <f t="shared" si="12"/>
        <v>0.58515291685863102</v>
      </c>
      <c r="CJ16" s="62">
        <f t="shared" si="12"/>
        <v>0.64132118714801745</v>
      </c>
      <c r="CK16" s="62">
        <f t="shared" si="12"/>
        <v>0.66860863479053312</v>
      </c>
      <c r="CL16" s="62">
        <f t="shared" si="12"/>
        <v>0.64438114176993855</v>
      </c>
      <c r="CM16" s="62">
        <f t="shared" si="12"/>
        <v>0.66004729855085764</v>
      </c>
      <c r="CN16" s="62">
        <f t="shared" si="12"/>
        <v>0.52344851178655283</v>
      </c>
      <c r="CO16" s="62">
        <f t="shared" si="12"/>
        <v>0.82419743261151723</v>
      </c>
      <c r="CP16" s="62">
        <f t="shared" si="12"/>
        <v>0.83826469854279295</v>
      </c>
      <c r="CQ16" s="62">
        <f t="shared" si="12"/>
        <v>0.67668417024676897</v>
      </c>
      <c r="CR16" s="62">
        <f t="shared" si="12"/>
        <v>0.56980951281226977</v>
      </c>
      <c r="CS16" s="62">
        <f t="shared" si="12"/>
        <v>0.60632811538448805</v>
      </c>
      <c r="CT16" s="62">
        <f t="shared" si="12"/>
        <v>0.80055993581806628</v>
      </c>
      <c r="CU16" s="62">
        <f t="shared" si="12"/>
        <v>0.50503556008198769</v>
      </c>
      <c r="CV16" s="62">
        <f t="shared" si="12"/>
        <v>0.65423754190222416</v>
      </c>
      <c r="CW16" s="62">
        <f t="shared" si="12"/>
        <v>0.83628228494390466</v>
      </c>
      <c r="CX16" s="62">
        <f t="shared" si="12"/>
        <v>0.20377066835949539</v>
      </c>
      <c r="CY16" s="62">
        <f t="shared" si="12"/>
        <v>0.50781874966413276</v>
      </c>
      <c r="CZ16" s="62">
        <f t="shared" si="12"/>
        <v>0.75370145673341171</v>
      </c>
      <c r="DA16" s="62">
        <f t="shared" si="12"/>
        <v>0.4361050743226273</v>
      </c>
      <c r="DB16" s="62">
        <f t="shared" si="12"/>
        <v>0.76419403424392407</v>
      </c>
      <c r="DC16" s="62">
        <f t="shared" si="12"/>
        <v>0.81561640745718567</v>
      </c>
      <c r="DD16" s="62">
        <f t="shared" si="12"/>
        <v>0.20339730462603683</v>
      </c>
      <c r="DE16" s="78">
        <f t="shared" si="12"/>
        <v>0.50741810988110125</v>
      </c>
    </row>
    <row r="17" spans="1:109" x14ac:dyDescent="0.25">
      <c r="A17" s="2" t="s">
        <v>14</v>
      </c>
      <c r="B17" s="14">
        <v>0.45216200000000001</v>
      </c>
      <c r="C17" s="14">
        <v>-0.210232</v>
      </c>
      <c r="D17" s="14">
        <v>0.74114000000000002</v>
      </c>
      <c r="E17" s="22"/>
      <c r="F17" s="110">
        <v>0.43</v>
      </c>
      <c r="G17" s="8">
        <v>-0.32</v>
      </c>
      <c r="H17" s="111">
        <v>-0.18</v>
      </c>
      <c r="I17" s="95">
        <v>-0.29354981400456287</v>
      </c>
      <c r="J17" s="96">
        <v>0.10976646252275536</v>
      </c>
      <c r="K17" s="96">
        <v>0.11619266353123242</v>
      </c>
      <c r="L17" s="96">
        <v>0.36010215083868802</v>
      </c>
      <c r="M17" s="96">
        <v>-0.86954948317320924</v>
      </c>
      <c r="N17" s="96">
        <v>1.2211099395748091</v>
      </c>
      <c r="O17" s="96">
        <v>-0.69652371352754472</v>
      </c>
      <c r="P17" s="96">
        <v>2.2105102174658948</v>
      </c>
      <c r="Q17" s="96">
        <v>0.48241970779174737</v>
      </c>
      <c r="R17" s="96">
        <v>0.58957117673405679</v>
      </c>
      <c r="S17" s="96">
        <v>-1.0274336969691016</v>
      </c>
      <c r="T17" s="96">
        <v>-0.14541832556941692</v>
      </c>
      <c r="U17" s="96">
        <v>0.67583853829803298</v>
      </c>
      <c r="V17" s="96">
        <v>0.11487749933145286</v>
      </c>
      <c r="W17" s="96">
        <v>0.4499626504901903</v>
      </c>
      <c r="X17" s="96">
        <v>-0.14945820443410004</v>
      </c>
      <c r="Y17" s="96">
        <v>-0.68560230296848979</v>
      </c>
      <c r="Z17" s="96">
        <v>-0.19475395397535425</v>
      </c>
      <c r="AA17" s="96">
        <v>-0.45553929280502276</v>
      </c>
      <c r="AB17" s="96">
        <v>0.99875259199907152</v>
      </c>
      <c r="AC17" s="96">
        <v>-0.52968129138618747</v>
      </c>
      <c r="AD17" s="96">
        <v>-1.1862568614714375</v>
      </c>
      <c r="AE17" s="96">
        <v>-0.56375003773631516</v>
      </c>
      <c r="AF17" s="96">
        <v>-0.90376588721817075</v>
      </c>
      <c r="AG17" s="96">
        <v>8.6856806236525405E-2</v>
      </c>
      <c r="AH17" s="96">
        <v>-0.98083677056320895</v>
      </c>
      <c r="AI17" s="96">
        <v>0.63820710854851748</v>
      </c>
      <c r="AJ17" s="96">
        <v>-1.4047971157588699</v>
      </c>
      <c r="AK17" s="96">
        <v>-0.84032625287878326</v>
      </c>
      <c r="AL17" s="96">
        <v>-0.72921539465327312</v>
      </c>
      <c r="AM17" s="96">
        <v>3.5281357916469798</v>
      </c>
      <c r="AN17" s="96">
        <v>2.1488502933366869</v>
      </c>
      <c r="AO17" s="96">
        <v>0.37712191532425515</v>
      </c>
      <c r="AP17" s="96">
        <v>1.1307718025745965</v>
      </c>
      <c r="AQ17" s="96">
        <v>0.22129341980617895</v>
      </c>
      <c r="AR17" s="96">
        <v>-0.96055549374124505</v>
      </c>
      <c r="AS17" s="96">
        <v>-0.31548392096491978</v>
      </c>
      <c r="AT17" s="96">
        <v>0.52383376367606982</v>
      </c>
      <c r="AU17" s="96">
        <v>-0.53208528241789377</v>
      </c>
      <c r="AV17" s="96">
        <v>-1.2367863443431197</v>
      </c>
      <c r="AW17" s="96">
        <v>-1.0502512251462457</v>
      </c>
      <c r="AX17" s="96">
        <v>1.7913205195895479</v>
      </c>
      <c r="AY17" s="96">
        <v>-8.637908225360405E-2</v>
      </c>
      <c r="AZ17" s="96">
        <v>-0.49880142011063933</v>
      </c>
      <c r="BA17" s="96">
        <v>0.82855165380124118</v>
      </c>
      <c r="BB17" s="96">
        <v>-0.7451156340232673</v>
      </c>
      <c r="BC17" s="96">
        <v>-0.60035342302874661</v>
      </c>
      <c r="BD17" s="97">
        <v>-0.92177644799583014</v>
      </c>
      <c r="BF17" s="129"/>
      <c r="BG17" s="129" t="s">
        <v>83</v>
      </c>
      <c r="BH17" s="89"/>
      <c r="BI17" s="89" t="s">
        <v>88</v>
      </c>
      <c r="BJ17" s="62">
        <f>SUMPRODUCT($D$12:$D$19,I12:I19)</f>
        <v>2.7792493374202781E-2</v>
      </c>
      <c r="BK17" s="62">
        <f t="shared" ref="BK17:DE17" si="13">SUMPRODUCT($D$12:$D$19,J12:J19)</f>
        <v>-0.12622636682319111</v>
      </c>
      <c r="BL17" s="62">
        <f t="shared" si="13"/>
        <v>-0.25672492911263711</v>
      </c>
      <c r="BM17" s="62">
        <f t="shared" si="13"/>
        <v>0.41073710303435096</v>
      </c>
      <c r="BN17" s="62">
        <f t="shared" si="13"/>
        <v>-0.59852492452998807</v>
      </c>
      <c r="BO17" s="62">
        <f t="shared" si="13"/>
        <v>0.89313903929901173</v>
      </c>
      <c r="BP17" s="62">
        <f t="shared" si="13"/>
        <v>-1.0736889496956343</v>
      </c>
      <c r="BQ17" s="62">
        <f t="shared" si="13"/>
        <v>1.5398001214908499</v>
      </c>
      <c r="BR17" s="62">
        <f t="shared" si="13"/>
        <v>1.3159934762723945E-2</v>
      </c>
      <c r="BS17" s="62">
        <f t="shared" si="13"/>
        <v>-0.23396101985986006</v>
      </c>
      <c r="BT17" s="62">
        <f t="shared" si="13"/>
        <v>-0.45279293026265266</v>
      </c>
      <c r="BU17" s="62">
        <f t="shared" si="13"/>
        <v>1.0091427144154856</v>
      </c>
      <c r="BV17" s="62">
        <f t="shared" si="13"/>
        <v>0.75339576714883094</v>
      </c>
      <c r="BW17" s="62">
        <f t="shared" si="13"/>
        <v>-8.4811633954857968E-2</v>
      </c>
      <c r="BX17" s="62">
        <f t="shared" si="13"/>
        <v>-0.85511392245628359</v>
      </c>
      <c r="BY17" s="62">
        <f t="shared" si="13"/>
        <v>-0.15262603877696734</v>
      </c>
      <c r="BZ17" s="62">
        <f t="shared" si="13"/>
        <v>-1.0139596306118026</v>
      </c>
      <c r="CA17" s="62">
        <f t="shared" si="13"/>
        <v>-0.28787233250462169</v>
      </c>
      <c r="CB17" s="62">
        <f t="shared" si="13"/>
        <v>-1.4309367814389879</v>
      </c>
      <c r="CC17" s="62">
        <f t="shared" si="13"/>
        <v>2.3276003468530537</v>
      </c>
      <c r="CD17" s="62">
        <f t="shared" si="13"/>
        <v>-0.26339615144093859</v>
      </c>
      <c r="CE17" s="62">
        <f t="shared" si="13"/>
        <v>-0.52954592722883376</v>
      </c>
      <c r="CF17" s="62">
        <f t="shared" si="13"/>
        <v>0.22437897215297392</v>
      </c>
      <c r="CG17" s="62">
        <f t="shared" si="13"/>
        <v>-0.6102127536103723</v>
      </c>
      <c r="CH17" s="62">
        <f t="shared" si="13"/>
        <v>0.82406006511641372</v>
      </c>
      <c r="CI17" s="62">
        <f t="shared" si="13"/>
        <v>-1.4576305437002124</v>
      </c>
      <c r="CJ17" s="62">
        <f t="shared" si="13"/>
        <v>2.1575516204626055</v>
      </c>
      <c r="CK17" s="62">
        <f t="shared" si="13"/>
        <v>0.48172776889850299</v>
      </c>
      <c r="CL17" s="62">
        <f t="shared" si="13"/>
        <v>-1.554199804025991</v>
      </c>
      <c r="CM17" s="62">
        <f t="shared" si="13"/>
        <v>-0.15116410137518438</v>
      </c>
      <c r="CN17" s="62">
        <f t="shared" si="13"/>
        <v>2.9255387821581147</v>
      </c>
      <c r="CO17" s="62">
        <f t="shared" si="13"/>
        <v>1.3288407143954353</v>
      </c>
      <c r="CP17" s="62">
        <f t="shared" si="13"/>
        <v>-0.18159028012029615</v>
      </c>
      <c r="CQ17" s="62">
        <f t="shared" si="13"/>
        <v>0.97148959577983907</v>
      </c>
      <c r="CR17" s="62">
        <f t="shared" si="13"/>
        <v>-6.4716985561233939E-2</v>
      </c>
      <c r="CS17" s="62">
        <f t="shared" si="13"/>
        <v>-0.74013664961887549</v>
      </c>
      <c r="CT17" s="62">
        <f t="shared" si="13"/>
        <v>-0.49621971159075529</v>
      </c>
      <c r="CU17" s="62">
        <f t="shared" si="13"/>
        <v>1.7164439138331249</v>
      </c>
      <c r="CV17" s="62">
        <f t="shared" si="13"/>
        <v>-0.44150346191031287</v>
      </c>
      <c r="CW17" s="62">
        <f t="shared" si="13"/>
        <v>-1.209775896262326</v>
      </c>
      <c r="CX17" s="62">
        <f t="shared" si="13"/>
        <v>-0.1080904164700987</v>
      </c>
      <c r="CY17" s="62">
        <f t="shared" si="13"/>
        <v>1.4862849981951691</v>
      </c>
      <c r="CZ17" s="62">
        <f t="shared" si="13"/>
        <v>-0.17629385332214809</v>
      </c>
      <c r="DA17" s="62">
        <f t="shared" si="13"/>
        <v>-1.8041253772784476</v>
      </c>
      <c r="DB17" s="62">
        <f t="shared" si="13"/>
        <v>0.26603312373150229</v>
      </c>
      <c r="DC17" s="62">
        <f t="shared" si="13"/>
        <v>0.60792947485389282</v>
      </c>
      <c r="DD17" s="62">
        <f t="shared" si="13"/>
        <v>-2.063564353836977</v>
      </c>
      <c r="DE17" s="78">
        <f t="shared" si="13"/>
        <v>-1.5456408225756129</v>
      </c>
    </row>
    <row r="18" spans="1:109" x14ac:dyDescent="0.25">
      <c r="A18" s="2" t="s">
        <v>15</v>
      </c>
      <c r="B18" s="14">
        <v>-0.19725000000000001</v>
      </c>
      <c r="C18" s="14">
        <v>-0.70801199999999997</v>
      </c>
      <c r="D18" s="14">
        <v>-0.44251499999999999</v>
      </c>
      <c r="E18" s="22"/>
      <c r="F18" s="110">
        <v>-0.24</v>
      </c>
      <c r="G18" s="8">
        <v>-0.1</v>
      </c>
      <c r="H18" s="111">
        <v>-0.48</v>
      </c>
      <c r="I18" s="95">
        <v>0.6745127809900392</v>
      </c>
      <c r="J18" s="96">
        <v>-0.84632173887365469</v>
      </c>
      <c r="K18" s="96">
        <v>0.30832236051891704</v>
      </c>
      <c r="L18" s="96">
        <v>-0.48487052833432659</v>
      </c>
      <c r="M18" s="96">
        <v>-0.50157398322289737</v>
      </c>
      <c r="N18" s="96">
        <v>0.21262672919997611</v>
      </c>
      <c r="O18" s="96">
        <v>8.987436154222761E-2</v>
      </c>
      <c r="P18" s="96">
        <v>0.37498841089842899</v>
      </c>
      <c r="Q18" s="96">
        <v>1.5710925415799768</v>
      </c>
      <c r="R18" s="96">
        <v>1.4932691729327678</v>
      </c>
      <c r="S18" s="96">
        <v>-0.47062878719031986</v>
      </c>
      <c r="T18" s="96">
        <v>-0.3468717398125658</v>
      </c>
      <c r="U18" s="96">
        <v>-0.6752346551899272</v>
      </c>
      <c r="V18" s="96">
        <v>-0.77699485410210667</v>
      </c>
      <c r="W18" s="96">
        <v>2.5542744300695523</v>
      </c>
      <c r="X18" s="96">
        <v>0.45323130901112058</v>
      </c>
      <c r="Y18" s="96">
        <v>-0.20901889551295233</v>
      </c>
      <c r="Z18" s="96">
        <v>0.76358830375822229</v>
      </c>
      <c r="AA18" s="96">
        <v>1.6831689109701651</v>
      </c>
      <c r="AB18" s="96">
        <v>1.0690920847058865</v>
      </c>
      <c r="AC18" s="96">
        <v>-0.97994897418438531</v>
      </c>
      <c r="AD18" s="96">
        <v>0.53558269788619428</v>
      </c>
      <c r="AE18" s="96">
        <v>-1.245219603461901</v>
      </c>
      <c r="AF18" s="96">
        <v>-0.3956499741132265</v>
      </c>
      <c r="AG18" s="96">
        <v>-1.1526937600329392</v>
      </c>
      <c r="AH18" s="96">
        <v>0.74658684275161136</v>
      </c>
      <c r="AI18" s="96">
        <v>-1.3067953249187043</v>
      </c>
      <c r="AJ18" s="96">
        <v>-0.49781099062802214</v>
      </c>
      <c r="AK18" s="96">
        <v>0.11059696837854863</v>
      </c>
      <c r="AL18" s="96">
        <v>-0.95863485116929559</v>
      </c>
      <c r="AM18" s="96">
        <v>-1.2776793572169558</v>
      </c>
      <c r="AN18" s="96">
        <v>-1.0052983225449212</v>
      </c>
      <c r="AO18" s="96">
        <v>-0.46780793590168179</v>
      </c>
      <c r="AP18" s="96">
        <v>1.9484306336578996E-4</v>
      </c>
      <c r="AQ18" s="96">
        <v>0.52212836440597632</v>
      </c>
      <c r="AR18" s="96">
        <v>0.53465046304983099</v>
      </c>
      <c r="AS18" s="96">
        <v>-0.88528299443377978</v>
      </c>
      <c r="AT18" s="96">
        <v>-1.3160120999834379</v>
      </c>
      <c r="AU18" s="96">
        <v>1.0839950487665695</v>
      </c>
      <c r="AV18" s="96">
        <v>0.15997978180359318</v>
      </c>
      <c r="AW18" s="96">
        <v>2.4844404291724573</v>
      </c>
      <c r="AX18" s="96">
        <v>-1.1539163741706813</v>
      </c>
      <c r="AY18" s="96">
        <v>-1.1830812089600784</v>
      </c>
      <c r="AZ18" s="96">
        <v>0.90108882034771753</v>
      </c>
      <c r="BA18" s="96">
        <v>-0.89975102373983484</v>
      </c>
      <c r="BB18" s="96">
        <v>-0.98856214233159456</v>
      </c>
      <c r="BC18" s="96">
        <v>1.4865867901749061</v>
      </c>
      <c r="BD18" s="97">
        <v>0.21178767405213877</v>
      </c>
      <c r="BF18" s="129"/>
      <c r="BG18" s="129"/>
      <c r="BH18" s="89">
        <v>1.0831999999999999</v>
      </c>
      <c r="BI18" s="89" t="s">
        <v>89</v>
      </c>
      <c r="BJ18" s="62">
        <f>(BJ17-MIN($BJ17:$DE17))/(MAX($BJ17:$DE17)-MIN($BJ17:$DE17))</f>
        <v>0.41918492967655441</v>
      </c>
      <c r="BK18" s="62">
        <f t="shared" ref="BK18:DE18" si="14">(BK17-MIN($BJ17:$DE17))/(MAX($BJ17:$DE17)-MIN($BJ17:$DE17))</f>
        <v>0.38831387810694717</v>
      </c>
      <c r="BL18" s="62">
        <f t="shared" si="14"/>
        <v>0.36215716040994617</v>
      </c>
      <c r="BM18" s="62">
        <f t="shared" si="14"/>
        <v>0.49594113198820877</v>
      </c>
      <c r="BN18" s="62">
        <f t="shared" si="14"/>
        <v>0.29364785400748838</v>
      </c>
      <c r="BO18" s="62">
        <f t="shared" si="14"/>
        <v>0.59263224522342239</v>
      </c>
      <c r="BP18" s="62">
        <f t="shared" si="14"/>
        <v>0.19840748470394348</v>
      </c>
      <c r="BQ18" s="62">
        <f t="shared" si="14"/>
        <v>0.72224694040307202</v>
      </c>
      <c r="BR18" s="62">
        <f t="shared" si="14"/>
        <v>0.41625202606389738</v>
      </c>
      <c r="BS18" s="62">
        <f t="shared" si="14"/>
        <v>0.36671988614085788</v>
      </c>
      <c r="BT18" s="62">
        <f t="shared" si="14"/>
        <v>0.32285791246787904</v>
      </c>
      <c r="BU18" s="62">
        <f t="shared" si="14"/>
        <v>0.61588365373400966</v>
      </c>
      <c r="BV18" s="62">
        <f t="shared" si="14"/>
        <v>0.56462254721939253</v>
      </c>
      <c r="BW18" s="62">
        <f t="shared" si="14"/>
        <v>0.39661491573624302</v>
      </c>
      <c r="BX18" s="62">
        <f t="shared" si="14"/>
        <v>0.24221796953084321</v>
      </c>
      <c r="BY18" s="62">
        <f t="shared" si="14"/>
        <v>0.38302241163809242</v>
      </c>
      <c r="BZ18" s="62">
        <f t="shared" si="14"/>
        <v>0.21037943987418242</v>
      </c>
      <c r="CA18" s="62">
        <f t="shared" si="14"/>
        <v>0.35591407371821915</v>
      </c>
      <c r="CB18" s="62">
        <f t="shared" si="14"/>
        <v>0.12680186301095769</v>
      </c>
      <c r="CC18" s="62">
        <f t="shared" si="14"/>
        <v>0.88015111754433584</v>
      </c>
      <c r="CD18" s="62">
        <f t="shared" si="14"/>
        <v>0.36082000177713092</v>
      </c>
      <c r="CE18" s="62">
        <f t="shared" si="14"/>
        <v>0.30747378532638381</v>
      </c>
      <c r="CF18" s="62">
        <f t="shared" si="14"/>
        <v>0.45858809962917585</v>
      </c>
      <c r="CG18" s="62">
        <f t="shared" si="14"/>
        <v>0.29130518263714533</v>
      </c>
      <c r="CH18" s="62">
        <f t="shared" si="14"/>
        <v>0.57878627485568013</v>
      </c>
      <c r="CI18" s="62">
        <f t="shared" si="14"/>
        <v>0.12145145001415356</v>
      </c>
      <c r="CJ18" s="62">
        <f t="shared" si="14"/>
        <v>0.84606709046468087</v>
      </c>
      <c r="CK18" s="62">
        <f t="shared" si="14"/>
        <v>0.51017027576997842</v>
      </c>
      <c r="CL18" s="62">
        <f t="shared" si="14"/>
        <v>0.10209541393042212</v>
      </c>
      <c r="CM18" s="62">
        <f t="shared" si="14"/>
        <v>0.38331543773154703</v>
      </c>
      <c r="CN18" s="62">
        <f t="shared" si="14"/>
        <v>1</v>
      </c>
      <c r="CO18" s="62">
        <f t="shared" si="14"/>
        <v>0.67996290631017131</v>
      </c>
      <c r="CP18" s="62">
        <f t="shared" si="14"/>
        <v>0.3772169110192819</v>
      </c>
      <c r="CQ18" s="62">
        <f t="shared" si="14"/>
        <v>0.60833658212428698</v>
      </c>
      <c r="CR18" s="62">
        <f t="shared" si="14"/>
        <v>0.40064262329126354</v>
      </c>
      <c r="CS18" s="62">
        <f t="shared" si="14"/>
        <v>0.26526364922583223</v>
      </c>
      <c r="CT18" s="62">
        <f t="shared" si="14"/>
        <v>0.31415358623040573</v>
      </c>
      <c r="CU18" s="62">
        <f t="shared" si="14"/>
        <v>0.75765286157311873</v>
      </c>
      <c r="CV18" s="62">
        <f t="shared" si="14"/>
        <v>0.32512073767806349</v>
      </c>
      <c r="CW18" s="62">
        <f t="shared" si="14"/>
        <v>0.17113064899676811</v>
      </c>
      <c r="CX18" s="62">
        <f t="shared" si="14"/>
        <v>0.3919489904425183</v>
      </c>
      <c r="CY18" s="62">
        <f t="shared" si="14"/>
        <v>0.7115205389162832</v>
      </c>
      <c r="CZ18" s="62">
        <f t="shared" si="14"/>
        <v>0.37827850999885315</v>
      </c>
      <c r="DA18" s="62">
        <f t="shared" si="14"/>
        <v>5.20011251494771E-2</v>
      </c>
      <c r="DB18" s="62">
        <f t="shared" si="14"/>
        <v>0.46693712558496425</v>
      </c>
      <c r="DC18" s="62">
        <f t="shared" si="14"/>
        <v>0.5354657452191619</v>
      </c>
      <c r="DD18" s="62">
        <f t="shared" si="14"/>
        <v>0</v>
      </c>
      <c r="DE18" s="79">
        <f t="shared" si="14"/>
        <v>0.10381094901099147</v>
      </c>
    </row>
    <row r="19" spans="1:109" ht="15.75" thickBot="1" x14ac:dyDescent="0.3">
      <c r="A19" s="2" t="s">
        <v>16</v>
      </c>
      <c r="B19" s="15">
        <v>0.31504799999999999</v>
      </c>
      <c r="C19" s="15">
        <v>-0.45279000000000003</v>
      </c>
      <c r="D19" s="15">
        <v>-0.34883700000000001</v>
      </c>
      <c r="E19" s="22"/>
      <c r="F19" s="110">
        <v>0.19</v>
      </c>
      <c r="G19" s="8">
        <v>-0.18</v>
      </c>
      <c r="H19" s="111">
        <v>-0.42</v>
      </c>
      <c r="I19" s="95">
        <v>-0.74849478995842955</v>
      </c>
      <c r="J19" s="96">
        <v>-0.49525148106676398</v>
      </c>
      <c r="K19" s="96">
        <v>1.0594397194551888</v>
      </c>
      <c r="L19" s="96">
        <v>0.22249179813602468</v>
      </c>
      <c r="M19" s="96">
        <v>1.614661540818572</v>
      </c>
      <c r="N19" s="96">
        <v>0.53008737718693055</v>
      </c>
      <c r="O19" s="96">
        <v>0.21942426095449036</v>
      </c>
      <c r="P19" s="96">
        <v>-0.22204518132231213</v>
      </c>
      <c r="Q19" s="96">
        <v>0.10832848773249844</v>
      </c>
      <c r="R19" s="96">
        <v>2.3680044333628634</v>
      </c>
      <c r="S19" s="96">
        <v>-1.2261503330171712</v>
      </c>
      <c r="T19" s="96">
        <v>-1.2369284311876214</v>
      </c>
      <c r="U19" s="96">
        <v>-0.94883394324516279</v>
      </c>
      <c r="V19" s="96">
        <v>0.57023960794226791</v>
      </c>
      <c r="W19" s="96">
        <v>1.2217042439787642</v>
      </c>
      <c r="X19" s="96">
        <v>-0.47535357541992257</v>
      </c>
      <c r="Y19" s="96">
        <v>1.1893895693446292</v>
      </c>
      <c r="Z19" s="96">
        <v>-1.104708678930199</v>
      </c>
      <c r="AA19" s="96">
        <v>-0.1008659808042297</v>
      </c>
      <c r="AB19" s="96">
        <v>-1.0656312034267714</v>
      </c>
      <c r="AC19" s="96">
        <v>-0.21000960045077907</v>
      </c>
      <c r="AD19" s="96">
        <v>-1.1198897781689421</v>
      </c>
      <c r="AE19" s="96">
        <v>-1.2128649624547478</v>
      </c>
      <c r="AF19" s="96">
        <v>-1.008787086584368</v>
      </c>
      <c r="AG19" s="96">
        <v>-0.43258208048957919</v>
      </c>
      <c r="AH19" s="96">
        <v>7.8171408784514076E-2</v>
      </c>
      <c r="AI19" s="96">
        <v>-1.1326542732537117</v>
      </c>
      <c r="AJ19" s="96">
        <v>-1.2373316104180885</v>
      </c>
      <c r="AK19" s="96">
        <v>1.0011050760406697</v>
      </c>
      <c r="AL19" s="96">
        <v>1.0374378711602763</v>
      </c>
      <c r="AM19" s="96">
        <v>0.45688461164061833</v>
      </c>
      <c r="AN19" s="96">
        <v>-0.10176997249232085</v>
      </c>
      <c r="AO19" s="96">
        <v>-0.34618758287229628</v>
      </c>
      <c r="AP19" s="96">
        <v>-0.96890995957990589</v>
      </c>
      <c r="AQ19" s="96">
        <v>0.18863724453749761</v>
      </c>
      <c r="AR19" s="96">
        <v>-0.91568421127941779</v>
      </c>
      <c r="AS19" s="96">
        <v>-2.2697484982103108E-5</v>
      </c>
      <c r="AT19" s="96">
        <v>0.27913863444634179</v>
      </c>
      <c r="AU19" s="96">
        <v>-1.2144999196341582</v>
      </c>
      <c r="AV19" s="96">
        <v>-0.82404430318844468</v>
      </c>
      <c r="AW19" s="96">
        <v>-1.2334258745567028</v>
      </c>
      <c r="AX19" s="96">
        <v>0.75423983684979645</v>
      </c>
      <c r="AY19" s="96">
        <v>0.89488821340391955</v>
      </c>
      <c r="AZ19" s="96">
        <v>1.7935334556055393</v>
      </c>
      <c r="BA19" s="96">
        <v>0.33420220423443381</v>
      </c>
      <c r="BB19" s="96">
        <v>-0.23393966349449047</v>
      </c>
      <c r="BC19" s="96">
        <v>2.4690106599039647</v>
      </c>
      <c r="BD19" s="97">
        <v>1.425846919261724</v>
      </c>
      <c r="BF19" s="129"/>
      <c r="BG19" s="130" t="s">
        <v>85</v>
      </c>
      <c r="BH19" s="82">
        <f>1/3</f>
        <v>0.33333333333333331</v>
      </c>
      <c r="BI19" s="70" t="s">
        <v>88</v>
      </c>
      <c r="BJ19" s="71">
        <f>($BH14*BJ14^{0.33}+$BH16*BJ16^{0.33}+$BH18*BJ18^{0.33})^{3}/$BH20</f>
        <v>18.440362029411869</v>
      </c>
      <c r="BK19" s="71">
        <f>($BH14*BK14^{0.33}+$BH16*BK16^{0.33}+$BH18*BK18^{0.33})^{3}/$BH20</f>
        <v>24.433258079770635</v>
      </c>
      <c r="BL19" s="71">
        <f>($BH14*BL14^{0.33}+$BH16*BL16^{0.33}+$BH18*BL18^{0.33})^{3}/$BH20</f>
        <v>18.011946783983174</v>
      </c>
      <c r="BM19" s="71">
        <f>($BH14*BM14^{0.33}+$BH16*BM16^{0.33}+$BH18*BM18^{0.33})^{3}/$BH20</f>
        <v>21.765873034685875</v>
      </c>
      <c r="BN19" s="71">
        <f>($BH14*BN14^{0.33}+$BH16*BN16^{0.33}+$BH18*BN18^{0.33})^{3}/$BH20</f>
        <v>14.183409573171689</v>
      </c>
      <c r="BO19" s="71">
        <f>($BH14*BO14^{0.33}+$BH16*BO16^{0.33}+$BH18*BO18^{0.33})^{3}/$BH20</f>
        <v>19.04310195048717</v>
      </c>
      <c r="BP19" s="71">
        <f>($BH14*BP14^{0.33}+$BH16*BP16^{0.33}+$BH18*BP18^{0.33})^{3}/$BH20</f>
        <v>18.859727080754269</v>
      </c>
      <c r="BQ19" s="71">
        <f>($BH14*BQ14^{0.33}+$BH16*BQ16^{0.33}+$BH18*BQ18^{0.33})^{3}/$BH20</f>
        <v>20.964298285202016</v>
      </c>
      <c r="BR19" s="71">
        <f>($BH14*BR14^{0.33}+$BH16*BR16^{0.33}+$BH18*BR18^{0.33})^{3}/$BH20</f>
        <v>14.787503272348502</v>
      </c>
      <c r="BS19" s="71">
        <f>($BH14*BS14^{0.33}+$BH16*BS16^{0.33}+$BH18*BS18^{0.33})^{3}/$BH20</f>
        <v>7.8488362930925701</v>
      </c>
      <c r="BT19" s="71">
        <f>($BH14*BT14^{0.33}+$BH16*BT16^{0.33}+$BH18*BT18^{0.33})^{3}/$BH20</f>
        <v>21.016742118827914</v>
      </c>
      <c r="BU19" s="71">
        <f>($BH14*BU14^{0.33}+$BH16*BU16^{0.33}+$BH18*BU18^{0.33})^{3}/$BH20</f>
        <v>18.439458522450764</v>
      </c>
      <c r="BV19" s="71">
        <f>($BH14*BV14^{0.33}+$BH16*BV16^{0.33}+$BH18*BV18^{0.33})^{3}/$BH20</f>
        <v>24.514699780643625</v>
      </c>
      <c r="BW19" s="71">
        <f>($BH14*BW14^{0.33}+$BH16*BW16^{0.33}+$BH18*BW18^{0.33})^{3}/$BH20</f>
        <v>21.49431526491929</v>
      </c>
      <c r="BX19" s="71">
        <f>($BH14*BX14^{0.33}+$BH16*BX16^{0.33}+$BH18*BX18^{0.33})^{3}/$BH20</f>
        <v>9.2766017436667845</v>
      </c>
      <c r="BY19" s="71">
        <f>($BH14*BY14^{0.33}+$BH16*BY16^{0.33}+$BH18*BY18^{0.33})^{3}/$BH20</f>
        <v>19.84823092359704</v>
      </c>
      <c r="BZ19" s="71">
        <f>($BH14*BZ14^{0.33}+$BH16*BZ16^{0.33}+$BH18*BZ18^{0.33})^{3}/$BH20</f>
        <v>19.295352463599805</v>
      </c>
      <c r="CA19" s="71">
        <f>($BH14*CA14^{0.33}+$BH16*CA16^{0.33}+$BH18*CA18^{0.33})^{3}/$BH20</f>
        <v>19.766749224507748</v>
      </c>
      <c r="CB19" s="71">
        <f>($BH14*CB14^{0.33}+$BH16*CB16^{0.33}+$BH18*CB18^{0.33})^{3}/$BH20</f>
        <v>16.862507596859615</v>
      </c>
      <c r="CC19" s="71">
        <f>($BH14*CC14^{0.33}+$BH16*CC16^{0.33}+$BH18*CC18^{0.33})^{3}/$BH20</f>
        <v>13.685508464378639</v>
      </c>
      <c r="CD19" s="71">
        <f>($BH14*CD14^{0.33}+$BH16*CD16^{0.33}+$BH18*CD18^{0.33})^{3}/$BH20</f>
        <v>21.462430758006143</v>
      </c>
      <c r="CE19" s="71">
        <f>($BH14*CE14^{0.33}+$BH16*CE16^{0.33}+$BH18*CE18^{0.33})^{3}/$BH20</f>
        <v>18.307161972611269</v>
      </c>
      <c r="CF19" s="71">
        <f>($BH14*CF14^{0.33}+$BH16*CF16^{0.33}+$BH18*CF18^{0.33})^{3}/$BH20</f>
        <v>22.480305943503758</v>
      </c>
      <c r="CG19" s="71">
        <f>($BH14*CG14^{0.33}+$BH16*CG16^{0.33}+$BH18*CG18^{0.33})^{3}/$BH20</f>
        <v>21.517404570765532</v>
      </c>
      <c r="CH19" s="71">
        <f>($BH14*CH14^{0.33}+$BH16*CH16^{0.33}+$BH18*CH18^{0.33})^{3}/$BH20</f>
        <v>22.358232577246692</v>
      </c>
      <c r="CI19" s="71">
        <f>($BH14*CI14^{0.33}+$BH16*CI16^{0.33}+$BH18*CI18^{0.33})^{3}/$BH20</f>
        <v>17.385006129243607</v>
      </c>
      <c r="CJ19" s="71">
        <f>($BH14*CJ14^{0.33}+$BH16*CJ16^{0.33}+$BH18*CJ18^{0.33})^{3}/$BH20</f>
        <v>22.962071983296923</v>
      </c>
      <c r="CK19" s="71">
        <f>($BH14*CK14^{0.33}+$BH16*CK16^{0.33}+$BH18*CK18^{0.33})^{3}/$BH20</f>
        <v>13.784640653247928</v>
      </c>
      <c r="CL19" s="71">
        <f>($BH14*CL14^{0.33}+$BH16*CL16^{0.33}+$BH18*CL18^{0.33})^{3}/$BH20</f>
        <v>17.972594572152737</v>
      </c>
      <c r="CM19" s="71">
        <f>($BH14*CM14^{0.33}+$BH16*CM16^{0.33}+$BH18*CM18^{0.33})^{3}/$BH20</f>
        <v>16.725032473991611</v>
      </c>
      <c r="CN19" s="71">
        <f>($BH14*CN14^{0.33}+$BH16*CN16^{0.33}+$BH18*CN18^{0.33})^{3}/$BH20</f>
        <v>26.119650962058209</v>
      </c>
      <c r="CO19" s="71">
        <f>($BH14*CO14^{0.33}+$BH16*CO16^{0.33}+$BH18*CO18^{0.33})^{3}/$BH20</f>
        <v>26.569720872173551</v>
      </c>
      <c r="CP19" s="71">
        <f>($BH14*CP14^{0.33}+$BH16*CP16^{0.33}+$BH18*CP18^{0.33})^{3}/$BH20</f>
        <v>23.428885230227245</v>
      </c>
      <c r="CQ19" s="71">
        <f>($BH14*CQ14^{0.33}+$BH16*CQ16^{0.33}+$BH18*CQ18^{0.33})^{3}/$BH20</f>
        <v>22.270741465912707</v>
      </c>
      <c r="CR19" s="71">
        <f>($BH14*CR14^{0.33}+$BH16*CR16^{0.33}+$BH18*CR18^{0.33})^{3}/$BH20</f>
        <v>18.774851855393873</v>
      </c>
      <c r="CS19" s="71">
        <f>($BH14*CS14^{0.33}+$BH16*CS16^{0.33}+$BH18*CS18^{0.33})^{3}/$BH20</f>
        <v>19.447224637731978</v>
      </c>
      <c r="CT19" s="71">
        <f>($BH14*CT14^{0.33}+$BH16*CT16^{0.33}+$BH18*CT18^{0.33})^{3}/$BH20</f>
        <v>23.027227896552787</v>
      </c>
      <c r="CU19" s="71">
        <f>($BH14*CU14^{0.33}+$BH16*CU16^{0.33}+$BH18*CU18^{0.33})^{3}/$BH20</f>
        <v>23.130458656943649</v>
      </c>
      <c r="CV19" s="71">
        <f>($BH14*CV14^{0.33}+$BH16*CV16^{0.33}+$BH18*CV18^{0.33})^{3}/$BH20</f>
        <v>17.819867220256345</v>
      </c>
      <c r="CW19" s="71">
        <f>($BH14*CW14^{0.33}+$BH16*CW16^{0.33}+$BH18*CW18^{0.33})^{3}/$BH20</f>
        <v>17.362134622453684</v>
      </c>
      <c r="CX19" s="71">
        <f>($BH14*CX14^{0.33}+$BH16*CX16^{0.33}+$BH18*CX18^{0.33})^{3}/$BH20</f>
        <v>1.0289176182124899</v>
      </c>
      <c r="CY19" s="71">
        <f>($BH14*CY14^{0.33}+$BH16*CY16^{0.33}+$BH18*CY18^{0.33})^{3}/$BH20</f>
        <v>24.34066134509338</v>
      </c>
      <c r="CZ19" s="71">
        <f>($BH14*CZ14^{0.33}+$BH16*CZ16^{0.33}+$BH18*CZ18^{0.33})^{3}/$BH20</f>
        <v>22.646820846324214</v>
      </c>
      <c r="DA19" s="71">
        <f>($BH14*DA14^{0.33}+$BH16*DA16^{0.33}+$BH18*DA18^{0.33})^{3}/$BH20</f>
        <v>14.907605767543473</v>
      </c>
      <c r="DB19" s="71">
        <f>($BH14*DB14^{0.33}+$BH16*DB16^{0.33}+$BH18*DB18^{0.33})^{3}/$BH20</f>
        <v>24.439765900241142</v>
      </c>
      <c r="DC19" s="71">
        <f>($BH14*DC14^{0.33}+$BH16*DC16^{0.33}+$BH18*DC18^{0.33})^{3}/$BH20</f>
        <v>5.5392410863318684</v>
      </c>
      <c r="DD19" s="71">
        <f>($BH14*DD14^{0.33}+$BH16*DD16^{0.33}+$BH18*DD18^{0.33})^{3}/$BH20</f>
        <v>8.7464638739276097</v>
      </c>
      <c r="DE19" s="71">
        <f>($BH14*DE14^{0.33}+$BH16*DE16^{0.33}+$BH18*DE18^{0.33})^{3}/$BH20</f>
        <v>15.822107923716871</v>
      </c>
    </row>
    <row r="20" spans="1:109" x14ac:dyDescent="0.25">
      <c r="A20" s="3" t="s">
        <v>17</v>
      </c>
      <c r="B20" s="20">
        <v>-0.52559299999999998</v>
      </c>
      <c r="C20" s="20">
        <v>-0.44479800000000003</v>
      </c>
      <c r="D20" s="20">
        <v>0.47342299999999998</v>
      </c>
      <c r="E20" s="22"/>
      <c r="F20" s="112">
        <v>-0.55000000000000004</v>
      </c>
      <c r="G20" s="9">
        <v>-0.22</v>
      </c>
      <c r="H20" s="113">
        <v>0.3</v>
      </c>
      <c r="I20" s="95">
        <v>-0.10453276575498043</v>
      </c>
      <c r="J20" s="96">
        <v>-0.9633127447653631</v>
      </c>
      <c r="K20" s="96">
        <v>-0.85988748153503003</v>
      </c>
      <c r="L20" s="96">
        <v>-0.2757404239851361</v>
      </c>
      <c r="M20" s="96">
        <v>1.493608456300844</v>
      </c>
      <c r="N20" s="96">
        <v>-0.20993817219104774</v>
      </c>
      <c r="O20" s="96">
        <v>-0.81297295347729304</v>
      </c>
      <c r="P20" s="96">
        <v>-0.68030225105779463</v>
      </c>
      <c r="Q20" s="96">
        <v>-0.56712847178182835</v>
      </c>
      <c r="R20" s="96">
        <v>0.35501661639276877</v>
      </c>
      <c r="S20" s="96">
        <v>-0.62897040084853717</v>
      </c>
      <c r="T20" s="96">
        <v>0.67260376134157518</v>
      </c>
      <c r="U20" s="96">
        <v>-0.20232214459783371</v>
      </c>
      <c r="V20" s="96">
        <v>-0.91624588961889808</v>
      </c>
      <c r="W20" s="96">
        <v>1.7591021700706178</v>
      </c>
      <c r="X20" s="96">
        <v>-0.18221591309938667</v>
      </c>
      <c r="Y20" s="96">
        <v>-0.64785808826897917</v>
      </c>
      <c r="Z20" s="96">
        <v>0.16461665288062469</v>
      </c>
      <c r="AA20" s="96">
        <v>-0.57763858695519077</v>
      </c>
      <c r="AB20" s="96">
        <v>0.20254426402045872</v>
      </c>
      <c r="AC20" s="96">
        <v>0.22341211280459039</v>
      </c>
      <c r="AD20" s="96">
        <v>-0.88304010954439627</v>
      </c>
      <c r="AE20" s="96">
        <v>2.40478657514159</v>
      </c>
      <c r="AF20" s="96">
        <v>-0.93772299228407674</v>
      </c>
      <c r="AG20" s="96">
        <v>0.24519396043700162</v>
      </c>
      <c r="AH20" s="96">
        <v>-0.70863374587254591</v>
      </c>
      <c r="AI20" s="96">
        <v>0.37329499545830003</v>
      </c>
      <c r="AJ20" s="96">
        <v>-0.1634806072415409</v>
      </c>
      <c r="AK20" s="96">
        <v>-0.35905943755906811</v>
      </c>
      <c r="AL20" s="96">
        <v>2.3248183580446593</v>
      </c>
      <c r="AM20" s="96">
        <v>-1.1485338369326339</v>
      </c>
      <c r="AN20" s="96">
        <v>-0.2760450418466826</v>
      </c>
      <c r="AO20" s="96">
        <v>-1.0466317764972501</v>
      </c>
      <c r="AP20" s="96">
        <v>0.75363792305845001</v>
      </c>
      <c r="AQ20" s="96">
        <v>-0.21146140676242012</v>
      </c>
      <c r="AR20" s="96">
        <v>-0.53316118336937368</v>
      </c>
      <c r="AS20" s="96">
        <v>0.92728274207642913</v>
      </c>
      <c r="AT20" s="96">
        <v>0.73322707369844731</v>
      </c>
      <c r="AU20" s="96">
        <v>0.809387059103305</v>
      </c>
      <c r="AV20" s="96">
        <v>2.21088314306256</v>
      </c>
      <c r="AW20" s="96">
        <v>-0.56743314774883147</v>
      </c>
      <c r="AX20" s="96">
        <v>-0.85699343027079267</v>
      </c>
      <c r="AY20" s="96">
        <v>-0.93939851762826454</v>
      </c>
      <c r="AZ20" s="96">
        <v>-0.89659660307072553</v>
      </c>
      <c r="BA20" s="96">
        <v>-0.9333057246064228</v>
      </c>
      <c r="BB20" s="96">
        <v>2.9705027631156167</v>
      </c>
      <c r="BC20" s="96">
        <v>-9.4327341074983667E-2</v>
      </c>
      <c r="BD20" s="97">
        <v>-0.4390274367605343</v>
      </c>
      <c r="BF20" s="129"/>
      <c r="BG20" s="130"/>
      <c r="BH20" s="73">
        <f>SUM(BH14:BH18)</f>
        <v>5.5991</v>
      </c>
      <c r="BI20" s="70" t="s">
        <v>89</v>
      </c>
      <c r="BJ20" s="71">
        <f>(BJ19-MIN($BJ19:$DE19))/(MAX($BJ19:$DE19)-MIN($BJ19:$DE19))</f>
        <v>0.68171091715759102</v>
      </c>
      <c r="BK20" s="71">
        <f t="shared" ref="BK20:DE20" si="15">(BK19-MIN($BJ19:$DE19))/(MAX($BJ19:$DE19)-MIN($BJ19:$DE19))</f>
        <v>0.9163509944789392</v>
      </c>
      <c r="BL20" s="71">
        <f t="shared" si="15"/>
        <v>0.6649371594504111</v>
      </c>
      <c r="BM20" s="71">
        <f t="shared" si="15"/>
        <v>0.81191477066240436</v>
      </c>
      <c r="BN20" s="71">
        <f t="shared" si="15"/>
        <v>0.51503830259994265</v>
      </c>
      <c r="BO20" s="71">
        <f t="shared" si="15"/>
        <v>0.70531001523927817</v>
      </c>
      <c r="BP20" s="71">
        <f t="shared" si="15"/>
        <v>0.69813033228610155</v>
      </c>
      <c r="BQ20" s="71">
        <f t="shared" si="15"/>
        <v>0.78053068530245995</v>
      </c>
      <c r="BR20" s="71">
        <f t="shared" si="15"/>
        <v>0.53869040520494305</v>
      </c>
      <c r="BS20" s="71">
        <f t="shared" si="15"/>
        <v>0.26702052425944728</v>
      </c>
      <c r="BT20" s="71">
        <f t="shared" si="15"/>
        <v>0.78258402063042243</v>
      </c>
      <c r="BU20" s="71">
        <f t="shared" si="15"/>
        <v>0.68167554211663706</v>
      </c>
      <c r="BV20" s="71">
        <f t="shared" si="15"/>
        <v>0.9195396843593312</v>
      </c>
      <c r="BW20" s="71">
        <f t="shared" si="15"/>
        <v>0.80128245941258214</v>
      </c>
      <c r="BX20" s="71">
        <f t="shared" si="15"/>
        <v>0.32292187694508712</v>
      </c>
      <c r="BY20" s="71">
        <f t="shared" si="15"/>
        <v>0.73683325924629672</v>
      </c>
      <c r="BZ20" s="71">
        <f t="shared" si="15"/>
        <v>0.7151863887661567</v>
      </c>
      <c r="CA20" s="71">
        <f t="shared" si="15"/>
        <v>0.73364300331428511</v>
      </c>
      <c r="CB20" s="71">
        <f t="shared" si="15"/>
        <v>0.61993312509431475</v>
      </c>
      <c r="CC20" s="71">
        <f t="shared" si="15"/>
        <v>0.49554396235377873</v>
      </c>
      <c r="CD20" s="71">
        <f t="shared" si="15"/>
        <v>0.80003408415217592</v>
      </c>
      <c r="CE20" s="71">
        <f t="shared" si="15"/>
        <v>0.67649573048252265</v>
      </c>
      <c r="CF20" s="71">
        <f t="shared" si="15"/>
        <v>0.83988698836104247</v>
      </c>
      <c r="CG20" s="71">
        <f t="shared" si="15"/>
        <v>0.80218647584529401</v>
      </c>
      <c r="CH20" s="71">
        <f t="shared" si="15"/>
        <v>0.83510744540605986</v>
      </c>
      <c r="CI20" s="71">
        <f t="shared" si="15"/>
        <v>0.64039052916217465</v>
      </c>
      <c r="CJ20" s="71">
        <f t="shared" si="15"/>
        <v>0.85874959166301368</v>
      </c>
      <c r="CK20" s="71">
        <f t="shared" si="15"/>
        <v>0.49942528855497847</v>
      </c>
      <c r="CL20" s="71">
        <f t="shared" si="15"/>
        <v>0.66339640086740392</v>
      </c>
      <c r="CM20" s="71">
        <f t="shared" si="15"/>
        <v>0.61455055660181124</v>
      </c>
      <c r="CN20" s="71">
        <f t="shared" si="15"/>
        <v>0.98237839641767954</v>
      </c>
      <c r="CO20" s="71">
        <f t="shared" si="15"/>
        <v>1</v>
      </c>
      <c r="CP20" s="71">
        <f t="shared" si="15"/>
        <v>0.8770267477214444</v>
      </c>
      <c r="CQ20" s="71">
        <f t="shared" si="15"/>
        <v>0.83168190273756848</v>
      </c>
      <c r="CR20" s="71">
        <f t="shared" si="15"/>
        <v>0.69480720949640495</v>
      </c>
      <c r="CS20" s="71">
        <f t="shared" si="15"/>
        <v>0.72113264553114775</v>
      </c>
      <c r="CT20" s="71">
        <f t="shared" si="15"/>
        <v>0.86130064350770308</v>
      </c>
      <c r="CU20" s="71">
        <f t="shared" si="15"/>
        <v>0.8653424412289572</v>
      </c>
      <c r="CV20" s="71">
        <f t="shared" si="15"/>
        <v>0.65741666129626475</v>
      </c>
      <c r="CW20" s="71">
        <f t="shared" si="15"/>
        <v>0.63949504022384718</v>
      </c>
      <c r="CX20" s="71">
        <f>(CX19-MIN($BJ19:$DE19))/(MAX($BJ19:$DE19)-MIN($BJ19:$DE19))</f>
        <v>0</v>
      </c>
      <c r="CY20" s="71">
        <f t="shared" si="15"/>
        <v>0.91272555115374177</v>
      </c>
      <c r="CZ20" s="71">
        <f t="shared" si="15"/>
        <v>0.84640655241565499</v>
      </c>
      <c r="DA20" s="71">
        <f t="shared" si="15"/>
        <v>0.54339278257345214</v>
      </c>
      <c r="DB20" s="71">
        <f t="shared" si="15"/>
        <v>0.9166057954108362</v>
      </c>
      <c r="DC20" s="71">
        <f t="shared" si="15"/>
        <v>0.17659285901354269</v>
      </c>
      <c r="DD20" s="71">
        <f t="shared" si="15"/>
        <v>0.30216536962353463</v>
      </c>
      <c r="DE20" s="71">
        <f t="shared" si="15"/>
        <v>0.57919831880033534</v>
      </c>
    </row>
    <row r="21" spans="1:109" x14ac:dyDescent="0.25">
      <c r="A21" s="3" t="s">
        <v>18</v>
      </c>
      <c r="B21" s="18">
        <v>0.810029</v>
      </c>
      <c r="C21" s="18">
        <v>-0.27837600000000001</v>
      </c>
      <c r="D21" s="18">
        <v>0.40389199999999997</v>
      </c>
      <c r="E21" s="22"/>
      <c r="F21" s="112">
        <v>0.68</v>
      </c>
      <c r="G21" s="9">
        <v>-0.3</v>
      </c>
      <c r="H21" s="113">
        <v>0.03</v>
      </c>
      <c r="I21" s="95">
        <v>0.49627555894461733</v>
      </c>
      <c r="J21" s="96">
        <v>-0.22306042573504595</v>
      </c>
      <c r="K21" s="96">
        <v>1.1180131939441256</v>
      </c>
      <c r="L21" s="96">
        <v>0.49989031263647526</v>
      </c>
      <c r="M21" s="96">
        <v>-1.0761422970134411</v>
      </c>
      <c r="N21" s="96">
        <v>1.9566360504550904</v>
      </c>
      <c r="O21" s="96">
        <v>0.77461159321765305</v>
      </c>
      <c r="P21" s="96">
        <v>0.60110341600848816</v>
      </c>
      <c r="Q21" s="96">
        <v>0.8577509281303779</v>
      </c>
      <c r="R21" s="96">
        <v>-0.71828168151953808</v>
      </c>
      <c r="S21" s="96">
        <v>5.8890362229847205E-2</v>
      </c>
      <c r="T21" s="96">
        <v>-1.8063225427686775</v>
      </c>
      <c r="U21" s="96">
        <v>-0.8773308439612727</v>
      </c>
      <c r="V21" s="96">
        <v>-0.32065877541520144</v>
      </c>
      <c r="W21" s="96">
        <v>-0.68936365198467731</v>
      </c>
      <c r="X21" s="96">
        <v>-0.65321611506610122</v>
      </c>
      <c r="Y21" s="96">
        <v>0.66255422877006753</v>
      </c>
      <c r="Z21" s="96">
        <v>-0.13630633713046347</v>
      </c>
      <c r="AA21" s="96">
        <v>0.60833292339220346</v>
      </c>
      <c r="AB21" s="96">
        <v>0.80352962275251383</v>
      </c>
      <c r="AC21" s="96">
        <v>-0.78696200166483254</v>
      </c>
      <c r="AD21" s="96">
        <v>0.26493132266573083</v>
      </c>
      <c r="AE21" s="96">
        <v>0.66978373615378284</v>
      </c>
      <c r="AF21" s="96">
        <v>-0.83756855335083902</v>
      </c>
      <c r="AG21" s="96">
        <v>1.3963492282171615</v>
      </c>
      <c r="AH21" s="96">
        <v>0.18179198775300601</v>
      </c>
      <c r="AI21" s="96">
        <v>0.42036573141560779</v>
      </c>
      <c r="AJ21" s="96">
        <v>-1.9617569515185544</v>
      </c>
      <c r="AK21" s="96">
        <v>-0.43271613986278729</v>
      </c>
      <c r="AL21" s="96">
        <v>-0.83756855335083902</v>
      </c>
      <c r="AM21" s="96">
        <v>0.61917718446777614</v>
      </c>
      <c r="AN21" s="96">
        <v>1.1866935140894204</v>
      </c>
      <c r="AO21" s="96">
        <v>-1.0652980359378683</v>
      </c>
      <c r="AP21" s="96">
        <v>-0.15076535189789383</v>
      </c>
      <c r="AQ21" s="96">
        <v>-0.79419150904854785</v>
      </c>
      <c r="AR21" s="96">
        <v>1.5590131443507538</v>
      </c>
      <c r="AS21" s="96">
        <v>2.1626770108909739</v>
      </c>
      <c r="AT21" s="96">
        <v>1.0493328737988314</v>
      </c>
      <c r="AU21" s="96">
        <v>-1.2641094889900366</v>
      </c>
      <c r="AV21" s="96">
        <v>-0.48693744524065136</v>
      </c>
      <c r="AW21" s="96">
        <v>-1.9219946609081209</v>
      </c>
      <c r="AX21" s="96">
        <v>2.01808686321667</v>
      </c>
      <c r="AY21" s="96">
        <v>0.19986575621229405</v>
      </c>
      <c r="AZ21" s="96">
        <v>-0.4833226915487937</v>
      </c>
      <c r="BA21" s="96">
        <v>-0.66406037614167401</v>
      </c>
      <c r="BB21" s="96">
        <v>-1.0942160654727291</v>
      </c>
      <c r="BC21" s="96">
        <v>-0.26643747003733731</v>
      </c>
      <c r="BD21" s="97">
        <v>-0.61706857814752525</v>
      </c>
      <c r="BF21" s="129"/>
      <c r="BG21" s="130"/>
      <c r="BH21" s="81"/>
      <c r="BI21" s="70" t="s">
        <v>227</v>
      </c>
      <c r="BJ21" s="75">
        <f>RANK(BJ20,$BJ$20:$DE$20,0)</f>
        <v>28</v>
      </c>
      <c r="BK21" s="75">
        <f t="shared" ref="BK21:DE21" si="16">RANK(BK20,$BJ$20:$DE$20,0)</f>
        <v>5</v>
      </c>
      <c r="BL21" s="75">
        <f t="shared" si="16"/>
        <v>31</v>
      </c>
      <c r="BM21" s="75">
        <f t="shared" si="16"/>
        <v>15</v>
      </c>
      <c r="BN21" s="75">
        <f t="shared" si="16"/>
        <v>41</v>
      </c>
      <c r="BO21" s="75">
        <f t="shared" si="16"/>
        <v>25</v>
      </c>
      <c r="BP21" s="75">
        <f t="shared" si="16"/>
        <v>26</v>
      </c>
      <c r="BQ21" s="75">
        <f t="shared" si="16"/>
        <v>20</v>
      </c>
      <c r="BR21" s="75">
        <f t="shared" si="16"/>
        <v>40</v>
      </c>
      <c r="BS21" s="75">
        <f t="shared" si="16"/>
        <v>46</v>
      </c>
      <c r="BT21" s="75">
        <f t="shared" si="16"/>
        <v>19</v>
      </c>
      <c r="BU21" s="75">
        <f t="shared" si="16"/>
        <v>29</v>
      </c>
      <c r="BV21" s="75">
        <f t="shared" si="16"/>
        <v>3</v>
      </c>
      <c r="BW21" s="75">
        <f t="shared" si="16"/>
        <v>17</v>
      </c>
      <c r="BX21" s="75">
        <f t="shared" si="16"/>
        <v>44</v>
      </c>
      <c r="BY21" s="75">
        <f t="shared" si="16"/>
        <v>21</v>
      </c>
      <c r="BZ21" s="75">
        <f t="shared" si="16"/>
        <v>24</v>
      </c>
      <c r="CA21" s="75">
        <f t="shared" si="16"/>
        <v>22</v>
      </c>
      <c r="CB21" s="75">
        <f t="shared" si="16"/>
        <v>36</v>
      </c>
      <c r="CC21" s="75">
        <f t="shared" si="16"/>
        <v>43</v>
      </c>
      <c r="CD21" s="75">
        <f t="shared" si="16"/>
        <v>18</v>
      </c>
      <c r="CE21" s="75">
        <f t="shared" si="16"/>
        <v>30</v>
      </c>
      <c r="CF21" s="75">
        <f t="shared" si="16"/>
        <v>12</v>
      </c>
      <c r="CG21" s="75">
        <f t="shared" si="16"/>
        <v>16</v>
      </c>
      <c r="CH21" s="75">
        <f t="shared" si="16"/>
        <v>13</v>
      </c>
      <c r="CI21" s="75">
        <f t="shared" si="16"/>
        <v>34</v>
      </c>
      <c r="CJ21" s="75">
        <f t="shared" si="16"/>
        <v>10</v>
      </c>
      <c r="CK21" s="75">
        <f t="shared" si="16"/>
        <v>42</v>
      </c>
      <c r="CL21" s="75">
        <f t="shared" si="16"/>
        <v>32</v>
      </c>
      <c r="CM21" s="75">
        <f t="shared" si="16"/>
        <v>37</v>
      </c>
      <c r="CN21" s="75">
        <f t="shared" si="16"/>
        <v>2</v>
      </c>
      <c r="CO21" s="75">
        <f t="shared" si="16"/>
        <v>1</v>
      </c>
      <c r="CP21" s="75">
        <f t="shared" si="16"/>
        <v>7</v>
      </c>
      <c r="CQ21" s="75">
        <f t="shared" si="16"/>
        <v>14</v>
      </c>
      <c r="CR21" s="75">
        <f t="shared" si="16"/>
        <v>27</v>
      </c>
      <c r="CS21" s="75">
        <f t="shared" si="16"/>
        <v>23</v>
      </c>
      <c r="CT21" s="75">
        <f t="shared" si="16"/>
        <v>9</v>
      </c>
      <c r="CU21" s="75">
        <f t="shared" si="16"/>
        <v>8</v>
      </c>
      <c r="CV21" s="75">
        <f t="shared" si="16"/>
        <v>33</v>
      </c>
      <c r="CW21" s="75">
        <f t="shared" si="16"/>
        <v>35</v>
      </c>
      <c r="CX21" s="75">
        <f t="shared" si="16"/>
        <v>48</v>
      </c>
      <c r="CY21" s="75">
        <f t="shared" si="16"/>
        <v>6</v>
      </c>
      <c r="CZ21" s="75">
        <f t="shared" si="16"/>
        <v>11</v>
      </c>
      <c r="DA21" s="75">
        <f t="shared" si="16"/>
        <v>39</v>
      </c>
      <c r="DB21" s="75">
        <f t="shared" si="16"/>
        <v>4</v>
      </c>
      <c r="DC21" s="75">
        <f t="shared" si="16"/>
        <v>47</v>
      </c>
      <c r="DD21" s="75">
        <f t="shared" si="16"/>
        <v>45</v>
      </c>
      <c r="DE21" s="75">
        <f t="shared" si="16"/>
        <v>38</v>
      </c>
    </row>
    <row r="22" spans="1:109" x14ac:dyDescent="0.25">
      <c r="A22" s="3" t="s">
        <v>19</v>
      </c>
      <c r="B22" s="18">
        <v>-0.72475000000000001</v>
      </c>
      <c r="C22" s="18">
        <v>0.49543900000000002</v>
      </c>
      <c r="D22" s="18">
        <v>-0.30956800000000001</v>
      </c>
      <c r="E22" s="22"/>
      <c r="F22" s="112">
        <v>-0.63</v>
      </c>
      <c r="G22" s="9">
        <v>0.32</v>
      </c>
      <c r="H22" s="113">
        <v>-0.22</v>
      </c>
      <c r="I22" s="95">
        <v>-2.0486627155284348E-2</v>
      </c>
      <c r="J22" s="96">
        <v>-0.78113950782093611</v>
      </c>
      <c r="K22" s="96">
        <v>-0.14328433410485028</v>
      </c>
      <c r="L22" s="96">
        <v>-0.22046596496186538</v>
      </c>
      <c r="M22" s="96">
        <v>1.0975884193494654</v>
      </c>
      <c r="N22" s="96">
        <v>-1.7371523768154433</v>
      </c>
      <c r="O22" s="96">
        <v>-1.5038752281902492</v>
      </c>
      <c r="P22" s="96">
        <v>-0.64294396927894704</v>
      </c>
      <c r="Q22" s="96">
        <v>-0.36270343429686541</v>
      </c>
      <c r="R22" s="96">
        <v>0.61063199523911604</v>
      </c>
      <c r="S22" s="96">
        <v>0.38428387083051208</v>
      </c>
      <c r="T22" s="96">
        <v>2.1342474313092858</v>
      </c>
      <c r="U22" s="96">
        <v>0.69685985215668134</v>
      </c>
      <c r="V22" s="96">
        <v>0.76191569063466347</v>
      </c>
      <c r="W22" s="96">
        <v>0.87855426494726263</v>
      </c>
      <c r="X22" s="96">
        <v>0.2151001962087746</v>
      </c>
      <c r="Y22" s="96">
        <v>-0.24991431788237378</v>
      </c>
      <c r="Z22" s="96">
        <v>-9.4588691693815355E-2</v>
      </c>
      <c r="AA22" s="96">
        <v>-0.79114809835601041</v>
      </c>
      <c r="AB22" s="96">
        <v>-0.76535673043870323</v>
      </c>
      <c r="AC22" s="96">
        <v>1.0346497827154404</v>
      </c>
      <c r="AD22" s="96">
        <v>0.20990342804633194</v>
      </c>
      <c r="AE22" s="96">
        <v>-1.4141828591643901</v>
      </c>
      <c r="AF22" s="96">
        <v>0.84621881860317505</v>
      </c>
      <c r="AG22" s="96">
        <v>-0.66584824377267482</v>
      </c>
      <c r="AH22" s="96">
        <v>-0.58577951949208051</v>
      </c>
      <c r="AI22" s="96">
        <v>0.28265818232052642</v>
      </c>
      <c r="AJ22" s="96">
        <v>2.4250035585983953</v>
      </c>
      <c r="AK22" s="96">
        <v>0.33789790315834056</v>
      </c>
      <c r="AL22" s="96">
        <v>0.56482344625166037</v>
      </c>
      <c r="AM22" s="96">
        <v>-0.28744653238890272</v>
      </c>
      <c r="AN22" s="96">
        <v>-1.5475665753337462</v>
      </c>
      <c r="AO22" s="96" t="s">
        <v>74</v>
      </c>
      <c r="AP22" s="96">
        <v>0.53556756622605817</v>
      </c>
      <c r="AQ22" s="96">
        <v>1.0704497411678231</v>
      </c>
      <c r="AR22" s="96">
        <v>-1.8672640537714105</v>
      </c>
      <c r="AS22" s="96">
        <v>-1.001136026697667</v>
      </c>
      <c r="AT22" s="96">
        <v>-0.89065658502203882</v>
      </c>
      <c r="AU22" s="96">
        <v>0.93283162131054986</v>
      </c>
      <c r="AV22" s="96">
        <v>-0.70203314801486727</v>
      </c>
      <c r="AW22" s="96">
        <v>2.3836923031065225</v>
      </c>
      <c r="AX22" s="96">
        <v>-1.6759459962355658</v>
      </c>
      <c r="AY22" s="96">
        <v>-0.27686052316911258</v>
      </c>
      <c r="AZ22" s="96">
        <v>0.84583387281336531</v>
      </c>
      <c r="BA22" s="96">
        <v>-0.33364002716616803</v>
      </c>
      <c r="BB22" s="96">
        <v>0.28650764021863256</v>
      </c>
      <c r="BC22" s="96">
        <v>6.535628397246987E-2</v>
      </c>
      <c r="BD22" s="97">
        <v>-3.9156497961095035E-2</v>
      </c>
      <c r="BF22" s="129"/>
      <c r="BG22" s="130"/>
      <c r="BH22" s="81"/>
      <c r="BI22" s="70" t="s">
        <v>228</v>
      </c>
      <c r="BJ22" s="75">
        <f>RANK(BJ20,$BJ$20:$DE$20,1)</f>
        <v>21</v>
      </c>
      <c r="BK22" s="75">
        <f t="shared" ref="BK22:DE22" si="17">RANK(BK20,$BJ$20:$DE$20,1)</f>
        <v>44</v>
      </c>
      <c r="BL22" s="75">
        <f t="shared" si="17"/>
        <v>18</v>
      </c>
      <c r="BM22" s="75">
        <f t="shared" si="17"/>
        <v>34</v>
      </c>
      <c r="BN22" s="75">
        <f t="shared" si="17"/>
        <v>8</v>
      </c>
      <c r="BO22" s="75">
        <f t="shared" si="17"/>
        <v>24</v>
      </c>
      <c r="BP22" s="75">
        <f t="shared" si="17"/>
        <v>23</v>
      </c>
      <c r="BQ22" s="75">
        <f t="shared" si="17"/>
        <v>29</v>
      </c>
      <c r="BR22" s="75">
        <f t="shared" si="17"/>
        <v>9</v>
      </c>
      <c r="BS22" s="75">
        <f t="shared" si="17"/>
        <v>3</v>
      </c>
      <c r="BT22" s="75">
        <f t="shared" si="17"/>
        <v>30</v>
      </c>
      <c r="BU22" s="75">
        <f t="shared" si="17"/>
        <v>20</v>
      </c>
      <c r="BV22" s="75">
        <f t="shared" si="17"/>
        <v>46</v>
      </c>
      <c r="BW22" s="75">
        <f t="shared" si="17"/>
        <v>32</v>
      </c>
      <c r="BX22" s="75">
        <f t="shared" si="17"/>
        <v>5</v>
      </c>
      <c r="BY22" s="75">
        <f t="shared" si="17"/>
        <v>28</v>
      </c>
      <c r="BZ22" s="75">
        <f t="shared" si="17"/>
        <v>25</v>
      </c>
      <c r="CA22" s="75">
        <f t="shared" si="17"/>
        <v>27</v>
      </c>
      <c r="CB22" s="75">
        <f t="shared" si="17"/>
        <v>13</v>
      </c>
      <c r="CC22" s="75">
        <f t="shared" si="17"/>
        <v>6</v>
      </c>
      <c r="CD22" s="75">
        <f t="shared" si="17"/>
        <v>31</v>
      </c>
      <c r="CE22" s="75">
        <f t="shared" si="17"/>
        <v>19</v>
      </c>
      <c r="CF22" s="75">
        <f t="shared" si="17"/>
        <v>37</v>
      </c>
      <c r="CG22" s="75">
        <f t="shared" si="17"/>
        <v>33</v>
      </c>
      <c r="CH22" s="75">
        <f t="shared" si="17"/>
        <v>36</v>
      </c>
      <c r="CI22" s="75">
        <f t="shared" si="17"/>
        <v>15</v>
      </c>
      <c r="CJ22" s="75">
        <f t="shared" si="17"/>
        <v>39</v>
      </c>
      <c r="CK22" s="75">
        <f t="shared" si="17"/>
        <v>7</v>
      </c>
      <c r="CL22" s="75">
        <f t="shared" si="17"/>
        <v>17</v>
      </c>
      <c r="CM22" s="75">
        <f t="shared" si="17"/>
        <v>12</v>
      </c>
      <c r="CN22" s="75">
        <f t="shared" si="17"/>
        <v>47</v>
      </c>
      <c r="CO22" s="75">
        <f t="shared" si="17"/>
        <v>48</v>
      </c>
      <c r="CP22" s="75">
        <f t="shared" si="17"/>
        <v>42</v>
      </c>
      <c r="CQ22" s="75">
        <f t="shared" si="17"/>
        <v>35</v>
      </c>
      <c r="CR22" s="75">
        <f t="shared" si="17"/>
        <v>22</v>
      </c>
      <c r="CS22" s="75">
        <f t="shared" si="17"/>
        <v>26</v>
      </c>
      <c r="CT22" s="75">
        <f t="shared" si="17"/>
        <v>40</v>
      </c>
      <c r="CU22" s="75">
        <f t="shared" si="17"/>
        <v>41</v>
      </c>
      <c r="CV22" s="75">
        <f t="shared" si="17"/>
        <v>16</v>
      </c>
      <c r="CW22" s="75">
        <f t="shared" si="17"/>
        <v>14</v>
      </c>
      <c r="CX22" s="75">
        <f t="shared" si="17"/>
        <v>1</v>
      </c>
      <c r="CY22" s="75">
        <f t="shared" si="17"/>
        <v>43</v>
      </c>
      <c r="CZ22" s="75">
        <f t="shared" si="17"/>
        <v>38</v>
      </c>
      <c r="DA22" s="75">
        <f t="shared" si="17"/>
        <v>10</v>
      </c>
      <c r="DB22" s="75">
        <f t="shared" si="17"/>
        <v>45</v>
      </c>
      <c r="DC22" s="75">
        <f t="shared" si="17"/>
        <v>2</v>
      </c>
      <c r="DD22" s="75">
        <f t="shared" si="17"/>
        <v>4</v>
      </c>
      <c r="DE22" s="75">
        <f t="shared" si="17"/>
        <v>11</v>
      </c>
    </row>
    <row r="23" spans="1:109" x14ac:dyDescent="0.25">
      <c r="A23" s="3" t="s">
        <v>20</v>
      </c>
      <c r="B23" s="18">
        <v>-0.83925399999999994</v>
      </c>
      <c r="C23" s="18">
        <v>0.148619</v>
      </c>
      <c r="D23" s="18">
        <v>0.27260000000000001</v>
      </c>
      <c r="E23" s="22"/>
      <c r="F23" s="112">
        <v>-0.81</v>
      </c>
      <c r="G23" s="9">
        <v>0.12</v>
      </c>
      <c r="H23" s="113">
        <v>-0.03</v>
      </c>
      <c r="I23" s="95">
        <v>-0.25119105807653713</v>
      </c>
      <c r="J23" s="96">
        <v>-1.610599090833327</v>
      </c>
      <c r="K23" s="96">
        <v>-0.2014842466595787</v>
      </c>
      <c r="L23" s="96">
        <v>-0.93587493789917686</v>
      </c>
      <c r="M23" s="96">
        <v>0.62231469954847962</v>
      </c>
      <c r="N23" s="96">
        <v>-0.74780125065888348</v>
      </c>
      <c r="O23" s="96">
        <v>0.73957397620388254</v>
      </c>
      <c r="P23" s="96">
        <v>0.56294801036715925</v>
      </c>
      <c r="Q23" s="96">
        <v>-1.202035673964776</v>
      </c>
      <c r="R23" s="96">
        <v>0.76373218453482605</v>
      </c>
      <c r="S23" s="96">
        <v>1.3359443161227387</v>
      </c>
      <c r="T23" s="96">
        <v>1.8775321160321206</v>
      </c>
      <c r="U23" s="96">
        <v>2.1537968377132729E-2</v>
      </c>
      <c r="V23" s="96">
        <v>-0.15049522297061463</v>
      </c>
      <c r="W23" s="96">
        <v>1.8473941121974145</v>
      </c>
      <c r="X23" s="96">
        <v>1.2970934688818463</v>
      </c>
      <c r="Y23" s="96">
        <v>-0.52005937985378869</v>
      </c>
      <c r="Z23" s="96">
        <v>0.34594009210270793</v>
      </c>
      <c r="AA23" s="96">
        <v>-0.91194573014652403</v>
      </c>
      <c r="AB23" s="96">
        <v>0.80416646176460604</v>
      </c>
      <c r="AC23" s="96">
        <v>0.66346971591591408</v>
      </c>
      <c r="AD23" s="96">
        <v>-1.1021129664540319</v>
      </c>
      <c r="AE23" s="96">
        <v>-0.59141494156201857</v>
      </c>
      <c r="AF23" s="96">
        <v>-0.99421032878471971</v>
      </c>
      <c r="AG23" s="96">
        <v>-0.20097977700482939</v>
      </c>
      <c r="AH23" s="96">
        <v>-0.85445425174651068</v>
      </c>
      <c r="AI23" s="96">
        <v>-0.2083854551920469</v>
      </c>
      <c r="AJ23" s="96">
        <v>2.0910325856894318</v>
      </c>
      <c r="AK23" s="96">
        <v>-1.4687604293838068</v>
      </c>
      <c r="AL23" s="96">
        <v>0.19163558763756217</v>
      </c>
      <c r="AM23" s="96">
        <v>-1.1624763412655426</v>
      </c>
      <c r="AN23" s="96">
        <v>0.27084903604119681</v>
      </c>
      <c r="AO23" s="96">
        <v>-0.57601120731917643</v>
      </c>
      <c r="AP23" s="96">
        <v>0.35643404758141289</v>
      </c>
      <c r="AQ23" s="96">
        <v>0.57538498562399132</v>
      </c>
      <c r="AR23" s="96">
        <v>-1.0223858183514916</v>
      </c>
      <c r="AS23" s="96">
        <v>-0.62413146962887711</v>
      </c>
      <c r="AT23" s="96">
        <v>-0.93969927938439701</v>
      </c>
      <c r="AU23" s="96">
        <v>1.0263778651637903</v>
      </c>
      <c r="AV23" s="96">
        <v>1.0687447226734714</v>
      </c>
      <c r="AW23" s="96">
        <v>2.1731557895994742</v>
      </c>
      <c r="AX23" s="96">
        <v>-1.5448353365399685</v>
      </c>
      <c r="AY23" s="96">
        <v>3.858614489157973E-3</v>
      </c>
      <c r="AZ23" s="96">
        <v>-0.6296874787949085</v>
      </c>
      <c r="BA23" s="96">
        <v>-1.080789973066</v>
      </c>
      <c r="BB23" s="96">
        <v>1.5223666370663795</v>
      </c>
      <c r="BC23" s="96">
        <v>-0.31736423644063894</v>
      </c>
      <c r="BD23" s="97">
        <v>-0.31230111163255542</v>
      </c>
      <c r="BF23" s="131" t="s">
        <v>82</v>
      </c>
      <c r="BG23" s="134" t="s">
        <v>79</v>
      </c>
      <c r="BH23" s="91"/>
      <c r="BI23" s="91" t="s">
        <v>88</v>
      </c>
      <c r="BJ23" s="62">
        <f t="shared" ref="BJ23:DE23" si="18">SUMPRODUCT($B$20:$B$29,I20:I29)</f>
        <v>1.4668631550115905</v>
      </c>
      <c r="BK23" s="62">
        <f t="shared" si="18"/>
        <v>2.9107796068724023</v>
      </c>
      <c r="BL23" s="62">
        <f t="shared" si="18"/>
        <v>3.049656159423261</v>
      </c>
      <c r="BM23" s="62">
        <f t="shared" si="18"/>
        <v>4.6178643504264825</v>
      </c>
      <c r="BN23" s="62">
        <f t="shared" si="18"/>
        <v>-8.1163784875360019</v>
      </c>
      <c r="BO23" s="62">
        <f t="shared" si="18"/>
        <v>4.1382421201054607</v>
      </c>
      <c r="BP23" s="62">
        <f t="shared" si="18"/>
        <v>2.0963932169354518</v>
      </c>
      <c r="BQ23" s="62">
        <f t="shared" si="18"/>
        <v>1.3516077076954509</v>
      </c>
      <c r="BR23" s="62">
        <f t="shared" si="18"/>
        <v>4.9161355228851411</v>
      </c>
      <c r="BS23" s="62">
        <f t="shared" si="18"/>
        <v>-2.2585669128180061</v>
      </c>
      <c r="BT23" s="62">
        <f t="shared" si="18"/>
        <v>-2.2249775958641198</v>
      </c>
      <c r="BU23" s="62">
        <f t="shared" si="18"/>
        <v>-9.4750504513744538</v>
      </c>
      <c r="BV23" s="62">
        <f t="shared" si="18"/>
        <v>-1.6230438796285986</v>
      </c>
      <c r="BW23" s="62">
        <f t="shared" si="18"/>
        <v>3.3770770276763979</v>
      </c>
      <c r="BX23" s="62">
        <f t="shared" si="18"/>
        <v>-5.4815968613503072</v>
      </c>
      <c r="BY23" s="62">
        <f t="shared" si="18"/>
        <v>-2.4027417076373374</v>
      </c>
      <c r="BZ23" s="62">
        <f t="shared" si="18"/>
        <v>4.0700860960044167</v>
      </c>
      <c r="CA23" s="62">
        <f t="shared" si="18"/>
        <v>0.30555807704773297</v>
      </c>
      <c r="CB23" s="62">
        <f t="shared" si="18"/>
        <v>3.9347626610111064</v>
      </c>
      <c r="CC23" s="62">
        <f t="shared" si="18"/>
        <v>1.2500379271307802E-2</v>
      </c>
      <c r="CD23" s="62">
        <f t="shared" si="18"/>
        <v>-2.1636728720274445</v>
      </c>
      <c r="CE23" s="62">
        <f t="shared" si="18"/>
        <v>1.8710692779971707</v>
      </c>
      <c r="CF23" s="62">
        <f t="shared" si="18"/>
        <v>-2.7094491832026928</v>
      </c>
      <c r="CG23" s="62">
        <f t="shared" si="18"/>
        <v>1.8685493559362465</v>
      </c>
      <c r="CH23" s="62">
        <f t="shared" si="18"/>
        <v>2.678966756045881</v>
      </c>
      <c r="CI23" s="62">
        <f t="shared" si="18"/>
        <v>2.6962858165447412</v>
      </c>
      <c r="CJ23" s="62">
        <f t="shared" si="18"/>
        <v>0.29770315741917874</v>
      </c>
      <c r="CK23" s="62">
        <f t="shared" si="18"/>
        <v>-12.058669044003647</v>
      </c>
      <c r="CL23" s="62">
        <f t="shared" si="18"/>
        <v>1.4720497731851698</v>
      </c>
      <c r="CM23" s="62">
        <f t="shared" si="18"/>
        <v>-4.2702461836821177</v>
      </c>
      <c r="CN23" s="62">
        <f t="shared" si="18"/>
        <v>6.4710847371757616</v>
      </c>
      <c r="CO23" s="62">
        <f t="shared" si="18"/>
        <v>1.5947331106495988</v>
      </c>
      <c r="CP23" s="62">
        <f t="shared" si="18"/>
        <v>-0.24422817136973393</v>
      </c>
      <c r="CQ23" s="62">
        <f t="shared" si="18"/>
        <v>-0.63627734985316098</v>
      </c>
      <c r="CR23" s="62">
        <f t="shared" si="18"/>
        <v>-2.8988793961941122</v>
      </c>
      <c r="CS23" s="62">
        <f t="shared" si="18"/>
        <v>5.7194826338379947</v>
      </c>
      <c r="CT23" s="62">
        <f t="shared" si="18"/>
        <v>6.1041452178678153</v>
      </c>
      <c r="CU23" s="62">
        <f t="shared" si="18"/>
        <v>5.0991079998490534</v>
      </c>
      <c r="CV23" s="62">
        <f t="shared" si="18"/>
        <v>-5.560853626923369</v>
      </c>
      <c r="CW23" s="62">
        <f t="shared" si="18"/>
        <v>-5.2328753848956149</v>
      </c>
      <c r="CX23" s="62">
        <f t="shared" si="18"/>
        <v>-10.836097696371873</v>
      </c>
      <c r="CY23" s="62">
        <f t="shared" si="18"/>
        <v>9.552847096098759</v>
      </c>
      <c r="CZ23" s="62">
        <f t="shared" si="18"/>
        <v>1.5791864402493569</v>
      </c>
      <c r="DA23" s="62">
        <f t="shared" si="18"/>
        <v>0.89113665659375751</v>
      </c>
      <c r="DB23" s="62">
        <f t="shared" si="18"/>
        <v>3.9374275847371583</v>
      </c>
      <c r="DC23" s="62">
        <f t="shared" si="18"/>
        <v>-9.0714440643041794</v>
      </c>
      <c r="DD23" s="62">
        <f t="shared" si="18"/>
        <v>1.1948546526790149</v>
      </c>
      <c r="DE23" s="83">
        <f t="shared" si="18"/>
        <v>-2.0111074781960299</v>
      </c>
    </row>
    <row r="24" spans="1:109" x14ac:dyDescent="0.25">
      <c r="A24" s="3" t="s">
        <v>21</v>
      </c>
      <c r="B24" s="18">
        <v>-0.83920499999999998</v>
      </c>
      <c r="C24" s="18">
        <v>-0.120447</v>
      </c>
      <c r="D24" s="18">
        <v>5.64459E-2</v>
      </c>
      <c r="E24" s="22"/>
      <c r="F24" s="112">
        <v>-0.8</v>
      </c>
      <c r="G24" s="9">
        <v>0.25</v>
      </c>
      <c r="H24" s="113">
        <v>0.09</v>
      </c>
      <c r="I24" s="95">
        <v>-0.73916830975970227</v>
      </c>
      <c r="J24" s="96">
        <v>-0.4086308286021228</v>
      </c>
      <c r="K24" s="96">
        <v>-2.6525107404633399E-2</v>
      </c>
      <c r="L24" s="96">
        <v>-1.2942349330795591</v>
      </c>
      <c r="M24" s="96">
        <v>1.6104399485378877</v>
      </c>
      <c r="N24" s="96">
        <v>-0.33476787634295002</v>
      </c>
      <c r="O24" s="96">
        <v>0.42408166791961965</v>
      </c>
      <c r="P24" s="96">
        <v>-0.4391278216934108</v>
      </c>
      <c r="Q24" s="96">
        <v>-1.6120628818339526</v>
      </c>
      <c r="R24" s="96">
        <v>0.42408166791961965</v>
      </c>
      <c r="S24" s="96">
        <v>0.9145297549793896</v>
      </c>
      <c r="T24" s="96">
        <v>1.3877460042815724</v>
      </c>
      <c r="U24" s="96">
        <v>7.3644700333211329E-3</v>
      </c>
      <c r="V24" s="96">
        <v>-1.7655653488885159</v>
      </c>
      <c r="W24" s="96">
        <v>1.2979561070338914</v>
      </c>
      <c r="X24" s="96">
        <v>0.97149342212165346</v>
      </c>
      <c r="Y24" s="96">
        <v>-0.33553972691637485</v>
      </c>
      <c r="Z24" s="96">
        <v>0.76563717915990015</v>
      </c>
      <c r="AA24" s="96">
        <v>-1.1493180634245771E-2</v>
      </c>
      <c r="AB24" s="96">
        <v>-0.14619684378481893</v>
      </c>
      <c r="AC24" s="96">
        <v>-0.53961414461820001</v>
      </c>
      <c r="AD24" s="96">
        <v>0.42052554431138489</v>
      </c>
      <c r="AE24" s="96">
        <v>0.12642242098410728</v>
      </c>
      <c r="AF24" s="96">
        <v>-0.84837832325239382</v>
      </c>
      <c r="AG24" s="96">
        <v>0.78406169027695527</v>
      </c>
      <c r="AH24" s="96">
        <v>-0.76010817788731533</v>
      </c>
      <c r="AI24" s="96">
        <v>0.26644008373859629</v>
      </c>
      <c r="AJ24" s="96">
        <v>2.2624497722034609</v>
      </c>
      <c r="AK24" s="96">
        <v>0.13887193280404683</v>
      </c>
      <c r="AL24" s="96">
        <v>1.0769454539217478</v>
      </c>
      <c r="AM24" s="96">
        <v>-1.1310419094462343</v>
      </c>
      <c r="AN24" s="96">
        <v>0.2872287293691112</v>
      </c>
      <c r="AO24" s="96">
        <v>-0.62193460847979487</v>
      </c>
      <c r="AP24" s="96">
        <v>-0.46546243265868537</v>
      </c>
      <c r="AQ24" s="96">
        <v>0.94944983504463076</v>
      </c>
      <c r="AR24" s="96">
        <v>-0.39703596338343117</v>
      </c>
      <c r="AS24" s="96">
        <v>-0.98302724522754592</v>
      </c>
      <c r="AT24" s="96">
        <v>-1.7877348406690055</v>
      </c>
      <c r="AU24" s="96">
        <v>1.1966274542723241</v>
      </c>
      <c r="AV24" s="96">
        <v>0.15096836404252684</v>
      </c>
      <c r="AW24" s="96">
        <v>2.0149293363646978</v>
      </c>
      <c r="AX24" s="96">
        <v>-1.9229051723400352</v>
      </c>
      <c r="AY24" s="96">
        <v>-0.11451401998099069</v>
      </c>
      <c r="AZ24" s="96">
        <v>-0.68945990115469391</v>
      </c>
      <c r="BA24" s="96">
        <v>-1.2181535946864819</v>
      </c>
      <c r="BB24" s="96">
        <v>1.7706256288465656</v>
      </c>
      <c r="BC24" s="96">
        <v>-0.46794220790522056</v>
      </c>
      <c r="BD24" s="97">
        <v>-0.1882510675366969</v>
      </c>
      <c r="BF24" s="132"/>
      <c r="BG24" s="134"/>
      <c r="BH24" s="91">
        <v>4.6934300000000002</v>
      </c>
      <c r="BI24" s="91" t="s">
        <v>89</v>
      </c>
      <c r="BJ24" s="62">
        <f>(BJ23-MIN($BJ23:$DE23)+0.025)/(MAX($BJ23:$DE23)-MIN($BJ23:$DE23)+0.05)</f>
        <v>0.62555788391602296</v>
      </c>
      <c r="BK24" s="62">
        <f t="shared" ref="BK24:DE24" si="19">(BK23-MIN($BJ23:$DE23)+0.025)/(MAX($BJ23:$DE23)-MIN($BJ23:$DE23)+0.05)</f>
        <v>0.69221602744216604</v>
      </c>
      <c r="BL24" s="62">
        <f t="shared" si="19"/>
        <v>0.69862723853434594</v>
      </c>
      <c r="BM24" s="62">
        <f t="shared" si="19"/>
        <v>0.77102328786258134</v>
      </c>
      <c r="BN24" s="62">
        <f t="shared" si="19"/>
        <v>0.18314925561110282</v>
      </c>
      <c r="BO24" s="62">
        <f t="shared" si="19"/>
        <v>0.74888161378866502</v>
      </c>
      <c r="BP24" s="62">
        <f t="shared" si="19"/>
        <v>0.65462002609721581</v>
      </c>
      <c r="BQ24" s="62">
        <f t="shared" si="19"/>
        <v>0.62023713690225479</v>
      </c>
      <c r="BR24" s="62">
        <f t="shared" si="19"/>
        <v>0.78479292293934599</v>
      </c>
      <c r="BS24" s="62">
        <f t="shared" si="19"/>
        <v>0.45357407430019309</v>
      </c>
      <c r="BT24" s="62">
        <f t="shared" si="19"/>
        <v>0.45512471908131724</v>
      </c>
      <c r="BU24" s="62">
        <f t="shared" si="19"/>
        <v>0.12042640855594611</v>
      </c>
      <c r="BV24" s="62">
        <f t="shared" si="19"/>
        <v>0.48291288092291379</v>
      </c>
      <c r="BW24" s="62">
        <f t="shared" si="19"/>
        <v>0.71374256407921743</v>
      </c>
      <c r="BX24" s="62">
        <f t="shared" si="19"/>
        <v>0.30478347590964738</v>
      </c>
      <c r="BY24" s="62">
        <f t="shared" si="19"/>
        <v>0.44691827080579144</v>
      </c>
      <c r="BZ24" s="62">
        <f t="shared" si="19"/>
        <v>0.74573520318378295</v>
      </c>
      <c r="CA24" s="62">
        <f t="shared" si="19"/>
        <v>0.57194644368013337</v>
      </c>
      <c r="CB24" s="62">
        <f t="shared" si="19"/>
        <v>0.73948802112514656</v>
      </c>
      <c r="CC24" s="62">
        <f t="shared" si="19"/>
        <v>0.5584174877252045</v>
      </c>
      <c r="CD24" s="62">
        <f t="shared" si="19"/>
        <v>0.45795484064068404</v>
      </c>
      <c r="CE24" s="62">
        <f t="shared" si="19"/>
        <v>0.64421798694718913</v>
      </c>
      <c r="CF24" s="62">
        <f t="shared" si="19"/>
        <v>0.43275917531212277</v>
      </c>
      <c r="CG24" s="62">
        <f t="shared" si="19"/>
        <v>0.64410165519808038</v>
      </c>
      <c r="CH24" s="62">
        <f t="shared" si="19"/>
        <v>0.68151442884088609</v>
      </c>
      <c r="CI24" s="62">
        <f t="shared" si="19"/>
        <v>0.6823139601565541</v>
      </c>
      <c r="CJ24" s="62">
        <f t="shared" si="19"/>
        <v>0.57158382272702224</v>
      </c>
      <c r="CK24" s="62">
        <f t="shared" si="19"/>
        <v>1.1541205074614787E-3</v>
      </c>
      <c r="CL24" s="62">
        <f t="shared" si="19"/>
        <v>0.62579732321196291</v>
      </c>
      <c r="CM24" s="62">
        <f t="shared" si="19"/>
        <v>0.36070526226261607</v>
      </c>
      <c r="CN24" s="62">
        <f t="shared" si="19"/>
        <v>0.85657687399030269</v>
      </c>
      <c r="CO24" s="62">
        <f t="shared" si="19"/>
        <v>0.63146097743962348</v>
      </c>
      <c r="CP24" s="62">
        <f t="shared" si="19"/>
        <v>0.54656566031937692</v>
      </c>
      <c r="CQ24" s="62">
        <f t="shared" si="19"/>
        <v>0.52846678044653095</v>
      </c>
      <c r="CR24" s="62">
        <f t="shared" si="19"/>
        <v>0.4240141635702751</v>
      </c>
      <c r="CS24" s="62">
        <f t="shared" si="19"/>
        <v>0.82187929795377079</v>
      </c>
      <c r="CT24" s="62">
        <f t="shared" si="19"/>
        <v>0.83963717702104823</v>
      </c>
      <c r="CU24" s="62">
        <f t="shared" si="19"/>
        <v>0.79323981445794889</v>
      </c>
      <c r="CV24" s="62">
        <f t="shared" si="19"/>
        <v>0.30112460156952991</v>
      </c>
      <c r="CW24" s="62">
        <f t="shared" si="19"/>
        <v>0.31626565817454572</v>
      </c>
      <c r="CX24" s="62">
        <f t="shared" si="19"/>
        <v>5.7593907072927365E-2</v>
      </c>
      <c r="CY24" s="62">
        <f t="shared" si="19"/>
        <v>0.99884587949253845</v>
      </c>
      <c r="CZ24" s="62">
        <f t="shared" si="19"/>
        <v>0.630743268194357</v>
      </c>
      <c r="DA24" s="62">
        <f t="shared" si="19"/>
        <v>0.59897957357550258</v>
      </c>
      <c r="DB24" s="62">
        <f t="shared" si="19"/>
        <v>0.73961104685006884</v>
      </c>
      <c r="DC24" s="62">
        <f t="shared" si="19"/>
        <v>0.13905882488635568</v>
      </c>
      <c r="DD24" s="62">
        <f t="shared" si="19"/>
        <v>0.61300066028618649</v>
      </c>
      <c r="DE24" s="78">
        <f t="shared" si="19"/>
        <v>0.46499799463067498</v>
      </c>
    </row>
    <row r="25" spans="1:109" x14ac:dyDescent="0.25">
      <c r="A25" s="3" t="s">
        <v>22</v>
      </c>
      <c r="B25" s="18">
        <v>-0.79922899999999997</v>
      </c>
      <c r="C25" s="18">
        <v>5.0362499999999998E-2</v>
      </c>
      <c r="D25" s="18">
        <v>0.19900899999999999</v>
      </c>
      <c r="E25" s="22"/>
      <c r="F25" s="112">
        <v>-0.8</v>
      </c>
      <c r="G25" s="9">
        <v>0.1</v>
      </c>
      <c r="H25" s="113">
        <v>0.14000000000000001</v>
      </c>
      <c r="I25" s="95">
        <v>0.59216083727639635</v>
      </c>
      <c r="J25" s="96">
        <v>0.40842044366789559</v>
      </c>
      <c r="K25" s="96">
        <v>-0.96963250839586013</v>
      </c>
      <c r="L25" s="96">
        <v>-0.8318272131894846</v>
      </c>
      <c r="M25" s="96">
        <v>1.8324084941337766</v>
      </c>
      <c r="N25" s="96">
        <v>5.7418873002604267E-5</v>
      </c>
      <c r="O25" s="96">
        <v>-0.23467093396185709</v>
      </c>
      <c r="P25" s="96">
        <v>8.6874754853019237E-2</v>
      </c>
      <c r="Q25" s="96">
        <v>-0.78589211478735943</v>
      </c>
      <c r="R25" s="96">
        <v>-0.78589211478735943</v>
      </c>
      <c r="S25" s="96">
        <v>-5.0930540353356334E-2</v>
      </c>
      <c r="T25" s="96">
        <v>1.6946031989274009</v>
      </c>
      <c r="U25" s="96">
        <v>5.7418873002604267E-5</v>
      </c>
      <c r="V25" s="96">
        <v>-1.3830483940149869</v>
      </c>
      <c r="W25" s="96">
        <v>0.45435554207002077</v>
      </c>
      <c r="X25" s="96">
        <v>-0.87776231159160978</v>
      </c>
      <c r="Y25" s="96">
        <v>-0.6480868195809838</v>
      </c>
      <c r="Z25" s="96">
        <v>8.6874754853019237E-2</v>
      </c>
      <c r="AA25" s="96">
        <v>-0.73995701638523426</v>
      </c>
      <c r="AB25" s="96">
        <v>1.3271224117103995</v>
      </c>
      <c r="AC25" s="96">
        <v>-0.3724762291682327</v>
      </c>
      <c r="AD25" s="96">
        <v>-0.92369740999373495</v>
      </c>
      <c r="AE25" s="96">
        <v>0.27061514846152002</v>
      </c>
      <c r="AF25" s="96">
        <v>-1.1993080004064862</v>
      </c>
      <c r="AG25" s="96">
        <v>8.6874754853019237E-2</v>
      </c>
      <c r="AH25" s="96">
        <v>-0.3724762291682327</v>
      </c>
      <c r="AI25" s="96">
        <v>0.500290640472146</v>
      </c>
      <c r="AJ25" s="96">
        <v>2.7051753637741554</v>
      </c>
      <c r="AK25" s="96">
        <v>-0.51028152437460828</v>
      </c>
      <c r="AL25" s="96">
        <v>-9.6865638755481528E-2</v>
      </c>
      <c r="AM25" s="96">
        <v>-1.0615027052001105</v>
      </c>
      <c r="AN25" s="96">
        <v>8.6874754853019237E-2</v>
      </c>
      <c r="AO25" s="96">
        <v>1.3730575101125246</v>
      </c>
      <c r="AP25" s="96">
        <v>-4.9954419512311405E-3</v>
      </c>
      <c r="AQ25" s="96">
        <v>0.63809593567852152</v>
      </c>
      <c r="AR25" s="96">
        <v>-0.96963250839586013</v>
      </c>
      <c r="AS25" s="96">
        <v>4.0939656450894049E-2</v>
      </c>
      <c r="AT25" s="96">
        <v>-1.1993080004064862</v>
      </c>
      <c r="AU25" s="96">
        <v>0.27061514846152002</v>
      </c>
      <c r="AV25" s="96">
        <v>0.95964162449339785</v>
      </c>
      <c r="AW25" s="96">
        <v>2.888915757382656</v>
      </c>
      <c r="AX25" s="96">
        <v>-1.3371132956128617</v>
      </c>
      <c r="AY25" s="96">
        <v>-0.96963250839586013</v>
      </c>
      <c r="AZ25" s="96">
        <v>-0.32654113076610747</v>
      </c>
      <c r="BA25" s="96">
        <v>-0.87776231159160978</v>
      </c>
      <c r="BB25" s="96">
        <v>1.7864733957316514</v>
      </c>
      <c r="BC25" s="96">
        <v>-0.51028152437460828</v>
      </c>
      <c r="BD25" s="97">
        <v>-5.0930540353356334E-2</v>
      </c>
      <c r="BF25" s="132"/>
      <c r="BG25" s="134" t="s">
        <v>80</v>
      </c>
      <c r="BH25" s="91"/>
      <c r="BI25" s="91" t="s">
        <v>88</v>
      </c>
      <c r="BJ25" s="62">
        <f t="shared" ref="BJ25:DE25" si="20">SUMPRODUCT($C$20:$C$29,I20:I29)</f>
        <v>1.3700699396700642</v>
      </c>
      <c r="BK25" s="62">
        <f t="shared" si="20"/>
        <v>-0.18711492283784731</v>
      </c>
      <c r="BL25" s="62">
        <f t="shared" si="20"/>
        <v>0.58561776264037491</v>
      </c>
      <c r="BM25" s="62">
        <f t="shared" si="20"/>
        <v>0.16432792490673825</v>
      </c>
      <c r="BN25" s="62">
        <f t="shared" si="20"/>
        <v>-1.3847039035227444</v>
      </c>
      <c r="BO25" s="62">
        <f t="shared" si="20"/>
        <v>-0.92566541154591131</v>
      </c>
      <c r="BP25" s="62">
        <f t="shared" si="20"/>
        <v>-0.4383713720525243</v>
      </c>
      <c r="BQ25" s="62">
        <f t="shared" si="20"/>
        <v>0.6130007460803768</v>
      </c>
      <c r="BR25" s="62">
        <f t="shared" si="20"/>
        <v>1.4333038812119683</v>
      </c>
      <c r="BS25" s="62">
        <f t="shared" si="20"/>
        <v>1.0093904839885242</v>
      </c>
      <c r="BT25" s="62">
        <f t="shared" si="20"/>
        <v>3.322512647160647E-2</v>
      </c>
      <c r="BU25" s="62">
        <f t="shared" si="20"/>
        <v>0.90815262515558381</v>
      </c>
      <c r="BV25" s="62">
        <f t="shared" si="20"/>
        <v>1.3510770150132396</v>
      </c>
      <c r="BW25" s="62">
        <f t="shared" si="20"/>
        <v>1.3547880174231697</v>
      </c>
      <c r="BX25" s="62">
        <f t="shared" si="20"/>
        <v>1.438260769016243</v>
      </c>
      <c r="BY25" s="62">
        <f t="shared" si="20"/>
        <v>-7.3299884061641368E-2</v>
      </c>
      <c r="BZ25" s="62">
        <f t="shared" si="20"/>
        <v>0.88345778964811861</v>
      </c>
      <c r="CA25" s="62">
        <f t="shared" si="20"/>
        <v>0.26303482306249748</v>
      </c>
      <c r="CB25" s="62">
        <f t="shared" si="20"/>
        <v>-9.5449924162120461E-2</v>
      </c>
      <c r="CC25" s="62">
        <f t="shared" si="20"/>
        <v>2.0267538423491764</v>
      </c>
      <c r="CD25" s="62">
        <f t="shared" si="20"/>
        <v>0.71340033015559079</v>
      </c>
      <c r="CE25" s="62">
        <f t="shared" si="20"/>
        <v>-1.7112113875237789</v>
      </c>
      <c r="CF25" s="62">
        <f t="shared" si="20"/>
        <v>-5.3179240123729423</v>
      </c>
      <c r="CG25" s="62">
        <f t="shared" si="20"/>
        <v>1.7089219860753531</v>
      </c>
      <c r="CH25" s="62">
        <f t="shared" si="20"/>
        <v>-0.37909387039461484</v>
      </c>
      <c r="CI25" s="62">
        <f t="shared" si="20"/>
        <v>-0.3169950859202878</v>
      </c>
      <c r="CJ25" s="62">
        <f t="shared" si="20"/>
        <v>0.7678133341819906</v>
      </c>
      <c r="CK25" s="62">
        <f t="shared" si="20"/>
        <v>0.79189813885508809</v>
      </c>
      <c r="CL25" s="62">
        <f t="shared" si="20"/>
        <v>-0.35659963264729339</v>
      </c>
      <c r="CM25" s="62">
        <f t="shared" si="20"/>
        <v>-1.1620562608463108</v>
      </c>
      <c r="CN25" s="62">
        <f t="shared" si="20"/>
        <v>0.66794882439650405</v>
      </c>
      <c r="CO25" s="62">
        <f t="shared" si="20"/>
        <v>-0.84599053723592454</v>
      </c>
      <c r="CP25" s="62">
        <f t="shared" si="20"/>
        <v>0.82433220184100597</v>
      </c>
      <c r="CQ25" s="62">
        <f t="shared" si="20"/>
        <v>0.58198048840532524</v>
      </c>
      <c r="CR25" s="62">
        <f t="shared" si="20"/>
        <v>0.93697692671263777</v>
      </c>
      <c r="CS25" s="62">
        <f t="shared" si="20"/>
        <v>-4.3403031629748874</v>
      </c>
      <c r="CT25" s="62">
        <f t="shared" si="20"/>
        <v>-0.69135439136112375</v>
      </c>
      <c r="CU25" s="62">
        <f t="shared" si="20"/>
        <v>-0.37497065028324894</v>
      </c>
      <c r="CV25" s="62">
        <f t="shared" si="20"/>
        <v>-0.72830502887943971</v>
      </c>
      <c r="CW25" s="62">
        <f t="shared" si="20"/>
        <v>-2.6969209797492013</v>
      </c>
      <c r="CX25" s="62">
        <f t="shared" si="20"/>
        <v>2.2107054715583154</v>
      </c>
      <c r="CY25" s="62">
        <f t="shared" si="20"/>
        <v>-0.53458504862161493</v>
      </c>
      <c r="CZ25" s="62">
        <f t="shared" si="20"/>
        <v>-0.12476323839326148</v>
      </c>
      <c r="DA25" s="62">
        <f t="shared" si="20"/>
        <v>1.4658588370303287</v>
      </c>
      <c r="DB25" s="62">
        <f t="shared" si="20"/>
        <v>1.2422792786546097</v>
      </c>
      <c r="DC25" s="62">
        <f t="shared" si="20"/>
        <v>-2.1900977119678728</v>
      </c>
      <c r="DD25" s="62">
        <f t="shared" si="20"/>
        <v>1.4694700604536566</v>
      </c>
      <c r="DE25" s="78">
        <f t="shared" si="20"/>
        <v>-1.9402702076035006</v>
      </c>
    </row>
    <row r="26" spans="1:109" x14ac:dyDescent="0.25">
      <c r="A26" s="3" t="s">
        <v>23</v>
      </c>
      <c r="B26" s="18">
        <v>0.60188200000000003</v>
      </c>
      <c r="C26" s="18">
        <v>0.42577999999999999</v>
      </c>
      <c r="D26" s="18">
        <v>-0.17621700000000001</v>
      </c>
      <c r="E26" s="22"/>
      <c r="F26" s="112">
        <v>0.54</v>
      </c>
      <c r="G26" s="9">
        <v>-0.06</v>
      </c>
      <c r="H26" s="113">
        <v>-0.41</v>
      </c>
      <c r="I26" s="95">
        <v>1.1327974490929085</v>
      </c>
      <c r="J26" s="96">
        <v>0.96106908824030068</v>
      </c>
      <c r="K26" s="96">
        <v>0.43469098861682781</v>
      </c>
      <c r="L26" s="96">
        <v>0.60651910628884775</v>
      </c>
      <c r="M26" s="96">
        <v>-0.39485870911783971</v>
      </c>
      <c r="N26" s="96">
        <v>-1.362427938450689</v>
      </c>
      <c r="O26" s="96">
        <v>0.187864930280914</v>
      </c>
      <c r="P26" s="96">
        <v>0.2975640375252368</v>
      </c>
      <c r="Q26" s="96">
        <v>1.0552126507245327</v>
      </c>
      <c r="R26" s="96">
        <v>0.21571780458367956</v>
      </c>
      <c r="S26" s="96">
        <v>-0.14614787670106968</v>
      </c>
      <c r="T26" s="96">
        <v>-1.4708980190269902</v>
      </c>
      <c r="U26" s="96">
        <v>-1.2129325609031998</v>
      </c>
      <c r="V26" s="96">
        <v>0.32901845764384313</v>
      </c>
      <c r="W26" s="96">
        <v>0.49180621876748026</v>
      </c>
      <c r="X26" s="96">
        <v>-0.21154523779202219</v>
      </c>
      <c r="Y26" s="96">
        <v>0.45294257852085629</v>
      </c>
      <c r="Z26" s="96">
        <v>0.70136353267294527</v>
      </c>
      <c r="AA26" s="96">
        <v>0.16867219872191724</v>
      </c>
      <c r="AB26" s="96">
        <v>1.6925216079851864</v>
      </c>
      <c r="AC26" s="96">
        <v>-4.5227365607889113E-2</v>
      </c>
      <c r="AD26" s="96">
        <v>0.1120002466883791</v>
      </c>
      <c r="AE26" s="96">
        <v>-1.960092929582814</v>
      </c>
      <c r="AF26" s="96">
        <v>0.34905183348342833</v>
      </c>
      <c r="AG26" s="96">
        <v>0.73864643572927591</v>
      </c>
      <c r="AH26" s="96">
        <v>0.61845270109331096</v>
      </c>
      <c r="AI26" s="96">
        <v>0.51883128127550915</v>
      </c>
      <c r="AJ26" s="96">
        <v>-2.811443813435444</v>
      </c>
      <c r="AK26" s="96">
        <v>0.33286081340778007</v>
      </c>
      <c r="AL26" s="96">
        <v>-0.63670991526462428</v>
      </c>
      <c r="AM26" s="96">
        <v>1.7638399090994143</v>
      </c>
      <c r="AN26" s="96">
        <v>0.26092974938032515</v>
      </c>
      <c r="AO26" s="96">
        <v>0.29996872077407705</v>
      </c>
      <c r="AP26" s="96">
        <v>1.6453318925102208E-3</v>
      </c>
      <c r="AQ26" s="96">
        <v>0.4964471628208994</v>
      </c>
      <c r="AR26" s="96">
        <v>-0.2924591088531201</v>
      </c>
      <c r="AS26" s="96">
        <v>0.50146446615434803</v>
      </c>
      <c r="AT26" s="96">
        <v>-2.043131704411739</v>
      </c>
      <c r="AU26" s="96">
        <v>-0.62407520239934633</v>
      </c>
      <c r="AV26" s="96">
        <v>-1.7473902038278788</v>
      </c>
      <c r="AW26" s="96">
        <v>-1.4276838094595836</v>
      </c>
      <c r="AX26" s="96">
        <v>0.83434665082796522</v>
      </c>
      <c r="AY26" s="96">
        <v>0.10428005061632069</v>
      </c>
      <c r="AZ26" s="96">
        <v>0.73409767478534338</v>
      </c>
      <c r="BA26" s="96">
        <v>1.65488243170853</v>
      </c>
      <c r="BB26" s="96">
        <v>-1.2034856590321719</v>
      </c>
      <c r="BC26" s="96">
        <v>0.68063771743430312</v>
      </c>
      <c r="BD26" s="97">
        <v>-1.1396337729707844</v>
      </c>
      <c r="BF26" s="132"/>
      <c r="BG26" s="134"/>
      <c r="BH26" s="91">
        <v>1.5062800000000001</v>
      </c>
      <c r="BI26" s="91" t="s">
        <v>89</v>
      </c>
      <c r="BJ26" s="62">
        <f>(BJ25-MIN($BJ25:$DE25)+0.025)/(MAX($BJ25:$DE25)-MIN($BJ25:$DE25)+0.05)</f>
        <v>0.88577940988886816</v>
      </c>
      <c r="BK26" s="62">
        <f t="shared" ref="BK26:DE26" si="21">(BK25-MIN($BJ25:$DE25))/(MAX($BJ25:$DE25)-MIN($BJ25:$DE25))</f>
        <v>0.68150638844507427</v>
      </c>
      <c r="BL26" s="62">
        <f t="shared" si="21"/>
        <v>0.78414561210822642</v>
      </c>
      <c r="BM26" s="62">
        <f t="shared" si="21"/>
        <v>0.72818724164613668</v>
      </c>
      <c r="BN26" s="62">
        <f t="shared" si="21"/>
        <v>0.52243507496883357</v>
      </c>
      <c r="BO26" s="62">
        <f t="shared" si="21"/>
        <v>0.58340745951194095</v>
      </c>
      <c r="BP26" s="62">
        <f t="shared" si="21"/>
        <v>0.64813292389207078</v>
      </c>
      <c r="BQ26" s="62">
        <f t="shared" si="21"/>
        <v>0.78778279248726446</v>
      </c>
      <c r="BR26" s="62">
        <f t="shared" si="21"/>
        <v>0.89674062297718393</v>
      </c>
      <c r="BS26" s="62">
        <f t="shared" si="21"/>
        <v>0.84043377481468307</v>
      </c>
      <c r="BT26" s="62">
        <f t="shared" si="21"/>
        <v>0.71077334198286446</v>
      </c>
      <c r="BU26" s="62">
        <f t="shared" si="21"/>
        <v>0.82698672458475508</v>
      </c>
      <c r="BV26" s="62">
        <f t="shared" si="21"/>
        <v>0.88581873256217147</v>
      </c>
      <c r="BW26" s="62">
        <f t="shared" si="21"/>
        <v>0.88631165128235156</v>
      </c>
      <c r="BX26" s="62">
        <f t="shared" si="21"/>
        <v>0.89739902804478011</v>
      </c>
      <c r="BY26" s="62">
        <f t="shared" si="21"/>
        <v>0.69662401895393744</v>
      </c>
      <c r="BZ26" s="62">
        <f t="shared" si="21"/>
        <v>0.82370660095001214</v>
      </c>
      <c r="CA26" s="62">
        <f t="shared" si="21"/>
        <v>0.74129811373333854</v>
      </c>
      <c r="CB26" s="62">
        <f t="shared" si="21"/>
        <v>0.69368191107789501</v>
      </c>
      <c r="CC26" s="62">
        <f t="shared" si="21"/>
        <v>0.97556638567460963</v>
      </c>
      <c r="CD26" s="62">
        <f t="shared" si="21"/>
        <v>0.8011184977825645</v>
      </c>
      <c r="CE26" s="62">
        <f t="shared" si="21"/>
        <v>0.47906629387820931</v>
      </c>
      <c r="CF26" s="62">
        <f t="shared" si="21"/>
        <v>0</v>
      </c>
      <c r="CG26" s="62">
        <f t="shared" si="21"/>
        <v>0.93334995611698712</v>
      </c>
      <c r="CH26" s="62">
        <f t="shared" si="21"/>
        <v>0.65600653512296314</v>
      </c>
      <c r="CI26" s="62">
        <f t="shared" si="21"/>
        <v>0.66425488691220558</v>
      </c>
      <c r="CJ26" s="62">
        <f t="shared" si="21"/>
        <v>0.8083459757906849</v>
      </c>
      <c r="CK26" s="62">
        <f t="shared" si="21"/>
        <v>0.81154507128668485</v>
      </c>
      <c r="CL26" s="62">
        <f t="shared" si="21"/>
        <v>0.6589943614989765</v>
      </c>
      <c r="CM26" s="62">
        <f t="shared" si="21"/>
        <v>0.55200853759594815</v>
      </c>
      <c r="CN26" s="62">
        <f t="shared" si="21"/>
        <v>0.7950813424336266</v>
      </c>
      <c r="CO26" s="62">
        <f t="shared" si="21"/>
        <v>0.59399037828620671</v>
      </c>
      <c r="CP26" s="62">
        <f t="shared" si="21"/>
        <v>0.81585316787387163</v>
      </c>
      <c r="CQ26" s="62">
        <f t="shared" si="21"/>
        <v>0.78366248642873693</v>
      </c>
      <c r="CR26" s="62">
        <f t="shared" si="21"/>
        <v>0.83081534991670625</v>
      </c>
      <c r="CS26" s="62">
        <f t="shared" si="21"/>
        <v>0.12985376043337521</v>
      </c>
      <c r="CT26" s="62">
        <f t="shared" si="21"/>
        <v>0.61453012542143892</v>
      </c>
      <c r="CU26" s="62">
        <f t="shared" si="21"/>
        <v>0.65655420719530611</v>
      </c>
      <c r="CV26" s="62">
        <f t="shared" si="21"/>
        <v>0.60962210894949243</v>
      </c>
      <c r="CW26" s="62">
        <f t="shared" si="21"/>
        <v>0.34813813566172741</v>
      </c>
      <c r="CX26" s="62">
        <f t="shared" si="21"/>
        <v>1</v>
      </c>
      <c r="CY26" s="62">
        <f t="shared" si="21"/>
        <v>0.63535321720382898</v>
      </c>
      <c r="CZ26" s="62">
        <f t="shared" si="21"/>
        <v>0.68978833200168921</v>
      </c>
      <c r="DA26" s="62">
        <f t="shared" si="21"/>
        <v>0.90106477731202583</v>
      </c>
      <c r="DB26" s="62">
        <f t="shared" si="21"/>
        <v>0.87136753177046788</v>
      </c>
      <c r="DC26" s="62">
        <f t="shared" si="21"/>
        <v>0.41545759518129433</v>
      </c>
      <c r="DD26" s="62">
        <f t="shared" si="21"/>
        <v>0.90154444275857692</v>
      </c>
      <c r="DE26" s="78">
        <f t="shared" si="21"/>
        <v>0.44864125827662821</v>
      </c>
    </row>
    <row r="27" spans="1:109" x14ac:dyDescent="0.25">
      <c r="A27" s="3" t="s">
        <v>24</v>
      </c>
      <c r="B27" s="18">
        <v>-0.46355299999999999</v>
      </c>
      <c r="C27" s="18">
        <v>-0.57473300000000005</v>
      </c>
      <c r="D27" s="18">
        <v>-0.20596200000000001</v>
      </c>
      <c r="E27" s="22"/>
      <c r="F27" s="112">
        <v>-0.38</v>
      </c>
      <c r="G27" s="9">
        <v>0.32</v>
      </c>
      <c r="H27" s="113">
        <v>0.19</v>
      </c>
      <c r="I27" s="95">
        <v>-0.27062642265230541</v>
      </c>
      <c r="J27" s="96">
        <v>0.14002813777206838</v>
      </c>
      <c r="K27" s="96">
        <v>-2.4892652058576558E-2</v>
      </c>
      <c r="L27" s="96">
        <v>5.6005295623534547E-2</v>
      </c>
      <c r="M27" s="96">
        <v>2.6365686360713565</v>
      </c>
      <c r="N27" s="96">
        <v>-1.3305840171248406</v>
      </c>
      <c r="O27" s="96">
        <v>0.14951611039670587</v>
      </c>
      <c r="P27" s="96">
        <v>-0.45763389104547775</v>
      </c>
      <c r="Q27" s="96">
        <v>-1.2168746775452883</v>
      </c>
      <c r="R27" s="96">
        <v>0.2426492944186483</v>
      </c>
      <c r="S27" s="96">
        <v>0.14020751237890225</v>
      </c>
      <c r="T27" s="96">
        <v>0.55573822987852495</v>
      </c>
      <c r="U27" s="96">
        <v>-0.90651412426304401</v>
      </c>
      <c r="V27" s="96">
        <v>0.32594047698667528</v>
      </c>
      <c r="W27" s="96">
        <v>-0.65176441948371389</v>
      </c>
      <c r="X27" s="96">
        <v>0.81138480769202503</v>
      </c>
      <c r="Y27" s="96">
        <v>-0.86639085694492368</v>
      </c>
      <c r="Z27" s="96">
        <v>-0.4542399346688038</v>
      </c>
      <c r="AA27" s="96">
        <v>-0.90392263323273225</v>
      </c>
      <c r="AB27" s="96">
        <v>-1.5706722079876909</v>
      </c>
      <c r="AC27" s="96">
        <v>0.5624600572504076</v>
      </c>
      <c r="AD27" s="96">
        <v>-0.10439336596113866</v>
      </c>
      <c r="AE27" s="96">
        <v>3.4658268842334818</v>
      </c>
      <c r="AF27" s="96">
        <v>-0.59174001157580625</v>
      </c>
      <c r="AG27" s="96">
        <v>-0.45160596017897892</v>
      </c>
      <c r="AH27" s="96">
        <v>1.148311684323255</v>
      </c>
      <c r="AI27" s="96">
        <v>-0.66857370829781104</v>
      </c>
      <c r="AJ27" s="96">
        <v>0.46057056018433457</v>
      </c>
      <c r="AK27" s="96">
        <v>-1.6108016708103329E-2</v>
      </c>
      <c r="AL27" s="96">
        <v>-0.44573380199736234</v>
      </c>
      <c r="AM27" s="96">
        <v>-0.23823514496560655</v>
      </c>
      <c r="AN27" s="96">
        <v>0.96889459402979305</v>
      </c>
      <c r="AO27" s="96">
        <v>-0.3973262600741479</v>
      </c>
      <c r="AP27" s="96">
        <v>-0.86323764017215854</v>
      </c>
      <c r="AQ27" s="96">
        <v>1.0140214688017024</v>
      </c>
      <c r="AR27" s="96">
        <v>0.27817018695616075</v>
      </c>
      <c r="AS27" s="96">
        <v>-1.3063306821271345</v>
      </c>
      <c r="AT27" s="96">
        <v>-1.4473993696332548</v>
      </c>
      <c r="AU27" s="96">
        <v>0.38221217930424101</v>
      </c>
      <c r="AV27" s="96">
        <v>1.4539943366746462</v>
      </c>
      <c r="AW27" s="96">
        <v>0.17507699187054351</v>
      </c>
      <c r="AX27" s="96">
        <v>-0.56489518554778873</v>
      </c>
      <c r="AY27" s="96">
        <v>0.47951346274287743</v>
      </c>
      <c r="AZ27" s="96">
        <v>-0.26717110127855676</v>
      </c>
      <c r="BA27" s="96">
        <v>-0.66388636659817646</v>
      </c>
      <c r="BB27" s="96">
        <v>0.98086076845937398</v>
      </c>
      <c r="BC27" s="96">
        <v>-1.3914297719166724</v>
      </c>
      <c r="BD27" s="97">
        <v>1.6442305479908295</v>
      </c>
      <c r="BF27" s="132"/>
      <c r="BG27" s="134" t="s">
        <v>83</v>
      </c>
      <c r="BH27" s="91"/>
      <c r="BI27" s="91" t="s">
        <v>88</v>
      </c>
      <c r="BJ27" s="62">
        <f t="shared" ref="BJ27:DE27" si="22">SUMPRODUCT($D$20:$D$29,I20:I29)</f>
        <v>0.70183873950774744</v>
      </c>
      <c r="BK27" s="62">
        <f t="shared" si="22"/>
        <v>-1.2756992958249505</v>
      </c>
      <c r="BL27" s="62">
        <f t="shared" si="22"/>
        <v>0.37143000407890919</v>
      </c>
      <c r="BM27" s="62">
        <f t="shared" si="22"/>
        <v>4.0139871065338839E-2</v>
      </c>
      <c r="BN27" s="62">
        <f t="shared" si="22"/>
        <v>-0.1423266716350983</v>
      </c>
      <c r="BO27" s="62">
        <f t="shared" si="22"/>
        <v>1.9882397971928785</v>
      </c>
      <c r="BP27" s="62">
        <f t="shared" si="22"/>
        <v>0.91382365454473535</v>
      </c>
      <c r="BQ27" s="62">
        <f t="shared" si="22"/>
        <v>0.49996005614516459</v>
      </c>
      <c r="BR27" s="62">
        <f t="shared" si="22"/>
        <v>-6.3376251983516763E-2</v>
      </c>
      <c r="BS27" s="62">
        <f t="shared" si="22"/>
        <v>7.8794104041319479E-2</v>
      </c>
      <c r="BT27" s="62">
        <f t="shared" si="22"/>
        <v>-0.48590324401391616</v>
      </c>
      <c r="BU27" s="62">
        <f t="shared" si="22"/>
        <v>3.6205975812645619E-2</v>
      </c>
      <c r="BV27" s="62">
        <f t="shared" si="22"/>
        <v>0.33022425837360375</v>
      </c>
      <c r="BW27" s="62">
        <f t="shared" si="22"/>
        <v>-0.54546910304958041</v>
      </c>
      <c r="BX27" s="62">
        <f t="shared" si="22"/>
        <v>1.4706644848380779</v>
      </c>
      <c r="BY27" s="62">
        <f t="shared" si="22"/>
        <v>-0.27509678338237714</v>
      </c>
      <c r="BZ27" s="62">
        <f t="shared" si="22"/>
        <v>0.58073696670192476</v>
      </c>
      <c r="CA27" s="62">
        <f t="shared" si="22"/>
        <v>0.32903118606975634</v>
      </c>
      <c r="CB27" s="62">
        <f t="shared" si="22"/>
        <v>4.4897929697551464E-2</v>
      </c>
      <c r="CC27" s="62">
        <f t="shared" si="22"/>
        <v>1.546933855262989</v>
      </c>
      <c r="CD27" s="62">
        <f t="shared" si="22"/>
        <v>-0.51763548006972238</v>
      </c>
      <c r="CE27" s="62">
        <f t="shared" si="22"/>
        <v>-2.8441118955880063</v>
      </c>
      <c r="CF27" s="62">
        <f t="shared" si="22"/>
        <v>0.76969120644693167</v>
      </c>
      <c r="CG27" s="62">
        <f t="shared" si="22"/>
        <v>-1.4174510934560023</v>
      </c>
      <c r="CH27" s="62">
        <f t="shared" si="22"/>
        <v>1.3012232536230395</v>
      </c>
      <c r="CI27" s="62">
        <f t="shared" si="22"/>
        <v>-0.51065519713798824</v>
      </c>
      <c r="CJ27" s="62">
        <f t="shared" si="22"/>
        <v>0.78148610164021304</v>
      </c>
      <c r="CK27" s="62">
        <f t="shared" si="22"/>
        <v>-0.16739667256727206</v>
      </c>
      <c r="CL27" s="62">
        <f t="shared" si="22"/>
        <v>-1.6311370771827245</v>
      </c>
      <c r="CM27" s="62">
        <f t="shared" si="22"/>
        <v>3.9701716772096107E-2</v>
      </c>
      <c r="CN27" s="62">
        <f t="shared" si="22"/>
        <v>-0.88617392943367301</v>
      </c>
      <c r="CO27" s="62">
        <f t="shared" si="22"/>
        <v>1.3327515416683149</v>
      </c>
      <c r="CP27" s="62">
        <f t="shared" si="22"/>
        <v>-1.2508000587289752</v>
      </c>
      <c r="CQ27" s="62">
        <f t="shared" si="22"/>
        <v>0.28881292203535003</v>
      </c>
      <c r="CR27" s="62">
        <f t="shared" si="22"/>
        <v>-0.10089367699306723</v>
      </c>
      <c r="CS27" s="62">
        <f t="shared" si="22"/>
        <v>-1.8415592720013696</v>
      </c>
      <c r="CT27" s="62">
        <f t="shared" si="22"/>
        <v>2.1890264179670025</v>
      </c>
      <c r="CU27" s="62">
        <f t="shared" si="22"/>
        <v>2.348148267888801</v>
      </c>
      <c r="CV27" s="62">
        <f t="shared" si="22"/>
        <v>-1.0294317075132895</v>
      </c>
      <c r="CW27" s="62">
        <f t="shared" si="22"/>
        <v>1.1818644089541432</v>
      </c>
      <c r="CX27" s="62">
        <f t="shared" si="22"/>
        <v>-8.6281646382895261E-3</v>
      </c>
      <c r="CY27" s="62">
        <f t="shared" si="22"/>
        <v>0.58354488645050362</v>
      </c>
      <c r="CZ27" s="62">
        <f t="shared" si="22"/>
        <v>-0.6717549011947429</v>
      </c>
      <c r="DA27" s="62">
        <f t="shared" si="22"/>
        <v>-1.3662811285282428</v>
      </c>
      <c r="DB27" s="62">
        <f t="shared" si="22"/>
        <v>-1.5982808770335162</v>
      </c>
      <c r="DC27" s="62">
        <f t="shared" si="22"/>
        <v>0.9857641199639815</v>
      </c>
      <c r="DD27" s="62">
        <f t="shared" si="22"/>
        <v>-0.26562275719606088</v>
      </c>
      <c r="DE27" s="78">
        <f t="shared" si="22"/>
        <v>-1.8392504875906193</v>
      </c>
    </row>
    <row r="28" spans="1:109" x14ac:dyDescent="0.25">
      <c r="A28" s="3" t="s">
        <v>25</v>
      </c>
      <c r="B28" s="18">
        <v>-0.77763700000000002</v>
      </c>
      <c r="C28" s="18">
        <v>7.0760600000000007E-2</v>
      </c>
      <c r="D28" s="18">
        <v>-0.24852299999999999</v>
      </c>
      <c r="E28" s="22"/>
      <c r="F28" s="112">
        <v>-0.69</v>
      </c>
      <c r="G28" s="9">
        <v>0</v>
      </c>
      <c r="H28" s="113">
        <v>0.02</v>
      </c>
      <c r="I28" s="95">
        <v>0.10048446274172387</v>
      </c>
      <c r="J28" s="96">
        <v>-0.10640904482858235</v>
      </c>
      <c r="K28" s="96">
        <v>-0.52756937417960736</v>
      </c>
      <c r="L28" s="96">
        <v>-1.3574191741219301</v>
      </c>
      <c r="M28" s="96">
        <v>1.105635113971716</v>
      </c>
      <c r="N28" s="96">
        <v>-0.66625957136283231</v>
      </c>
      <c r="O28" s="96">
        <v>-0.92562320170353019</v>
      </c>
      <c r="P28" s="96">
        <v>0.187218565149321</v>
      </c>
      <c r="Q28" s="96">
        <v>0.61129880934087522</v>
      </c>
      <c r="R28" s="96">
        <v>0.79485789060090795</v>
      </c>
      <c r="S28" s="96">
        <v>0.47944205754206892</v>
      </c>
      <c r="T28" s="96">
        <v>1.0731659785940013</v>
      </c>
      <c r="U28" s="96">
        <v>0.12691847941748358</v>
      </c>
      <c r="V28" s="96">
        <v>-1.2970912374805108</v>
      </c>
      <c r="W28" s="96">
        <v>1.105635255526529</v>
      </c>
      <c r="X28" s="96">
        <v>0.12691847941748358</v>
      </c>
      <c r="Y28" s="96">
        <v>-1.4778124278367728</v>
      </c>
      <c r="Z28" s="96">
        <v>-1.0164615797663836</v>
      </c>
      <c r="AA28" s="96">
        <v>-0.84803364642291856</v>
      </c>
      <c r="AB28" s="96">
        <v>1.4442434292514592</v>
      </c>
      <c r="AC28" s="96">
        <v>0.68970566672671563</v>
      </c>
      <c r="AD28" s="96">
        <v>0.4237804399434501</v>
      </c>
      <c r="AE28" s="96">
        <v>0.59239805673718904</v>
      </c>
      <c r="AF28" s="96">
        <v>0.3773957586112679</v>
      </c>
      <c r="AG28" s="96">
        <v>-1.4284113903695288</v>
      </c>
      <c r="AH28" s="96">
        <v>-0.36295007218537989</v>
      </c>
      <c r="AI28" s="96">
        <v>-0.29518212070537447</v>
      </c>
      <c r="AJ28" s="96">
        <v>1.3587952815483388</v>
      </c>
      <c r="AK28" s="96">
        <v>-7.9793024051195746E-2</v>
      </c>
      <c r="AL28" s="96">
        <v>1.1195506599261835</v>
      </c>
      <c r="AM28" s="96">
        <v>-1.5243761760082035</v>
      </c>
      <c r="AN28" s="96">
        <v>-0.34620527017077501</v>
      </c>
      <c r="AO28" s="96">
        <v>0.32192573545290465</v>
      </c>
      <c r="AP28" s="96">
        <v>0.29390333221334003</v>
      </c>
      <c r="AQ28" s="96">
        <v>-0.55491680160131451</v>
      </c>
      <c r="AR28" s="96">
        <v>-1.0651678308195995</v>
      </c>
      <c r="AS28" s="96">
        <v>-2.4311966960523663</v>
      </c>
      <c r="AT28" s="96">
        <v>-1.8045396512545844</v>
      </c>
      <c r="AU28" s="96">
        <v>1.1566584049919293</v>
      </c>
      <c r="AV28" s="96">
        <v>0.88762725326527248</v>
      </c>
      <c r="AW28" s="96">
        <v>1.2958124489884759</v>
      </c>
      <c r="AX28" s="96">
        <v>-1.9418383079978436</v>
      </c>
      <c r="AY28" s="96">
        <v>-5.4809935368012623E-3</v>
      </c>
      <c r="AZ28" s="96">
        <v>0.65047304235347936</v>
      </c>
      <c r="BA28" s="96">
        <v>0.28462639594690342</v>
      </c>
      <c r="BB28" s="96">
        <v>1.4149245962512103</v>
      </c>
      <c r="BC28" s="96">
        <v>0.88762725326527248</v>
      </c>
      <c r="BD28" s="97">
        <v>1.1517147446805149</v>
      </c>
      <c r="BF28" s="132"/>
      <c r="BG28" s="134"/>
      <c r="BH28" s="91">
        <v>1.1206799999999999</v>
      </c>
      <c r="BI28" s="91" t="s">
        <v>89</v>
      </c>
      <c r="BJ28" s="62">
        <f>(BJ27-MIN($BJ27:$DE27)+0.025)/(MAX($BJ27:$DE27)-MIN($BJ27:$DE27)+0.05)</f>
        <v>0.68118531391761439</v>
      </c>
      <c r="BK28" s="62">
        <f t="shared" ref="BK28:DE28" si="23">(BK27-MIN($BJ27:$DE27))/(MAX($BJ27:$DE27)-MIN($BJ27:$DE27))</f>
        <v>0.30206741387797209</v>
      </c>
      <c r="BL28" s="62">
        <f t="shared" si="23"/>
        <v>0.6192952198900884</v>
      </c>
      <c r="BM28" s="62">
        <f t="shared" si="23"/>
        <v>0.55549061022435586</v>
      </c>
      <c r="BN28" s="62">
        <f t="shared" si="23"/>
        <v>0.52034858402467954</v>
      </c>
      <c r="BO28" s="62">
        <f t="shared" si="23"/>
        <v>0.93068366003160297</v>
      </c>
      <c r="BP28" s="62">
        <f t="shared" si="23"/>
        <v>0.7237571754525447</v>
      </c>
      <c r="BQ28" s="62">
        <f t="shared" si="23"/>
        <v>0.64404938243578602</v>
      </c>
      <c r="BR28" s="62">
        <f t="shared" si="23"/>
        <v>0.53555398921737996</v>
      </c>
      <c r="BS28" s="62">
        <f t="shared" si="23"/>
        <v>0.56293519731340047</v>
      </c>
      <c r="BT28" s="62">
        <f t="shared" si="23"/>
        <v>0.45417767548747051</v>
      </c>
      <c r="BU28" s="62">
        <f t="shared" si="23"/>
        <v>0.55473296420338691</v>
      </c>
      <c r="BV28" s="62">
        <f t="shared" si="23"/>
        <v>0.61135922585127778</v>
      </c>
      <c r="BW28" s="62">
        <f t="shared" si="23"/>
        <v>0.44270562725409041</v>
      </c>
      <c r="BX28" s="62">
        <f t="shared" si="23"/>
        <v>0.83100157630330518</v>
      </c>
      <c r="BY28" s="62">
        <f t="shared" si="23"/>
        <v>0.49477780991724846</v>
      </c>
      <c r="BZ28" s="62">
        <f t="shared" si="23"/>
        <v>0.65960655946727564</v>
      </c>
      <c r="CA28" s="62">
        <f t="shared" si="23"/>
        <v>0.61112944685980131</v>
      </c>
      <c r="CB28" s="62">
        <f t="shared" si="23"/>
        <v>0.5564069854602659</v>
      </c>
      <c r="CC28" s="62">
        <f t="shared" si="23"/>
        <v>0.84569062654801419</v>
      </c>
      <c r="CD28" s="62">
        <f t="shared" si="23"/>
        <v>0.4480662259343422</v>
      </c>
      <c r="CE28" s="62">
        <f t="shared" si="23"/>
        <v>0</v>
      </c>
      <c r="CF28" s="62">
        <f t="shared" si="23"/>
        <v>0.69599807949821346</v>
      </c>
      <c r="CG28" s="62">
        <f t="shared" si="23"/>
        <v>0.27476681776605982</v>
      </c>
      <c r="CH28" s="62">
        <f t="shared" si="23"/>
        <v>0.79836815157491514</v>
      </c>
      <c r="CI28" s="62">
        <f t="shared" si="23"/>
        <v>0.44941058902709213</v>
      </c>
      <c r="CJ28" s="62">
        <f t="shared" si="23"/>
        <v>0.69826970973666891</v>
      </c>
      <c r="CK28" s="62">
        <f t="shared" si="23"/>
        <v>0.5155202433516678</v>
      </c>
      <c r="CL28" s="62">
        <f t="shared" si="23"/>
        <v>0.23361210344149194</v>
      </c>
      <c r="CM28" s="62">
        <f t="shared" si="23"/>
        <v>0.55540622418062002</v>
      </c>
      <c r="CN28" s="62">
        <f t="shared" si="23"/>
        <v>0.37708780078602061</v>
      </c>
      <c r="CO28" s="62">
        <f t="shared" si="23"/>
        <v>0.8044403218923909</v>
      </c>
      <c r="CP28" s="62">
        <f t="shared" si="23"/>
        <v>0.30686286640000104</v>
      </c>
      <c r="CQ28" s="62">
        <f t="shared" si="23"/>
        <v>0.60338363621700875</v>
      </c>
      <c r="CR28" s="62">
        <f t="shared" si="23"/>
        <v>0.52832834492600678</v>
      </c>
      <c r="CS28" s="62">
        <f t="shared" si="23"/>
        <v>0.1930859764383058</v>
      </c>
      <c r="CT28" s="62">
        <f t="shared" si="23"/>
        <v>0.96935402986139119</v>
      </c>
      <c r="CU28" s="62">
        <f t="shared" si="23"/>
        <v>1</v>
      </c>
      <c r="CV28" s="62">
        <f t="shared" si="23"/>
        <v>0.34949716134015568</v>
      </c>
      <c r="CW28" s="62">
        <f t="shared" si="23"/>
        <v>0.77538031180746958</v>
      </c>
      <c r="CX28" s="62">
        <f t="shared" si="23"/>
        <v>0.54609816181688375</v>
      </c>
      <c r="CY28" s="62">
        <f t="shared" si="23"/>
        <v>0.6601473489616716</v>
      </c>
      <c r="CZ28" s="62">
        <f t="shared" si="23"/>
        <v>0.41838369534600206</v>
      </c>
      <c r="DA28" s="62">
        <f t="shared" si="23"/>
        <v>0.28462186418451502</v>
      </c>
      <c r="DB28" s="62">
        <f t="shared" si="23"/>
        <v>0.23994002213484328</v>
      </c>
      <c r="DC28" s="62">
        <f t="shared" si="23"/>
        <v>0.73761250302747761</v>
      </c>
      <c r="DD28" s="62">
        <f t="shared" si="23"/>
        <v>0.49660245388500607</v>
      </c>
      <c r="DE28" s="79">
        <f t="shared" si="23"/>
        <v>0.19353063528398359</v>
      </c>
    </row>
    <row r="29" spans="1:109" ht="15.75" thickBot="1" x14ac:dyDescent="0.3">
      <c r="A29" s="3" t="s">
        <v>26</v>
      </c>
      <c r="B29" s="19">
        <v>8.0822099999999994E-2</v>
      </c>
      <c r="C29" s="19">
        <v>-0.65554500000000004</v>
      </c>
      <c r="D29" s="19">
        <v>-0.62068699999999999</v>
      </c>
      <c r="E29" s="22"/>
      <c r="F29" s="114">
        <v>0.14000000000000001</v>
      </c>
      <c r="G29" s="115">
        <v>0.3</v>
      </c>
      <c r="H29" s="116">
        <v>0.24</v>
      </c>
      <c r="I29" s="98">
        <v>-1.1370428229393308</v>
      </c>
      <c r="J29" s="99">
        <v>0.67470523014701278</v>
      </c>
      <c r="K29" s="99">
        <v>-0.76101964211008966</v>
      </c>
      <c r="L29" s="99">
        <v>-0.28244468469105527</v>
      </c>
      <c r="M29" s="99">
        <v>-7.7341131511469319E-2</v>
      </c>
      <c r="N29" s="99">
        <v>-0.48754823787064155</v>
      </c>
      <c r="O29" s="99">
        <v>-0.28244468469105527</v>
      </c>
      <c r="P29" s="99">
        <v>-0.38499646128084858</v>
      </c>
      <c r="Q29" s="99">
        <v>-0.65846786552029668</v>
      </c>
      <c r="R29" s="99">
        <v>-0.96612319528967572</v>
      </c>
      <c r="S29" s="99">
        <v>0.60633737908715102</v>
      </c>
      <c r="T29" s="99">
        <v>-0.48754823787064155</v>
      </c>
      <c r="U29" s="99">
        <v>-1.0003071208196068</v>
      </c>
      <c r="V29" s="99">
        <v>-0.76101964211008966</v>
      </c>
      <c r="W29" s="99">
        <v>-1.2054106739991928</v>
      </c>
      <c r="X29" s="99">
        <v>-0.11152505704140021</v>
      </c>
      <c r="Y29" s="99">
        <v>-0.59010001446043459</v>
      </c>
      <c r="Z29" s="99">
        <v>0.16194634719804785</v>
      </c>
      <c r="AA29" s="99">
        <v>0.23031419825790994</v>
      </c>
      <c r="AB29" s="99">
        <v>-1.2054106739991928</v>
      </c>
      <c r="AC29" s="99">
        <v>-0.35081253575091736</v>
      </c>
      <c r="AD29" s="99">
        <v>3.0675800172421841</v>
      </c>
      <c r="AE29" s="99">
        <v>0.74307308120687521</v>
      </c>
      <c r="AF29" s="99">
        <v>-0.35081253575091736</v>
      </c>
      <c r="AG29" s="99">
        <v>-0.14570898257133141</v>
      </c>
      <c r="AH29" s="99">
        <v>-0.28244468469105527</v>
      </c>
      <c r="AI29" s="99">
        <v>-0.5559160889305037</v>
      </c>
      <c r="AJ29" s="99">
        <v>-0.24826075916112439</v>
      </c>
      <c r="AK29" s="99">
        <v>1.0507284109762545</v>
      </c>
      <c r="AL29" s="99">
        <v>0.91399270885653028</v>
      </c>
      <c r="AM29" s="99">
        <v>0.33286597484770292</v>
      </c>
      <c r="AN29" s="99">
        <v>-0.89775534422981362</v>
      </c>
      <c r="AO29" s="99">
        <v>0.57215345355722014</v>
      </c>
      <c r="AP29" s="99">
        <v>2.5210645078323664E-2</v>
      </c>
      <c r="AQ29" s="99">
        <v>-0.76101964211008966</v>
      </c>
      <c r="AR29" s="99">
        <v>4.1272817086700462</v>
      </c>
      <c r="AS29" s="99">
        <v>1.281897207372158E-3</v>
      </c>
      <c r="AT29" s="99">
        <v>-1.2737785250590548</v>
      </c>
      <c r="AU29" s="99">
        <v>1.2216480386259094</v>
      </c>
      <c r="AV29" s="99">
        <v>0.26449812378784082</v>
      </c>
      <c r="AW29" s="99">
        <v>-0.96612319528967572</v>
      </c>
      <c r="AX29" s="99">
        <v>1.281897207372158E-3</v>
      </c>
      <c r="AY29" s="99">
        <v>0.12776242166811666</v>
      </c>
      <c r="AZ29" s="99">
        <v>-4.3157205981538431E-2</v>
      </c>
      <c r="BA29" s="99">
        <v>0.3670499003776338</v>
      </c>
      <c r="BB29" s="99">
        <v>0.67470523014701278</v>
      </c>
      <c r="BC29" s="99">
        <v>-0.28244468469105527</v>
      </c>
      <c r="BD29" s="100">
        <v>1.3925676662755646</v>
      </c>
      <c r="BF29" s="132"/>
      <c r="BG29" s="130" t="s">
        <v>86</v>
      </c>
      <c r="BH29" s="82">
        <f>1/3</f>
        <v>0.33333333333333331</v>
      </c>
      <c r="BI29" s="70" t="s">
        <v>88</v>
      </c>
      <c r="BJ29" s="71">
        <f>($BH24*BJ24^{0.33}+$BH26*BJ26^{0.33}+$BH28*BJ28^{0.33})^{3}/$BH30</f>
        <v>36.737991987527273</v>
      </c>
      <c r="BK29" s="71">
        <f>($BH24*BK24^{0.33}+$BH26*BK26^{0.33}+$BH28*BK28^{0.33})^{3}/$BH30</f>
        <v>33.176500323873512</v>
      </c>
      <c r="BL29" s="71">
        <f>($BH24*BL24^{0.33}+$BH26*BL26^{0.33}+$BH28*BL28^{0.33})^{3}/$BH30</f>
        <v>37.801068957582117</v>
      </c>
      <c r="BM29" s="71">
        <f>($BH24*BM24^{0.33}+$BH26*BM26^{0.33}+$BH28*BM28^{0.33})^{3}/$BH30</f>
        <v>39.043563301893343</v>
      </c>
      <c r="BN29" s="71">
        <f>($BH24*BN24^{0.33}+$BH26*BN26^{0.33}+$BH28*BN28^{0.33})^{3}/$BH30</f>
        <v>15.104002123318024</v>
      </c>
      <c r="BO29" s="71">
        <f>($BH24*BO24^{0.33}+$BH26*BO26^{0.33}+$BH28*BO28^{0.33})^{3}/$BH30</f>
        <v>39.65958843128832</v>
      </c>
      <c r="BP29" s="71">
        <f>($BH24*BP24^{0.33}+$BH26*BP26^{0.33}+$BH28*BP28^{0.33})^{3}/$BH30</f>
        <v>35.704617326751034</v>
      </c>
      <c r="BQ29" s="71">
        <f>($BH24*BQ24^{0.33}+$BH26*BQ26^{0.33}+$BH28*BQ28^{0.33})^{3}/$BH30</f>
        <v>35.316689883765484</v>
      </c>
      <c r="BR29" s="71">
        <f>($BH24*BR24^{0.33}+$BH26*BR26^{0.33}+$BH28*BR28^{0.33})^{3}/$BH30</f>
        <v>41.044445657902571</v>
      </c>
      <c r="BS29" s="71">
        <f>($BH24*BS24^{0.33}+$BH26*BS26^{0.33}+$BH28*BS28^{0.33})^{3}/$BH30</f>
        <v>28.993963864092528</v>
      </c>
      <c r="BT29" s="71">
        <f>($BH24*BT24^{0.33}+$BH26*BT26^{0.33}+$BH28*BT28^{0.33})^{3}/$BH30</f>
        <v>27.057840195681347</v>
      </c>
      <c r="BU29" s="71">
        <f>($BH24*BU24^{0.33}+$BH26*BU26^{0.33}+$BH28*BU28^{0.33})^{3}/$BH30</f>
        <v>13.926576245759163</v>
      </c>
      <c r="BV29" s="71">
        <f>($BH24*BV24^{0.33}+$BH26*BV26^{0.33}+$BH28*BV28^{0.33})^{3}/$BH30</f>
        <v>30.871251195978243</v>
      </c>
      <c r="BW29" s="71">
        <f>($BH24*BW24^{0.33}+$BH26*BW26^{0.33}+$BH28*BW28^{0.33})^{3}/$BH30</f>
        <v>37.567768553728492</v>
      </c>
      <c r="BX29" s="71">
        <f>($BH24*BX24^{0.33}+$BH26*BX26^{0.33}+$BH28*BX28^{0.33})^{3}/$BH30</f>
        <v>25.016589916195862</v>
      </c>
      <c r="BY29" s="71">
        <f>($BH24*BY24^{0.33}+$BH26*BY26^{0.33}+$BH28*BY28^{0.33})^{3}/$BH30</f>
        <v>26.976897123617512</v>
      </c>
      <c r="BZ29" s="71">
        <f>($BH24*BZ24^{0.33}+$BH26*BZ26^{0.33}+$BH28*BZ28^{0.33})^{3}/$BH30</f>
        <v>40.174807413183196</v>
      </c>
      <c r="CA29" s="71">
        <f>($BH24*CA24^{0.33}+$BH26*CA26^{0.33}+$BH28*CA28^{0.33})^{3}/$BH30</f>
        <v>32.878432267621299</v>
      </c>
      <c r="CB29" s="71">
        <f>($BH24*CB24^{0.33}+$BH26*CB26^{0.33}+$BH28*CB28^{0.33})^{3}/$BH30</f>
        <v>37.638038814144558</v>
      </c>
      <c r="CC29" s="71">
        <f>($BH24*CC24^{0.33}+$BH26*CC26^{0.33}+$BH28*CC28^{0.33})^{3}/$BH30</f>
        <v>36.263093693103947</v>
      </c>
      <c r="CD29" s="71">
        <f>($BH24*CD24^{0.33}+$BH26*CD26^{0.33}+$BH28*CD28^{0.33})^{3}/$BH30</f>
        <v>27.870204913350186</v>
      </c>
      <c r="CE29" s="71">
        <f>($BH24*CE24^{0.33}+$BH26*CE26^{0.33}+$BH28*CE28^{0.33})^{3}/$BH30</f>
        <v>19.665582379156554</v>
      </c>
      <c r="CF29" s="71">
        <f>($BH24*CF24^{0.33}+$BH26*CF26^{0.33}+$BH28*CF28^{0.33})^{3}/$BH30</f>
        <v>12.904784414912328</v>
      </c>
      <c r="CG29" s="71">
        <f>($BH24*CG24^{0.33}+$BH26*CG26^{0.33}+$BH28*CG28^{0.33})^{3}/$BH30</f>
        <v>33.564750066872854</v>
      </c>
      <c r="CH29" s="71">
        <f>($BH24*CH24^{0.33}+$BH26*CH26^{0.33}+$BH28*CH28^{0.33})^{3}/$BH30</f>
        <v>37.284444715726636</v>
      </c>
      <c r="CI29" s="71">
        <f>($BH24*CI24^{0.33}+$BH26*CI26^{0.33}+$BH28*CI28^{0.33})^{3}/$BH30</f>
        <v>34.385056530397044</v>
      </c>
      <c r="CJ29" s="71">
        <f>($BH24*CJ24^{0.33}+$BH26*CJ26^{0.33}+$BH28*CJ28^{0.33})^{3}/$BH30</f>
        <v>34.188991610471682</v>
      </c>
      <c r="CK29" s="71">
        <f>($BH24*CK24^{0.33}+$BH26*CK26^{0.33}+$BH28*CK28^{0.33})^{3}/$BH30</f>
        <v>3.0313124889462539</v>
      </c>
      <c r="CL29" s="71">
        <f>($BH24*CL24^{0.33}+$BH26*CL26^{0.33}+$BH28*CL28^{0.33})^{3}/$BH30</f>
        <v>29.906517980965919</v>
      </c>
      <c r="CM29" s="71">
        <f>($BH24*CM24^{0.33}+$BH26*CM26^{0.33}+$BH28*CM28^{0.33})^{3}/$BH30</f>
        <v>22.894644342561065</v>
      </c>
      <c r="CN29" s="71">
        <f>($BH24*CN24^{0.33}+$BH26*CN26^{0.33}+$BH28*CN28^{0.33})^{3}/$BH30</f>
        <v>40.50816469713569</v>
      </c>
      <c r="CO29" s="71">
        <f>($BH24*CO24^{0.33}+$BH26*CO26^{0.33}+$BH28*CO28^{0.33})^{3}/$BH30</f>
        <v>34.881541073780689</v>
      </c>
      <c r="CP29" s="71">
        <f>($BH24*CP24^{0.33}+$BH26*CP26^{0.33}+$BH28*CP28^{0.33})^{3}/$BH30</f>
        <v>29.690825167804874</v>
      </c>
      <c r="CQ29" s="71">
        <f>($BH24*CQ24^{0.33}+$BH26*CQ26^{0.33}+$BH28*CQ28^{0.33})^{3}/$BH30</f>
        <v>31.637460075974023</v>
      </c>
      <c r="CR29" s="71">
        <f>($BH24*CR24^{0.33}+$BH26*CR26^{0.33}+$BH28*CR28^{0.33})^{3}/$BH30</f>
        <v>27.50199332744101</v>
      </c>
      <c r="CS29" s="71">
        <f>($BH24*CS24^{0.33}+$BH26*CS26^{0.33}+$BH28*CS28^{0.33})^{3}/$BH30</f>
        <v>26.909129223645589</v>
      </c>
      <c r="CT29" s="71">
        <f>($BH24*CT24^{0.33}+$BH26*CT26^{0.33}+$BH28*CT28^{0.33})^{3}/$BH30</f>
        <v>43.376940657762773</v>
      </c>
      <c r="CU29" s="71">
        <f>($BH24*CU24^{0.33}+$BH26*CU26^{0.33}+$BH28*CU28^{0.33})^{3}/$BH30</f>
        <v>42.569933800414937</v>
      </c>
      <c r="CV29" s="71">
        <f>($BH24*CV24^{0.33}+$BH26*CV26^{0.33}+$BH28*CV28^{0.33})^{3}/$BH30</f>
        <v>19.541500681508346</v>
      </c>
      <c r="CW29" s="71">
        <f>($BH24*CW24^{0.33}+$BH26*CW26^{0.33}+$BH28*CW28^{0.33})^{3}/$BH30</f>
        <v>20.38135518468874</v>
      </c>
      <c r="CX29" s="71">
        <f>($BH24*CX24^{0.33}+$BH26*CX26^{0.33}+$BH28*CX28^{0.33})^{3}/$BH30</f>
        <v>10.516154357556674</v>
      </c>
      <c r="CY29" s="71">
        <f>($BH24*CY24^{0.33}+$BH26*CY26^{0.33}+$BH28*CY28^{0.33})^{3}/$BH30</f>
        <v>46.169600472772991</v>
      </c>
      <c r="CZ29" s="71">
        <f>($BH24*CZ24^{0.33}+$BH26*CZ26^{0.33}+$BH28*CZ28^{0.33})^{3}/$BH30</f>
        <v>32.626675918089546</v>
      </c>
      <c r="DA29" s="71">
        <f>($BH24*DA24^{0.33}+$BH26*DA26^{0.33}+$BH28*DA28^{0.33})^{3}/$BH30</f>
        <v>31.91134553224617</v>
      </c>
      <c r="DB29" s="71">
        <f>($BH24*DB24^{0.33}+$BH26*DB26^{0.33}+$BH28*DB28^{0.33})^{3}/$BH30</f>
        <v>35.606178438845042</v>
      </c>
      <c r="DC29" s="71">
        <f>($BH24*DC24^{0.33}+$BH26*DC26^{0.33}+$BH28*DC28^{0.33})^{3}/$BH30</f>
        <v>13.19686713466433</v>
      </c>
      <c r="DD29" s="71">
        <f>($BH24*DD24^{0.33}+$BH26*DD26^{0.33}+$BH28*DD28^{0.33})^{3}/$BH30</f>
        <v>34.790270586702086</v>
      </c>
      <c r="DE29" s="71">
        <f>($BH24*DE24^{0.33}+$BH26*DE26^{0.33}+$BH28*DE28^{0.33})^{3}/$BH30</f>
        <v>22.155096711783585</v>
      </c>
    </row>
    <row r="30" spans="1:109" x14ac:dyDescent="0.25">
      <c r="BF30" s="132"/>
      <c r="BG30" s="130"/>
      <c r="BH30" s="73">
        <f>SUM(BH24:BH28)</f>
        <v>7.3203900000000006</v>
      </c>
      <c r="BI30" s="70" t="s">
        <v>89</v>
      </c>
      <c r="BJ30" s="71">
        <f>(BJ29-MIN($BJ29:$DE29))/(MAX($BJ29:$DE29)-MIN($BJ29:$DE29))</f>
        <v>0.78136340299870533</v>
      </c>
      <c r="BK30" s="71">
        <f t="shared" ref="BK30:DE30" si="24">(BK29-MIN($BJ29:$DE29))/(MAX($BJ29:$DE29)-MIN($BJ29:$DE29))</f>
        <v>0.69880352799882073</v>
      </c>
      <c r="BL30" s="71">
        <f t="shared" si="24"/>
        <v>0.80600686985240633</v>
      </c>
      <c r="BM30" s="71">
        <f t="shared" si="24"/>
        <v>0.83480945804916229</v>
      </c>
      <c r="BN30" s="71">
        <f t="shared" si="24"/>
        <v>0.27986019377723154</v>
      </c>
      <c r="BO30" s="71">
        <f t="shared" si="24"/>
        <v>0.84908969860080252</v>
      </c>
      <c r="BP30" s="71">
        <f t="shared" si="24"/>
        <v>0.75740847318870297</v>
      </c>
      <c r="BQ30" s="71">
        <f t="shared" si="24"/>
        <v>0.74841582510004934</v>
      </c>
      <c r="BR30" s="71">
        <f t="shared" si="24"/>
        <v>0.88119243821655768</v>
      </c>
      <c r="BS30" s="71">
        <f t="shared" si="24"/>
        <v>0.60184705023250118</v>
      </c>
      <c r="BT30" s="71">
        <f t="shared" si="24"/>
        <v>0.55696525823516785</v>
      </c>
      <c r="BU30" s="71">
        <f t="shared" si="24"/>
        <v>0.25256597482259208</v>
      </c>
      <c r="BV30" s="71">
        <f t="shared" si="24"/>
        <v>0.64536494163768499</v>
      </c>
      <c r="BW30" s="71">
        <f t="shared" si="24"/>
        <v>0.80059867182792532</v>
      </c>
      <c r="BX30" s="71">
        <f t="shared" si="24"/>
        <v>0.50964649861608446</v>
      </c>
      <c r="BY30" s="71">
        <f t="shared" si="24"/>
        <v>0.55508889559198216</v>
      </c>
      <c r="BZ30" s="71">
        <f t="shared" si="24"/>
        <v>0.86103312533317633</v>
      </c>
      <c r="CA30" s="71">
        <f t="shared" si="24"/>
        <v>0.69189393398887844</v>
      </c>
      <c r="CB30" s="71">
        <f t="shared" si="24"/>
        <v>0.80222762521713753</v>
      </c>
      <c r="CC30" s="71">
        <f t="shared" si="24"/>
        <v>0.77035466072777026</v>
      </c>
      <c r="CD30" s="71">
        <f t="shared" si="24"/>
        <v>0.57579689842388848</v>
      </c>
      <c r="CE30" s="71">
        <f t="shared" si="24"/>
        <v>0.38560338547618683</v>
      </c>
      <c r="CF30" s="71">
        <f t="shared" si="24"/>
        <v>0.22887954963970297</v>
      </c>
      <c r="CG30" s="71">
        <f t="shared" si="24"/>
        <v>0.70780364740886548</v>
      </c>
      <c r="CH30" s="71">
        <f t="shared" si="24"/>
        <v>0.79403086741927387</v>
      </c>
      <c r="CI30" s="71">
        <f t="shared" si="24"/>
        <v>0.72681938729709972</v>
      </c>
      <c r="CJ30" s="71">
        <f t="shared" si="24"/>
        <v>0.72227435481924918</v>
      </c>
      <c r="CK30" s="71">
        <f t="shared" si="24"/>
        <v>0</v>
      </c>
      <c r="CL30" s="71">
        <f t="shared" si="24"/>
        <v>0.62300120723603192</v>
      </c>
      <c r="CM30" s="71">
        <f t="shared" si="24"/>
        <v>0.46045712015882284</v>
      </c>
      <c r="CN30" s="71">
        <f t="shared" si="24"/>
        <v>0.86876076821222326</v>
      </c>
      <c r="CO30" s="71">
        <f t="shared" si="24"/>
        <v>0.73832852608280641</v>
      </c>
      <c r="CP30" s="71">
        <f t="shared" si="24"/>
        <v>0.61800117540254995</v>
      </c>
      <c r="CQ30" s="71">
        <f t="shared" si="24"/>
        <v>0.66312663121338267</v>
      </c>
      <c r="CR30" s="71">
        <f t="shared" si="24"/>
        <v>0.56726128880379367</v>
      </c>
      <c r="CS30" s="71">
        <f t="shared" si="24"/>
        <v>0.55351795007839744</v>
      </c>
      <c r="CT30" s="71">
        <f t="shared" si="24"/>
        <v>0.93526261830193091</v>
      </c>
      <c r="CU30" s="71">
        <f t="shared" si="24"/>
        <v>0.91655518008253756</v>
      </c>
      <c r="CV30" s="71">
        <f t="shared" si="24"/>
        <v>0.38272701500699413</v>
      </c>
      <c r="CW30" s="71">
        <f t="shared" si="24"/>
        <v>0.40219590314403086</v>
      </c>
      <c r="CX30" s="71">
        <f t="shared" si="24"/>
        <v>0.17350808802186615</v>
      </c>
      <c r="CY30" s="71">
        <f t="shared" si="24"/>
        <v>1</v>
      </c>
      <c r="CZ30" s="71">
        <f t="shared" si="24"/>
        <v>0.68605790383334375</v>
      </c>
      <c r="DA30" s="71">
        <f t="shared" si="24"/>
        <v>0.66947564201267151</v>
      </c>
      <c r="DB30" s="71">
        <f t="shared" si="24"/>
        <v>0.75512653543672492</v>
      </c>
      <c r="DC30" s="71">
        <f t="shared" si="24"/>
        <v>0.23565039598996865</v>
      </c>
      <c r="DD30" s="71">
        <f t="shared" si="24"/>
        <v>0.73621276091584331</v>
      </c>
      <c r="DE30" s="71">
        <f t="shared" si="24"/>
        <v>0.44331347201370519</v>
      </c>
    </row>
    <row r="31" spans="1:109" x14ac:dyDescent="0.25">
      <c r="BF31" s="132"/>
      <c r="BG31" s="130"/>
      <c r="BH31" s="82"/>
      <c r="BI31" s="70" t="s">
        <v>227</v>
      </c>
      <c r="BJ31" s="75">
        <f>RANK(BJ30,$BJ$30:$DE$30,0)</f>
        <v>13</v>
      </c>
      <c r="BK31" s="75">
        <f t="shared" ref="BK31:DE31" si="25">RANK(BK30,$BJ$30:$DE$30,0)</f>
        <v>23</v>
      </c>
      <c r="BL31" s="75">
        <f t="shared" si="25"/>
        <v>9</v>
      </c>
      <c r="BM31" s="75">
        <f t="shared" si="25"/>
        <v>8</v>
      </c>
      <c r="BN31" s="75">
        <f t="shared" si="25"/>
        <v>43</v>
      </c>
      <c r="BO31" s="75">
        <f t="shared" si="25"/>
        <v>7</v>
      </c>
      <c r="BP31" s="75">
        <f t="shared" si="25"/>
        <v>15</v>
      </c>
      <c r="BQ31" s="75">
        <f t="shared" si="25"/>
        <v>17</v>
      </c>
      <c r="BR31" s="75">
        <f t="shared" si="25"/>
        <v>4</v>
      </c>
      <c r="BS31" s="75">
        <f t="shared" si="25"/>
        <v>31</v>
      </c>
      <c r="BT31" s="75">
        <f t="shared" si="25"/>
        <v>34</v>
      </c>
      <c r="BU31" s="75">
        <f t="shared" si="25"/>
        <v>44</v>
      </c>
      <c r="BV31" s="75">
        <f t="shared" si="25"/>
        <v>28</v>
      </c>
      <c r="BW31" s="75">
        <f t="shared" si="25"/>
        <v>11</v>
      </c>
      <c r="BX31" s="75">
        <f t="shared" si="25"/>
        <v>37</v>
      </c>
      <c r="BY31" s="75">
        <f t="shared" si="25"/>
        <v>35</v>
      </c>
      <c r="BZ31" s="75">
        <f t="shared" si="25"/>
        <v>6</v>
      </c>
      <c r="CA31" s="75">
        <f t="shared" si="25"/>
        <v>24</v>
      </c>
      <c r="CB31" s="75">
        <f t="shared" si="25"/>
        <v>10</v>
      </c>
      <c r="CC31" s="75">
        <f t="shared" si="25"/>
        <v>14</v>
      </c>
      <c r="CD31" s="75">
        <f t="shared" si="25"/>
        <v>32</v>
      </c>
      <c r="CE31" s="75">
        <f t="shared" si="25"/>
        <v>41</v>
      </c>
      <c r="CF31" s="75">
        <f t="shared" si="25"/>
        <v>46</v>
      </c>
      <c r="CG31" s="75">
        <f t="shared" si="25"/>
        <v>22</v>
      </c>
      <c r="CH31" s="75">
        <f t="shared" si="25"/>
        <v>12</v>
      </c>
      <c r="CI31" s="75">
        <f t="shared" si="25"/>
        <v>20</v>
      </c>
      <c r="CJ31" s="75">
        <f t="shared" si="25"/>
        <v>21</v>
      </c>
      <c r="CK31" s="75">
        <f t="shared" si="25"/>
        <v>48</v>
      </c>
      <c r="CL31" s="75">
        <f t="shared" si="25"/>
        <v>29</v>
      </c>
      <c r="CM31" s="75">
        <f t="shared" si="25"/>
        <v>38</v>
      </c>
      <c r="CN31" s="75">
        <f t="shared" si="25"/>
        <v>5</v>
      </c>
      <c r="CO31" s="75">
        <f t="shared" si="25"/>
        <v>18</v>
      </c>
      <c r="CP31" s="75">
        <f t="shared" si="25"/>
        <v>30</v>
      </c>
      <c r="CQ31" s="75">
        <f t="shared" si="25"/>
        <v>27</v>
      </c>
      <c r="CR31" s="75">
        <f t="shared" si="25"/>
        <v>33</v>
      </c>
      <c r="CS31" s="75">
        <f t="shared" si="25"/>
        <v>36</v>
      </c>
      <c r="CT31" s="75">
        <f t="shared" si="25"/>
        <v>2</v>
      </c>
      <c r="CU31" s="75">
        <f t="shared" si="25"/>
        <v>3</v>
      </c>
      <c r="CV31" s="75">
        <f t="shared" si="25"/>
        <v>42</v>
      </c>
      <c r="CW31" s="75">
        <f t="shared" si="25"/>
        <v>40</v>
      </c>
      <c r="CX31" s="75">
        <f t="shared" si="25"/>
        <v>47</v>
      </c>
      <c r="CY31" s="75">
        <f t="shared" si="25"/>
        <v>1</v>
      </c>
      <c r="CZ31" s="75">
        <f t="shared" si="25"/>
        <v>25</v>
      </c>
      <c r="DA31" s="75">
        <f t="shared" si="25"/>
        <v>26</v>
      </c>
      <c r="DB31" s="75">
        <f t="shared" si="25"/>
        <v>16</v>
      </c>
      <c r="DC31" s="75">
        <f t="shared" si="25"/>
        <v>45</v>
      </c>
      <c r="DD31" s="75">
        <f t="shared" si="25"/>
        <v>19</v>
      </c>
      <c r="DE31" s="75">
        <f t="shared" si="25"/>
        <v>39</v>
      </c>
    </row>
    <row r="32" spans="1:109" x14ac:dyDescent="0.25">
      <c r="BF32" s="133"/>
      <c r="BG32" s="130"/>
      <c r="BH32" s="82"/>
      <c r="BI32" s="70" t="s">
        <v>228</v>
      </c>
      <c r="BJ32" s="75">
        <f>RANK(BJ30,$BJ$30:$DE$30,1)</f>
        <v>36</v>
      </c>
      <c r="BK32" s="75">
        <f t="shared" ref="BK32:DE32" si="26">RANK(BK30,$BJ$30:$DE$30,1)</f>
        <v>26</v>
      </c>
      <c r="BL32" s="75">
        <f t="shared" si="26"/>
        <v>40</v>
      </c>
      <c r="BM32" s="75">
        <f t="shared" si="26"/>
        <v>41</v>
      </c>
      <c r="BN32" s="75">
        <f t="shared" si="26"/>
        <v>6</v>
      </c>
      <c r="BO32" s="75">
        <f t="shared" si="26"/>
        <v>42</v>
      </c>
      <c r="BP32" s="75">
        <f t="shared" si="26"/>
        <v>34</v>
      </c>
      <c r="BQ32" s="75">
        <f t="shared" si="26"/>
        <v>32</v>
      </c>
      <c r="BR32" s="75">
        <f t="shared" si="26"/>
        <v>45</v>
      </c>
      <c r="BS32" s="75">
        <f t="shared" si="26"/>
        <v>18</v>
      </c>
      <c r="BT32" s="75">
        <f t="shared" si="26"/>
        <v>15</v>
      </c>
      <c r="BU32" s="75">
        <f t="shared" si="26"/>
        <v>5</v>
      </c>
      <c r="BV32" s="75">
        <f t="shared" si="26"/>
        <v>21</v>
      </c>
      <c r="BW32" s="75">
        <f t="shared" si="26"/>
        <v>38</v>
      </c>
      <c r="BX32" s="75">
        <f t="shared" si="26"/>
        <v>12</v>
      </c>
      <c r="BY32" s="75">
        <f t="shared" si="26"/>
        <v>14</v>
      </c>
      <c r="BZ32" s="75">
        <f t="shared" si="26"/>
        <v>43</v>
      </c>
      <c r="CA32" s="75">
        <f t="shared" si="26"/>
        <v>25</v>
      </c>
      <c r="CB32" s="75">
        <f t="shared" si="26"/>
        <v>39</v>
      </c>
      <c r="CC32" s="75">
        <f t="shared" si="26"/>
        <v>35</v>
      </c>
      <c r="CD32" s="75">
        <f t="shared" si="26"/>
        <v>17</v>
      </c>
      <c r="CE32" s="75">
        <f t="shared" si="26"/>
        <v>8</v>
      </c>
      <c r="CF32" s="75">
        <f t="shared" si="26"/>
        <v>3</v>
      </c>
      <c r="CG32" s="75">
        <f t="shared" si="26"/>
        <v>27</v>
      </c>
      <c r="CH32" s="75">
        <f t="shared" si="26"/>
        <v>37</v>
      </c>
      <c r="CI32" s="75">
        <f t="shared" si="26"/>
        <v>29</v>
      </c>
      <c r="CJ32" s="75">
        <f t="shared" si="26"/>
        <v>28</v>
      </c>
      <c r="CK32" s="75">
        <f t="shared" si="26"/>
        <v>1</v>
      </c>
      <c r="CL32" s="75">
        <f t="shared" si="26"/>
        <v>20</v>
      </c>
      <c r="CM32" s="75">
        <f t="shared" si="26"/>
        <v>11</v>
      </c>
      <c r="CN32" s="75">
        <f t="shared" si="26"/>
        <v>44</v>
      </c>
      <c r="CO32" s="75">
        <f t="shared" si="26"/>
        <v>31</v>
      </c>
      <c r="CP32" s="75">
        <f t="shared" si="26"/>
        <v>19</v>
      </c>
      <c r="CQ32" s="75">
        <f t="shared" si="26"/>
        <v>22</v>
      </c>
      <c r="CR32" s="75">
        <f t="shared" si="26"/>
        <v>16</v>
      </c>
      <c r="CS32" s="75">
        <f t="shared" si="26"/>
        <v>13</v>
      </c>
      <c r="CT32" s="75">
        <f t="shared" si="26"/>
        <v>47</v>
      </c>
      <c r="CU32" s="75">
        <f t="shared" si="26"/>
        <v>46</v>
      </c>
      <c r="CV32" s="75">
        <f t="shared" si="26"/>
        <v>7</v>
      </c>
      <c r="CW32" s="75">
        <f t="shared" si="26"/>
        <v>9</v>
      </c>
      <c r="CX32" s="75">
        <f t="shared" si="26"/>
        <v>2</v>
      </c>
      <c r="CY32" s="75">
        <f t="shared" si="26"/>
        <v>48</v>
      </c>
      <c r="CZ32" s="75">
        <f t="shared" si="26"/>
        <v>24</v>
      </c>
      <c r="DA32" s="75">
        <f t="shared" si="26"/>
        <v>23</v>
      </c>
      <c r="DB32" s="75">
        <f t="shared" si="26"/>
        <v>33</v>
      </c>
      <c r="DC32" s="75">
        <f t="shared" si="26"/>
        <v>4</v>
      </c>
      <c r="DD32" s="75">
        <f t="shared" si="26"/>
        <v>30</v>
      </c>
      <c r="DE32" s="75">
        <f t="shared" si="26"/>
        <v>10</v>
      </c>
    </row>
    <row r="33" spans="58:109" x14ac:dyDescent="0.25">
      <c r="BF33" s="135" t="s">
        <v>87</v>
      </c>
      <c r="BG33" s="127" t="s">
        <v>79</v>
      </c>
      <c r="BH33" s="86"/>
      <c r="BI33" s="68" t="s">
        <v>88</v>
      </c>
      <c r="BJ33" s="62">
        <f>SUMPRODUCT($F$3:$F$29,I3:I29)</f>
        <v>0.6269485955752514</v>
      </c>
      <c r="BK33" s="62">
        <f t="shared" ref="BK33:DE33" si="27">SUMPRODUCT($F$3:$F$29,J3:J29)</f>
        <v>6.6169650038941024</v>
      </c>
      <c r="BL33" s="62">
        <f t="shared" si="27"/>
        <v>2.6738761726657154</v>
      </c>
      <c r="BM33" s="62">
        <f t="shared" si="27"/>
        <v>5.521419526037195</v>
      </c>
      <c r="BN33" s="62">
        <f t="shared" si="27"/>
        <v>-12.467770003139218</v>
      </c>
      <c r="BO33" s="62">
        <f t="shared" si="27"/>
        <v>6.6866780674721831</v>
      </c>
      <c r="BP33" s="62">
        <f t="shared" si="27"/>
        <v>1.7133281237993518</v>
      </c>
      <c r="BQ33" s="62">
        <f t="shared" si="27"/>
        <v>2.6939040200572122</v>
      </c>
      <c r="BR33" s="62">
        <f t="shared" si="27"/>
        <v>8.2003518573464937</v>
      </c>
      <c r="BS33" s="62">
        <f t="shared" si="27"/>
        <v>-3.4872729559853979</v>
      </c>
      <c r="BT33" s="62">
        <f t="shared" si="27"/>
        <v>-1.648158983516951</v>
      </c>
      <c r="BU33" s="62">
        <f t="shared" si="27"/>
        <v>-12.337166170313305</v>
      </c>
      <c r="BV33" s="62">
        <f t="shared" si="27"/>
        <v>1.4298674794311912</v>
      </c>
      <c r="BW33" s="62">
        <f t="shared" si="27"/>
        <v>5.8088136891089688</v>
      </c>
      <c r="BX33" s="62">
        <f t="shared" si="27"/>
        <v>-7.8533516282640798</v>
      </c>
      <c r="BY33" s="62">
        <f t="shared" si="27"/>
        <v>-1.8909185034793208</v>
      </c>
      <c r="BZ33" s="62">
        <f t="shared" si="27"/>
        <v>5.1445438347947539</v>
      </c>
      <c r="CA33" s="62">
        <f t="shared" si="27"/>
        <v>0.5439530233730141</v>
      </c>
      <c r="CB33" s="62">
        <f t="shared" si="27"/>
        <v>5.8073769569920248</v>
      </c>
      <c r="CC33" s="62">
        <f t="shared" si="27"/>
        <v>-5.3586827399789296</v>
      </c>
      <c r="CD33" s="62">
        <f t="shared" si="27"/>
        <v>-0.27287663926077654</v>
      </c>
      <c r="CE33" s="62">
        <f t="shared" si="27"/>
        <v>3.4602911094505453</v>
      </c>
      <c r="CF33" s="62">
        <f t="shared" si="27"/>
        <v>-3.0706962302645375</v>
      </c>
      <c r="CG33" s="62">
        <f t="shared" si="27"/>
        <v>3.0257404518618904</v>
      </c>
      <c r="CH33" s="62">
        <f t="shared" si="27"/>
        <v>3.0963973710115034</v>
      </c>
      <c r="CI33" s="62">
        <f t="shared" si="27"/>
        <v>2.1788552579734999</v>
      </c>
      <c r="CJ33" s="62">
        <f t="shared" si="27"/>
        <v>-1.4093232095875166</v>
      </c>
      <c r="CK33" s="62">
        <f t="shared" si="27"/>
        <v>-16.868899149727593</v>
      </c>
      <c r="CL33" s="62">
        <f t="shared" si="27"/>
        <v>3.519106564842561</v>
      </c>
      <c r="CM33" s="62">
        <f t="shared" si="27"/>
        <v>-7.6124486780433074</v>
      </c>
      <c r="CN33" s="62">
        <f t="shared" si="27"/>
        <v>9.040669328862462</v>
      </c>
      <c r="CO33" s="62">
        <f t="shared" si="27"/>
        <v>5.195404812932459</v>
      </c>
      <c r="CP33" s="62">
        <f t="shared" si="27"/>
        <v>2.2287463678947685</v>
      </c>
      <c r="CQ33" s="62">
        <f t="shared" si="27"/>
        <v>1.9729843575102282</v>
      </c>
      <c r="CR33" s="62">
        <f t="shared" si="27"/>
        <v>-3.0889841646319156</v>
      </c>
      <c r="CS33" s="62">
        <f t="shared" si="27"/>
        <v>7.2381031103611972</v>
      </c>
      <c r="CT33" s="62">
        <f t="shared" si="27"/>
        <v>9.1583159127546558</v>
      </c>
      <c r="CU33" s="62">
        <f t="shared" si="27"/>
        <v>4.0025135195441885</v>
      </c>
      <c r="CV33" s="62">
        <f t="shared" si="27"/>
        <v>-6.6794405262578822</v>
      </c>
      <c r="CW33" s="62">
        <f t="shared" si="27"/>
        <v>-7.5520393153823893</v>
      </c>
      <c r="CX33" s="62">
        <f t="shared" si="27"/>
        <v>-22.23735609808767</v>
      </c>
      <c r="CY33" s="62">
        <f t="shared" si="27"/>
        <v>11.978392895309781</v>
      </c>
      <c r="CZ33" s="62">
        <f t="shared" si="27"/>
        <v>2.7131864566091473</v>
      </c>
      <c r="DA33" s="62">
        <f t="shared" si="27"/>
        <v>2.6161050358837925</v>
      </c>
      <c r="DB33" s="62">
        <f t="shared" si="27"/>
        <v>7.0285351138031409</v>
      </c>
      <c r="DC33" s="62">
        <f t="shared" si="27"/>
        <v>-18.049077524255189</v>
      </c>
      <c r="DD33" s="62">
        <f t="shared" si="27"/>
        <v>0.93977359116103154</v>
      </c>
      <c r="DE33" s="83">
        <f t="shared" si="27"/>
        <v>-0.97668508813828248</v>
      </c>
    </row>
    <row r="34" spans="58:109" x14ac:dyDescent="0.25">
      <c r="BF34" s="135"/>
      <c r="BG34" s="127"/>
      <c r="BH34" s="68">
        <v>2.0009999999999999</v>
      </c>
      <c r="BI34" s="68" t="s">
        <v>89</v>
      </c>
      <c r="BJ34" s="62">
        <f>(BJ33-MIN($BJ33:$DE33)+0.025)/(MAX($BJ33:$DE33)-MIN($BJ33:$DE33)+0.05)</f>
        <v>0.66799370701260252</v>
      </c>
      <c r="BK34" s="62">
        <f t="shared" ref="BK34:DE34" si="28">(BK33-MIN($BJ33:$DE33)+0.025)/(MAX($BJ33:$DE33)-MIN($BJ33:$DE33)+0.05)</f>
        <v>0.84280431481437701</v>
      </c>
      <c r="BL34" s="62">
        <f t="shared" si="28"/>
        <v>0.72773054736256482</v>
      </c>
      <c r="BM34" s="62">
        <f t="shared" si="28"/>
        <v>0.81083228705954813</v>
      </c>
      <c r="BN34" s="62">
        <f t="shared" si="28"/>
        <v>0.28584187950585105</v>
      </c>
      <c r="BO34" s="62">
        <f t="shared" si="28"/>
        <v>0.84483879722395505</v>
      </c>
      <c r="BP34" s="62">
        <f t="shared" si="28"/>
        <v>0.69969823880128268</v>
      </c>
      <c r="BQ34" s="62">
        <f t="shared" si="28"/>
        <v>0.72831503326991665</v>
      </c>
      <c r="BR34" s="62">
        <f t="shared" si="28"/>
        <v>0.88901333986027609</v>
      </c>
      <c r="BS34" s="62">
        <f t="shared" si="28"/>
        <v>0.54792566027726342</v>
      </c>
      <c r="BT34" s="62">
        <f t="shared" si="28"/>
        <v>0.60159773885411916</v>
      </c>
      <c r="BU34" s="62">
        <f t="shared" si="28"/>
        <v>0.2896533774786833</v>
      </c>
      <c r="BV34" s="62">
        <f t="shared" si="28"/>
        <v>0.69142581947016635</v>
      </c>
      <c r="BW34" s="62">
        <f t="shared" si="28"/>
        <v>0.81921950086675688</v>
      </c>
      <c r="BX34" s="62">
        <f t="shared" si="28"/>
        <v>0.42050750072908116</v>
      </c>
      <c r="BY34" s="62">
        <f t="shared" si="28"/>
        <v>0.59451312733696993</v>
      </c>
      <c r="BZ34" s="62">
        <f t="shared" si="28"/>
        <v>0.79983367467506294</v>
      </c>
      <c r="CA34" s="62">
        <f t="shared" si="28"/>
        <v>0.66557159237509012</v>
      </c>
      <c r="CB34" s="62">
        <f t="shared" si="28"/>
        <v>0.81917757176381445</v>
      </c>
      <c r="CC34" s="62">
        <f t="shared" si="28"/>
        <v>0.4933110716875283</v>
      </c>
      <c r="CD34" s="62">
        <f t="shared" si="28"/>
        <v>0.64173351246645649</v>
      </c>
      <c r="CE34" s="62">
        <f t="shared" si="28"/>
        <v>0.750681014224864</v>
      </c>
      <c r="CF34" s="62">
        <f t="shared" si="28"/>
        <v>0.5600828941903796</v>
      </c>
      <c r="CG34" s="62">
        <f t="shared" si="28"/>
        <v>0.73799923517861032</v>
      </c>
      <c r="CH34" s="62">
        <f t="shared" si="28"/>
        <v>0.74006126274915107</v>
      </c>
      <c r="CI34" s="62">
        <f t="shared" si="28"/>
        <v>0.71328402483689057</v>
      </c>
      <c r="CJ34" s="62">
        <f t="shared" si="28"/>
        <v>0.60856784109748341</v>
      </c>
      <c r="CK34" s="62">
        <f t="shared" si="28"/>
        <v>0.15740081880011797</v>
      </c>
      <c r="CL34" s="62">
        <f t="shared" si="28"/>
        <v>0.75239746453223511</v>
      </c>
      <c r="CM34" s="62">
        <f t="shared" si="28"/>
        <v>0.4275379307444061</v>
      </c>
      <c r="CN34" s="62">
        <f t="shared" si="28"/>
        <v>0.91353688001922273</v>
      </c>
      <c r="CO34" s="62">
        <f t="shared" si="28"/>
        <v>0.80131798421540024</v>
      </c>
      <c r="CP34" s="62">
        <f t="shared" si="28"/>
        <v>0.71474003007205655</v>
      </c>
      <c r="CQ34" s="62">
        <f t="shared" si="28"/>
        <v>0.70727595828323264</v>
      </c>
      <c r="CR34" s="62">
        <f t="shared" si="28"/>
        <v>0.55954918531476439</v>
      </c>
      <c r="CS34" s="62">
        <f t="shared" si="28"/>
        <v>0.86093139870175339</v>
      </c>
      <c r="CT34" s="62">
        <f t="shared" si="28"/>
        <v>0.91697023803263911</v>
      </c>
      <c r="CU34" s="62">
        <f t="shared" si="28"/>
        <v>0.76650504918753537</v>
      </c>
      <c r="CV34" s="62">
        <f t="shared" si="28"/>
        <v>0.45476652428734032</v>
      </c>
      <c r="CW34" s="62">
        <f t="shared" si="28"/>
        <v>0.42930089710106034</v>
      </c>
      <c r="CX34" s="62">
        <f t="shared" si="28"/>
        <v>7.2959152315092148E-4</v>
      </c>
      <c r="CY34" s="62">
        <f t="shared" si="28"/>
        <v>0.99927040847684911</v>
      </c>
      <c r="CZ34" s="62">
        <f t="shared" si="28"/>
        <v>0.7288777653600762</v>
      </c>
      <c r="DA34" s="62">
        <f t="shared" si="28"/>
        <v>0.72604457409540946</v>
      </c>
      <c r="DB34" s="62">
        <f t="shared" si="28"/>
        <v>0.85481543734925414</v>
      </c>
      <c r="DC34" s="62">
        <f t="shared" si="28"/>
        <v>0.12295889328566327</v>
      </c>
      <c r="DD34" s="62">
        <f t="shared" si="28"/>
        <v>0.67712308561296697</v>
      </c>
      <c r="DE34" s="78">
        <f t="shared" si="28"/>
        <v>0.62119380533753543</v>
      </c>
    </row>
    <row r="35" spans="58:109" x14ac:dyDescent="0.25">
      <c r="BF35" s="135"/>
      <c r="BG35" s="139" t="s">
        <v>80</v>
      </c>
      <c r="BH35" s="89"/>
      <c r="BI35" s="89" t="s">
        <v>88</v>
      </c>
      <c r="BJ35" s="62">
        <f t="shared" ref="BJ35:DE35" si="29">SUMPRODUCT($G$3:$G$29,I3:I29)</f>
        <v>-3.2676037167402847</v>
      </c>
      <c r="BK35" s="62">
        <f t="shared" si="29"/>
        <v>-1.1217909381369742</v>
      </c>
      <c r="BL35" s="62">
        <f t="shared" si="29"/>
        <v>1.1555534112288839</v>
      </c>
      <c r="BM35" s="62">
        <f t="shared" si="29"/>
        <v>-0.81974422321072316</v>
      </c>
      <c r="BN35" s="62">
        <f t="shared" si="29"/>
        <v>1.6911720029525412</v>
      </c>
      <c r="BO35" s="62">
        <f t="shared" si="29"/>
        <v>-1.6898660004931105</v>
      </c>
      <c r="BP35" s="62">
        <f t="shared" si="29"/>
        <v>2.210845358387679</v>
      </c>
      <c r="BQ35" s="62">
        <f t="shared" si="29"/>
        <v>-0.4021313135638564</v>
      </c>
      <c r="BR35" s="62">
        <f t="shared" si="29"/>
        <v>-4.4849725944503671</v>
      </c>
      <c r="BS35" s="62">
        <f t="shared" si="29"/>
        <v>-7.7270175867090281</v>
      </c>
      <c r="BT35" s="62">
        <f t="shared" si="29"/>
        <v>3.1299661744247236</v>
      </c>
      <c r="BU35" s="62">
        <f t="shared" si="29"/>
        <v>3.8299700657744102</v>
      </c>
      <c r="BV35" s="62">
        <f t="shared" si="29"/>
        <v>2.0685085953800466</v>
      </c>
      <c r="BW35" s="62">
        <f t="shared" si="29"/>
        <v>4.4657535354049429</v>
      </c>
      <c r="BX35" s="62">
        <f t="shared" si="29"/>
        <v>-3.8078768003449617</v>
      </c>
      <c r="BY35" s="62">
        <f t="shared" si="29"/>
        <v>2.9582984880038472</v>
      </c>
      <c r="BZ35" s="62">
        <f t="shared" si="29"/>
        <v>2.4924343590937243</v>
      </c>
      <c r="CA35" s="62">
        <f t="shared" si="29"/>
        <v>1.6253025869032771</v>
      </c>
      <c r="CB35" s="62">
        <f t="shared" si="29"/>
        <v>-7.6122840308346512E-3</v>
      </c>
      <c r="CC35" s="62">
        <f t="shared" si="29"/>
        <v>-9.9090104024966799</v>
      </c>
      <c r="CD35" s="62">
        <f t="shared" si="29"/>
        <v>2.5593717919998928</v>
      </c>
      <c r="CE35" s="62">
        <f t="shared" si="29"/>
        <v>2.0666904735955161</v>
      </c>
      <c r="CF35" s="62">
        <f t="shared" si="29"/>
        <v>0.31357164943355809</v>
      </c>
      <c r="CG35" s="62">
        <f t="shared" si="29"/>
        <v>0.89089621252937501</v>
      </c>
      <c r="CH35" s="62">
        <f t="shared" si="29"/>
        <v>0.53606682215552637</v>
      </c>
      <c r="CI35" s="62">
        <f t="shared" si="29"/>
        <v>0.72123067383400996</v>
      </c>
      <c r="CJ35" s="62">
        <f t="shared" si="29"/>
        <v>-9.4724153004423245E-2</v>
      </c>
      <c r="CK35" s="62">
        <f t="shared" si="29"/>
        <v>3.1699878776102839</v>
      </c>
      <c r="CL35" s="62">
        <f t="shared" si="29"/>
        <v>0.6851278685108857</v>
      </c>
      <c r="CM35" s="62">
        <f t="shared" si="29"/>
        <v>-1.8434477864659304</v>
      </c>
      <c r="CN35" s="62">
        <f t="shared" si="29"/>
        <v>-5.1077523511227019E-2</v>
      </c>
      <c r="CO35" s="62">
        <f t="shared" si="29"/>
        <v>-1.3468499527879159</v>
      </c>
      <c r="CP35" s="62">
        <f t="shared" si="29"/>
        <v>3.12652836651018</v>
      </c>
      <c r="CQ35" s="62">
        <f t="shared" si="29"/>
        <v>0.35566072988457959</v>
      </c>
      <c r="CR35" s="62">
        <f t="shared" si="29"/>
        <v>3.774661574732324</v>
      </c>
      <c r="CS35" s="62">
        <f t="shared" si="29"/>
        <v>0.90514938481309626</v>
      </c>
      <c r="CT35" s="62">
        <f t="shared" si="29"/>
        <v>0.68265522873516005</v>
      </c>
      <c r="CU35" s="62">
        <f t="shared" si="29"/>
        <v>-13.34578339548521</v>
      </c>
      <c r="CV35" s="62">
        <f t="shared" si="29"/>
        <v>3.0092082950350743</v>
      </c>
      <c r="CW35" s="62">
        <f t="shared" si="29"/>
        <v>0.28908237315668328</v>
      </c>
      <c r="CX35" s="62">
        <f t="shared" si="29"/>
        <v>1.7169000105923444</v>
      </c>
      <c r="CY35" s="62">
        <f t="shared" si="29"/>
        <v>-5.6396303626206521</v>
      </c>
      <c r="CZ35" s="62">
        <f t="shared" si="29"/>
        <v>0.68573891977513557</v>
      </c>
      <c r="DA35" s="62">
        <f t="shared" si="29"/>
        <v>2.9743790627036995</v>
      </c>
      <c r="DB35" s="62">
        <f t="shared" si="29"/>
        <v>0.42192988002550563</v>
      </c>
      <c r="DC35" s="62">
        <f t="shared" si="29"/>
        <v>9.9364950096411941E-3</v>
      </c>
      <c r="DD35" s="62">
        <f t="shared" si="29"/>
        <v>-0.95686256633065292</v>
      </c>
      <c r="DE35" s="78">
        <f t="shared" si="29"/>
        <v>1.9934233321862962</v>
      </c>
    </row>
    <row r="36" spans="58:109" x14ac:dyDescent="0.25">
      <c r="BF36" s="135"/>
      <c r="BG36" s="139"/>
      <c r="BH36" s="89">
        <v>1.2239</v>
      </c>
      <c r="BI36" s="89" t="s">
        <v>89</v>
      </c>
      <c r="BJ36" s="62">
        <f>(BJ35-MIN($BJ35:$DE35)+0.025)/(MAX($BJ35:$DE35)-MIN($BJ35:$DE35)+0.05)</f>
        <v>0.5656388763092528</v>
      </c>
      <c r="BK36" s="62">
        <f t="shared" ref="BK36:DE36" si="30">(BK35-MIN($BJ35:$DE35)+0.025)/(MAX($BJ35:$DE35)-MIN($BJ35:$DE35)+0.05)</f>
        <v>0.68577483028151653</v>
      </c>
      <c r="BL36" s="62">
        <f t="shared" si="30"/>
        <v>0.8132747401816196</v>
      </c>
      <c r="BM36" s="62">
        <f t="shared" si="30"/>
        <v>0.70268528519337159</v>
      </c>
      <c r="BN36" s="62">
        <f t="shared" si="30"/>
        <v>0.84326200240860905</v>
      </c>
      <c r="BO36" s="62">
        <f t="shared" si="30"/>
        <v>0.65397045283325272</v>
      </c>
      <c r="BP36" s="62">
        <f t="shared" si="30"/>
        <v>0.87235655107179844</v>
      </c>
      <c r="BQ36" s="62">
        <f t="shared" si="30"/>
        <v>0.72606585492052855</v>
      </c>
      <c r="BR36" s="62">
        <f t="shared" si="30"/>
        <v>0.49748299014893377</v>
      </c>
      <c r="BS36" s="62">
        <f t="shared" si="30"/>
        <v>0.31597313437320856</v>
      </c>
      <c r="BT36" s="62">
        <f t="shared" si="30"/>
        <v>0.92381465457057921</v>
      </c>
      <c r="BU36" s="62">
        <f t="shared" si="30"/>
        <v>0.96300522893482032</v>
      </c>
      <c r="BV36" s="62">
        <f t="shared" si="30"/>
        <v>0.86438765323515865</v>
      </c>
      <c r="BW36" s="62">
        <f t="shared" si="30"/>
        <v>0.99860034441063317</v>
      </c>
      <c r="BX36" s="62">
        <f t="shared" si="30"/>
        <v>0.53539102665918614</v>
      </c>
      <c r="BY36" s="62">
        <f t="shared" si="30"/>
        <v>0.91420362909807418</v>
      </c>
      <c r="BZ36" s="62">
        <f t="shared" si="30"/>
        <v>0.88812165582149438</v>
      </c>
      <c r="CA36" s="62">
        <f t="shared" si="30"/>
        <v>0.83957422255494218</v>
      </c>
      <c r="CB36" s="62">
        <f t="shared" si="30"/>
        <v>0.74815348551242533</v>
      </c>
      <c r="CC36" s="62">
        <f t="shared" si="30"/>
        <v>0.19381159675020238</v>
      </c>
      <c r="CD36" s="62">
        <f t="shared" si="30"/>
        <v>0.89186922990569339</v>
      </c>
      <c r="CE36" s="62">
        <f t="shared" si="30"/>
        <v>0.86428586346244385</v>
      </c>
      <c r="CF36" s="62">
        <f t="shared" si="30"/>
        <v>0.76613536101995405</v>
      </c>
      <c r="CG36" s="62">
        <f t="shared" si="30"/>
        <v>0.7984575830845837</v>
      </c>
      <c r="CH36" s="62">
        <f t="shared" si="30"/>
        <v>0.77859202550425033</v>
      </c>
      <c r="CI36" s="62">
        <f t="shared" si="30"/>
        <v>0.78895865030226853</v>
      </c>
      <c r="CJ36" s="62">
        <f t="shared" si="30"/>
        <v>0.74327642094006285</v>
      </c>
      <c r="CK36" s="62">
        <f t="shared" si="30"/>
        <v>0.92605531859296519</v>
      </c>
      <c r="CL36" s="62">
        <f t="shared" si="30"/>
        <v>0.78693739057177547</v>
      </c>
      <c r="CM36" s="62">
        <f t="shared" si="30"/>
        <v>0.64537198862678158</v>
      </c>
      <c r="CN36" s="62">
        <f t="shared" si="30"/>
        <v>0.74572003089714956</v>
      </c>
      <c r="CO36" s="62">
        <f t="shared" si="30"/>
        <v>0.67317462596977451</v>
      </c>
      <c r="CP36" s="62">
        <f t="shared" si="30"/>
        <v>0.92362218468806878</v>
      </c>
      <c r="CQ36" s="62">
        <f t="shared" si="30"/>
        <v>0.76849176968813704</v>
      </c>
      <c r="CR36" s="62">
        <f t="shared" si="30"/>
        <v>0.95990871538976053</v>
      </c>
      <c r="CS36" s="62">
        <f t="shared" si="30"/>
        <v>0.79925556437470846</v>
      </c>
      <c r="CT36" s="62">
        <f t="shared" si="30"/>
        <v>0.78679895680847201</v>
      </c>
      <c r="CU36" s="62">
        <f t="shared" si="30"/>
        <v>1.3996555893666925E-3</v>
      </c>
      <c r="CV36" s="62">
        <f t="shared" si="30"/>
        <v>0.91705387693666751</v>
      </c>
      <c r="CW36" s="62">
        <f t="shared" si="30"/>
        <v>0.76476429892313502</v>
      </c>
      <c r="CX36" s="62">
        <f t="shared" si="30"/>
        <v>0.84470241639646171</v>
      </c>
      <c r="CY36" s="62">
        <f t="shared" si="30"/>
        <v>0.43283806218792537</v>
      </c>
      <c r="CZ36" s="62">
        <f t="shared" si="30"/>
        <v>0.78697160102447128</v>
      </c>
      <c r="DA36" s="62">
        <f t="shared" si="30"/>
        <v>0.91510391974842931</v>
      </c>
      <c r="DB36" s="62">
        <f t="shared" si="30"/>
        <v>0.77220192914403007</v>
      </c>
      <c r="DC36" s="62">
        <f t="shared" si="30"/>
        <v>0.74913597537924781</v>
      </c>
      <c r="DD36" s="62">
        <f t="shared" si="30"/>
        <v>0.69500854697927128</v>
      </c>
      <c r="DE36" s="78">
        <f t="shared" si="30"/>
        <v>0.86018391290283047</v>
      </c>
    </row>
    <row r="37" spans="58:109" x14ac:dyDescent="0.25">
      <c r="BF37" s="135"/>
      <c r="BG37" s="136" t="s">
        <v>83</v>
      </c>
      <c r="BH37" s="91"/>
      <c r="BI37" s="91" t="s">
        <v>88</v>
      </c>
      <c r="BJ37" s="62">
        <f>SUMPRODUCT($H$3:$H$29,I3:I29)</f>
        <v>1.6679205787567541E-4</v>
      </c>
      <c r="BK37" s="62">
        <f t="shared" ref="BK37:DE37" si="31">SUMPRODUCT($H$3:$H$29,J3:J29)</f>
        <v>4.423219921671242</v>
      </c>
      <c r="BL37" s="62">
        <f t="shared" si="31"/>
        <v>-2.5465121148651555</v>
      </c>
      <c r="BM37" s="62">
        <f t="shared" si="31"/>
        <v>-7.109181068387159E-2</v>
      </c>
      <c r="BN37" s="62">
        <f t="shared" si="31"/>
        <v>0.57905926852716094</v>
      </c>
      <c r="BO37" s="62">
        <f t="shared" si="31"/>
        <v>0.72793837015128016</v>
      </c>
      <c r="BP37" s="62">
        <f t="shared" si="31"/>
        <v>0.74276371060578883</v>
      </c>
      <c r="BQ37" s="62">
        <f t="shared" si="31"/>
        <v>-1.9176895580681139</v>
      </c>
      <c r="BR37" s="62">
        <f t="shared" si="31"/>
        <v>-2.8785021838047515</v>
      </c>
      <c r="BS37" s="62">
        <f t="shared" si="31"/>
        <v>-6.7663845612063032</v>
      </c>
      <c r="BT37" s="62">
        <f t="shared" si="31"/>
        <v>2.9582687578577405</v>
      </c>
      <c r="BU37" s="62">
        <f t="shared" si="31"/>
        <v>-2.2889890203717949</v>
      </c>
      <c r="BV37" s="62">
        <f t="shared" si="31"/>
        <v>3.8318192749786846</v>
      </c>
      <c r="BW37" s="62">
        <f t="shared" si="31"/>
        <v>-4.2253640303061824</v>
      </c>
      <c r="BX37" s="62">
        <f t="shared" si="31"/>
        <v>-4.6475334410238025</v>
      </c>
      <c r="BY37" s="62">
        <f t="shared" si="31"/>
        <v>0.70996740105946443</v>
      </c>
      <c r="BZ37" s="62">
        <f t="shared" si="31"/>
        <v>-1.2031481000292243</v>
      </c>
      <c r="CA37" s="62">
        <f t="shared" si="31"/>
        <v>1.4792953449363948</v>
      </c>
      <c r="CB37" s="62">
        <f t="shared" si="31"/>
        <v>1.1392494590032569</v>
      </c>
      <c r="CC37" s="62">
        <f t="shared" si="31"/>
        <v>-0.1218612744875795</v>
      </c>
      <c r="CD37" s="62">
        <f t="shared" si="31"/>
        <v>1.9127167488708272</v>
      </c>
      <c r="CE37" s="62">
        <f t="shared" si="31"/>
        <v>-0.18969696205243014</v>
      </c>
      <c r="CF37" s="62">
        <f t="shared" si="31"/>
        <v>5.6697577878251941</v>
      </c>
      <c r="CG37" s="62">
        <f t="shared" si="31"/>
        <v>1.213030904013586</v>
      </c>
      <c r="CH37" s="62">
        <f t="shared" si="31"/>
        <v>0.22896542610809439</v>
      </c>
      <c r="CI37" s="62">
        <f t="shared" si="31"/>
        <v>-4.7116377185860694</v>
      </c>
      <c r="CJ37" s="62">
        <f t="shared" si="31"/>
        <v>-4.5630112735938226</v>
      </c>
      <c r="CK37" s="62">
        <f t="shared" si="31"/>
        <v>3.0639833084769914</v>
      </c>
      <c r="CL37" s="62">
        <f t="shared" si="31"/>
        <v>1.2465600103704406</v>
      </c>
      <c r="CM37" s="62">
        <f t="shared" si="31"/>
        <v>2.6068076893167724</v>
      </c>
      <c r="CN37" s="62">
        <f t="shared" si="31"/>
        <v>-3.9192249031576667</v>
      </c>
      <c r="CO37" s="62">
        <f t="shared" si="31"/>
        <v>2.9221706927667426</v>
      </c>
      <c r="CP37" s="62">
        <f t="shared" si="31"/>
        <v>0.76717657820204033</v>
      </c>
      <c r="CQ37" s="62">
        <f t="shared" si="31"/>
        <v>2.0484288289650237</v>
      </c>
      <c r="CR37" s="62">
        <f t="shared" si="31"/>
        <v>-1.463805020812275</v>
      </c>
      <c r="CS37" s="62">
        <f t="shared" si="31"/>
        <v>0.1191136746671515</v>
      </c>
      <c r="CT37" s="62">
        <f t="shared" si="31"/>
        <v>1.0703669550271226</v>
      </c>
      <c r="CU37" s="62">
        <f t="shared" si="31"/>
        <v>3.8843006497994281</v>
      </c>
      <c r="CV37" s="62">
        <f t="shared" si="31"/>
        <v>0.12932237557528484</v>
      </c>
      <c r="CW37" s="62">
        <f t="shared" si="31"/>
        <v>4.6370130439302049</v>
      </c>
      <c r="CX37" s="62">
        <f t="shared" si="31"/>
        <v>-3.8870170747093602</v>
      </c>
      <c r="CY37" s="62">
        <f t="shared" si="31"/>
        <v>-1.0931495935128663</v>
      </c>
      <c r="CZ37" s="62">
        <f t="shared" si="31"/>
        <v>0.19947667975474426</v>
      </c>
      <c r="DA37" s="62">
        <f t="shared" si="31"/>
        <v>-3.4065408159930701</v>
      </c>
      <c r="DB37" s="62">
        <f t="shared" si="31"/>
        <v>-0.67702893791812069</v>
      </c>
      <c r="DC37" s="62">
        <f t="shared" si="31"/>
        <v>6.098249738579244</v>
      </c>
      <c r="DD37" s="62">
        <f t="shared" si="31"/>
        <v>-6.0345434440928347</v>
      </c>
      <c r="DE37" s="78">
        <f t="shared" si="31"/>
        <v>2.2035424461775039</v>
      </c>
    </row>
    <row r="38" spans="58:109" x14ac:dyDescent="0.25">
      <c r="BF38" s="135"/>
      <c r="BG38" s="136"/>
      <c r="BH38" s="91">
        <v>1.0848</v>
      </c>
      <c r="BI38" s="91" t="s">
        <v>89</v>
      </c>
      <c r="BJ38" s="62">
        <f>(BJ37-MIN($BJ37:$DE37)+0.025)/(MAX($BJ37:$DE37)-MIN($BJ37:$DE37)+0.05)</f>
        <v>0.52588026850879976</v>
      </c>
      <c r="BK38" s="62">
        <f t="shared" ref="BK38:DE38" si="32">(BK37-MIN($BJ37:$DE37)+0.025)/(MAX($BJ37:$DE37)-MIN($BJ37:$DE37)+0.05)</f>
        <v>0.86836407617548794</v>
      </c>
      <c r="BL38" s="62">
        <f t="shared" si="32"/>
        <v>0.32868700327129169</v>
      </c>
      <c r="BM38" s="62">
        <f t="shared" si="32"/>
        <v>0.52036260528368394</v>
      </c>
      <c r="BN38" s="62">
        <f t="shared" si="32"/>
        <v>0.57070480345354058</v>
      </c>
      <c r="BO38" s="62">
        <f t="shared" si="32"/>
        <v>0.58223274130824176</v>
      </c>
      <c r="BP38" s="62">
        <f t="shared" si="32"/>
        <v>0.58338069022497985</v>
      </c>
      <c r="BQ38" s="62">
        <f t="shared" si="32"/>
        <v>0.37737770114165137</v>
      </c>
      <c r="BR38" s="62">
        <f t="shared" si="32"/>
        <v>0.30298050154362688</v>
      </c>
      <c r="BS38" s="62">
        <f t="shared" si="32"/>
        <v>1.935788456697929E-3</v>
      </c>
      <c r="BT38" s="62">
        <f t="shared" si="32"/>
        <v>0.75493065407403293</v>
      </c>
      <c r="BU38" s="62">
        <f t="shared" si="32"/>
        <v>0.3486274126174268</v>
      </c>
      <c r="BV38" s="62">
        <f t="shared" si="32"/>
        <v>0.82257101436944213</v>
      </c>
      <c r="BW38" s="62">
        <f t="shared" si="32"/>
        <v>0.19869091693465379</v>
      </c>
      <c r="BX38" s="62">
        <f t="shared" si="32"/>
        <v>0.16600169005312834</v>
      </c>
      <c r="BY38" s="62">
        <f t="shared" si="32"/>
        <v>0.58084122152729722</v>
      </c>
      <c r="BZ38" s="62">
        <f t="shared" si="32"/>
        <v>0.43270574539380291</v>
      </c>
      <c r="CA38" s="62">
        <f t="shared" si="32"/>
        <v>0.64041146765418178</v>
      </c>
      <c r="CB38" s="62">
        <f t="shared" si="32"/>
        <v>0.61408119162470221</v>
      </c>
      <c r="CC38" s="62">
        <f t="shared" si="32"/>
        <v>0.51643144760432547</v>
      </c>
      <c r="CD38" s="62">
        <f t="shared" si="32"/>
        <v>0.67397195367906504</v>
      </c>
      <c r="CE38" s="62">
        <f t="shared" si="32"/>
        <v>0.51117882596671727</v>
      </c>
      <c r="CF38" s="62">
        <f t="shared" si="32"/>
        <v>0.96488542066099547</v>
      </c>
      <c r="CG38" s="62">
        <f t="shared" si="32"/>
        <v>0.61979420240748173</v>
      </c>
      <c r="CH38" s="62">
        <f t="shared" si="32"/>
        <v>0.54359649869690652</v>
      </c>
      <c r="CI38" s="62">
        <f t="shared" si="32"/>
        <v>0.16103799723192849</v>
      </c>
      <c r="CJ38" s="62">
        <f t="shared" si="32"/>
        <v>0.17254637149497012</v>
      </c>
      <c r="CK38" s="62">
        <f t="shared" si="32"/>
        <v>0.76311629434578321</v>
      </c>
      <c r="CL38" s="62">
        <f t="shared" si="32"/>
        <v>0.62239041268944162</v>
      </c>
      <c r="CM38" s="62">
        <f t="shared" si="32"/>
        <v>0.72771648289561996</v>
      </c>
      <c r="CN38" s="62">
        <f t="shared" si="32"/>
        <v>0.22239574047376082</v>
      </c>
      <c r="CO38" s="62">
        <f t="shared" si="32"/>
        <v>0.75213552536554162</v>
      </c>
      <c r="CP38" s="62">
        <f t="shared" si="32"/>
        <v>0.58527101611648857</v>
      </c>
      <c r="CQ38" s="62">
        <f t="shared" si="32"/>
        <v>0.68448034880229758</v>
      </c>
      <c r="CR38" s="62">
        <f t="shared" si="32"/>
        <v>0.41252267905739265</v>
      </c>
      <c r="CS38" s="62">
        <f t="shared" si="32"/>
        <v>0.53509050860140939</v>
      </c>
      <c r="CT38" s="62">
        <f t="shared" si="32"/>
        <v>0.60874751338208422</v>
      </c>
      <c r="CU38" s="62">
        <f t="shared" si="32"/>
        <v>0.82663472795222748</v>
      </c>
      <c r="CV38" s="62">
        <f t="shared" si="32"/>
        <v>0.53588098401644324</v>
      </c>
      <c r="CW38" s="62">
        <f t="shared" si="32"/>
        <v>0.88491840650310027</v>
      </c>
      <c r="CX38" s="62">
        <f t="shared" si="32"/>
        <v>0.22488964217478238</v>
      </c>
      <c r="CY38" s="62">
        <f t="shared" si="32"/>
        <v>0.44122309896053807</v>
      </c>
      <c r="CZ38" s="62">
        <f t="shared" si="32"/>
        <v>0.54131313970517414</v>
      </c>
      <c r="DA38" s="62">
        <f t="shared" si="32"/>
        <v>0.26209365798839845</v>
      </c>
      <c r="DB38" s="62">
        <f t="shared" si="32"/>
        <v>0.47344396142829331</v>
      </c>
      <c r="DC38" s="62">
        <f t="shared" si="32"/>
        <v>0.99806421154330205</v>
      </c>
      <c r="DD38" s="62">
        <f t="shared" si="32"/>
        <v>5.8603371922504699E-2</v>
      </c>
      <c r="DE38" s="79">
        <f t="shared" si="32"/>
        <v>0.69649103478936081</v>
      </c>
    </row>
    <row r="39" spans="58:109" x14ac:dyDescent="0.25">
      <c r="BF39" s="135"/>
      <c r="BG39" s="130" t="s">
        <v>102</v>
      </c>
      <c r="BH39" s="81"/>
      <c r="BI39" s="70" t="s">
        <v>88</v>
      </c>
      <c r="BJ39" s="71">
        <f>($BH34*BJ34^{0.33}+$BH36*BJ36^{0.33}+$BH38*BJ38^{0.33})^{3}/$BH40</f>
        <v>11.219730844769567</v>
      </c>
      <c r="BK39" s="71">
        <f>($BH34*BK34^{0.33}+$BH36*BK36^{0.33}+$BH38*BK38^{0.33})^{3}/$BH40</f>
        <v>14.931461348561454</v>
      </c>
      <c r="BL39" s="71">
        <f>($BH34*BL34^{0.33}+$BH36*BL36^{0.33}+$BH38*BL38^{0.33})^{3}/$BH40</f>
        <v>11.718943868687171</v>
      </c>
      <c r="BM39" s="71">
        <f>($BH34*BM34^{0.33}+$BH36*BM36^{0.33}+$BH38*BM38^{0.33})^{3}/$BH40</f>
        <v>13.046672161204816</v>
      </c>
      <c r="BN39" s="71">
        <f>($BH34*BN34^{0.33}+$BH36*BN36^{0.33}+$BH38*BN38^{0.33})^{3}/$BH40</f>
        <v>8.9764726818126093</v>
      </c>
      <c r="BO39" s="71">
        <f>($BH34*BO34^{0.33}+$BH36*BO36^{0.33}+$BH38*BO38^{0.33})^{3}/$BH40</f>
        <v>13.386631738131877</v>
      </c>
      <c r="BP39" s="71">
        <f>($BH34*BP34^{0.33}+$BH36*BP36^{0.33}+$BH38*BP38^{0.33})^{3}/$BH40</f>
        <v>13.309504581382997</v>
      </c>
      <c r="BQ39" s="71">
        <f>($BH34*BQ34^{0.33}+$BH36*BQ36^{0.33}+$BH38*BQ38^{0.33})^{3}/$BH40</f>
        <v>11.657461737787878</v>
      </c>
      <c r="BR39" s="71">
        <f>($BH34*BR34^{0.33}+$BH36*BR36^{0.33}+$BH38*BR38^{0.33})^{3}/$BH40</f>
        <v>11.083553672224543</v>
      </c>
      <c r="BS39" s="71">
        <f>($BH34*BS34^{0.33}+$BH36*BS36^{0.33}+$BH38*BS38^{0.33})^{3}/$BH40</f>
        <v>4.1518277721197361</v>
      </c>
      <c r="BT39" s="71">
        <f>($BH34*BT34^{0.33}+$BH36*BT36^{0.33}+$BH38*BT38^{0.33})^{3}/$BH40</f>
        <v>13.480861431414528</v>
      </c>
      <c r="BU39" s="71">
        <f>($BH34*BU34^{0.33}+$BH36*BU36^{0.33}+$BH38*BU38^{0.33})^{3}/$BH40</f>
        <v>8.3718839878530975</v>
      </c>
      <c r="BV39" s="71">
        <f>($BH34*BV34^{0.33}+$BH36*BV36^{0.33}+$BH38*BV38^{0.33})^{3}/$BH40</f>
        <v>14.355805986384686</v>
      </c>
      <c r="BW39" s="71">
        <f>($BH34*BW34^{0.33}+$BH36*BW36^{0.33}+$BH38*BW38^{0.33})^{3}/$BH40</f>
        <v>12.073728167574469</v>
      </c>
      <c r="BX39" s="71">
        <f>($BH34*BX34^{0.33}+$BH36*BX36^{0.33}+$BH38*BX38^{0.33})^{3}/$BH40</f>
        <v>6.906631726450505</v>
      </c>
      <c r="BY39" s="71">
        <f>($BH34*BY34^{0.33}+$BH36*BY36^{0.33}+$BH38*BY38^{0.33})^{3}/$BH40</f>
        <v>12.536419744242984</v>
      </c>
      <c r="BZ39" s="71">
        <f>($BH34*BZ34^{0.33}+$BH36*BZ36^{0.33}+$BH38*BZ38^{0.33})^{3}/$BH40</f>
        <v>13.329570333375505</v>
      </c>
      <c r="CA39" s="71">
        <f>($BH34*CA34^{0.33}+$BH36*CA36^{0.33}+$BH38*CA38^{0.33})^{3}/$BH40</f>
        <v>13.150509136390935</v>
      </c>
      <c r="CB39" s="71">
        <f>($BH34*CB34^{0.33}+$BH36*CB36^{0.33}+$BH38*CB38^{0.33})^{3}/$BH40</f>
        <v>13.862150099275045</v>
      </c>
      <c r="CC39" s="71">
        <f>($BH34*CC34^{0.33}+$BH36*CC36^{0.33}+$BH38*CC38^{0.33})^{3}/$BH40</f>
        <v>7.3860907591084715</v>
      </c>
      <c r="CD39" s="71">
        <f>($BH34*CD34^{0.33}+$BH36*CD36^{0.33}+$BH38*CD38^{0.33})^{3}/$BH40</f>
        <v>13.338896285232286</v>
      </c>
      <c r="CE39" s="71">
        <f>($BH34*CE34^{0.33}+$BH36*CE36^{0.33}+$BH38*CE38^{0.33})^{3}/$BH40</f>
        <v>13.303692422540207</v>
      </c>
      <c r="CF39" s="71">
        <f>($BH34*CF34^{0.33}+$BH36*CF36^{0.33}+$BH38*CF38^{0.33})^{3}/$BH40</f>
        <v>13.195970242752972</v>
      </c>
      <c r="CG39" s="71">
        <f>($BH34*CG34^{0.33}+$BH36*CG36^{0.33}+$BH38*CG38^{0.33})^{3}/$BH40</f>
        <v>13.477945233679911</v>
      </c>
      <c r="CH39" s="71">
        <f>($BH34*CH34^{0.33}+$BH36*CH36^{0.33}+$BH38*CH38^{0.33})^{3}/$BH40</f>
        <v>12.993296437417708</v>
      </c>
      <c r="CI39" s="71">
        <f>($BH34*CI34^{0.33}+$BH36*CI36^{0.33}+$BH38*CI38^{0.33})^{3}/$BH40</f>
        <v>10.081112056996028</v>
      </c>
      <c r="CJ39" s="71">
        <f>($BH34*CJ34^{0.33}+$BH36*CJ36^{0.33}+$BH38*CJ38^{0.33})^{3}/$BH40</f>
        <v>9.2471388216164137</v>
      </c>
      <c r="CK39" s="71">
        <f>($BH34*CK34^{0.33}+$BH36*CK36^{0.33}+$BH38*CK38^{0.33})^{3}/$BH40</f>
        <v>8.1322700091733733</v>
      </c>
      <c r="CL39" s="71">
        <f>($BH34*CL34^{0.33}+$BH36*CL36^{0.33}+$BH38*CL38^{0.33})^{3}/$BH40</f>
        <v>13.555570817496443</v>
      </c>
      <c r="CM39" s="71">
        <f>($BH34*CM34^{0.33}+$BH36*CM36^{0.33}+$BH38*CM38^{0.33})^{3}/$BH40</f>
        <v>10.360849656432622</v>
      </c>
      <c r="CN39" s="71">
        <f>($BH34*CN34^{0.33}+$BH36*CN36^{0.33}+$BH38*CN38^{0.33})^{3}/$BH40</f>
        <v>11.883956043343764</v>
      </c>
      <c r="CO39" s="71">
        <f>($BH34*CO34^{0.33}+$BH36*CO36^{0.33}+$BH38*CO38^{0.33})^{3}/$BH40</f>
        <v>13.992885077219858</v>
      </c>
      <c r="CP39" s="71">
        <f>($BH34*CP34^{0.33}+$BH36*CP36^{0.33}+$BH38*CP38^{0.33})^{3}/$BH40</f>
        <v>13.683122601456242</v>
      </c>
      <c r="CQ39" s="71">
        <f>($BH34*CQ34^{0.33}+$BH36*CQ36^{0.33}+$BH38*CQ38^{0.33})^{3}/$BH40</f>
        <v>13.388095511687569</v>
      </c>
      <c r="CR39" s="71">
        <f>($BH34*CR34^{0.33}+$BH36*CR36^{0.33}+$BH38*CR38^{0.33})^{3}/$BH40</f>
        <v>11.465037575266395</v>
      </c>
      <c r="CS39" s="71">
        <f>($BH34*CS34^{0.33}+$BH36*CS36^{0.33}+$BH38*CS38^{0.33})^{3}/$BH40</f>
        <v>14.016758435134648</v>
      </c>
      <c r="CT39" s="71">
        <f>($BH34*CT34^{0.33}+$BH36*CT36^{0.33}+$BH38*CT38^{0.33})^{3}/$BH40</f>
        <v>14.808648871990817</v>
      </c>
      <c r="CU39" s="71">
        <f>($BH34*CU34^{0.33}+$BH36*CU36^{0.33}+$BH38*CU38^{0.33})^{3}/$BH40</f>
        <v>6.2122684306650626</v>
      </c>
      <c r="CV39" s="71">
        <f>($BH34*CV34^{0.33}+$BH36*CV36^{0.33}+$BH38*CV38^{0.33})^{3}/$BH40</f>
        <v>10.963630989991511</v>
      </c>
      <c r="CW39" s="71">
        <f>($BH34*CW34^{0.33}+$BH36*CW36^{0.33}+$BH38*CW38^{0.33})^{3}/$BH40</f>
        <v>11.525143197235192</v>
      </c>
      <c r="CX39" s="71">
        <f>($BH34*CX34^{0.33}+$BH36*CX36^{0.33}+$BH38*CX38^{0.33})^{3}/$BH40</f>
        <v>1.8705320479396539</v>
      </c>
      <c r="CY39" s="71">
        <f>($BH34*CY34^{0.33}+$BH36*CY36^{0.33}+$BH38*CY38^{0.33})^{3}/$BH40</f>
        <v>12.305073436078443</v>
      </c>
      <c r="CZ39" s="71">
        <f>($BH34*CZ34^{0.33}+$BH36*CZ36^{0.33}+$BH38*CZ38^{0.33})^{3}/$BH40</f>
        <v>12.928962591243479</v>
      </c>
      <c r="DA39" s="71">
        <f>($BH34*DA34^{0.33}+$BH36*DA36^{0.33}+$BH38*DA38^{0.33})^{3}/$BH40</f>
        <v>11.623218473369633</v>
      </c>
      <c r="DB39" s="71">
        <f>($BH34*DB34^{0.33}+$BH36*DB36^{0.33}+$BH38*DB38^{0.33})^{3}/$BH40</f>
        <v>13.464156458981066</v>
      </c>
      <c r="DC39" s="71">
        <f>($BH34*DC34^{0.33}+$BH36*DC36^{0.33}+$BH38*DC38^{0.33})^{3}/$BH40</f>
        <v>7.5943169607257692</v>
      </c>
      <c r="DD39" s="71">
        <f>($BH34*DD34^{0.33}+$BH36*DD36^{0.33}+$BH38*DD38^{0.33})^{3}/$BH40</f>
        <v>8.114845286426192</v>
      </c>
      <c r="DE39" s="71">
        <f>($BH34*DE34^{0.33}+$BH36*DE36^{0.33}+$BH38*DE38^{0.33})^{3}/$BH40</f>
        <v>13.111515160288834</v>
      </c>
    </row>
    <row r="40" spans="58:109" x14ac:dyDescent="0.25">
      <c r="BF40" s="135"/>
      <c r="BG40" s="130"/>
      <c r="BH40" s="81">
        <f>SUM(BH34:BH38)</f>
        <v>4.3096999999999994</v>
      </c>
      <c r="BI40" s="70" t="s">
        <v>89</v>
      </c>
      <c r="BJ40" s="71">
        <f>(BJ39-MIN($BJ39:$DE39)+0.025)/(MAX($BJ39:$DE39)-MIN($BJ39:$DE39)+0.05)</f>
        <v>0.7149911788774066</v>
      </c>
      <c r="BK40" s="71">
        <f t="shared" ref="BK40:DE40" si="33">(BK39-MIN($BJ39:$DE39)+0.025)/(MAX($BJ39:$DE39)-MIN($BJ39:$DE39)+0.05)</f>
        <v>0.99809319389749018</v>
      </c>
      <c r="BL40" s="71">
        <f t="shared" si="33"/>
        <v>0.75306727649574468</v>
      </c>
      <c r="BM40" s="71">
        <f t="shared" si="33"/>
        <v>0.85433609292164636</v>
      </c>
      <c r="BN40" s="71">
        <f t="shared" si="33"/>
        <v>0.54389284469215793</v>
      </c>
      <c r="BO40" s="71">
        <f t="shared" si="33"/>
        <v>0.88026557275729289</v>
      </c>
      <c r="BP40" s="71">
        <f t="shared" si="33"/>
        <v>0.87438291143097324</v>
      </c>
      <c r="BQ40" s="71">
        <f t="shared" si="33"/>
        <v>0.74837789639998153</v>
      </c>
      <c r="BR40" s="71">
        <f t="shared" si="33"/>
        <v>0.70460464033215131</v>
      </c>
      <c r="BS40" s="71">
        <f t="shared" si="33"/>
        <v>0.1759063504423522</v>
      </c>
      <c r="BT40" s="71">
        <f t="shared" si="33"/>
        <v>0.88745268292485213</v>
      </c>
      <c r="BU40" s="71">
        <f t="shared" si="33"/>
        <v>0.49777950824614114</v>
      </c>
      <c r="BV40" s="71">
        <f t="shared" si="33"/>
        <v>0.95418666759584447</v>
      </c>
      <c r="BW40" s="71">
        <f t="shared" si="33"/>
        <v>0.7801274711434627</v>
      </c>
      <c r="BX40" s="71">
        <f t="shared" si="33"/>
        <v>0.3860214300957921</v>
      </c>
      <c r="BY40" s="71">
        <f t="shared" si="33"/>
        <v>0.81541799602231868</v>
      </c>
      <c r="BZ40" s="71">
        <f t="shared" si="33"/>
        <v>0.87591337136500369</v>
      </c>
      <c r="CA40" s="71">
        <f t="shared" si="33"/>
        <v>0.86225597203968829</v>
      </c>
      <c r="CB40" s="71">
        <f t="shared" si="33"/>
        <v>0.91653442527262252</v>
      </c>
      <c r="CC40" s="71">
        <f t="shared" si="33"/>
        <v>0.42259084647081807</v>
      </c>
      <c r="CD40" s="71">
        <f t="shared" si="33"/>
        <v>0.87662468264149263</v>
      </c>
      <c r="CE40" s="71">
        <f t="shared" si="33"/>
        <v>0.87393960503296564</v>
      </c>
      <c r="CF40" s="71">
        <f t="shared" si="33"/>
        <v>0.86572339264120746</v>
      </c>
      <c r="CG40" s="71">
        <f t="shared" si="33"/>
        <v>0.88723025797939248</v>
      </c>
      <c r="CH40" s="71">
        <f t="shared" si="33"/>
        <v>0.85026500668792082</v>
      </c>
      <c r="CI40" s="71">
        <f t="shared" si="33"/>
        <v>0.62814616875905149</v>
      </c>
      <c r="CJ40" s="71">
        <f t="shared" si="33"/>
        <v>0.56453715857698428</v>
      </c>
      <c r="CK40" s="71">
        <f t="shared" si="33"/>
        <v>0.47950361237441524</v>
      </c>
      <c r="CL40" s="71">
        <f t="shared" si="33"/>
        <v>0.89315093545668256</v>
      </c>
      <c r="CM40" s="71">
        <f t="shared" si="33"/>
        <v>0.64948238322733687</v>
      </c>
      <c r="CN40" s="71">
        <f t="shared" si="33"/>
        <v>0.76565312536068875</v>
      </c>
      <c r="CO40" s="71">
        <f t="shared" si="33"/>
        <v>0.92650587542288876</v>
      </c>
      <c r="CP40" s="71">
        <f t="shared" si="33"/>
        <v>0.90287959625830472</v>
      </c>
      <c r="CQ40" s="71">
        <f t="shared" si="33"/>
        <v>0.88037721805124036</v>
      </c>
      <c r="CR40" s="71">
        <f t="shared" si="33"/>
        <v>0.73370127370532967</v>
      </c>
      <c r="CS40" s="71">
        <f t="shared" si="33"/>
        <v>0.92832675000526155</v>
      </c>
      <c r="CT40" s="71">
        <f t="shared" si="33"/>
        <v>0.98872601070592092</v>
      </c>
      <c r="CU40" s="71">
        <f t="shared" si="33"/>
        <v>0.3330607833052926</v>
      </c>
      <c r="CV40" s="71">
        <f t="shared" si="33"/>
        <v>0.69545786823969979</v>
      </c>
      <c r="CW40" s="71">
        <f t="shared" si="33"/>
        <v>0.73828566437593934</v>
      </c>
      <c r="CX40" s="71">
        <f t="shared" si="33"/>
        <v>1.9068061025097852E-3</v>
      </c>
      <c r="CY40" s="71">
        <f t="shared" si="33"/>
        <v>0.79777269393426853</v>
      </c>
      <c r="CZ40" s="71">
        <f t="shared" si="33"/>
        <v>0.8453581198686031</v>
      </c>
      <c r="DA40" s="71">
        <f t="shared" si="33"/>
        <v>0.74576608577747883</v>
      </c>
      <c r="DB40" s="71">
        <f t="shared" si="33"/>
        <v>0.88617855718971683</v>
      </c>
      <c r="DC40" s="71">
        <f t="shared" si="33"/>
        <v>0.43847272614866994</v>
      </c>
      <c r="DD40" s="71">
        <f t="shared" si="33"/>
        <v>0.47817458966766058</v>
      </c>
      <c r="DE40" s="71">
        <f t="shared" si="33"/>
        <v>0.85928181397598402</v>
      </c>
    </row>
    <row r="41" spans="58:109" x14ac:dyDescent="0.25">
      <c r="BF41" s="135"/>
      <c r="BG41" s="130"/>
      <c r="BH41" s="81"/>
      <c r="BI41" s="70" t="s">
        <v>227</v>
      </c>
      <c r="BJ41" s="75">
        <f>RANK(BJ40,$BJ$40:$DE$40,0)</f>
        <v>33</v>
      </c>
      <c r="BK41" s="75">
        <f t="shared" ref="BK41:DE41" si="34">RANK(BK40,$BJ$40:$DE$40,0)</f>
        <v>1</v>
      </c>
      <c r="BL41" s="75">
        <f t="shared" si="34"/>
        <v>28</v>
      </c>
      <c r="BM41" s="75">
        <f t="shared" si="34"/>
        <v>21</v>
      </c>
      <c r="BN41" s="75">
        <f t="shared" si="34"/>
        <v>39</v>
      </c>
      <c r="BO41" s="75">
        <f t="shared" si="34"/>
        <v>13</v>
      </c>
      <c r="BP41" s="75">
        <f t="shared" si="34"/>
        <v>16</v>
      </c>
      <c r="BQ41" s="75">
        <f t="shared" si="34"/>
        <v>29</v>
      </c>
      <c r="BR41" s="75">
        <f t="shared" si="34"/>
        <v>34</v>
      </c>
      <c r="BS41" s="75">
        <f t="shared" si="34"/>
        <v>47</v>
      </c>
      <c r="BT41" s="75">
        <f t="shared" si="34"/>
        <v>9</v>
      </c>
      <c r="BU41" s="75">
        <f t="shared" si="34"/>
        <v>40</v>
      </c>
      <c r="BV41" s="75">
        <f t="shared" si="34"/>
        <v>3</v>
      </c>
      <c r="BW41" s="75">
        <f t="shared" si="34"/>
        <v>26</v>
      </c>
      <c r="BX41" s="75">
        <f t="shared" si="34"/>
        <v>45</v>
      </c>
      <c r="BY41" s="75">
        <f t="shared" si="34"/>
        <v>24</v>
      </c>
      <c r="BZ41" s="75">
        <f t="shared" si="34"/>
        <v>15</v>
      </c>
      <c r="CA41" s="75">
        <f t="shared" si="34"/>
        <v>19</v>
      </c>
      <c r="CB41" s="75">
        <f t="shared" si="34"/>
        <v>6</v>
      </c>
      <c r="CC41" s="75">
        <f t="shared" si="34"/>
        <v>44</v>
      </c>
      <c r="CD41" s="75">
        <f t="shared" si="34"/>
        <v>14</v>
      </c>
      <c r="CE41" s="75">
        <f t="shared" si="34"/>
        <v>17</v>
      </c>
      <c r="CF41" s="75">
        <f t="shared" si="34"/>
        <v>18</v>
      </c>
      <c r="CG41" s="75">
        <f t="shared" si="34"/>
        <v>10</v>
      </c>
      <c r="CH41" s="75">
        <f t="shared" si="34"/>
        <v>22</v>
      </c>
      <c r="CI41" s="75">
        <f t="shared" si="34"/>
        <v>37</v>
      </c>
      <c r="CJ41" s="75">
        <f t="shared" si="34"/>
        <v>38</v>
      </c>
      <c r="CK41" s="75">
        <f t="shared" si="34"/>
        <v>41</v>
      </c>
      <c r="CL41" s="75">
        <f t="shared" si="34"/>
        <v>8</v>
      </c>
      <c r="CM41" s="75">
        <f t="shared" si="34"/>
        <v>36</v>
      </c>
      <c r="CN41" s="75">
        <f t="shared" si="34"/>
        <v>27</v>
      </c>
      <c r="CO41" s="75">
        <f t="shared" si="34"/>
        <v>5</v>
      </c>
      <c r="CP41" s="75">
        <f t="shared" si="34"/>
        <v>7</v>
      </c>
      <c r="CQ41" s="75">
        <f t="shared" si="34"/>
        <v>12</v>
      </c>
      <c r="CR41" s="75">
        <f t="shared" si="34"/>
        <v>32</v>
      </c>
      <c r="CS41" s="75">
        <f t="shared" si="34"/>
        <v>4</v>
      </c>
      <c r="CT41" s="75">
        <f t="shared" si="34"/>
        <v>2</v>
      </c>
      <c r="CU41" s="75">
        <f t="shared" si="34"/>
        <v>46</v>
      </c>
      <c r="CV41" s="75">
        <f t="shared" si="34"/>
        <v>35</v>
      </c>
      <c r="CW41" s="75">
        <f t="shared" si="34"/>
        <v>31</v>
      </c>
      <c r="CX41" s="75">
        <f t="shared" si="34"/>
        <v>48</v>
      </c>
      <c r="CY41" s="75">
        <f t="shared" si="34"/>
        <v>25</v>
      </c>
      <c r="CZ41" s="75">
        <f t="shared" si="34"/>
        <v>23</v>
      </c>
      <c r="DA41" s="75">
        <f t="shared" si="34"/>
        <v>30</v>
      </c>
      <c r="DB41" s="75">
        <f t="shared" si="34"/>
        <v>11</v>
      </c>
      <c r="DC41" s="75">
        <f t="shared" si="34"/>
        <v>43</v>
      </c>
      <c r="DD41" s="75">
        <f t="shared" si="34"/>
        <v>42</v>
      </c>
      <c r="DE41" s="75">
        <f t="shared" si="34"/>
        <v>20</v>
      </c>
    </row>
    <row r="42" spans="58:109" x14ac:dyDescent="0.25">
      <c r="BF42" s="135"/>
      <c r="BG42" s="130"/>
      <c r="BH42" s="81"/>
      <c r="BI42" s="70" t="s">
        <v>228</v>
      </c>
      <c r="BJ42" s="75">
        <f>RANK(BJ40,$BJ$40:$DE$40,1)</f>
        <v>16</v>
      </c>
      <c r="BK42" s="75">
        <f t="shared" ref="BK42:DE42" si="35">RANK(BK40,$BJ$40:$DE$40,1)</f>
        <v>48</v>
      </c>
      <c r="BL42" s="75">
        <f t="shared" si="35"/>
        <v>21</v>
      </c>
      <c r="BM42" s="75">
        <f t="shared" si="35"/>
        <v>28</v>
      </c>
      <c r="BN42" s="75">
        <f t="shared" si="35"/>
        <v>10</v>
      </c>
      <c r="BO42" s="75">
        <f t="shared" si="35"/>
        <v>36</v>
      </c>
      <c r="BP42" s="75">
        <f t="shared" si="35"/>
        <v>33</v>
      </c>
      <c r="BQ42" s="75">
        <f t="shared" si="35"/>
        <v>20</v>
      </c>
      <c r="BR42" s="75">
        <f t="shared" si="35"/>
        <v>15</v>
      </c>
      <c r="BS42" s="75">
        <f t="shared" si="35"/>
        <v>2</v>
      </c>
      <c r="BT42" s="75">
        <f t="shared" si="35"/>
        <v>40</v>
      </c>
      <c r="BU42" s="75">
        <f t="shared" si="35"/>
        <v>9</v>
      </c>
      <c r="BV42" s="75">
        <f t="shared" si="35"/>
        <v>46</v>
      </c>
      <c r="BW42" s="75">
        <f t="shared" si="35"/>
        <v>23</v>
      </c>
      <c r="BX42" s="75">
        <f t="shared" si="35"/>
        <v>4</v>
      </c>
      <c r="BY42" s="75">
        <f t="shared" si="35"/>
        <v>25</v>
      </c>
      <c r="BZ42" s="75">
        <f t="shared" si="35"/>
        <v>34</v>
      </c>
      <c r="CA42" s="75">
        <f t="shared" si="35"/>
        <v>30</v>
      </c>
      <c r="CB42" s="75">
        <f t="shared" si="35"/>
        <v>43</v>
      </c>
      <c r="CC42" s="75">
        <f t="shared" si="35"/>
        <v>5</v>
      </c>
      <c r="CD42" s="75">
        <f t="shared" si="35"/>
        <v>35</v>
      </c>
      <c r="CE42" s="75">
        <f t="shared" si="35"/>
        <v>32</v>
      </c>
      <c r="CF42" s="75">
        <f t="shared" si="35"/>
        <v>31</v>
      </c>
      <c r="CG42" s="75">
        <f t="shared" si="35"/>
        <v>39</v>
      </c>
      <c r="CH42" s="75">
        <f t="shared" si="35"/>
        <v>27</v>
      </c>
      <c r="CI42" s="75">
        <f t="shared" si="35"/>
        <v>12</v>
      </c>
      <c r="CJ42" s="75">
        <f t="shared" si="35"/>
        <v>11</v>
      </c>
      <c r="CK42" s="75">
        <f t="shared" si="35"/>
        <v>8</v>
      </c>
      <c r="CL42" s="75">
        <f t="shared" si="35"/>
        <v>41</v>
      </c>
      <c r="CM42" s="75">
        <f t="shared" si="35"/>
        <v>13</v>
      </c>
      <c r="CN42" s="75">
        <f t="shared" si="35"/>
        <v>22</v>
      </c>
      <c r="CO42" s="75">
        <f t="shared" si="35"/>
        <v>44</v>
      </c>
      <c r="CP42" s="75">
        <f t="shared" si="35"/>
        <v>42</v>
      </c>
      <c r="CQ42" s="75">
        <f t="shared" si="35"/>
        <v>37</v>
      </c>
      <c r="CR42" s="75">
        <f t="shared" si="35"/>
        <v>17</v>
      </c>
      <c r="CS42" s="75">
        <f t="shared" si="35"/>
        <v>45</v>
      </c>
      <c r="CT42" s="75">
        <f t="shared" si="35"/>
        <v>47</v>
      </c>
      <c r="CU42" s="75">
        <f t="shared" si="35"/>
        <v>3</v>
      </c>
      <c r="CV42" s="75">
        <f t="shared" si="35"/>
        <v>14</v>
      </c>
      <c r="CW42" s="75">
        <f t="shared" si="35"/>
        <v>18</v>
      </c>
      <c r="CX42" s="75">
        <f t="shared" si="35"/>
        <v>1</v>
      </c>
      <c r="CY42" s="75">
        <f t="shared" si="35"/>
        <v>24</v>
      </c>
      <c r="CZ42" s="75">
        <f t="shared" si="35"/>
        <v>26</v>
      </c>
      <c r="DA42" s="75">
        <f t="shared" si="35"/>
        <v>19</v>
      </c>
      <c r="DB42" s="75">
        <f t="shared" si="35"/>
        <v>38</v>
      </c>
      <c r="DC42" s="75">
        <f t="shared" si="35"/>
        <v>6</v>
      </c>
      <c r="DD42" s="75">
        <f t="shared" si="35"/>
        <v>7</v>
      </c>
      <c r="DE42" s="75">
        <f t="shared" si="35"/>
        <v>29</v>
      </c>
    </row>
  </sheetData>
  <mergeCells count="22">
    <mergeCell ref="BF33:BF42"/>
    <mergeCell ref="BG37:BG38"/>
    <mergeCell ref="BG39:BG42"/>
    <mergeCell ref="B1:E1"/>
    <mergeCell ref="BG15:BG16"/>
    <mergeCell ref="BG17:BG18"/>
    <mergeCell ref="BF3:BF12"/>
    <mergeCell ref="BG9:BG12"/>
    <mergeCell ref="BG19:BG22"/>
    <mergeCell ref="BG33:BG34"/>
    <mergeCell ref="BG35:BG36"/>
    <mergeCell ref="F1:H1"/>
    <mergeCell ref="BG13:BG14"/>
    <mergeCell ref="BG3:BG4"/>
    <mergeCell ref="BG5:BG6"/>
    <mergeCell ref="BG7:BG8"/>
    <mergeCell ref="BF13:BF22"/>
    <mergeCell ref="BG29:BG32"/>
    <mergeCell ref="BF23:BF32"/>
    <mergeCell ref="BG23:BG24"/>
    <mergeCell ref="BG25:BG26"/>
    <mergeCell ref="BG27:BG28"/>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49"/>
  <sheetViews>
    <sheetView workbookViewId="0">
      <selection activeCell="E13" sqref="E13"/>
    </sheetView>
  </sheetViews>
  <sheetFormatPr baseColWidth="10" defaultRowHeight="15" x14ac:dyDescent="0.25"/>
  <cols>
    <col min="3" max="3" width="20" bestFit="1" customWidth="1"/>
    <col min="4" max="4" width="22.85546875" style="6" bestFit="1" customWidth="1"/>
    <col min="5" max="5" width="26.140625" bestFit="1" customWidth="1"/>
    <col min="6" max="6" width="18" bestFit="1" customWidth="1"/>
  </cols>
  <sheetData>
    <row r="1" spans="2:6" x14ac:dyDescent="0.25">
      <c r="B1" s="6"/>
      <c r="C1" s="6" t="s">
        <v>101</v>
      </c>
      <c r="D1" s="6" t="s">
        <v>98</v>
      </c>
      <c r="E1" s="6" t="s">
        <v>99</v>
      </c>
      <c r="F1" s="6" t="s">
        <v>100</v>
      </c>
    </row>
    <row r="2" spans="2:6" x14ac:dyDescent="0.25">
      <c r="B2" s="25" t="s">
        <v>27</v>
      </c>
      <c r="C2" s="26">
        <v>28</v>
      </c>
      <c r="D2" s="24">
        <v>9</v>
      </c>
      <c r="E2" s="24">
        <v>16</v>
      </c>
      <c r="F2" s="24">
        <v>35</v>
      </c>
    </row>
    <row r="3" spans="2:6" x14ac:dyDescent="0.25">
      <c r="B3" s="25" t="s">
        <v>28</v>
      </c>
      <c r="C3" s="26">
        <v>48</v>
      </c>
      <c r="D3" s="24">
        <v>22</v>
      </c>
      <c r="E3" s="24">
        <v>46</v>
      </c>
      <c r="F3" s="24">
        <v>26</v>
      </c>
    </row>
    <row r="4" spans="2:6" x14ac:dyDescent="0.25">
      <c r="B4" s="25" t="s">
        <v>29</v>
      </c>
      <c r="C4" s="26">
        <v>13</v>
      </c>
      <c r="D4" s="24">
        <v>32</v>
      </c>
      <c r="E4" s="24">
        <v>15</v>
      </c>
      <c r="F4" s="24">
        <v>39</v>
      </c>
    </row>
    <row r="5" spans="2:6" x14ac:dyDescent="0.25">
      <c r="B5" s="25" t="s">
        <v>30</v>
      </c>
      <c r="C5" s="26">
        <v>21</v>
      </c>
      <c r="D5" s="24">
        <v>41</v>
      </c>
      <c r="E5" s="24">
        <v>33</v>
      </c>
      <c r="F5" s="24">
        <v>41</v>
      </c>
    </row>
    <row r="6" spans="2:6" x14ac:dyDescent="0.25">
      <c r="B6" s="25" t="s">
        <v>31</v>
      </c>
      <c r="C6" s="26">
        <v>16</v>
      </c>
      <c r="D6" s="24">
        <v>16</v>
      </c>
      <c r="E6" s="24">
        <v>5</v>
      </c>
      <c r="F6" s="24">
        <v>3</v>
      </c>
    </row>
    <row r="7" spans="2:6" x14ac:dyDescent="0.25">
      <c r="B7" s="25" t="s">
        <v>32</v>
      </c>
      <c r="C7" s="26">
        <v>31</v>
      </c>
      <c r="D7" s="24">
        <v>42</v>
      </c>
      <c r="E7" s="24">
        <v>26</v>
      </c>
      <c r="F7" s="24">
        <v>42</v>
      </c>
    </row>
    <row r="8" spans="2:6" x14ac:dyDescent="0.25">
      <c r="B8" s="25" t="s">
        <v>33</v>
      </c>
      <c r="C8" s="26">
        <v>29</v>
      </c>
      <c r="D8" s="24">
        <v>46</v>
      </c>
      <c r="E8" s="24">
        <v>22</v>
      </c>
      <c r="F8" s="24">
        <v>33</v>
      </c>
    </row>
    <row r="9" spans="2:6" x14ac:dyDescent="0.25">
      <c r="B9" s="25" t="s">
        <v>34</v>
      </c>
      <c r="C9" s="26">
        <v>14</v>
      </c>
      <c r="D9" s="24">
        <v>26</v>
      </c>
      <c r="E9" s="24">
        <v>29</v>
      </c>
      <c r="F9" s="24">
        <v>32</v>
      </c>
    </row>
    <row r="10" spans="2:6" x14ac:dyDescent="0.25">
      <c r="B10" s="25" t="s">
        <v>35</v>
      </c>
      <c r="C10" s="26">
        <v>10</v>
      </c>
      <c r="D10" s="24">
        <v>14</v>
      </c>
      <c r="E10" s="24">
        <v>13</v>
      </c>
      <c r="F10" s="24">
        <v>44</v>
      </c>
    </row>
    <row r="11" spans="2:6" x14ac:dyDescent="0.25">
      <c r="B11" s="25" t="s">
        <v>36</v>
      </c>
      <c r="C11" s="26">
        <v>1</v>
      </c>
      <c r="D11" s="24">
        <v>2</v>
      </c>
      <c r="E11" s="24">
        <v>8</v>
      </c>
      <c r="F11" s="24">
        <v>17</v>
      </c>
    </row>
    <row r="12" spans="2:6" x14ac:dyDescent="0.25">
      <c r="B12" s="25" t="s">
        <v>37</v>
      </c>
      <c r="C12" s="26">
        <v>43</v>
      </c>
      <c r="D12" s="24">
        <v>28</v>
      </c>
      <c r="E12" s="24">
        <v>30</v>
      </c>
      <c r="F12" s="24">
        <v>13</v>
      </c>
    </row>
    <row r="13" spans="2:6" x14ac:dyDescent="0.25">
      <c r="B13" s="25" t="s">
        <v>76</v>
      </c>
      <c r="C13" s="26">
        <v>7</v>
      </c>
      <c r="D13" s="24">
        <v>13</v>
      </c>
      <c r="E13" s="24">
        <v>14</v>
      </c>
      <c r="F13" s="24">
        <v>5</v>
      </c>
    </row>
    <row r="14" spans="2:6" x14ac:dyDescent="0.25">
      <c r="B14" s="25" t="s">
        <v>38</v>
      </c>
      <c r="C14" s="26">
        <v>46</v>
      </c>
      <c r="D14" s="24">
        <v>47</v>
      </c>
      <c r="E14" s="24">
        <v>43</v>
      </c>
      <c r="F14" s="24">
        <v>21</v>
      </c>
    </row>
    <row r="15" spans="2:6" x14ac:dyDescent="0.25">
      <c r="B15" s="25" t="s">
        <v>39</v>
      </c>
      <c r="C15" s="26">
        <v>12</v>
      </c>
      <c r="D15" s="24">
        <v>43</v>
      </c>
      <c r="E15" s="24">
        <v>32</v>
      </c>
      <c r="F15" s="24">
        <v>40</v>
      </c>
    </row>
    <row r="16" spans="2:6" x14ac:dyDescent="0.25">
      <c r="B16" s="25" t="s">
        <v>40</v>
      </c>
      <c r="C16" s="26">
        <v>3</v>
      </c>
      <c r="D16" s="24">
        <v>8</v>
      </c>
      <c r="E16" s="24">
        <v>3</v>
      </c>
      <c r="F16" s="24">
        <v>12</v>
      </c>
    </row>
    <row r="17" spans="2:6" x14ac:dyDescent="0.25">
      <c r="B17" s="25" t="s">
        <v>41</v>
      </c>
      <c r="C17" s="26">
        <v>27</v>
      </c>
      <c r="D17" s="24">
        <v>45</v>
      </c>
      <c r="E17" s="24">
        <v>23</v>
      </c>
      <c r="F17" s="24">
        <v>11</v>
      </c>
    </row>
    <row r="18" spans="2:6" x14ac:dyDescent="0.25">
      <c r="B18" s="25" t="s">
        <v>42</v>
      </c>
      <c r="C18" s="26">
        <v>19</v>
      </c>
      <c r="D18" s="24">
        <v>48</v>
      </c>
      <c r="E18" s="24">
        <v>28</v>
      </c>
      <c r="F18" s="24">
        <v>43</v>
      </c>
    </row>
    <row r="19" spans="2:6" x14ac:dyDescent="0.25">
      <c r="B19" s="25" t="s">
        <v>43</v>
      </c>
      <c r="C19" s="26">
        <v>33</v>
      </c>
      <c r="D19" s="24">
        <v>33</v>
      </c>
      <c r="E19" s="24">
        <v>24</v>
      </c>
      <c r="F19" s="24">
        <v>24</v>
      </c>
    </row>
    <row r="20" spans="2:6" x14ac:dyDescent="0.25">
      <c r="B20" s="25" t="s">
        <v>44</v>
      </c>
      <c r="C20" s="26">
        <v>37</v>
      </c>
      <c r="D20" s="24">
        <v>44</v>
      </c>
      <c r="E20" s="24">
        <v>18</v>
      </c>
      <c r="F20" s="24">
        <v>38</v>
      </c>
    </row>
    <row r="21" spans="2:6" x14ac:dyDescent="0.25">
      <c r="B21" s="25" t="s">
        <v>45</v>
      </c>
      <c r="C21" s="26">
        <v>8</v>
      </c>
      <c r="D21" s="24">
        <v>3</v>
      </c>
      <c r="E21" s="24">
        <v>6</v>
      </c>
      <c r="F21" s="24">
        <v>34</v>
      </c>
    </row>
    <row r="22" spans="2:6" x14ac:dyDescent="0.25">
      <c r="B22" s="25" t="s">
        <v>46</v>
      </c>
      <c r="C22" s="26">
        <v>38</v>
      </c>
      <c r="D22" s="24">
        <v>37</v>
      </c>
      <c r="E22" s="24">
        <v>31</v>
      </c>
      <c r="F22" s="24">
        <v>16</v>
      </c>
    </row>
    <row r="23" spans="2:6" x14ac:dyDescent="0.25">
      <c r="B23" s="25" t="s">
        <v>47</v>
      </c>
      <c r="C23" s="26">
        <v>23</v>
      </c>
      <c r="D23" s="24">
        <v>15</v>
      </c>
      <c r="E23" s="24">
        <v>20</v>
      </c>
      <c r="F23" s="24">
        <v>14</v>
      </c>
    </row>
    <row r="24" spans="2:6" x14ac:dyDescent="0.25">
      <c r="B24" s="25" t="s">
        <v>48</v>
      </c>
      <c r="C24" s="26">
        <v>47</v>
      </c>
      <c r="D24" s="24">
        <v>7</v>
      </c>
      <c r="E24" s="24">
        <v>37</v>
      </c>
      <c r="F24" s="24">
        <v>7</v>
      </c>
    </row>
    <row r="25" spans="2:6" x14ac:dyDescent="0.25">
      <c r="B25" s="25" t="s">
        <v>49</v>
      </c>
      <c r="C25" s="26">
        <v>34</v>
      </c>
      <c r="D25" s="24">
        <v>30</v>
      </c>
      <c r="E25" s="24">
        <v>35</v>
      </c>
      <c r="F25" s="24">
        <v>29</v>
      </c>
    </row>
    <row r="26" spans="2:6" x14ac:dyDescent="0.25">
      <c r="B26" s="25" t="s">
        <v>50</v>
      </c>
      <c r="C26" s="26">
        <v>24</v>
      </c>
      <c r="D26" s="24">
        <v>34</v>
      </c>
      <c r="E26" s="24">
        <v>36</v>
      </c>
      <c r="F26" s="24">
        <v>37</v>
      </c>
    </row>
    <row r="27" spans="2:6" x14ac:dyDescent="0.25">
      <c r="B27" s="25" t="s">
        <v>51</v>
      </c>
      <c r="C27" s="26">
        <v>6</v>
      </c>
      <c r="D27" s="24">
        <v>6</v>
      </c>
      <c r="E27" s="24">
        <v>21</v>
      </c>
      <c r="F27" s="24">
        <v>28</v>
      </c>
    </row>
    <row r="28" spans="2:6" x14ac:dyDescent="0.25">
      <c r="B28" s="25" t="s">
        <v>52</v>
      </c>
      <c r="C28" s="26">
        <v>5</v>
      </c>
      <c r="D28" s="24">
        <v>5</v>
      </c>
      <c r="E28" s="24">
        <v>38</v>
      </c>
      <c r="F28" s="24">
        <v>27</v>
      </c>
    </row>
    <row r="29" spans="2:6" x14ac:dyDescent="0.25">
      <c r="B29" s="25" t="s">
        <v>53</v>
      </c>
      <c r="C29" s="26">
        <v>25</v>
      </c>
      <c r="D29" s="24">
        <v>35</v>
      </c>
      <c r="E29" s="24">
        <v>4</v>
      </c>
      <c r="F29" s="24">
        <v>1</v>
      </c>
    </row>
    <row r="30" spans="2:6" x14ac:dyDescent="0.25">
      <c r="B30" s="25" t="s">
        <v>54</v>
      </c>
      <c r="C30" s="26">
        <v>36</v>
      </c>
      <c r="D30" s="24">
        <v>29</v>
      </c>
      <c r="E30" s="24">
        <v>25</v>
      </c>
      <c r="F30" s="24">
        <v>19</v>
      </c>
    </row>
    <row r="31" spans="2:6" x14ac:dyDescent="0.25">
      <c r="B31" s="25" t="s">
        <v>55</v>
      </c>
      <c r="C31" s="26">
        <v>26</v>
      </c>
      <c r="D31" s="24">
        <v>10</v>
      </c>
      <c r="E31" s="24">
        <v>9</v>
      </c>
      <c r="F31" s="24">
        <v>10</v>
      </c>
    </row>
    <row r="32" spans="2:6" x14ac:dyDescent="0.25">
      <c r="B32" s="25" t="s">
        <v>56</v>
      </c>
      <c r="C32" s="26">
        <v>9</v>
      </c>
      <c r="D32" s="24">
        <v>20</v>
      </c>
      <c r="E32" s="24">
        <v>48</v>
      </c>
      <c r="F32" s="24">
        <v>45</v>
      </c>
    </row>
    <row r="33" spans="2:6" x14ac:dyDescent="0.25">
      <c r="B33" s="25" t="s">
        <v>57</v>
      </c>
      <c r="C33" s="26">
        <v>45</v>
      </c>
      <c r="D33" s="24">
        <v>18</v>
      </c>
      <c r="E33" s="24">
        <v>47</v>
      </c>
      <c r="F33" s="24">
        <v>30</v>
      </c>
    </row>
    <row r="34" spans="2:6" x14ac:dyDescent="0.25">
      <c r="B34" s="25" t="s">
        <v>58</v>
      </c>
      <c r="C34" s="26">
        <v>32</v>
      </c>
      <c r="D34" s="24">
        <v>36</v>
      </c>
      <c r="E34" s="24">
        <v>42</v>
      </c>
      <c r="F34" s="24">
        <v>18</v>
      </c>
    </row>
    <row r="35" spans="2:6" x14ac:dyDescent="0.25">
      <c r="B35" s="25" t="s">
        <v>59</v>
      </c>
      <c r="C35" s="26">
        <v>40</v>
      </c>
      <c r="D35" s="24">
        <v>31</v>
      </c>
      <c r="E35" s="24">
        <v>34</v>
      </c>
      <c r="F35" s="24">
        <v>22</v>
      </c>
    </row>
    <row r="36" spans="2:6" x14ac:dyDescent="0.25">
      <c r="B36" s="25" t="s">
        <v>60</v>
      </c>
      <c r="C36" s="26">
        <v>15</v>
      </c>
      <c r="D36" s="24">
        <v>39</v>
      </c>
      <c r="E36" s="24">
        <v>19</v>
      </c>
      <c r="F36" s="24">
        <v>15</v>
      </c>
    </row>
    <row r="37" spans="2:6" x14ac:dyDescent="0.25">
      <c r="B37" s="25" t="s">
        <v>61</v>
      </c>
      <c r="C37" s="26">
        <v>30</v>
      </c>
      <c r="D37" s="24">
        <v>17</v>
      </c>
      <c r="E37" s="24">
        <v>27</v>
      </c>
      <c r="F37" s="24">
        <v>20</v>
      </c>
    </row>
    <row r="38" spans="2:6" x14ac:dyDescent="0.25">
      <c r="B38" s="25" t="s">
        <v>62</v>
      </c>
      <c r="C38" s="26">
        <v>41</v>
      </c>
      <c r="D38" s="24">
        <v>25</v>
      </c>
      <c r="E38" s="24">
        <v>41</v>
      </c>
      <c r="F38" s="24">
        <v>47</v>
      </c>
    </row>
    <row r="39" spans="2:6" x14ac:dyDescent="0.25">
      <c r="B39" s="25" t="s">
        <v>63</v>
      </c>
      <c r="C39" s="26">
        <v>35</v>
      </c>
      <c r="D39" s="24">
        <v>1</v>
      </c>
      <c r="E39" s="24">
        <v>40</v>
      </c>
      <c r="F39" s="24">
        <v>46</v>
      </c>
    </row>
    <row r="40" spans="2:6" x14ac:dyDescent="0.25">
      <c r="B40" s="25" t="s">
        <v>64</v>
      </c>
      <c r="C40" s="26">
        <v>17</v>
      </c>
      <c r="D40" s="24">
        <v>23</v>
      </c>
      <c r="E40" s="24">
        <v>12</v>
      </c>
      <c r="F40" s="24">
        <v>6</v>
      </c>
    </row>
    <row r="41" spans="2:6" x14ac:dyDescent="0.25">
      <c r="B41" s="25" t="s">
        <v>65</v>
      </c>
      <c r="C41" s="26">
        <v>44</v>
      </c>
      <c r="D41" s="24">
        <v>21</v>
      </c>
      <c r="E41" s="24">
        <v>17</v>
      </c>
      <c r="F41" s="24">
        <v>8</v>
      </c>
    </row>
    <row r="42" spans="2:6" x14ac:dyDescent="0.25">
      <c r="B42" s="25" t="s">
        <v>66</v>
      </c>
      <c r="C42" s="26">
        <v>2</v>
      </c>
      <c r="D42" s="24">
        <v>12</v>
      </c>
      <c r="E42" s="24">
        <v>1</v>
      </c>
      <c r="F42" s="24">
        <v>4</v>
      </c>
    </row>
    <row r="43" spans="2:6" x14ac:dyDescent="0.25">
      <c r="B43" s="25" t="s">
        <v>67</v>
      </c>
      <c r="C43" s="26">
        <v>18</v>
      </c>
      <c r="D43" s="24">
        <v>4</v>
      </c>
      <c r="E43" s="24">
        <v>45</v>
      </c>
      <c r="F43" s="24">
        <v>48</v>
      </c>
    </row>
    <row r="44" spans="2:6" x14ac:dyDescent="0.25">
      <c r="B44" s="25" t="s">
        <v>68</v>
      </c>
      <c r="C44" s="26">
        <v>22</v>
      </c>
      <c r="D44" s="24">
        <v>27</v>
      </c>
      <c r="E44" s="24">
        <v>39</v>
      </c>
      <c r="F44" s="24">
        <v>23</v>
      </c>
    </row>
    <row r="45" spans="2:6" x14ac:dyDescent="0.25">
      <c r="B45" s="25" t="s">
        <v>69</v>
      </c>
      <c r="C45" s="26">
        <v>11</v>
      </c>
      <c r="D45" s="24">
        <v>38</v>
      </c>
      <c r="E45" s="24">
        <v>11</v>
      </c>
      <c r="F45" s="24">
        <v>25</v>
      </c>
    </row>
    <row r="46" spans="2:6" x14ac:dyDescent="0.25">
      <c r="B46" s="25" t="s">
        <v>70</v>
      </c>
      <c r="C46" s="26">
        <v>20</v>
      </c>
      <c r="D46" s="24">
        <v>24</v>
      </c>
      <c r="E46" s="24">
        <v>44</v>
      </c>
      <c r="F46" s="24">
        <v>36</v>
      </c>
    </row>
    <row r="47" spans="2:6" x14ac:dyDescent="0.25">
      <c r="B47" s="25" t="s">
        <v>77</v>
      </c>
      <c r="C47" s="26">
        <v>42</v>
      </c>
      <c r="D47" s="24">
        <v>19</v>
      </c>
      <c r="E47" s="24">
        <v>2</v>
      </c>
      <c r="F47" s="24">
        <v>2</v>
      </c>
    </row>
    <row r="48" spans="2:6" x14ac:dyDescent="0.25">
      <c r="B48" s="25" t="s">
        <v>71</v>
      </c>
      <c r="C48" s="26">
        <v>4</v>
      </c>
      <c r="D48" s="24">
        <v>11</v>
      </c>
      <c r="E48" s="24">
        <v>7</v>
      </c>
      <c r="F48" s="24">
        <v>31</v>
      </c>
    </row>
    <row r="49" spans="2:6" x14ac:dyDescent="0.25">
      <c r="B49" s="25" t="s">
        <v>72</v>
      </c>
      <c r="C49" s="26">
        <v>39</v>
      </c>
      <c r="D49" s="24">
        <v>40</v>
      </c>
      <c r="E49" s="24">
        <v>10</v>
      </c>
      <c r="F49" s="24">
        <v>9</v>
      </c>
    </row>
  </sheetData>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workbookViewId="0">
      <selection sqref="A1:M1"/>
    </sheetView>
  </sheetViews>
  <sheetFormatPr baseColWidth="10" defaultRowHeight="15" x14ac:dyDescent="0.25"/>
  <cols>
    <col min="1" max="1" width="33.28515625" bestFit="1" customWidth="1"/>
  </cols>
  <sheetData>
    <row r="1" spans="1:16" ht="105" customHeight="1" x14ac:dyDescent="0.25">
      <c r="A1" s="140" t="s">
        <v>225</v>
      </c>
      <c r="B1" s="140"/>
      <c r="C1" s="140"/>
      <c r="D1" s="140"/>
      <c r="E1" s="140"/>
      <c r="F1" s="140"/>
      <c r="G1" s="140"/>
      <c r="H1" s="140"/>
      <c r="I1" s="140"/>
      <c r="J1" s="140"/>
      <c r="K1" s="140"/>
      <c r="L1" s="140"/>
      <c r="M1" s="140"/>
      <c r="N1" s="60"/>
      <c r="O1" s="60"/>
      <c r="P1" s="60"/>
    </row>
    <row r="2" spans="1:16" s="23" customFormat="1" x14ac:dyDescent="0.25"/>
    <row r="3" spans="1:16" s="23" customFormat="1" x14ac:dyDescent="0.25"/>
    <row r="4" spans="1:16" s="23" customFormat="1" x14ac:dyDescent="0.25"/>
    <row r="5" spans="1:16" s="23" customFormat="1" x14ac:dyDescent="0.25"/>
    <row r="6" spans="1:16" s="23" customFormat="1" x14ac:dyDescent="0.25"/>
    <row r="7" spans="1:16" s="23" customFormat="1" x14ac:dyDescent="0.25"/>
  </sheetData>
  <mergeCells count="1">
    <mergeCell ref="A1:M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donnee</vt:lpstr>
      <vt:lpstr>description_Ind</vt:lpstr>
      <vt:lpstr>description_var</vt:lpstr>
      <vt:lpstr>Calcul</vt:lpstr>
      <vt:lpstr>Classement_Definitif</vt:lpstr>
      <vt:lpstr>Analyse de la robustesse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 latitude</dc:creator>
  <cp:lastModifiedBy>youssouf</cp:lastModifiedBy>
  <dcterms:created xsi:type="dcterms:W3CDTF">2019-07-01T04:01:02Z</dcterms:created>
  <dcterms:modified xsi:type="dcterms:W3CDTF">2019-07-03T11:14:10Z</dcterms:modified>
</cp:coreProperties>
</file>