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AD/Bob's AD Class notes/"/>
    </mc:Choice>
  </mc:AlternateContent>
  <xr:revisionPtr revIDLastSave="1365" documentId="8_{2617895C-922C-48D6-9FBC-604D88766214}" xr6:coauthVersionLast="47" xr6:coauthVersionMax="47" xr10:uidLastSave="{C7DCA83C-1548-4263-A16D-D96D1BD685CE}"/>
  <bookViews>
    <workbookView xWindow="4110" yWindow="4110" windowWidth="12420" windowHeight="11385" firstSheet="22" activeTab="26" xr2:uid="{7A5C9130-3C9B-48F1-AB21-88C2C4847062}"/>
  </bookViews>
  <sheets>
    <sheet name="Main" sheetId="1" r:id="rId1"/>
    <sheet name="AMQ01" sheetId="4" r:id="rId2"/>
    <sheet name="AMQ02" sheetId="5" r:id="rId3"/>
    <sheet name="AMQ03" sheetId="6" r:id="rId4"/>
    <sheet name="AMQ04" sheetId="7" r:id="rId5"/>
    <sheet name="AMQ05" sheetId="8" r:id="rId6"/>
    <sheet name="AMQ06" sheetId="9" r:id="rId7"/>
    <sheet name="AMQ07" sheetId="10" r:id="rId8"/>
    <sheet name="AMQ08" sheetId="11" r:id="rId9"/>
    <sheet name="AMQ09" sheetId="12" r:id="rId10"/>
    <sheet name="AMQ10" sheetId="2" r:id="rId11"/>
    <sheet name="AMQ11" sheetId="13" r:id="rId12"/>
    <sheet name="AMQ12" sheetId="14" r:id="rId13"/>
    <sheet name="AMQ13" sheetId="15" r:id="rId14"/>
    <sheet name="AMQ14" sheetId="16" r:id="rId15"/>
    <sheet name="AMQ15" sheetId="17" r:id="rId16"/>
    <sheet name="AMQ16" sheetId="18" r:id="rId17"/>
    <sheet name="AMQ17" sheetId="19" r:id="rId18"/>
    <sheet name="AMQ18" sheetId="20" r:id="rId19"/>
    <sheet name="AMQ19" sheetId="21" r:id="rId20"/>
    <sheet name="AMQ20" sheetId="22" r:id="rId21"/>
    <sheet name="AMQ21" sheetId="23" r:id="rId22"/>
    <sheet name="AMQ22" sheetId="24" r:id="rId23"/>
    <sheet name="AMQ23" sheetId="25" r:id="rId24"/>
    <sheet name="AMQ24" sheetId="26" r:id="rId25"/>
    <sheet name="AMQ25" sheetId="27" r:id="rId26"/>
    <sheet name="AMQ26" sheetId="28" r:id="rId27"/>
    <sheet name="AMQ27" sheetId="29" r:id="rId28"/>
    <sheet name="AMQ28" sheetId="30" r:id="rId29"/>
    <sheet name="AMQ29" sheetId="31" r:id="rId30"/>
    <sheet name="AMQ30" sheetId="32" r:id="rId31"/>
    <sheet name="AMQ31" sheetId="33" r:id="rId32"/>
    <sheet name="AMQ32" sheetId="34" r:id="rId33"/>
    <sheet name="AMQ33" sheetId="35" r:id="rId34"/>
    <sheet name="AMQ34" sheetId="36" r:id="rId35"/>
    <sheet name="AMQ35" sheetId="37" r:id="rId36"/>
    <sheet name="AMQ36" sheetId="38" r:id="rId37"/>
    <sheet name="AMQ37" sheetId="39" r:id="rId38"/>
    <sheet name="AMQ38" sheetId="40" r:id="rId39"/>
    <sheet name="AMQ39" sheetId="41" r:id="rId40"/>
    <sheet name="AMQ40" sheetId="42" r:id="rId41"/>
    <sheet name="AMQ41" sheetId="43" r:id="rId42"/>
    <sheet name="AMQ42" sheetId="44" r:id="rId43"/>
    <sheet name="AMQ43" sheetId="45" r:id="rId44"/>
    <sheet name="AMQ44" sheetId="46" r:id="rId45"/>
    <sheet name="AMQ45" sheetId="47" r:id="rId46"/>
  </sheets>
  <definedNames>
    <definedName name="_xlnm._FilterDatabase" localSheetId="0" hidden="1">Main!$J$5:$K$22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9" l="1" a="1"/>
  <c r="A6" i="19" s="1"/>
  <c r="A7" i="38"/>
  <c r="A15" i="13" a="1"/>
  <c r="A15" i="13" s="1"/>
  <c r="A2" i="27" l="1"/>
  <c r="B1" i="27" s="1"/>
  <c r="D100" i="27"/>
  <c r="C65" i="27"/>
  <c r="E57" i="2"/>
  <c r="E59" i="2" s="1"/>
  <c r="E61" i="2" s="1"/>
  <c r="E45" i="2"/>
  <c r="C39" i="2"/>
  <c r="E39" i="2"/>
  <c r="E24" i="2"/>
  <c r="C21" i="2"/>
  <c r="E20" i="2" s="1"/>
  <c r="E36" i="2" l="1"/>
  <c r="E44" i="2" s="1"/>
  <c r="E12" i="2" s="1"/>
  <c r="E14" i="2" s="1"/>
  <c r="E41" i="2"/>
  <c r="F12" i="2"/>
  <c r="F14" i="2" s="1"/>
  <c r="E19" i="2"/>
  <c r="E21" i="2" s="1"/>
  <c r="E23" i="2" s="1"/>
  <c r="E46" i="2" l="1"/>
  <c r="E25" i="2"/>
  <c r="D12" i="2"/>
  <c r="D1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<sst xmlns="http://schemas.openxmlformats.org/spreadsheetml/2006/main" count="431" uniqueCount="368">
  <si>
    <t>Main</t>
  </si>
  <si>
    <t>Happy Flying</t>
  </si>
  <si>
    <t>YE</t>
  </si>
  <si>
    <t>Property</t>
  </si>
  <si>
    <t>Plant and equiment</t>
  </si>
  <si>
    <t>Computer equipment</t>
  </si>
  <si>
    <t>£'000</t>
  </si>
  <si>
    <t>cost</t>
  </si>
  <si>
    <t>cost/valuatoin</t>
  </si>
  <si>
    <t>AD</t>
  </si>
  <si>
    <t>Depr for the year</t>
  </si>
  <si>
    <t>SL</t>
  </si>
  <si>
    <t>Dim. Bal.</t>
  </si>
  <si>
    <t>depr policy</t>
  </si>
  <si>
    <t>open</t>
  </si>
  <si>
    <t>reval</t>
  </si>
  <si>
    <t>expectation</t>
  </si>
  <si>
    <t>actual</t>
  </si>
  <si>
    <t>Plant a equipemnt</t>
  </si>
  <si>
    <t>&gt;CT 76k</t>
  </si>
  <si>
    <t>Open</t>
  </si>
  <si>
    <t>additions</t>
  </si>
  <si>
    <t>disposal</t>
  </si>
  <si>
    <t>Closr</t>
  </si>
  <si>
    <t>depr of 15%</t>
  </si>
  <si>
    <t>Expectatoin</t>
  </si>
  <si>
    <t>difference</t>
  </si>
  <si>
    <t>investigate as variation is above tolerable limit of 76k</t>
  </si>
  <si>
    <t>Computer equipemnt</t>
  </si>
  <si>
    <t>Closing valuatoin</t>
  </si>
  <si>
    <t>opening AD</t>
  </si>
  <si>
    <t>NBV</t>
  </si>
  <si>
    <t>apply rate</t>
  </si>
  <si>
    <t>expecattion</t>
  </si>
  <si>
    <t>&lt;CT 76k</t>
  </si>
  <si>
    <t>within the bounds of the tolerabnle mistatemen so the depreciation amount on computer quipment is reasonable</t>
  </si>
  <si>
    <t>Expectation</t>
  </si>
  <si>
    <t>Further work required</t>
  </si>
  <si>
    <t>reasonable</t>
  </si>
  <si>
    <t>Investigate</t>
  </si>
  <si>
    <t>the depreciation appears to have been charge for the full year on the revlued amount instead of the half year spli</t>
  </si>
  <si>
    <t>Conclusion</t>
  </si>
  <si>
    <t>An adjustment will have to be posted to correctly account for the correct depreciation</t>
  </si>
  <si>
    <t>This variance could have something to do with the timing of the additioins and disposals</t>
  </si>
  <si>
    <t>Further substantive work required.</t>
  </si>
  <si>
    <t>AMQ10</t>
  </si>
  <si>
    <t>Question No.</t>
  </si>
  <si>
    <t>Topic covered</t>
  </si>
  <si>
    <t>Module coverage</t>
  </si>
  <si>
    <t>Inventory management system, audit risks and other assurance and related engagements</t>
  </si>
  <si>
    <t>Systems and controls, IT general controls</t>
  </si>
  <si>
    <t>Going concern assumptions, audit evidence and impact of going concern on audit report/opinion</t>
  </si>
  <si>
    <t>Audit risks, tests of control and substantive tests</t>
  </si>
  <si>
    <t>Subsequent events, summary of audit misstatement and impact on audit opinion</t>
  </si>
  <si>
    <t>Evaluating outstanding matters, additional evidence requirements, impact on audit report, including regularity opinion</t>
  </si>
  <si>
    <t>Evaluating relevance of data and systems for data collection/management</t>
  </si>
  <si>
    <t>Assessment of sales system</t>
  </si>
  <si>
    <t>Group planning analytical review, audit risks and component scoping</t>
  </si>
  <si>
    <t>Substantive analytical review of plant, property and equipment</t>
  </si>
  <si>
    <t>Tests of control and methods of implementation</t>
  </si>
  <si>
    <t>Evaluating data for reliance by auditor (trade payables)</t>
  </si>
  <si>
    <t>Inventory (audit risks, counts and assessment of GRNI process)</t>
  </si>
  <si>
    <t>Audit report/audit opinions, elements of assurance engagements</t>
  </si>
  <si>
    <t>Acceptance risks</t>
  </si>
  <si>
    <t>Plant, property and equipment systems and tests of control</t>
  </si>
  <si>
    <t>Evaluate data collection exercise and evaluation of data (trade receivables) for use by external auditor</t>
  </si>
  <si>
    <t>Evaluation of data management processes</t>
  </si>
  <si>
    <t>Analytical review, audit risks</t>
  </si>
  <si>
    <t>Audit exemptions, money laundering regulations and listed company reporting requirements</t>
  </si>
  <si>
    <t>Audit risk, audit approach, continuance risk, use of experts</t>
  </si>
  <si>
    <t>IT general controls and work of internal audit</t>
  </si>
  <si>
    <t>Materiality – not for profit, audit risks</t>
  </si>
  <si>
    <t>Audit risks and approach</t>
  </si>
  <si>
    <t>Substantive tests – provisions/contingent liabilities and investments</t>
  </si>
  <si>
    <t>Planning analytical review, audit approach, and audit strategy memorandum</t>
  </si>
  <si>
    <t>Related parties</t>
  </si>
  <si>
    <t>Outstanding matters and adjustments</t>
  </si>
  <si>
    <t>Outstanding matters</t>
  </si>
  <si>
    <t>Subsequent events, impact on audit report and management representation letter</t>
  </si>
  <si>
    <t>Outstanding matters and impact on audit report</t>
  </si>
  <si>
    <t>Substantive procedures for trade receivables circularisation</t>
  </si>
  <si>
    <t>Data integrity risk evaluation</t>
  </si>
  <si>
    <t>Acceptance risk</t>
  </si>
  <si>
    <t>Weakness in purchasing system</t>
  </si>
  <si>
    <t>Planning analytical review</t>
  </si>
  <si>
    <t>Materiality calculation and internal audit evaluation</t>
  </si>
  <si>
    <t>Substantive procedures for trade payables circularisation</t>
  </si>
  <si>
    <t>Evaluate data collection and recommend further data</t>
  </si>
  <si>
    <t>Evaluate group instructions</t>
  </si>
  <si>
    <t>Prepare and explain Summary of Audit Misstatement</t>
  </si>
  <si>
    <t>Quality management responsibilities</t>
  </si>
  <si>
    <t>AMQ11</t>
  </si>
  <si>
    <t>AMQ12</t>
  </si>
  <si>
    <t>AMQ13</t>
  </si>
  <si>
    <t>AMQ14</t>
  </si>
  <si>
    <t>AMQ15</t>
  </si>
  <si>
    <t>AMQ16</t>
  </si>
  <si>
    <t>AMQ17</t>
  </si>
  <si>
    <t>AMQ18</t>
  </si>
  <si>
    <t>AMQ19</t>
  </si>
  <si>
    <t>AMQ20</t>
  </si>
  <si>
    <t>AMQ21</t>
  </si>
  <si>
    <t>AMQ22</t>
  </si>
  <si>
    <t>AMQ23</t>
  </si>
  <si>
    <t>AMQ24</t>
  </si>
  <si>
    <t>AMQ25</t>
  </si>
  <si>
    <t>AMQ26</t>
  </si>
  <si>
    <t>AMQ27</t>
  </si>
  <si>
    <t>AMQ28</t>
  </si>
  <si>
    <t>AMQ29</t>
  </si>
  <si>
    <t>AMQ30</t>
  </si>
  <si>
    <t>AMQ31</t>
  </si>
  <si>
    <t>AMQ32</t>
  </si>
  <si>
    <t>AMQ33</t>
  </si>
  <si>
    <t>AMQ34</t>
  </si>
  <si>
    <t>AMQ35</t>
  </si>
  <si>
    <t>AMQ36</t>
  </si>
  <si>
    <t>AMQ37</t>
  </si>
  <si>
    <t>AMQ38</t>
  </si>
  <si>
    <t>AMQ39</t>
  </si>
  <si>
    <t>AMQ40</t>
  </si>
  <si>
    <t>AMQ41</t>
  </si>
  <si>
    <t>AMQ42</t>
  </si>
  <si>
    <t>AMQ43</t>
  </si>
  <si>
    <t>AMQ44</t>
  </si>
  <si>
    <t>AMQ45</t>
  </si>
  <si>
    <t>AMQ01</t>
  </si>
  <si>
    <t>AMQ02</t>
  </si>
  <si>
    <t>AMQ03</t>
  </si>
  <si>
    <t>AMQ04</t>
  </si>
  <si>
    <t>AMQ05</t>
  </si>
  <si>
    <t>AMQ06</t>
  </si>
  <si>
    <t>AMQ07</t>
  </si>
  <si>
    <t>AMQ08</t>
  </si>
  <si>
    <t>AMQ09</t>
  </si>
  <si>
    <t>Barlow and Lachmabie</t>
  </si>
  <si>
    <t>Workplace injury</t>
  </si>
  <si>
    <t xml:space="preserve">to determine if a prov'n or disclosure is required </t>
  </si>
  <si>
    <t>we need to know the date the event happened</t>
  </si>
  <si>
    <t>whether the present obligation was prior to year end</t>
  </si>
  <si>
    <t>we need to know the probability of future cash outflow</t>
  </si>
  <si>
    <t>and if this amount can be reliably estimated</t>
  </si>
  <si>
    <t>audit evidence to gather</t>
  </si>
  <si>
    <t>discuss this with managemen to asses their level of understanding</t>
  </si>
  <si>
    <t>document the meeting</t>
  </si>
  <si>
    <t>inspect accident report record to asses date accident happened</t>
  </si>
  <si>
    <t>contact company lawyers to discern wth liklehood of paying out</t>
  </si>
  <si>
    <t>and an expected amount</t>
  </si>
  <si>
    <t>if the acccident happened pre-year end (accident log)</t>
  </si>
  <si>
    <t>and the case is likely to be lost for an estimated figure, then prov'n</t>
  </si>
  <si>
    <t>if the accident happened post year end and the payout if expexcted to be significant and likely then a disclosure is required</t>
  </si>
  <si>
    <t>Enbvironmental investigation</t>
  </si>
  <si>
    <t>we already know the work took palce prior to year end</t>
  </si>
  <si>
    <t>we would need to inspect the assurance report given and assess the reasonablness of this report and analyse who repaired it and whether their work can be relied upon as audit evidence</t>
  </si>
  <si>
    <t>Warranty prov'n</t>
  </si>
  <si>
    <t>given the current year claim.  The prov'n amount is reasonable.  Average claims over past 4 years has been 48k</t>
  </si>
  <si>
    <t>we need to inspect the calculation used in computing this estimate</t>
  </si>
  <si>
    <t>we will reperform this computation to assess its reasonableness</t>
  </si>
  <si>
    <t>we should stress test the computation to see which vairables about their products and the warranty cause the large variance in warraty claims</t>
  </si>
  <si>
    <t>We will neeed to discuss with management why the claims in the CY year are so much higher than the past and consider how this changes the irsk of our audit</t>
  </si>
  <si>
    <t>Fort william</t>
  </si>
  <si>
    <t>houses</t>
  </si>
  <si>
    <t>rebate</t>
  </si>
  <si>
    <t>depending on how many customers will take up the offer there could be a rebate prov'n to recognise in this instance</t>
  </si>
  <si>
    <t>up to 48K</t>
  </si>
  <si>
    <t>we will need to see the customers are aware of this offer to show it has commmercial substance</t>
  </si>
  <si>
    <t>we will need an estimate of how many houses will undergo further construction</t>
  </si>
  <si>
    <t>we should examine any contracts or arrangements made by customers</t>
  </si>
  <si>
    <t>are substantial enquiries</t>
  </si>
  <si>
    <t>We would need to inspect this paper work to ensure the present obligatoin existed before year end.</t>
  </si>
  <si>
    <t>Closing balance</t>
  </si>
  <si>
    <t>FV adjustment</t>
  </si>
  <si>
    <t>Disposals</t>
  </si>
  <si>
    <t>Additions</t>
  </si>
  <si>
    <t>Opening balance</t>
  </si>
  <si>
    <t>Test the additions</t>
  </si>
  <si>
    <t>inspect legal paperwork to show ownership of the prooperties on the purcahse date</t>
  </si>
  <si>
    <t>reconcile the opening balance the the PY audited closing balances</t>
  </si>
  <si>
    <t>Inspect the paperwor relating to the revaluation</t>
  </si>
  <si>
    <t>who performed th erevaluation</t>
  </si>
  <si>
    <t>can they be relied upon</t>
  </si>
  <si>
    <t>check SPL to see if any depreciatoin has been charged</t>
  </si>
  <si>
    <t>visit the site to ensure they are investment properties and not used in the business</t>
  </si>
  <si>
    <t>check comparables to ensure the properties are reasonably valued</t>
  </si>
  <si>
    <t>Enquire of management what their long term strategic plan is with the properties</t>
  </si>
  <si>
    <t>The substantive procedures we would perform are:</t>
  </si>
  <si>
    <t>1. Legal action over work related accident</t>
  </si>
  <si>
    <t>Obtain a legal confirmation letter from Lochmabie’s solicitors to obtain third party verification of the</t>
  </si>
  <si>
    <t>situation relating to the legal claim being made by the employee. (1 mark)</t>
  </si>
  <si>
    <t>Obtain correspondence with all parties involved in the legal action to support the assessment of the</t>
  </si>
  <si>
    <t>likelihood of the legal action being successful and the potential financial impact. (1 mark)</t>
  </si>
  <si>
    <t>• Enquire of management as to the status of the investigation and how they have obtained assurance</t>
  </si>
  <si>
    <t>that no damage occurred during building activities. (½ mark)</t>
  </si>
  <si>
    <t>Review correspondence from the regulatory body relating to the environmental investigation to fully</t>
  </si>
  <si>
    <t>understand the grounds for the investigation to assist in the assessment of the potential outcome. (1</t>
  </si>
  <si>
    <t>Consider need for an auditor’s expert to assess status of investigation and any potential provision or</t>
  </si>
  <si>
    <t>contingent liability required. (½ mark)</t>
  </si>
  <si>
    <t>Review the level of the warranty claims made during the year and compare the level of warranty</t>
  </si>
  <si>
    <t>claims made against sales for (say) each of the last five years and assess this against the historic</t>
  </si>
  <si>
    <t>trend to determine whether the contingency is adequate. (1 mark)</t>
  </si>
  <si>
    <t>Review post year-end activity and communication with claimants to determine the level of claims</t>
  </si>
  <si>
    <t>being made and compare to the warranty contingency. (1 mark)</t>
  </si>
  <si>
    <t>Enquire of Lochmabie’s sales and marketing team to assess how much interest in the additional</t>
  </si>
  <si>
    <t>building offer there has been from customers. (½ mark)</t>
  </si>
  <si>
    <t>Inspect copies of any contracts that have been signed to confirm number of customers taking up the</t>
  </si>
  <si>
    <t>offer and the value of works to be performed so that the level of cash-back can be estimated. (1</t>
  </si>
  <si>
    <t>Agree the purchase of shares to legal documentation / ownership documentation, nominal ledger</t>
  </si>
  <si>
    <t>investments. (1 mark)</t>
  </si>
  <si>
    <t>Inspect share ownership documentation for evidence of ownership and that documentation is in</t>
  </si>
  <si>
    <t>Barlow’s name. (1 mark)</t>
  </si>
  <si>
    <t>Verify the share price for listed investments at the balance sheet date to an appropriate source such</t>
  </si>
  <si>
    <t>Recalculate the fair value adjustment of listed investments and verify that this is correctly accounted</t>
  </si>
  <si>
    <t>for in the financial statements. (1 mark)</t>
  </si>
  <si>
    <t>Review the board minutes and investment documentation for information about current investments</t>
  </si>
  <si>
    <t>as the Financial Times recalculate and confirm the carrying value included in the financial statements</t>
  </si>
  <si>
    <t>transactions  bank statement and to board minutes to confirm the existence and cost of the</t>
  </si>
  <si>
    <t>Occurance</t>
  </si>
  <si>
    <t>Module</t>
  </si>
  <si>
    <t>Agree the year end value to the investment report (from the investment mgr)</t>
  </si>
  <si>
    <t>agree it to the financial times / bloomberg year end share price</t>
  </si>
  <si>
    <t>Ecistence , completeness, accuracy and valuatoin, rights and obligations</t>
  </si>
  <si>
    <t>Risk</t>
  </si>
  <si>
    <t>data loss, corruption and theft</t>
  </si>
  <si>
    <t>unauthories and untested changes</t>
  </si>
  <si>
    <t>disruption</t>
  </si>
  <si>
    <t>DRP</t>
  </si>
  <si>
    <t>W</t>
  </si>
  <si>
    <t>I</t>
  </si>
  <si>
    <t>R</t>
  </si>
  <si>
    <t>why does the owner care</t>
  </si>
  <si>
    <t>ho to implement</t>
  </si>
  <si>
    <t>how often</t>
  </si>
  <si>
    <t>who will review</t>
  </si>
  <si>
    <t>tailor to size and complexity</t>
  </si>
  <si>
    <t>Premiux</t>
  </si>
  <si>
    <t>Test of controls over the new sales systems</t>
  </si>
  <si>
    <t>Enquire</t>
  </si>
  <si>
    <t>Observe</t>
  </si>
  <si>
    <t>Inspect</t>
  </si>
  <si>
    <t>re-perform</t>
  </si>
  <si>
    <t>Sales price updates and new products require
commercial director approval prior to updating
the website.</t>
  </si>
  <si>
    <t>Inspect email documentation from Linda
confirming approval of the monthly sales price
update. (1 mark)</t>
  </si>
  <si>
    <t>System access is restricted to authorised
individuals.</t>
  </si>
  <si>
    <t>Website is integrated with ERP system, with
stock held for 30 minutes on placing in basket, to
prevent system from accepting orders when
stock is not available.</t>
  </si>
  <si>
    <t>Reperform a customer order for an item of
inventory currently not in stock ensuring that the
system prevents the order from being accepted
and processed. (1 mark)</t>
  </si>
  <si>
    <t>Unique sequentially numbered sales orders are
generated for each online customer order and
subject to sequence checking.</t>
  </si>
  <si>
    <t>Using Audit Data Analytics, perform a sequence
check over sales order numbering investigating
any breaks in sequence. (1 mark)</t>
  </si>
  <si>
    <t>The sales order includes required pro-forma
fields linked to the website to ensure accuracy of
each order.</t>
  </si>
  <si>
    <t>Reperform a customer order received from the
website without completing all fields to confirm
that the system prevents the order from being
processed with incomplete data. (1 mark)</t>
  </si>
  <si>
    <t>All orders over £5,000 are held pending and
listed in an exception report requiring approval by
sales manager before they can be processed.</t>
  </si>
  <si>
    <t>Observe the generation of exception reports and
the review performed by the sales manager.
(½ mark)
Review a sample of orders over £5,000
confirming time of approval by sales manager
and ensuring completed before the order was
processed. (1 mark)</t>
  </si>
  <si>
    <t>System-generated picking list and the inability to
amend sales orders prevents goods from being
despatched that have not been ordered.</t>
  </si>
  <si>
    <t>Observe the process of picking goods to ensure
that the warehouse team are using the systemgenerated
picking list and are selecting only
items contained on the list. (½ mark)
Observe a member of the warehouse team try to
add or delete a sales order line to ensure it
cannot be performed. (½ mark)</t>
  </si>
  <si>
    <t>A check is performed by a secondary member of
staff confirming product descriptions and
quantities per GDN to the physical goods to
ensure correct.</t>
  </si>
  <si>
    <t>Observe the physical check being performed by
a secondary member of staff confirming
matching of product descriptions and quantities
per GDN to the physical goods. (½ mark)</t>
  </si>
  <si>
    <t>All despatched orders are assigned a unique
reference number to allow tracking from
warehouse to customer delivery address.</t>
  </si>
  <si>
    <t>For a sample of despatched goods inspect
tracking number confirming that it is unique and
enter this on the courier’s website to confirm that
the order is trackable. (1 mark)</t>
  </si>
  <si>
    <t>A weekly exception report of unfulfilled orders is
generated and reviewed in order to ensure all
orders are despatched</t>
  </si>
  <si>
    <t>Inspect the signed weekly reports for the
signature of the warehouse manager and for
evidence of follow-up actions for unfulfilled
orders. (1 mark)</t>
  </si>
  <si>
    <t>nspect a sample of GDNs confirming that they
have an attached corresponding delivery
confirmation and confirm status of any
unmatched orders. (1 mark)</t>
  </si>
  <si>
    <t>Customer confirmation of goods received is
obtained from the courier company and matched
to the GDN to confirm the order has been
delivered.</t>
  </si>
  <si>
    <t>Once an invoice is raised in the system, the
order will be marked as invoiced and prevent any
further invoices from being raised avoiding the
risk of duplication.</t>
  </si>
  <si>
    <t>Observe a finance team member attempt to raise
an invoice for a sales order already marked as
status ‘invoiced’ confirming that it cannot be
processed.
(½ mark)</t>
  </si>
  <si>
    <t>Exception report highlighting any differences
between the matching of sales orders, GDNs,
invoices and customer payments are reviewed
on a daily basis.</t>
  </si>
  <si>
    <t>Inspect copies of the daily exception report for
evidence of accounts receivable review and
evidence of follow-up and corrective action
taken. (1 mark)</t>
  </si>
  <si>
    <t>Month end sales listing to general ledger
reconciliation is performed and reviewed by the
finance manager.</t>
  </si>
  <si>
    <t>Inspect copies of the monthly reconciliation for
evidence of review by the finance manager and
follow-up investigation and resolution of any
differences. (1 mark)
OR
Reperform the month end reconciliation of sales
listing to the general ledger and investigate any
differences to confirm resolved. (1 mark)</t>
  </si>
  <si>
    <t>Control Activity</t>
  </si>
  <si>
    <t>test of control</t>
  </si>
  <si>
    <t>Attempt to access the system confirming that a unique login and password is required and access is therefore restricted. (1 mark)</t>
  </si>
  <si>
    <t>Observe the review undertaken by the sales manager of the website updates confirming review is undertaken before updates become live. (½ mark)</t>
  </si>
  <si>
    <t>Website updates are reviewed by the sales manager prior to becoming live.</t>
  </si>
  <si>
    <t>Treats</t>
  </si>
  <si>
    <t>Outstanding matter</t>
  </si>
  <si>
    <t>additional audit evidence required</t>
  </si>
  <si>
    <t>Data loss</t>
  </si>
  <si>
    <t>Evaluate and analyse</t>
  </si>
  <si>
    <t>Cash and bank - iverdrafta</t>
  </si>
  <si>
    <t>NED resignation</t>
  </si>
  <si>
    <t>Contamination</t>
  </si>
  <si>
    <t>Additional audit evidence required</t>
  </si>
  <si>
    <t>ESG</t>
  </si>
  <si>
    <t>ESG reporting is outside the scope for financial auditors.</t>
  </si>
  <si>
    <t>we will not be prociding an opinion of the ESG report</t>
  </si>
  <si>
    <t>Customer in adminstration</t>
  </si>
  <si>
    <t>post YE admin</t>
  </si>
  <si>
    <t>issues likely existeed pre-YE</t>
  </si>
  <si>
    <t>so present obligation pre-YE</t>
  </si>
  <si>
    <t>Raheem seems to think there was no issues at Kates</t>
  </si>
  <si>
    <t>we will need to investigate his work done to come to this conclusion</t>
  </si>
  <si>
    <t>otehrwise, they will have to increase the Bad debt allce to price in their losses</t>
  </si>
  <si>
    <t>contact the liquidator and enquire how much payments we can expect beyond the 100k already receveid.</t>
  </si>
  <si>
    <t>Fire</t>
  </si>
  <si>
    <t>evaluate invenotry destoyed</t>
  </si>
  <si>
    <t>visit DRP site</t>
  </si>
  <si>
    <t>insurance paperwork</t>
  </si>
  <si>
    <t>disclosure in FS as significant</t>
  </si>
  <si>
    <t>going concern consideratoins</t>
  </si>
  <si>
    <t>Data loss
A data breach has resulted in a number of claims
for compensation from Treats’ customers. Should
Treats be unable to defend all these claims, as
suspected by the board, compensation will be
required to be paid. (½ mark)
This should be reflected in the financial
statements by way of a provision or contingent
liability. If not adequately reflected, liabilities will
be understated or the disclosures to the financial
statements will be incomplete. (1 mark)</t>
  </si>
  <si>
    <t>Enquire of management what actions they are
taking to prevent any such future hacking of data
(½ mark)
Inspect correspondence with customers to confirm
the overall number and value of claims submitted
against the company. (1 mark)
Inspect legal advice from Treats’ legal counsel
regarding the expected outcome and amount
payable in relation to the claims to determine
whether a provision or contingent liability
disclosure may be required in the financial
statements (1 mark)</t>
  </si>
  <si>
    <t>Cash and bank
Confirmation has not been received that Treats
has the continued support of its bank through
provision of an overdraft facility due to expire in
August 20X1. (½ mark)
There is a risk that Treats may not be able to
continue trading if the facility is not renewed,
resulting in possible uncertainties around the
going concern assumption. (1 mark)</t>
  </si>
  <si>
    <t>Enquire of Treat’s management whether the
overdraft facility has been subsequently extended.
(½ mark)
Obtain a copy of the signed overdraft agreement,
(or draft agreement) if available, and ensure it
provides the financial support required. (1 mark)
Review board minutes for discussions re the
funding position and decisions reached/accepted.
(½ mark)
Recalculate the interest cover ratio and review the
terms of the overdraft and any correspondence
with the bank to confirm that any covenants have
not been breached. (1 mark)</t>
  </si>
  <si>
    <t>NED resignations
During the year, three out of seven of Treats’
NEDs resigned for personal reasons which is
required to be disclosed in the company’s
directors’ report (½ mark)
There is a risk that the disclosures within the
director’s report are incomplete or that there are
wider governance issues as a result of the
significant resignations. (1 mark)</t>
  </si>
  <si>
    <t>Confirm that disclosure of these resignations is
correctly included in the directors’ report within the
annual report. (1 mark)
Confirm resignation dates through inspection of
board minutes and documentation submitted to
Companies House. (1 mark)
Determine if there are any wider governance
issues affecting the board which may have a
bearing on our audit by inspecting resignation
letters and board minutes. (½ mark)</t>
  </si>
  <si>
    <t>26, 17</t>
  </si>
  <si>
    <t>Obtain a detailed inventory listing and confirm the carrying value of the biscuits at the year end and
determine whether any provision was made at the balance sheet date. (1 mark)</t>
  </si>
  <si>
    <t>Obtain details of the contamination from Treats’ quality control department to ensure that this is an isolated
incident and no other product lines are affected. (½ mark)</t>
  </si>
  <si>
    <t>Inspect evidence of refunds given and returns
accepted since the year end and discuss the expected return liability. (1 mark)</t>
  </si>
  <si>
    <t>The event is an adjusting event as the contamination occurred during the financial year. The inventory is
overvalued at the year end and there may be further returns of items sold in the year to 31 March 20X1
which will need refunded. (1 mark)</t>
  </si>
  <si>
    <t>Impact on audit report</t>
  </si>
  <si>
    <t>The overall carrying value of the inventory is material to inventory but
does not impact the financial statements as a whole. (½ mark)</t>
  </si>
  <si>
    <t>If no adjustment is made then there would be
a material, but not pervasive misstatement in the financial statements and the audit report would need to be
modified. (½ mark)</t>
  </si>
  <si>
    <t>Impact on the audit opinion</t>
  </si>
  <si>
    <t>We would need to issue a qualified ‘except for’ opinion. (½ mark)</t>
  </si>
  <si>
    <t>CorpComm</t>
  </si>
  <si>
    <t>result</t>
  </si>
  <si>
    <t>evaluate</t>
  </si>
  <si>
    <t>recommend further data</t>
  </si>
  <si>
    <t>accuracy, validity, completeness</t>
  </si>
  <si>
    <t>Industry report</t>
  </si>
  <si>
    <t>Tablet research</t>
  </si>
  <si>
    <t>NT news article</t>
  </si>
  <si>
    <t>EE survey</t>
  </si>
  <si>
    <t>govvy plastic report</t>
  </si>
  <si>
    <t>No further data is required be gathered on this area (½ mark)</t>
  </si>
  <si>
    <t>The data from this report is relevant as it provides total revenues from relevant mobile and laptop
suppliers, which would allow CorpComm to determine its market share. (½ mark) The report has two
separate categories, mobiles and laptops as well as the individual companies, which allows CorpComm
to consider its revenue against relevant competitors and assess overall market share. (½ mark)</t>
  </si>
  <si>
    <t>The data from this article is relevant as it highlights a potential new revenue stream for CorpComm through
supplying tablets to schools, which may increase market share. (½ mark) It would also potentially aid the
strategic objectives of diversifying the product range and increasing profits. (½ mark). However, there is no
specific information as to the overall demand for such products and which competitors currently are active in
this market (½ mark). There is also no data in relation to what the associated costs may be and how this
could impact profitability. (½ mark).</t>
  </si>
  <si>
    <t>• Financial information from business already supplying tablets to schools (½ mark)
• Further market research to establish market size and the likely demand for the business model
(½ mark)
• Cost analysis of supplying tablets and on-going assistance (½ mark)</t>
  </si>
  <si>
    <t>NT has disclosed that it wants to sell the mobile supplier division of its business. This data is relevant as
CorpComm may look to consider purchasing this business in order to grow its own market share. (½ mark)
NT’s mobile division may also have additional devices not currently offered by CorpComm, which could
increase its product range. (½ mark)
However, there is no data available as to what the potential cost of acquisition may be or whether it could
face competition from other businesses. (½ mark) Furthermore, there is no data available as to the potential
income or associated costs that may arise from purchasing the business arm and whether this would aid in
increasing overall profitability. (½ mark)</t>
  </si>
  <si>
    <t>• Financial statements of NT to review past performance (½ mark)
• Financial projections from NT to establish forecasted revenue from mobile phone division (½ mark)
• Valuation of NT mobile phone division and expected purchase price (½ mark)
• Detail of any other parties who have noted interest in acquiring the mobile phone division from NT (½
mark)</t>
  </si>
  <si>
    <t>The data from the employee survey is relevant as it suggests there are areas of improvement that can be
made to improve staff retention (½ mark). However, the survey was completed over 18 months ago and
therefore may not be an accurate representation of current employee views (½ mark).</t>
  </si>
  <si>
    <t>• Get employees to fill out a new survey to establish if dissatisfaction areas are still the same
(½ mark)
• Benchmark employee benefits, such as holidays and hours, against similar companies (½ mark)</t>
  </si>
  <si>
    <t>The UK government report may be relevant as it relates to plastic pollution, caused by portable electronic
devices which are the main products that CorpComm supplies. (½ mark) The report may provide insight into
the causes of plastic pollution which CorpComm could consider against its own business processes to
attempt to reduce landfill waste. (½ mark)
However, the focus of the report is on the impact on wildlife in the sea and does not specifically mention
detail that would support CorpComm’s objective of reducing items sent to landfill (½ mark).</t>
  </si>
  <si>
    <t>• Market research on whether components of mobile phones and devices can be recycled, and
whether these can be used for parts instead (½ mark)
• Analysis of wastage by competitor businesses to understand how other entities have reduced
wastage and landfill volumes. (½ mark)
• Customer insights/ survey information to consider whether consumers would be willing to
extend contract timetables to extend product lifecycles (½ mark)</t>
  </si>
  <si>
    <t>The external auditors may use the waterfall chart data to calculate trade receivable days for both the current year and prior year in order to understand the average time it takes for customers to pay their invoices and whether there are any potential indications of bad debt. (1 mark)</t>
  </si>
  <si>
    <t>However, there are no credit notes recorded which indicates that all invoices have either been paid or remain outstanding. This appears unusual, as refunds or invoice amendments are common and therefore this may indicate that data is incomplete. (1 mark)</t>
  </si>
  <si>
    <t>We should confirm with finance and customer management teams whether there have been any returns or issues with invoices during the year to confirm that no credit notes or adjustments have been omitted (½ mark).</t>
  </si>
  <si>
    <t>Trade receivables movement graph</t>
  </si>
  <si>
    <t>Aged Trade Receivable chart</t>
  </si>
  <si>
    <t>The total sum of the aged analysis balances is £192,498 which does not agree to the waterfall chart of £202,000, suggesting that the system is incorrectly collating data from the trade receivables ledger. (1 mark).</t>
  </si>
  <si>
    <t>The aged analysis may be used by the external auditors to determine overdue debts and determine whether amounts are recoverable (½ mark).</t>
  </si>
  <si>
    <t>There is no information on what the reasons for the difference of £9,502, meaning the auditor is unable to assess the full trade receivables balance. (1 mark)</t>
  </si>
  <si>
    <t>It is noted that there is currently £32,859 of trade receivables as at 31 March 20X2 outstanding over 30 days. Given that the trade receivables days for the year are on average below 30 days this may be due to irrecoverable balances or a failure to accurately record payments or credit notes for these balances. (1 mark)</t>
  </si>
  <si>
    <t>This could indicate the data set is incomplete (½ mark).</t>
  </si>
  <si>
    <t>Prior to the audit field work commencing, the aged analysis data must be investigated to ascertain why a difference of £9,502 has occurred. Steps should be taken to correct the data such that it is accurate and agrees to the accounting system. (1 mark)</t>
  </si>
  <si>
    <t>We should also review those balances outstanding for more than 30 days at year end to confirm if they have been paid post year end or refunded and, if not, whether this debt is genuinely still outstanding or whether there has been any errors recording payments or credit notes. (1 mark)</t>
  </si>
  <si>
    <t>Raw data extract</t>
  </si>
  <si>
    <t>There are issues with the raw data which identified below:</t>
  </si>
  <si>
    <t>Soho Interiors and Southside bank are different customers however, per the extract, they have the same Account ID, SO01 (½ mark).</t>
  </si>
  <si>
    <t>The auditor may use this information to test individual balances recorded within trade receivables and this data would not be fit for purpose if balances are misallocated within the ledger. (1 mark)</t>
  </si>
  <si>
    <t>An invoice is included for Blake Recruitment within the balances recorded to 31 March 20X2, but the invoice is dated post year end. (½ mark)</t>
  </si>
  <si>
    <t>The auditor will consider if there are any post year end transactions recorded within the current year in error which could result in the trade receivables data being invalid. (1 mark)</t>
  </si>
  <si>
    <t>The date for Reed Advisors’ invoice 9080 is in the incorrect format when compared to the others in the report (½ mark)</t>
  </si>
  <si>
    <t>The auditors may need to rely on the date of the invoice to confirm if it is recorded in the correct financial period or to trace back to underlying documentation which would not be possible if dates are entered in an incorrect format. (1 mark)</t>
  </si>
  <si>
    <t>CorpComm should review the account IDs for Soho Interiors and Southside bank to confirm the correct account IDs and that all relevant transactions have been allocated to the correct customer. (½ mark)</t>
  </si>
  <si>
    <t>A data cleansing exercise should be undertaken on the invoice dates to confirm that they tie back to the true date of sale. This exercise should also identify any potential invalid dates to be amended. (1 mark)</t>
  </si>
  <si>
    <t>YE 30/11/2026</t>
  </si>
  <si>
    <t>GVB</t>
  </si>
  <si>
    <t>asm</t>
  </si>
  <si>
    <t>background client information</t>
  </si>
  <si>
    <t>timetable</t>
  </si>
  <si>
    <t>systems and control information</t>
  </si>
  <si>
    <t>staffing and key client contracts</t>
  </si>
  <si>
    <t>analytical procedures result</t>
  </si>
  <si>
    <t>risk assessment findings and procedures</t>
  </si>
  <si>
    <t>planning in response</t>
  </si>
  <si>
    <t>materiality - need to calculate - use mgmt account</t>
  </si>
  <si>
    <t>&lt;&lt;&lt;type this question up from the answer scheme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</si>
</sst>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5" x14ac:knownFonts="1">
    <font>
      <sz val="11"/>
      <color theme="1"/>
      <name val="Calibri"/>
      <family val="2"/>
      <scheme val="minor"/>
    </font>
    <font>
      <sz val="9"/>
      <color theme="1"/>
      <name val="Calibri"/>
      <family val="2"/>
      <scheme val="minor"/>
    </font>
    <font>
      <u/>
      <sz val="11"/>
      <color theme="10"/>
      <name val="Calibri"/>
      <family val="2"/>
      <scheme val="minor"/>
    </font>
    <font>
      <b/>
      <sz val="9"/>
      <color theme="1"/>
      <name val="Calibri"/>
      <family val="2"/>
      <scheme val="minor"/>
    </font>
    <font>
      <b/>
      <sz val="9"/>
      <color rgb="FFFF000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top style="thin">
        <color indexed="64"/>
      </top>
      <bottom style="double">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4" fontId="1" fillId="0" borderId="0" xfId="0" applyNumberFormat="1" applyFont="1"/>
    <xf numFmtId="14" fontId="1" fillId="0" borderId="0" xfId="0" applyNumberFormat="1" applyFont="1"/>
    <xf numFmtId="0" fontId="1" fillId="0" borderId="0" xfId="0" applyFont="1" applyAlignment="1">
      <alignment horizontal="right"/>
    </xf>
    <xf numFmtId="164" fontId="1" fillId="0" borderId="0" xfId="0" applyNumberFormat="1" applyFont="1"/>
    <xf numFmtId="9" fontId="1" fillId="0" borderId="0" xfId="0" applyNumberFormat="1" applyFont="1"/>
    <xf numFmtId="164" fontId="1" fillId="0" borderId="1" xfId="0" applyNumberFormat="1" applyFont="1" applyBorder="1"/>
    <xf numFmtId="4" fontId="1" fillId="0" borderId="0" xfId="0" applyNumberFormat="1" applyFont="1" applyBorder="1"/>
    <xf numFmtId="0" fontId="1" fillId="0" borderId="0" xfId="0" applyFont="1" applyAlignment="1">
      <alignment wrapText="1"/>
    </xf>
    <xf numFmtId="0" fontId="0" fillId="0" borderId="0" xfId="0" applyAlignment="1">
      <alignment horizontal="centerContinuous"/>
    </xf>
    <xf numFmtId="0" fontId="2" fillId="0" borderId="0" xfId="1" quotePrefix="1"/>
    <xf numFmtId="0" fontId="1" fillId="0" borderId="0" xfId="0" applyFont="1" applyAlignment="1">
      <alignment horizontal="left" vertical="top"/>
    </xf>
    <xf numFmtId="0" fontId="1" fillId="0" borderId="0" xfId="0" applyFont="1" applyAlignment="1">
      <alignment horizontal="left" vertical="top" wrapText="1"/>
    </xf>
    <xf numFmtId="0" fontId="3" fillId="0" borderId="0" xfId="0" applyFont="1"/>
    <xf numFmtId="0" fontId="4" fillId="0" borderId="0" xfId="0" applyFont="1"/>
    <xf numFmtId="0" fontId="1" fillId="0" borderId="0" xfId="0" applyFont="1" applyAlignment="1"/>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17</xdr:col>
      <xdr:colOff>253295</xdr:colOff>
      <xdr:row>52</xdr:row>
      <xdr:rowOff>45208</xdr:rowOff>
    </xdr:to>
    <xdr:pic>
      <xdr:nvPicPr>
        <xdr:cNvPr id="2" name="Picture 1">
          <a:extLst>
            <a:ext uri="{FF2B5EF4-FFF2-40B4-BE49-F238E27FC236}">
              <a16:creationId xmlns:a16="http://schemas.microsoft.com/office/drawing/2014/main" id="{2982948B-3205-0481-5BD5-AAE360BC8C56}"/>
            </a:ext>
          </a:extLst>
        </xdr:cNvPr>
        <xdr:cNvPicPr>
          <a:picLocks noChangeAspect="1"/>
        </xdr:cNvPicPr>
      </xdr:nvPicPr>
      <xdr:blipFill>
        <a:blip xmlns:r="http://schemas.openxmlformats.org/officeDocument/2006/relationships" r:embed="rId1"/>
        <a:stretch>
          <a:fillRect/>
        </a:stretch>
      </xdr:blipFill>
      <xdr:spPr>
        <a:xfrm>
          <a:off x="4250531" y="190500"/>
          <a:ext cx="6325483" cy="8278380"/>
        </a:xfrm>
        <a:prstGeom prst="rect">
          <a:avLst/>
        </a:prstGeom>
      </xdr:spPr>
    </xdr:pic>
    <xdr:clientData/>
  </xdr:twoCellAnchor>
  <xdr:twoCellAnchor editAs="oneCell">
    <xdr:from>
      <xdr:col>7</xdr:col>
      <xdr:colOff>0</xdr:colOff>
      <xdr:row>62</xdr:row>
      <xdr:rowOff>0</xdr:rowOff>
    </xdr:from>
    <xdr:to>
      <xdr:col>17</xdr:col>
      <xdr:colOff>291400</xdr:colOff>
      <xdr:row>86</xdr:row>
      <xdr:rowOff>10045</xdr:rowOff>
    </xdr:to>
    <xdr:pic>
      <xdr:nvPicPr>
        <xdr:cNvPr id="3" name="Picture 2">
          <a:extLst>
            <a:ext uri="{FF2B5EF4-FFF2-40B4-BE49-F238E27FC236}">
              <a16:creationId xmlns:a16="http://schemas.microsoft.com/office/drawing/2014/main" id="{6C14A432-7307-FB59-2DB3-47A8A5E5801F}"/>
            </a:ext>
          </a:extLst>
        </xdr:cNvPr>
        <xdr:cNvPicPr>
          <a:picLocks noChangeAspect="1"/>
        </xdr:cNvPicPr>
      </xdr:nvPicPr>
      <xdr:blipFill>
        <a:blip xmlns:r="http://schemas.openxmlformats.org/officeDocument/2006/relationships" r:embed="rId2"/>
        <a:stretch>
          <a:fillRect/>
        </a:stretch>
      </xdr:blipFill>
      <xdr:spPr>
        <a:xfrm>
          <a:off x="4250531" y="8435578"/>
          <a:ext cx="6363588" cy="37247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83</xdr:row>
      <xdr:rowOff>0</xdr:rowOff>
    </xdr:from>
    <xdr:to>
      <xdr:col>11</xdr:col>
      <xdr:colOff>515273</xdr:colOff>
      <xdr:row>91</xdr:row>
      <xdr:rowOff>76381</xdr:rowOff>
    </xdr:to>
    <xdr:pic>
      <xdr:nvPicPr>
        <xdr:cNvPr id="2" name="Picture 1">
          <a:extLst>
            <a:ext uri="{FF2B5EF4-FFF2-40B4-BE49-F238E27FC236}">
              <a16:creationId xmlns:a16="http://schemas.microsoft.com/office/drawing/2014/main" id="{8596845F-EF08-3D09-EB5A-0BB1C1009C84}"/>
            </a:ext>
          </a:extLst>
        </xdr:cNvPr>
        <xdr:cNvPicPr>
          <a:picLocks noChangeAspect="1"/>
        </xdr:cNvPicPr>
      </xdr:nvPicPr>
      <xdr:blipFill>
        <a:blip xmlns:r="http://schemas.openxmlformats.org/officeDocument/2006/relationships" r:embed="rId1"/>
        <a:stretch>
          <a:fillRect/>
        </a:stretch>
      </xdr:blipFill>
      <xdr:spPr>
        <a:xfrm>
          <a:off x="609600" y="9029700"/>
          <a:ext cx="6611273" cy="12955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7</xdr:col>
      <xdr:colOff>255084</xdr:colOff>
      <xdr:row>22</xdr:row>
      <xdr:rowOff>0</xdr:rowOff>
    </xdr:to>
    <xdr:pic>
      <xdr:nvPicPr>
        <xdr:cNvPr id="2" name="Picture 1">
          <a:extLst>
            <a:ext uri="{FF2B5EF4-FFF2-40B4-BE49-F238E27FC236}">
              <a16:creationId xmlns:a16="http://schemas.microsoft.com/office/drawing/2014/main" id="{EDF7603D-2425-0F2E-80C4-C70477EC5720}"/>
            </a:ext>
          </a:extLst>
        </xdr:cNvPr>
        <xdr:cNvPicPr>
          <a:picLocks noChangeAspect="1"/>
        </xdr:cNvPicPr>
      </xdr:nvPicPr>
      <xdr:blipFill>
        <a:blip xmlns:r="http://schemas.openxmlformats.org/officeDocument/2006/relationships" r:embed="rId1"/>
        <a:stretch>
          <a:fillRect/>
        </a:stretch>
      </xdr:blipFill>
      <xdr:spPr>
        <a:xfrm>
          <a:off x="609600" y="190500"/>
          <a:ext cx="3912684" cy="1066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xdr:colOff>
      <xdr:row>12</xdr:row>
      <xdr:rowOff>0</xdr:rowOff>
    </xdr:from>
    <xdr:to>
      <xdr:col>4</xdr:col>
      <xdr:colOff>498232</xdr:colOff>
      <xdr:row>23</xdr:row>
      <xdr:rowOff>36413</xdr:rowOff>
    </xdr:to>
    <xdr:pic>
      <xdr:nvPicPr>
        <xdr:cNvPr id="2" name="Picture 1">
          <a:extLst>
            <a:ext uri="{FF2B5EF4-FFF2-40B4-BE49-F238E27FC236}">
              <a16:creationId xmlns:a16="http://schemas.microsoft.com/office/drawing/2014/main" id="{E7E42FC3-9628-F460-A930-6CC60134D559}"/>
            </a:ext>
          </a:extLst>
        </xdr:cNvPr>
        <xdr:cNvPicPr>
          <a:picLocks noChangeAspect="1"/>
        </xdr:cNvPicPr>
      </xdr:nvPicPr>
      <xdr:blipFill>
        <a:blip xmlns:r="http://schemas.openxmlformats.org/officeDocument/2006/relationships" r:embed="rId1"/>
        <a:stretch>
          <a:fillRect/>
        </a:stretch>
      </xdr:blipFill>
      <xdr:spPr>
        <a:xfrm>
          <a:off x="605119" y="11351559"/>
          <a:ext cx="5883088" cy="17621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8CF7-31B4-4D6C-9386-6A1CAE83644A}">
  <sheetPr codeName="Sheet2"/>
  <dimension ref="B3:K50"/>
  <sheetViews>
    <sheetView topLeftCell="A10" zoomScale="145" zoomScaleNormal="145" workbookViewId="0">
      <selection activeCell="B31" sqref="B31"/>
    </sheetView>
  </sheetViews>
  <sheetFormatPr defaultRowHeight="15" x14ac:dyDescent="0.25"/>
  <cols>
    <col min="2" max="2" width="12.7109375" bestFit="1" customWidth="1"/>
    <col min="3" max="3" width="23.42578125" customWidth="1"/>
    <col min="4" max="6" width="3.140625" bestFit="1" customWidth="1"/>
    <col min="7" max="7" width="2" bestFit="1" customWidth="1"/>
  </cols>
  <sheetData>
    <row r="3" spans="2:11" x14ac:dyDescent="0.25">
      <c r="C3" t="s">
        <v>304</v>
      </c>
    </row>
    <row r="5" spans="2:11" x14ac:dyDescent="0.25">
      <c r="B5" t="s">
        <v>46</v>
      </c>
      <c r="C5" t="s">
        <v>47</v>
      </c>
      <c r="D5" s="11" t="s">
        <v>48</v>
      </c>
      <c r="E5" s="11"/>
      <c r="F5" s="11"/>
      <c r="G5" s="11"/>
      <c r="J5" t="s">
        <v>217</v>
      </c>
      <c r="K5" t="s">
        <v>216</v>
      </c>
    </row>
    <row r="6" spans="2:11" x14ac:dyDescent="0.25">
      <c r="B6" t="s">
        <v>126</v>
      </c>
      <c r="C6" t="s">
        <v>49</v>
      </c>
      <c r="D6">
        <v>2</v>
      </c>
      <c r="E6">
        <v>6</v>
      </c>
      <c r="F6">
        <v>18</v>
      </c>
      <c r="J6">
        <v>2</v>
      </c>
      <c r="K6">
        <v>11</v>
      </c>
    </row>
    <row r="7" spans="2:11" x14ac:dyDescent="0.25">
      <c r="B7" t="s">
        <v>127</v>
      </c>
      <c r="C7" t="s">
        <v>50</v>
      </c>
      <c r="D7">
        <v>2</v>
      </c>
      <c r="J7">
        <v>3</v>
      </c>
      <c r="K7">
        <v>6</v>
      </c>
    </row>
    <row r="8" spans="2:11" x14ac:dyDescent="0.25">
      <c r="B8" t="s">
        <v>128</v>
      </c>
      <c r="C8" t="s">
        <v>51</v>
      </c>
      <c r="D8">
        <v>15</v>
      </c>
      <c r="E8">
        <v>16</v>
      </c>
      <c r="J8">
        <v>4</v>
      </c>
      <c r="K8">
        <v>4</v>
      </c>
    </row>
    <row r="9" spans="2:11" x14ac:dyDescent="0.25">
      <c r="B9" t="s">
        <v>129</v>
      </c>
      <c r="C9" t="s">
        <v>52</v>
      </c>
      <c r="D9">
        <v>6</v>
      </c>
      <c r="E9">
        <v>11</v>
      </c>
      <c r="F9">
        <v>13</v>
      </c>
      <c r="J9">
        <v>5</v>
      </c>
      <c r="K9">
        <v>5</v>
      </c>
    </row>
    <row r="10" spans="2:11" x14ac:dyDescent="0.25">
      <c r="B10" t="s">
        <v>130</v>
      </c>
      <c r="C10" t="s">
        <v>53</v>
      </c>
      <c r="D10">
        <v>14</v>
      </c>
      <c r="E10">
        <v>15</v>
      </c>
      <c r="F10">
        <v>16</v>
      </c>
      <c r="J10">
        <v>6</v>
      </c>
      <c r="K10">
        <v>9</v>
      </c>
    </row>
    <row r="11" spans="2:11" x14ac:dyDescent="0.25">
      <c r="B11" t="s">
        <v>131</v>
      </c>
      <c r="C11" t="s">
        <v>54</v>
      </c>
      <c r="D11">
        <v>15</v>
      </c>
      <c r="E11">
        <v>16</v>
      </c>
      <c r="F11">
        <v>17</v>
      </c>
      <c r="J11">
        <v>7</v>
      </c>
      <c r="K11">
        <v>3</v>
      </c>
    </row>
    <row r="12" spans="2:11" x14ac:dyDescent="0.25">
      <c r="B12" t="s">
        <v>132</v>
      </c>
      <c r="C12" t="s">
        <v>55</v>
      </c>
      <c r="D12">
        <v>3</v>
      </c>
      <c r="J12">
        <v>8</v>
      </c>
      <c r="K12">
        <v>4</v>
      </c>
    </row>
    <row r="13" spans="2:11" x14ac:dyDescent="0.25">
      <c r="B13" t="s">
        <v>133</v>
      </c>
      <c r="C13" t="s">
        <v>56</v>
      </c>
      <c r="D13">
        <v>2</v>
      </c>
      <c r="J13">
        <v>9</v>
      </c>
      <c r="K13">
        <v>2</v>
      </c>
    </row>
    <row r="14" spans="2:11" x14ac:dyDescent="0.25">
      <c r="B14" t="s">
        <v>134</v>
      </c>
      <c r="C14" t="s">
        <v>57</v>
      </c>
      <c r="D14">
        <v>6</v>
      </c>
      <c r="E14">
        <v>17</v>
      </c>
      <c r="J14">
        <v>10</v>
      </c>
      <c r="K14">
        <v>2</v>
      </c>
    </row>
    <row r="15" spans="2:11" x14ac:dyDescent="0.25">
      <c r="B15" s="12" t="s">
        <v>45</v>
      </c>
      <c r="C15" t="s">
        <v>58</v>
      </c>
      <c r="D15">
        <v>12</v>
      </c>
      <c r="J15">
        <v>11</v>
      </c>
      <c r="K15">
        <v>4</v>
      </c>
    </row>
    <row r="16" spans="2:11" x14ac:dyDescent="0.25">
      <c r="B16" s="2" t="s">
        <v>91</v>
      </c>
      <c r="C16" t="s">
        <v>59</v>
      </c>
      <c r="D16">
        <v>2</v>
      </c>
      <c r="E16">
        <v>11</v>
      </c>
      <c r="J16">
        <v>12</v>
      </c>
      <c r="K16">
        <v>1</v>
      </c>
    </row>
    <row r="17" spans="2:11" x14ac:dyDescent="0.25">
      <c r="B17" t="s">
        <v>92</v>
      </c>
      <c r="C17" t="s">
        <v>60</v>
      </c>
      <c r="D17">
        <v>4</v>
      </c>
      <c r="J17">
        <v>13</v>
      </c>
      <c r="K17">
        <v>3</v>
      </c>
    </row>
    <row r="18" spans="2:11" x14ac:dyDescent="0.25">
      <c r="B18" t="s">
        <v>93</v>
      </c>
      <c r="C18" t="s">
        <v>61</v>
      </c>
      <c r="D18">
        <v>2</v>
      </c>
      <c r="E18">
        <v>6</v>
      </c>
      <c r="F18">
        <v>11</v>
      </c>
      <c r="J18">
        <v>14</v>
      </c>
      <c r="K18">
        <v>10</v>
      </c>
    </row>
    <row r="19" spans="2:11" x14ac:dyDescent="0.25">
      <c r="B19" t="s">
        <v>94</v>
      </c>
      <c r="C19" t="s">
        <v>62</v>
      </c>
      <c r="D19">
        <v>16</v>
      </c>
      <c r="E19">
        <v>18</v>
      </c>
      <c r="J19">
        <v>15</v>
      </c>
      <c r="K19">
        <v>8</v>
      </c>
    </row>
    <row r="20" spans="2:11" x14ac:dyDescent="0.25">
      <c r="B20" t="s">
        <v>95</v>
      </c>
      <c r="C20" t="s">
        <v>63</v>
      </c>
      <c r="D20">
        <v>5</v>
      </c>
      <c r="J20">
        <v>16</v>
      </c>
      <c r="K20">
        <v>7</v>
      </c>
    </row>
    <row r="21" spans="2:11" x14ac:dyDescent="0.25">
      <c r="B21" t="s">
        <v>96</v>
      </c>
      <c r="C21" t="s">
        <v>64</v>
      </c>
      <c r="D21">
        <v>2</v>
      </c>
      <c r="E21">
        <v>11</v>
      </c>
      <c r="J21">
        <v>17</v>
      </c>
      <c r="K21">
        <v>4</v>
      </c>
    </row>
    <row r="22" spans="2:11" x14ac:dyDescent="0.25">
      <c r="B22" s="2" t="s">
        <v>97</v>
      </c>
      <c r="C22" t="s">
        <v>65</v>
      </c>
      <c r="D22">
        <v>3</v>
      </c>
      <c r="E22">
        <v>4</v>
      </c>
      <c r="J22">
        <v>18</v>
      </c>
      <c r="K22">
        <v>3</v>
      </c>
    </row>
    <row r="23" spans="2:11" x14ac:dyDescent="0.25">
      <c r="B23" t="s">
        <v>98</v>
      </c>
      <c r="C23" t="s">
        <v>66</v>
      </c>
      <c r="D23">
        <v>3</v>
      </c>
    </row>
    <row r="24" spans="2:11" x14ac:dyDescent="0.25">
      <c r="B24" t="s">
        <v>99</v>
      </c>
      <c r="C24" t="s">
        <v>67</v>
      </c>
      <c r="D24">
        <v>6</v>
      </c>
      <c r="E24">
        <v>8</v>
      </c>
    </row>
    <row r="25" spans="2:11" x14ac:dyDescent="0.25">
      <c r="B25" t="s">
        <v>100</v>
      </c>
      <c r="C25" t="s">
        <v>68</v>
      </c>
      <c r="D25">
        <v>9</v>
      </c>
      <c r="E25">
        <v>10</v>
      </c>
      <c r="F25">
        <v>16</v>
      </c>
    </row>
    <row r="26" spans="2:11" x14ac:dyDescent="0.25">
      <c r="B26" t="s">
        <v>101</v>
      </c>
      <c r="C26" t="s">
        <v>69</v>
      </c>
      <c r="D26">
        <v>5</v>
      </c>
      <c r="E26">
        <v>6</v>
      </c>
      <c r="F26">
        <v>7</v>
      </c>
      <c r="G26">
        <v>8</v>
      </c>
    </row>
    <row r="27" spans="2:11" x14ac:dyDescent="0.25">
      <c r="B27" t="s">
        <v>102</v>
      </c>
      <c r="C27" t="s">
        <v>70</v>
      </c>
      <c r="D27">
        <v>2</v>
      </c>
    </row>
    <row r="28" spans="2:11" x14ac:dyDescent="0.25">
      <c r="B28" t="s">
        <v>103</v>
      </c>
      <c r="C28" t="s">
        <v>71</v>
      </c>
      <c r="D28">
        <v>6</v>
      </c>
      <c r="E28">
        <v>17</v>
      </c>
    </row>
    <row r="29" spans="2:11" x14ac:dyDescent="0.25">
      <c r="B29" t="s">
        <v>104</v>
      </c>
      <c r="C29" t="s">
        <v>72</v>
      </c>
      <c r="D29">
        <v>6</v>
      </c>
      <c r="E29">
        <v>7</v>
      </c>
      <c r="F29">
        <v>8</v>
      </c>
    </row>
    <row r="30" spans="2:11" x14ac:dyDescent="0.25">
      <c r="B30" s="2" t="s">
        <v>105</v>
      </c>
      <c r="C30" t="s">
        <v>73</v>
      </c>
      <c r="D30">
        <v>13</v>
      </c>
      <c r="E30">
        <v>14</v>
      </c>
    </row>
    <row r="31" spans="2:11" x14ac:dyDescent="0.25">
      <c r="B31" s="2" t="s">
        <v>106</v>
      </c>
      <c r="C31" t="s">
        <v>74</v>
      </c>
      <c r="D31">
        <v>6</v>
      </c>
      <c r="E31">
        <v>7</v>
      </c>
    </row>
    <row r="32" spans="2:11" x14ac:dyDescent="0.25">
      <c r="B32" t="s">
        <v>107</v>
      </c>
      <c r="C32" t="s">
        <v>75</v>
      </c>
      <c r="D32">
        <v>8</v>
      </c>
      <c r="E32">
        <v>13</v>
      </c>
    </row>
    <row r="33" spans="2:6" x14ac:dyDescent="0.25">
      <c r="B33" t="s">
        <v>108</v>
      </c>
      <c r="C33" t="s">
        <v>76</v>
      </c>
      <c r="D33">
        <v>14</v>
      </c>
      <c r="E33">
        <v>15</v>
      </c>
    </row>
    <row r="34" spans="2:6" x14ac:dyDescent="0.25">
      <c r="B34" t="s">
        <v>109</v>
      </c>
      <c r="C34" t="s">
        <v>77</v>
      </c>
      <c r="D34">
        <v>14</v>
      </c>
      <c r="E34">
        <v>15</v>
      </c>
    </row>
    <row r="35" spans="2:6" x14ac:dyDescent="0.25">
      <c r="B35" t="s">
        <v>110</v>
      </c>
      <c r="C35" t="s">
        <v>78</v>
      </c>
      <c r="D35">
        <v>14</v>
      </c>
      <c r="E35">
        <v>15</v>
      </c>
      <c r="F35">
        <v>16</v>
      </c>
    </row>
    <row r="36" spans="2:6" x14ac:dyDescent="0.25">
      <c r="B36" t="s">
        <v>111</v>
      </c>
      <c r="C36" t="s">
        <v>79</v>
      </c>
      <c r="D36">
        <v>14</v>
      </c>
      <c r="E36">
        <v>15</v>
      </c>
      <c r="F36">
        <v>16</v>
      </c>
    </row>
    <row r="37" spans="2:6" x14ac:dyDescent="0.25">
      <c r="B37" t="s">
        <v>112</v>
      </c>
      <c r="C37" t="s">
        <v>80</v>
      </c>
      <c r="D37">
        <v>14</v>
      </c>
    </row>
    <row r="38" spans="2:6" x14ac:dyDescent="0.25">
      <c r="B38" t="s">
        <v>113</v>
      </c>
      <c r="C38" t="s">
        <v>81</v>
      </c>
      <c r="D38">
        <v>3</v>
      </c>
      <c r="E38">
        <v>4</v>
      </c>
    </row>
    <row r="39" spans="2:6" x14ac:dyDescent="0.25">
      <c r="B39" t="s">
        <v>114</v>
      </c>
      <c r="C39" t="s">
        <v>63</v>
      </c>
      <c r="D39">
        <v>5</v>
      </c>
    </row>
    <row r="40" spans="2:6" x14ac:dyDescent="0.25">
      <c r="B40" t="s">
        <v>115</v>
      </c>
      <c r="C40" t="s">
        <v>79</v>
      </c>
      <c r="D40">
        <v>14</v>
      </c>
      <c r="E40">
        <v>15</v>
      </c>
      <c r="F40">
        <v>16</v>
      </c>
    </row>
    <row r="41" spans="2:6" x14ac:dyDescent="0.25">
      <c r="B41" s="2" t="s">
        <v>116</v>
      </c>
      <c r="C41" t="s">
        <v>79</v>
      </c>
      <c r="D41">
        <v>14</v>
      </c>
      <c r="E41">
        <v>15</v>
      </c>
      <c r="F41">
        <v>16</v>
      </c>
    </row>
    <row r="42" spans="2:6" x14ac:dyDescent="0.25">
      <c r="B42" t="s">
        <v>117</v>
      </c>
      <c r="C42" t="s">
        <v>82</v>
      </c>
      <c r="D42">
        <v>5</v>
      </c>
    </row>
    <row r="43" spans="2:6" x14ac:dyDescent="0.25">
      <c r="B43" t="s">
        <v>118</v>
      </c>
      <c r="C43" t="s">
        <v>83</v>
      </c>
      <c r="D43">
        <v>2</v>
      </c>
    </row>
    <row r="44" spans="2:6" x14ac:dyDescent="0.25">
      <c r="B44" t="s">
        <v>119</v>
      </c>
      <c r="C44" t="s">
        <v>84</v>
      </c>
      <c r="D44">
        <v>6</v>
      </c>
    </row>
    <row r="45" spans="2:6" x14ac:dyDescent="0.25">
      <c r="B45" t="s">
        <v>120</v>
      </c>
      <c r="C45" t="s">
        <v>85</v>
      </c>
      <c r="D45">
        <v>2</v>
      </c>
      <c r="E45">
        <v>6</v>
      </c>
      <c r="F45">
        <v>8</v>
      </c>
    </row>
    <row r="46" spans="2:6" x14ac:dyDescent="0.25">
      <c r="B46" t="s">
        <v>121</v>
      </c>
      <c r="C46" t="s">
        <v>86</v>
      </c>
      <c r="D46">
        <v>14</v>
      </c>
    </row>
    <row r="47" spans="2:6" x14ac:dyDescent="0.25">
      <c r="B47" t="s">
        <v>122</v>
      </c>
      <c r="C47" t="s">
        <v>87</v>
      </c>
      <c r="D47">
        <v>3</v>
      </c>
    </row>
    <row r="48" spans="2:6" x14ac:dyDescent="0.25">
      <c r="B48" t="s">
        <v>123</v>
      </c>
      <c r="C48" t="s">
        <v>88</v>
      </c>
      <c r="D48">
        <v>17</v>
      </c>
    </row>
    <row r="49" spans="2:5" x14ac:dyDescent="0.25">
      <c r="B49" t="s">
        <v>124</v>
      </c>
      <c r="C49" t="s">
        <v>89</v>
      </c>
      <c r="D49">
        <v>14</v>
      </c>
      <c r="E49">
        <v>16</v>
      </c>
    </row>
    <row r="50" spans="2:5" x14ac:dyDescent="0.25">
      <c r="B50" t="s">
        <v>125</v>
      </c>
      <c r="C50" t="s">
        <v>90</v>
      </c>
      <c r="D50">
        <v>9</v>
      </c>
    </row>
  </sheetData>
  <autoFilter ref="J5:K22" xr:uid="{82C08CF7-31B4-4D6C-9386-6A1CAE83644A}">
    <sortState xmlns:xlrd2="http://schemas.microsoft.com/office/spreadsheetml/2017/richdata2" ref="J6:K22">
      <sortCondition ref="J5:J22"/>
    </sortState>
  </autoFilter>
  <hyperlinks>
    <hyperlink ref="B15" location="'AMQ10'!A1" display="AMQ10" xr:uid="{A63A6754-52D2-4831-A86E-3D5A0B10AC98}"/>
    <hyperlink ref="B30" location="'AMQ25'!A1" display="AMQ25" xr:uid="{745977DF-35C3-4707-9ABD-AE95F3E5501E}"/>
    <hyperlink ref="B16" location="'AMQ11'!A1" display="AMQ11" xr:uid="{C26CE25B-1262-4E14-8E56-E3AEC3374651}"/>
    <hyperlink ref="B41" location="'AMQ36'!A1" display="AMQ36" xr:uid="{F168E6C5-4ED1-450D-925D-8B28F92CCB14}"/>
    <hyperlink ref="B22" location="'AMQ17'!A1" display="AMQ17" xr:uid="{A6B51A37-C860-4CDA-9C8D-304B305388F2}"/>
    <hyperlink ref="B31" location="'AMQ26'!A1" display="AMQ26" xr:uid="{920A48B9-B9E1-42EA-ABA1-400CE0D1843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98C5C-79D6-495B-ADD8-4BFB1E2439D1}">
  <sheetPr codeName="Sheet4">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78804337-9565-4864-BDF3-26655358C4C5}"/>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EA68-EDD2-4C09-AE52-E51F8988D083}">
  <sheetPr codeName="Sheet5">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A8C7F091-1BEB-4505-9F04-10FB8E667AF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A75F0-DC22-4D8D-A15D-505A3BFDEF4B}">
  <sheetPr codeName="Sheet6">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C3D45A25-2B8B-4193-98A3-2B5259500FF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0B50-7AF7-459B-B8F9-FB1772ED6F7C}">
  <sheetPr codeName="Sheet7">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019C6917-EEA0-41A8-AEF0-43A2B580E838}"/>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9362E-A0D5-4486-B093-EB276EB9D3D4}">
  <sheetPr codeName="Sheet8">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400C64EB-9C53-44AA-9A51-DCF7F0E63C49}"/>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91B4-2428-470D-B2CE-766B6E15E7E7}">
  <sheetPr codeName="Sheet9">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CEF8C0AA-D3AF-4CC8-B717-4C9051E464FB}"/>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FDEDB-C169-4577-B9E6-1C7264731EF3}">
  <sheetPr codeName="Sheet10">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8A460B27-71B7-4D19-8460-CB3A1A021BB6}"/>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592B-AF0C-4B1C-9E25-B525685929E9}">
  <sheetPr codeName="Sheet11">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1D1D506E-1656-4D81-913E-90B9BFD91F15}"/>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727F-A87F-4E21-928E-9C06707DAABE}">
  <sheetPr codeName="Sheet12">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21B20962-8639-4E8B-831F-E7C8ABE6E1B1}"/>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AA5E-3E35-4BCB-8854-567723438CE6}">
  <sheetPr codeName="Sheet3"/>
  <dimension ref="A1:I62"/>
  <sheetViews>
    <sheetView zoomScale="160" zoomScaleNormal="160" workbookViewId="0"/>
  </sheetViews>
  <sheetFormatPr defaultRowHeight="12" x14ac:dyDescent="0.2"/>
  <cols>
    <col min="1" max="1" width="9.140625" style="1"/>
    <col min="2" max="2" width="9.140625" style="3"/>
    <col min="3" max="16384" width="9.140625" style="1"/>
  </cols>
  <sheetData>
    <row r="1" spans="1:6" ht="15" x14ac:dyDescent="0.25">
      <c r="A1" s="2" t="s">
        <v>0</v>
      </c>
    </row>
    <row r="2" spans="1:6" x14ac:dyDescent="0.2">
      <c r="B2" s="3" t="s">
        <v>1</v>
      </c>
    </row>
    <row r="3" spans="1:6" x14ac:dyDescent="0.2">
      <c r="B3" s="3" t="s">
        <v>2</v>
      </c>
      <c r="C3" s="4">
        <v>43220</v>
      </c>
    </row>
    <row r="6" spans="1:6" x14ac:dyDescent="0.2">
      <c r="D6" s="1" t="s">
        <v>3</v>
      </c>
      <c r="E6" s="1" t="s">
        <v>4</v>
      </c>
      <c r="F6" s="1" t="s">
        <v>5</v>
      </c>
    </row>
    <row r="7" spans="1:6" x14ac:dyDescent="0.2">
      <c r="D7" s="5" t="s">
        <v>6</v>
      </c>
      <c r="E7" s="5" t="s">
        <v>6</v>
      </c>
      <c r="F7" s="5" t="s">
        <v>6</v>
      </c>
    </row>
    <row r="8" spans="1:6" x14ac:dyDescent="0.2">
      <c r="B8" s="3" t="s">
        <v>8</v>
      </c>
      <c r="C8" s="4">
        <v>43220</v>
      </c>
      <c r="D8" s="6">
        <v>36000</v>
      </c>
      <c r="E8" s="6">
        <v>15300</v>
      </c>
      <c r="F8" s="6">
        <v>950</v>
      </c>
    </row>
    <row r="9" spans="1:6" x14ac:dyDescent="0.2">
      <c r="B9" s="3" t="s">
        <v>9</v>
      </c>
      <c r="C9" s="4">
        <v>42856</v>
      </c>
      <c r="D9" s="6">
        <v>4560</v>
      </c>
      <c r="E9" s="6">
        <v>5685</v>
      </c>
      <c r="F9" s="6">
        <v>400</v>
      </c>
    </row>
    <row r="10" spans="1:6" x14ac:dyDescent="0.2">
      <c r="B10" s="3" t="s">
        <v>13</v>
      </c>
      <c r="D10" s="7">
        <v>0.02</v>
      </c>
      <c r="E10" s="7">
        <v>0.15</v>
      </c>
      <c r="F10" s="7">
        <v>0.33</v>
      </c>
    </row>
    <row r="11" spans="1:6" x14ac:dyDescent="0.2">
      <c r="D11" s="1" t="s">
        <v>11</v>
      </c>
      <c r="E11" s="1" t="s">
        <v>11</v>
      </c>
      <c r="F11" s="1" t="s">
        <v>12</v>
      </c>
    </row>
    <row r="12" spans="1:6" x14ac:dyDescent="0.2">
      <c r="B12" s="3" t="s">
        <v>36</v>
      </c>
      <c r="D12" s="6">
        <f>+E23</f>
        <v>630</v>
      </c>
      <c r="E12" s="6">
        <f>+E44</f>
        <v>2295</v>
      </c>
      <c r="F12" s="6">
        <f>+E59</f>
        <v>181.5</v>
      </c>
    </row>
    <row r="13" spans="1:6" x14ac:dyDescent="0.2">
      <c r="B13" s="3" t="s">
        <v>10</v>
      </c>
      <c r="D13" s="6">
        <v>540</v>
      </c>
      <c r="E13" s="6">
        <v>2115</v>
      </c>
      <c r="F13" s="6">
        <v>179</v>
      </c>
    </row>
    <row r="14" spans="1:6" ht="12.75" thickBot="1" x14ac:dyDescent="0.25">
      <c r="D14" s="8">
        <f>+D13-D12</f>
        <v>-90</v>
      </c>
      <c r="E14" s="8">
        <f t="shared" ref="E14:F14" si="0">+E13-E12</f>
        <v>-180</v>
      </c>
      <c r="F14" s="8">
        <f t="shared" si="0"/>
        <v>-2.5</v>
      </c>
    </row>
    <row r="15" spans="1:6" ht="36.75" thickTop="1" x14ac:dyDescent="0.2">
      <c r="D15" s="10" t="s">
        <v>37</v>
      </c>
      <c r="E15" s="10" t="s">
        <v>37</v>
      </c>
      <c r="F15" s="10" t="s">
        <v>38</v>
      </c>
    </row>
    <row r="18" spans="2:9" x14ac:dyDescent="0.2">
      <c r="B18" s="3" t="s">
        <v>3</v>
      </c>
      <c r="E18" s="3"/>
      <c r="G18" s="3"/>
      <c r="H18" s="3"/>
      <c r="I18" s="3"/>
    </row>
    <row r="19" spans="2:9" x14ac:dyDescent="0.2">
      <c r="B19" s="3" t="s">
        <v>14</v>
      </c>
      <c r="C19" s="4">
        <v>42856</v>
      </c>
      <c r="D19" s="1">
        <v>27000</v>
      </c>
      <c r="E19" s="6">
        <f>+$D$10*D19*$C$21/12</f>
        <v>270</v>
      </c>
      <c r="G19" s="3"/>
      <c r="H19" s="3"/>
      <c r="I19" s="3"/>
    </row>
    <row r="20" spans="2:9" x14ac:dyDescent="0.2">
      <c r="B20" s="3" t="s">
        <v>15</v>
      </c>
      <c r="C20" s="4">
        <v>43039</v>
      </c>
      <c r="D20" s="6">
        <v>36000</v>
      </c>
      <c r="E20" s="6">
        <f>+$D$10*D20*$C$21/12</f>
        <v>360</v>
      </c>
      <c r="G20" s="3"/>
      <c r="H20" s="3"/>
      <c r="I20" s="3"/>
    </row>
    <row r="21" spans="2:9" x14ac:dyDescent="0.2">
      <c r="C21" s="1">
        <f>+YEARFRAC(C19,C20)*12</f>
        <v>6</v>
      </c>
      <c r="D21" s="3"/>
      <c r="E21" s="6">
        <f>SUM(E19:E20)</f>
        <v>630</v>
      </c>
      <c r="G21" s="3"/>
      <c r="H21" s="3"/>
      <c r="I21" s="3"/>
    </row>
    <row r="22" spans="2:9" x14ac:dyDescent="0.2">
      <c r="D22" s="3"/>
      <c r="E22" s="6"/>
      <c r="G22" s="3"/>
      <c r="H22" s="3"/>
      <c r="I22" s="3"/>
    </row>
    <row r="23" spans="2:9" x14ac:dyDescent="0.2">
      <c r="B23" s="3" t="s">
        <v>16</v>
      </c>
      <c r="E23" s="6">
        <f>+E21</f>
        <v>630</v>
      </c>
    </row>
    <row r="24" spans="2:9" x14ac:dyDescent="0.2">
      <c r="B24" s="3" t="s">
        <v>17</v>
      </c>
      <c r="E24" s="6">
        <f>+D13</f>
        <v>540</v>
      </c>
    </row>
    <row r="25" spans="2:9" ht="12.75" thickBot="1" x14ac:dyDescent="0.25">
      <c r="B25" s="3" t="s">
        <v>26</v>
      </c>
      <c r="E25" s="8">
        <f>+E24-E23</f>
        <v>-90</v>
      </c>
      <c r="F25" s="1" t="s">
        <v>19</v>
      </c>
    </row>
    <row r="26" spans="2:9" ht="12.75" thickTop="1" x14ac:dyDescent="0.2">
      <c r="B26" s="3" t="s">
        <v>27</v>
      </c>
      <c r="E26" s="9"/>
    </row>
    <row r="27" spans="2:9" x14ac:dyDescent="0.2">
      <c r="E27" s="9"/>
    </row>
    <row r="28" spans="2:9" x14ac:dyDescent="0.2">
      <c r="B28" s="3" t="s">
        <v>39</v>
      </c>
      <c r="E28" s="9"/>
    </row>
    <row r="29" spans="2:9" x14ac:dyDescent="0.2">
      <c r="B29" s="3" t="s">
        <v>40</v>
      </c>
      <c r="E29" s="9"/>
    </row>
    <row r="30" spans="2:9" x14ac:dyDescent="0.2">
      <c r="B30" s="3" t="s">
        <v>41</v>
      </c>
      <c r="E30" s="9"/>
    </row>
    <row r="31" spans="2:9" x14ac:dyDescent="0.2">
      <c r="B31" s="3" t="s">
        <v>42</v>
      </c>
      <c r="E31" s="9"/>
    </row>
    <row r="32" spans="2:9" x14ac:dyDescent="0.2">
      <c r="E32" s="9"/>
    </row>
    <row r="33" spans="2:6" x14ac:dyDescent="0.2">
      <c r="E33" s="9"/>
    </row>
    <row r="34" spans="2:6" x14ac:dyDescent="0.2">
      <c r="E34" s="3"/>
    </row>
    <row r="35" spans="2:6" x14ac:dyDescent="0.2">
      <c r="B35" s="3" t="s">
        <v>18</v>
      </c>
    </row>
    <row r="36" spans="2:6" x14ac:dyDescent="0.2">
      <c r="B36" s="3" t="s">
        <v>20</v>
      </c>
      <c r="E36" s="6">
        <f>+E39+E38-E37</f>
        <v>14850</v>
      </c>
    </row>
    <row r="37" spans="2:6" x14ac:dyDescent="0.2">
      <c r="B37" s="3" t="s">
        <v>21</v>
      </c>
      <c r="E37" s="6">
        <v>950</v>
      </c>
    </row>
    <row r="38" spans="2:6" x14ac:dyDescent="0.2">
      <c r="B38" s="3" t="s">
        <v>22</v>
      </c>
      <c r="E38" s="6">
        <v>500</v>
      </c>
    </row>
    <row r="39" spans="2:6" x14ac:dyDescent="0.2">
      <c r="B39" s="3" t="s">
        <v>23</v>
      </c>
      <c r="C39" s="4">
        <f>+C8</f>
        <v>43220</v>
      </c>
      <c r="E39" s="6">
        <f>+E8</f>
        <v>15300</v>
      </c>
    </row>
    <row r="40" spans="2:6" x14ac:dyDescent="0.2">
      <c r="E40" s="6"/>
    </row>
    <row r="41" spans="2:6" x14ac:dyDescent="0.2">
      <c r="B41" s="3" t="s">
        <v>24</v>
      </c>
      <c r="E41" s="6">
        <f>+E10*E39</f>
        <v>2295</v>
      </c>
    </row>
    <row r="42" spans="2:6" x14ac:dyDescent="0.2">
      <c r="E42" s="6"/>
    </row>
    <row r="43" spans="2:6" x14ac:dyDescent="0.2">
      <c r="E43" s="6"/>
    </row>
    <row r="44" spans="2:6" x14ac:dyDescent="0.2">
      <c r="B44" s="3" t="s">
        <v>25</v>
      </c>
      <c r="E44" s="6">
        <f>+E41</f>
        <v>2295</v>
      </c>
    </row>
    <row r="45" spans="2:6" x14ac:dyDescent="0.2">
      <c r="B45" s="3" t="s">
        <v>17</v>
      </c>
      <c r="E45" s="6">
        <f>+E13</f>
        <v>2115</v>
      </c>
    </row>
    <row r="46" spans="2:6" ht="12.75" thickBot="1" x14ac:dyDescent="0.25">
      <c r="B46" s="3" t="s">
        <v>26</v>
      </c>
      <c r="E46" s="8">
        <f>+E45-E44</f>
        <v>-180</v>
      </c>
      <c r="F46" s="1" t="s">
        <v>19</v>
      </c>
    </row>
    <row r="47" spans="2:6" ht="12.75" thickTop="1" x14ac:dyDescent="0.2">
      <c r="B47" s="3" t="s">
        <v>27</v>
      </c>
      <c r="E47" s="6"/>
    </row>
    <row r="48" spans="2:6" x14ac:dyDescent="0.2">
      <c r="E48" s="6"/>
    </row>
    <row r="49" spans="2:6" x14ac:dyDescent="0.2">
      <c r="B49" s="3" t="s">
        <v>39</v>
      </c>
      <c r="E49" s="6"/>
    </row>
    <row r="50" spans="2:6" x14ac:dyDescent="0.2">
      <c r="B50" s="3" t="s">
        <v>43</v>
      </c>
      <c r="E50" s="6"/>
    </row>
    <row r="51" spans="2:6" x14ac:dyDescent="0.2">
      <c r="B51" s="3" t="s">
        <v>41</v>
      </c>
      <c r="E51" s="6"/>
    </row>
    <row r="52" spans="2:6" x14ac:dyDescent="0.2">
      <c r="B52" s="3" t="s">
        <v>44</v>
      </c>
      <c r="E52" s="6"/>
    </row>
    <row r="53" spans="2:6" x14ac:dyDescent="0.2">
      <c r="E53" s="6"/>
    </row>
    <row r="54" spans="2:6" x14ac:dyDescent="0.2">
      <c r="B54" s="3" t="s">
        <v>28</v>
      </c>
      <c r="E54" s="6"/>
    </row>
    <row r="55" spans="2:6" x14ac:dyDescent="0.2">
      <c r="B55" s="3" t="s">
        <v>29</v>
      </c>
      <c r="E55" s="6">
        <v>950</v>
      </c>
    </row>
    <row r="56" spans="2:6" x14ac:dyDescent="0.2">
      <c r="B56" s="3" t="s">
        <v>30</v>
      </c>
      <c r="E56" s="6">
        <v>400</v>
      </c>
    </row>
    <row r="57" spans="2:6" x14ac:dyDescent="0.2">
      <c r="B57" s="3" t="s">
        <v>31</v>
      </c>
      <c r="E57" s="6">
        <f>+E55-E56</f>
        <v>550</v>
      </c>
    </row>
    <row r="58" spans="2:6" x14ac:dyDescent="0.2">
      <c r="B58" s="3" t="s">
        <v>32</v>
      </c>
      <c r="E58" s="6">
        <v>0.33</v>
      </c>
    </row>
    <row r="59" spans="2:6" x14ac:dyDescent="0.2">
      <c r="B59" s="3" t="s">
        <v>33</v>
      </c>
      <c r="E59" s="6">
        <f>+E58*E57</f>
        <v>181.5</v>
      </c>
    </row>
    <row r="60" spans="2:6" x14ac:dyDescent="0.2">
      <c r="B60" s="3" t="s">
        <v>17</v>
      </c>
      <c r="E60" s="6">
        <v>179</v>
      </c>
    </row>
    <row r="61" spans="2:6" ht="12.75" thickBot="1" x14ac:dyDescent="0.25">
      <c r="E61" s="8">
        <f>+E60-E59</f>
        <v>-2.5</v>
      </c>
      <c r="F61" s="1" t="s">
        <v>34</v>
      </c>
    </row>
    <row r="62" spans="2:6" ht="12.75" thickTop="1" x14ac:dyDescent="0.2">
      <c r="B62" s="3" t="s">
        <v>35</v>
      </c>
    </row>
  </sheetData>
  <hyperlinks>
    <hyperlink ref="A1" location="Main!A1" display="Main" xr:uid="{EF2E8AEC-17E1-47E0-9844-CFF1A0EFA050}"/>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A8E56-C5E4-40A7-AD52-966C58B01406}">
  <sheetPr codeName="Sheet13">
    <tabColor rgb="FFFFFF00"/>
  </sheetPr>
  <dimension ref="A1:E29"/>
  <sheetViews>
    <sheetView zoomScale="130" zoomScaleNormal="130" workbookViewId="0"/>
  </sheetViews>
  <sheetFormatPr defaultRowHeight="12" x14ac:dyDescent="0.2"/>
  <cols>
    <col min="1" max="1" width="9.140625" style="1"/>
    <col min="2" max="3" width="30.5703125" style="13" customWidth="1"/>
    <col min="4" max="16384" width="9.140625" style="1"/>
  </cols>
  <sheetData>
    <row r="1" spans="1:5" ht="15" x14ac:dyDescent="0.25">
      <c r="A1" s="2" t="s">
        <v>0</v>
      </c>
    </row>
    <row r="2" spans="1:5" ht="15" x14ac:dyDescent="0.25">
      <c r="A2" s="2"/>
      <c r="B2" s="13" t="s">
        <v>234</v>
      </c>
      <c r="C2" s="13" t="s">
        <v>226</v>
      </c>
      <c r="D2" s="13" t="s">
        <v>227</v>
      </c>
      <c r="E2" s="1" t="s">
        <v>228</v>
      </c>
    </row>
    <row r="3" spans="1:5" ht="15" x14ac:dyDescent="0.25">
      <c r="A3" s="2"/>
      <c r="D3" s="13" t="s">
        <v>229</v>
      </c>
      <c r="E3" s="1" t="s">
        <v>230</v>
      </c>
    </row>
    <row r="4" spans="1:5" x14ac:dyDescent="0.2">
      <c r="B4" s="13" t="s">
        <v>221</v>
      </c>
      <c r="D4" s="13" t="s">
        <v>231</v>
      </c>
    </row>
    <row r="5" spans="1:5" x14ac:dyDescent="0.2">
      <c r="B5" s="13" t="s">
        <v>222</v>
      </c>
      <c r="D5" s="13" t="s">
        <v>232</v>
      </c>
    </row>
    <row r="6" spans="1:5" x14ac:dyDescent="0.2">
      <c r="B6" s="13" t="s">
        <v>223</v>
      </c>
      <c r="D6" s="13" t="s">
        <v>233</v>
      </c>
    </row>
    <row r="7" spans="1:5" x14ac:dyDescent="0.2">
      <c r="B7" s="13" t="s">
        <v>224</v>
      </c>
    </row>
    <row r="8" spans="1:5" x14ac:dyDescent="0.2">
      <c r="B8" s="13" t="s">
        <v>225</v>
      </c>
      <c r="C8" s="13" t="s">
        <v>236</v>
      </c>
      <c r="D8" s="13">
        <v>0.5</v>
      </c>
    </row>
    <row r="9" spans="1:5" x14ac:dyDescent="0.2">
      <c r="C9" s="13" t="s">
        <v>237</v>
      </c>
      <c r="D9" s="13">
        <v>0.5</v>
      </c>
    </row>
    <row r="10" spans="1:5" x14ac:dyDescent="0.2">
      <c r="C10" s="13" t="s">
        <v>238</v>
      </c>
      <c r="D10" s="13">
        <v>1</v>
      </c>
    </row>
    <row r="11" spans="1:5" x14ac:dyDescent="0.2">
      <c r="C11" s="13" t="s">
        <v>239</v>
      </c>
      <c r="D11" s="13">
        <v>1</v>
      </c>
    </row>
    <row r="12" spans="1:5" x14ac:dyDescent="0.2">
      <c r="D12" s="13"/>
    </row>
    <row r="13" spans="1:5" x14ac:dyDescent="0.2">
      <c r="B13" s="13" t="s">
        <v>235</v>
      </c>
    </row>
    <row r="14" spans="1:5" x14ac:dyDescent="0.2">
      <c r="B14" s="13" t="s">
        <v>267</v>
      </c>
      <c r="C14" s="13" t="s">
        <v>268</v>
      </c>
    </row>
    <row r="15" spans="1:5" ht="60" x14ac:dyDescent="0.2">
      <c r="A15" s="1" cm="1">
        <f t="array" ref="A15:A29">+_xlfn.SEQUENCE(15,1)</f>
        <v>1</v>
      </c>
      <c r="B15" s="14" t="s">
        <v>240</v>
      </c>
      <c r="C15" s="14" t="s">
        <v>241</v>
      </c>
    </row>
    <row r="16" spans="1:5" ht="60" x14ac:dyDescent="0.2">
      <c r="A16" s="1">
        <v>2</v>
      </c>
      <c r="B16" s="14" t="s">
        <v>271</v>
      </c>
      <c r="C16" s="14" t="s">
        <v>270</v>
      </c>
    </row>
    <row r="17" spans="1:3" ht="48" x14ac:dyDescent="0.2">
      <c r="A17" s="1">
        <v>3</v>
      </c>
      <c r="B17" s="14" t="s">
        <v>242</v>
      </c>
      <c r="C17" s="14" t="s">
        <v>269</v>
      </c>
    </row>
    <row r="18" spans="1:3" ht="84" x14ac:dyDescent="0.2">
      <c r="A18" s="1">
        <v>4</v>
      </c>
      <c r="B18" s="14" t="s">
        <v>243</v>
      </c>
      <c r="C18" s="14" t="s">
        <v>244</v>
      </c>
    </row>
    <row r="19" spans="1:3" ht="60" x14ac:dyDescent="0.2">
      <c r="A19" s="1">
        <v>5</v>
      </c>
      <c r="B19" s="14" t="s">
        <v>245</v>
      </c>
      <c r="C19" s="14" t="s">
        <v>246</v>
      </c>
    </row>
    <row r="20" spans="1:3" ht="96" x14ac:dyDescent="0.2">
      <c r="A20" s="1">
        <v>6</v>
      </c>
      <c r="B20" s="14" t="s">
        <v>247</v>
      </c>
      <c r="C20" s="14" t="s">
        <v>248</v>
      </c>
    </row>
    <row r="21" spans="1:3" ht="156" x14ac:dyDescent="0.2">
      <c r="A21" s="1">
        <v>7</v>
      </c>
      <c r="B21" s="14" t="s">
        <v>249</v>
      </c>
      <c r="C21" s="14" t="s">
        <v>250</v>
      </c>
    </row>
    <row r="22" spans="1:3" ht="144" x14ac:dyDescent="0.2">
      <c r="A22" s="1">
        <v>8</v>
      </c>
      <c r="B22" s="14" t="s">
        <v>251</v>
      </c>
      <c r="C22" s="14" t="s">
        <v>252</v>
      </c>
    </row>
    <row r="23" spans="1:3" ht="96" x14ac:dyDescent="0.2">
      <c r="A23" s="1">
        <v>9</v>
      </c>
      <c r="B23" s="14" t="s">
        <v>253</v>
      </c>
      <c r="C23" s="14" t="s">
        <v>254</v>
      </c>
    </row>
    <row r="24" spans="1:3" ht="84" x14ac:dyDescent="0.2">
      <c r="A24" s="1">
        <v>10</v>
      </c>
      <c r="B24" s="14" t="s">
        <v>255</v>
      </c>
      <c r="C24" s="14" t="s">
        <v>256</v>
      </c>
    </row>
    <row r="25" spans="1:3" ht="84" x14ac:dyDescent="0.2">
      <c r="A25" s="1">
        <v>11</v>
      </c>
      <c r="B25" s="14" t="s">
        <v>257</v>
      </c>
      <c r="C25" s="14" t="s">
        <v>258</v>
      </c>
    </row>
    <row r="26" spans="1:3" ht="84" x14ac:dyDescent="0.2">
      <c r="A26" s="1">
        <v>12</v>
      </c>
      <c r="B26" s="14" t="s">
        <v>260</v>
      </c>
      <c r="C26" s="14" t="s">
        <v>259</v>
      </c>
    </row>
    <row r="27" spans="1:3" ht="96" x14ac:dyDescent="0.2">
      <c r="A27" s="1">
        <v>13</v>
      </c>
      <c r="B27" s="14" t="s">
        <v>261</v>
      </c>
      <c r="C27" s="14" t="s">
        <v>262</v>
      </c>
    </row>
    <row r="28" spans="1:3" ht="84" x14ac:dyDescent="0.2">
      <c r="A28" s="1">
        <v>14</v>
      </c>
      <c r="B28" s="14" t="s">
        <v>263</v>
      </c>
      <c r="C28" s="14" t="s">
        <v>264</v>
      </c>
    </row>
    <row r="29" spans="1:3" ht="192" x14ac:dyDescent="0.2">
      <c r="A29" s="1">
        <v>15</v>
      </c>
      <c r="B29" s="14" t="s">
        <v>265</v>
      </c>
      <c r="C29" s="14" t="s">
        <v>266</v>
      </c>
    </row>
  </sheetData>
  <hyperlinks>
    <hyperlink ref="A1" location="Main!A1" display="Main" xr:uid="{3C430FCF-A2C7-496B-AF6A-BBFA36D9289E}"/>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47EBB-19A0-417C-8D41-E1011C8AAB8C}">
  <sheetPr codeName="Sheet14">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77A567B4-B613-4A35-BEBE-71BFFB607EC1}"/>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E8765-4EDE-4D11-B31F-8916DA951BE8}">
  <sheetPr codeName="Sheet15">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9987451B-3771-4DEB-AF2C-48DE6E65563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C860-1E3D-41D9-9321-AEA16261B07F}">
  <sheetPr codeName="Sheet16">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98013492-809A-4712-9E57-562928683652}"/>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68514-D623-4C4F-A2F6-D6933023F2C8}">
  <sheetPr codeName="Sheet17">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B0EB03CE-87C8-47F1-B646-4A97DCCB3EEA}"/>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52035-7B28-475A-A30B-7702B9AC16A5}">
  <sheetPr codeName="Sheet18">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C8801CC3-5D40-4F23-8265-E0D29C12CBDA}"/>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EFBD5-5E2A-4A75-AEEF-895C03B8A8CC}">
  <sheetPr codeName="Sheet19"/>
  <dimension ref="A1:D103"/>
  <sheetViews>
    <sheetView zoomScaleNormal="100" workbookViewId="0"/>
  </sheetViews>
  <sheetFormatPr defaultRowHeight="12" x14ac:dyDescent="0.2"/>
  <cols>
    <col min="1" max="1" width="9.140625" style="1"/>
    <col min="2" max="2" width="9.140625" style="14"/>
    <col min="3" max="4" width="37" style="14" customWidth="1"/>
    <col min="5" max="16384" width="9.140625" style="1"/>
  </cols>
  <sheetData>
    <row r="1" spans="1:4" ht="15" x14ac:dyDescent="0.25">
      <c r="A1" s="2" t="s">
        <v>0</v>
      </c>
    </row>
    <row r="2" spans="1:4" x14ac:dyDescent="0.2">
      <c r="B2" s="14" t="s">
        <v>314</v>
      </c>
    </row>
    <row r="4" spans="1:4" x14ac:dyDescent="0.2">
      <c r="C4" s="14" t="s">
        <v>318</v>
      </c>
    </row>
    <row r="5" spans="1:4" x14ac:dyDescent="0.2">
      <c r="B5" s="14" t="s">
        <v>315</v>
      </c>
      <c r="C5" s="14" t="s">
        <v>316</v>
      </c>
      <c r="D5" s="14" t="s">
        <v>317</v>
      </c>
    </row>
    <row r="6" spans="1:4" ht="144" x14ac:dyDescent="0.2">
      <c r="A6" s="1" cm="1">
        <f t="array" ref="A6:A10">+_xlfn.SEQUENCE(5,1)</f>
        <v>1</v>
      </c>
      <c r="B6" s="14" t="s">
        <v>319</v>
      </c>
      <c r="C6" s="14" t="s">
        <v>325</v>
      </c>
      <c r="D6" s="14" t="s">
        <v>324</v>
      </c>
    </row>
    <row r="7" spans="1:4" ht="192" x14ac:dyDescent="0.2">
      <c r="A7" s="1">
        <v>2</v>
      </c>
      <c r="B7" s="14" t="s">
        <v>320</v>
      </c>
      <c r="C7" s="14" t="s">
        <v>326</v>
      </c>
      <c r="D7" s="14" t="s">
        <v>327</v>
      </c>
    </row>
    <row r="8" spans="1:4" ht="240" x14ac:dyDescent="0.2">
      <c r="A8" s="1">
        <v>3</v>
      </c>
      <c r="B8" s="14" t="s">
        <v>321</v>
      </c>
      <c r="C8" s="14" t="s">
        <v>328</v>
      </c>
      <c r="D8" s="14" t="s">
        <v>329</v>
      </c>
    </row>
    <row r="9" spans="1:4" ht="108" x14ac:dyDescent="0.2">
      <c r="A9" s="1">
        <v>4</v>
      </c>
      <c r="B9" s="14" t="s">
        <v>322</v>
      </c>
      <c r="C9" s="14" t="s">
        <v>330</v>
      </c>
      <c r="D9" s="14" t="s">
        <v>331</v>
      </c>
    </row>
    <row r="10" spans="1:4" ht="192" x14ac:dyDescent="0.2">
      <c r="A10" s="1">
        <v>5</v>
      </c>
      <c r="B10" s="14" t="s">
        <v>323</v>
      </c>
      <c r="C10" s="14" t="s">
        <v>332</v>
      </c>
      <c r="D10" s="14" t="s">
        <v>333</v>
      </c>
    </row>
    <row r="13" spans="1:4" x14ac:dyDescent="0.2">
      <c r="C13" s="14" t="s">
        <v>337</v>
      </c>
    </row>
    <row r="14" spans="1:4" x14ac:dyDescent="0.2">
      <c r="C14" s="13" t="s">
        <v>334</v>
      </c>
    </row>
    <row r="15" spans="1:4" x14ac:dyDescent="0.2">
      <c r="C15" s="13" t="s">
        <v>335</v>
      </c>
    </row>
    <row r="16" spans="1:4" x14ac:dyDescent="0.2">
      <c r="C16" s="13" t="s">
        <v>336</v>
      </c>
    </row>
    <row r="18" spans="2:4" x14ac:dyDescent="0.2">
      <c r="C18" s="14" t="s">
        <v>338</v>
      </c>
    </row>
    <row r="19" spans="2:4" x14ac:dyDescent="0.2">
      <c r="C19" s="13" t="s">
        <v>339</v>
      </c>
    </row>
    <row r="20" spans="2:4" s="17" customFormat="1" x14ac:dyDescent="0.2">
      <c r="B20" s="13"/>
      <c r="C20" s="13" t="s">
        <v>340</v>
      </c>
      <c r="D20" s="13"/>
    </row>
    <row r="21" spans="2:4" s="17" customFormat="1" x14ac:dyDescent="0.2">
      <c r="B21" s="13"/>
      <c r="C21" s="13" t="s">
        <v>341</v>
      </c>
      <c r="D21" s="13"/>
    </row>
    <row r="22" spans="2:4" s="17" customFormat="1" x14ac:dyDescent="0.2">
      <c r="B22" s="13"/>
      <c r="C22" s="13" t="s">
        <v>342</v>
      </c>
      <c r="D22" s="13"/>
    </row>
    <row r="23" spans="2:4" s="17" customFormat="1" x14ac:dyDescent="0.2">
      <c r="B23" s="13"/>
      <c r="C23" s="13" t="s">
        <v>343</v>
      </c>
      <c r="D23" s="13"/>
    </row>
    <row r="24" spans="2:4" s="17" customFormat="1" x14ac:dyDescent="0.2">
      <c r="B24" s="13"/>
      <c r="C24" s="13" t="s">
        <v>344</v>
      </c>
      <c r="D24" s="13"/>
    </row>
    <row r="25" spans="2:4" s="17" customFormat="1" x14ac:dyDescent="0.2">
      <c r="B25" s="13"/>
      <c r="C25" s="13" t="s">
        <v>345</v>
      </c>
      <c r="D25" s="13"/>
    </row>
    <row r="26" spans="2:4" s="17" customFormat="1" x14ac:dyDescent="0.2">
      <c r="B26" s="13"/>
      <c r="C26" s="13"/>
      <c r="D26" s="13"/>
    </row>
    <row r="27" spans="2:4" s="17" customFormat="1" x14ac:dyDescent="0.2">
      <c r="B27" s="13"/>
      <c r="C27" s="13" t="s">
        <v>346</v>
      </c>
      <c r="D27" s="13"/>
    </row>
    <row r="28" spans="2:4" s="17" customFormat="1" x14ac:dyDescent="0.2">
      <c r="B28" s="13"/>
      <c r="C28" s="13" t="s">
        <v>347</v>
      </c>
      <c r="D28" s="13"/>
    </row>
    <row r="29" spans="2:4" s="17" customFormat="1" x14ac:dyDescent="0.2">
      <c r="B29" s="13"/>
      <c r="C29" s="13" t="s">
        <v>348</v>
      </c>
      <c r="D29" s="13"/>
    </row>
    <row r="30" spans="2:4" s="17" customFormat="1" x14ac:dyDescent="0.2">
      <c r="B30" s="13"/>
      <c r="C30" s="13" t="s">
        <v>349</v>
      </c>
      <c r="D30" s="13"/>
    </row>
    <row r="31" spans="2:4" s="17" customFormat="1" x14ac:dyDescent="0.2">
      <c r="B31" s="13"/>
      <c r="C31" s="13" t="s">
        <v>350</v>
      </c>
      <c r="D31" s="13"/>
    </row>
    <row r="32" spans="2:4" s="17" customFormat="1" x14ac:dyDescent="0.2">
      <c r="B32" s="13"/>
      <c r="C32" s="13" t="s">
        <v>351</v>
      </c>
      <c r="D32" s="13"/>
    </row>
    <row r="33" spans="2:4" s="17" customFormat="1" x14ac:dyDescent="0.2">
      <c r="B33" s="13"/>
      <c r="C33" s="13" t="s">
        <v>352</v>
      </c>
      <c r="D33" s="13"/>
    </row>
    <row r="34" spans="2:4" s="17" customFormat="1" x14ac:dyDescent="0.2">
      <c r="B34" s="13"/>
      <c r="C34" s="13" t="s">
        <v>353</v>
      </c>
      <c r="D34" s="13"/>
    </row>
    <row r="35" spans="2:4" s="17" customFormat="1" x14ac:dyDescent="0.2">
      <c r="B35" s="13"/>
      <c r="C35" s="13"/>
      <c r="D35" s="13"/>
    </row>
    <row r="36" spans="2:4" s="17" customFormat="1" x14ac:dyDescent="0.2">
      <c r="B36" s="13"/>
      <c r="C36" s="13" t="s">
        <v>354</v>
      </c>
      <c r="D36" s="13"/>
    </row>
    <row r="37" spans="2:4" s="17" customFormat="1" x14ac:dyDescent="0.2">
      <c r="B37" s="13"/>
      <c r="C37" s="13" t="s">
        <v>355</v>
      </c>
      <c r="D37" s="13"/>
    </row>
    <row r="38" spans="2:4" s="17" customFormat="1" x14ac:dyDescent="0.2">
      <c r="B38" s="13"/>
      <c r="C38" s="13"/>
      <c r="D38" s="13"/>
    </row>
    <row r="39" spans="2:4" s="17" customFormat="1" x14ac:dyDescent="0.2">
      <c r="B39" s="13"/>
      <c r="C39" s="13"/>
      <c r="D39" s="13"/>
    </row>
    <row r="40" spans="2:4" s="17" customFormat="1" x14ac:dyDescent="0.2">
      <c r="B40" s="13"/>
      <c r="C40" s="13"/>
      <c r="D40" s="13"/>
    </row>
    <row r="41" spans="2:4" s="17" customFormat="1" x14ac:dyDescent="0.2">
      <c r="B41" s="13"/>
      <c r="C41" s="13"/>
      <c r="D41" s="13"/>
    </row>
    <row r="42" spans="2:4" s="17" customFormat="1" x14ac:dyDescent="0.2">
      <c r="B42" s="13"/>
      <c r="C42" s="13"/>
      <c r="D42" s="13"/>
    </row>
    <row r="43" spans="2:4" s="17" customFormat="1" x14ac:dyDescent="0.2">
      <c r="B43" s="13"/>
      <c r="C43" s="13"/>
      <c r="D43" s="13"/>
    </row>
    <row r="44" spans="2:4" s="17" customFormat="1" x14ac:dyDescent="0.2">
      <c r="B44" s="13"/>
      <c r="C44" s="13"/>
      <c r="D44" s="13"/>
    </row>
    <row r="45" spans="2:4" s="17" customFormat="1" x14ac:dyDescent="0.2">
      <c r="B45" s="13"/>
      <c r="C45" s="13"/>
      <c r="D45" s="13"/>
    </row>
    <row r="46" spans="2:4" s="17" customFormat="1" x14ac:dyDescent="0.2">
      <c r="B46" s="13"/>
      <c r="C46" s="13"/>
      <c r="D46" s="13"/>
    </row>
    <row r="47" spans="2:4" s="17" customFormat="1" x14ac:dyDescent="0.2">
      <c r="B47" s="13"/>
      <c r="C47" s="13"/>
      <c r="D47" s="13"/>
    </row>
    <row r="48" spans="2:4" s="17" customFormat="1" x14ac:dyDescent="0.2">
      <c r="B48" s="13"/>
      <c r="C48" s="13"/>
      <c r="D48" s="13"/>
    </row>
    <row r="49" spans="2:4" s="17" customFormat="1" x14ac:dyDescent="0.2">
      <c r="B49" s="13"/>
      <c r="C49" s="13"/>
      <c r="D49" s="13"/>
    </row>
    <row r="50" spans="2:4" s="17" customFormat="1" x14ac:dyDescent="0.2">
      <c r="B50" s="13"/>
      <c r="C50" s="13"/>
      <c r="D50" s="13"/>
    </row>
    <row r="51" spans="2:4" s="17" customFormat="1" x14ac:dyDescent="0.2">
      <c r="B51" s="13"/>
      <c r="C51" s="13"/>
      <c r="D51" s="13"/>
    </row>
    <row r="52" spans="2:4" s="17" customFormat="1" x14ac:dyDescent="0.2">
      <c r="B52" s="13"/>
      <c r="C52" s="13"/>
      <c r="D52" s="13"/>
    </row>
    <row r="53" spans="2:4" s="17" customFormat="1" x14ac:dyDescent="0.2">
      <c r="B53" s="13"/>
      <c r="C53" s="13"/>
      <c r="D53" s="13"/>
    </row>
    <row r="54" spans="2:4" s="17" customFormat="1" x14ac:dyDescent="0.2">
      <c r="B54" s="13"/>
      <c r="C54" s="13"/>
      <c r="D54" s="13"/>
    </row>
    <row r="55" spans="2:4" s="17" customFormat="1" x14ac:dyDescent="0.2">
      <c r="B55" s="13"/>
      <c r="C55" s="13"/>
      <c r="D55" s="13"/>
    </row>
    <row r="56" spans="2:4" s="17" customFormat="1" x14ac:dyDescent="0.2">
      <c r="B56" s="13"/>
      <c r="C56" s="13"/>
      <c r="D56" s="13"/>
    </row>
    <row r="57" spans="2:4" s="17" customFormat="1" x14ac:dyDescent="0.2">
      <c r="B57" s="13"/>
      <c r="C57" s="13"/>
      <c r="D57" s="13"/>
    </row>
    <row r="58" spans="2:4" s="17" customFormat="1" x14ac:dyDescent="0.2">
      <c r="B58" s="13"/>
      <c r="C58" s="13"/>
      <c r="D58" s="13"/>
    </row>
    <row r="59" spans="2:4" s="17" customFormat="1" x14ac:dyDescent="0.2">
      <c r="B59" s="13"/>
      <c r="C59" s="13"/>
      <c r="D59" s="13"/>
    </row>
    <row r="60" spans="2:4" s="17" customFormat="1" x14ac:dyDescent="0.2">
      <c r="B60" s="13"/>
      <c r="C60" s="13"/>
      <c r="D60" s="13"/>
    </row>
    <row r="61" spans="2:4" s="17" customFormat="1" x14ac:dyDescent="0.2">
      <c r="B61" s="13"/>
      <c r="C61" s="13"/>
      <c r="D61" s="13"/>
    </row>
    <row r="62" spans="2:4" s="17" customFormat="1" x14ac:dyDescent="0.2">
      <c r="B62" s="13"/>
      <c r="C62" s="13"/>
      <c r="D62" s="13"/>
    </row>
    <row r="63" spans="2:4" s="17" customFormat="1" x14ac:dyDescent="0.2">
      <c r="B63" s="13"/>
      <c r="C63" s="13"/>
      <c r="D63" s="13"/>
    </row>
    <row r="64" spans="2:4" s="17" customFormat="1" x14ac:dyDescent="0.2">
      <c r="B64" s="13"/>
      <c r="C64" s="13"/>
      <c r="D64" s="13"/>
    </row>
    <row r="65" spans="2:4" s="17" customFormat="1" x14ac:dyDescent="0.2">
      <c r="B65" s="13"/>
      <c r="C65" s="13"/>
      <c r="D65" s="13"/>
    </row>
    <row r="66" spans="2:4" s="17" customFormat="1" x14ac:dyDescent="0.2">
      <c r="B66" s="13"/>
      <c r="C66" s="13"/>
      <c r="D66" s="13"/>
    </row>
    <row r="67" spans="2:4" s="17" customFormat="1" x14ac:dyDescent="0.2">
      <c r="B67" s="13"/>
      <c r="C67" s="13"/>
      <c r="D67" s="13"/>
    </row>
    <row r="68" spans="2:4" s="17" customFormat="1" x14ac:dyDescent="0.2">
      <c r="B68" s="13"/>
      <c r="C68" s="13"/>
      <c r="D68" s="13"/>
    </row>
    <row r="69" spans="2:4" s="17" customFormat="1" x14ac:dyDescent="0.2">
      <c r="B69" s="13"/>
      <c r="C69" s="13"/>
      <c r="D69" s="13"/>
    </row>
    <row r="70" spans="2:4" s="17" customFormat="1" x14ac:dyDescent="0.2">
      <c r="B70" s="13"/>
      <c r="C70" s="13"/>
      <c r="D70" s="13"/>
    </row>
    <row r="71" spans="2:4" s="17" customFormat="1" x14ac:dyDescent="0.2">
      <c r="B71" s="13"/>
      <c r="C71" s="13"/>
      <c r="D71" s="13"/>
    </row>
    <row r="72" spans="2:4" s="17" customFormat="1" x14ac:dyDescent="0.2">
      <c r="B72" s="13"/>
      <c r="C72" s="13"/>
      <c r="D72" s="13"/>
    </row>
    <row r="73" spans="2:4" s="17" customFormat="1" x14ac:dyDescent="0.2">
      <c r="B73" s="13"/>
      <c r="C73" s="13"/>
      <c r="D73" s="13"/>
    </row>
    <row r="74" spans="2:4" s="17" customFormat="1" x14ac:dyDescent="0.2">
      <c r="B74" s="13"/>
      <c r="C74" s="13"/>
      <c r="D74" s="13"/>
    </row>
    <row r="75" spans="2:4" s="17" customFormat="1" x14ac:dyDescent="0.2">
      <c r="B75" s="13"/>
      <c r="C75" s="13"/>
      <c r="D75" s="13"/>
    </row>
    <row r="76" spans="2:4" s="17" customFormat="1" x14ac:dyDescent="0.2">
      <c r="B76" s="13"/>
      <c r="C76" s="13"/>
      <c r="D76" s="13"/>
    </row>
    <row r="77" spans="2:4" s="17" customFormat="1" x14ac:dyDescent="0.2">
      <c r="B77" s="13"/>
      <c r="C77" s="13"/>
      <c r="D77" s="13"/>
    </row>
    <row r="78" spans="2:4" s="17" customFormat="1" x14ac:dyDescent="0.2">
      <c r="B78" s="13"/>
      <c r="C78" s="13"/>
      <c r="D78" s="13"/>
    </row>
    <row r="79" spans="2:4" s="17" customFormat="1" x14ac:dyDescent="0.2">
      <c r="B79" s="13"/>
      <c r="C79" s="13"/>
      <c r="D79" s="13"/>
    </row>
    <row r="80" spans="2:4" s="17" customFormat="1" x14ac:dyDescent="0.2">
      <c r="B80" s="13"/>
      <c r="C80" s="13"/>
      <c r="D80" s="13"/>
    </row>
    <row r="81" spans="2:4" s="17" customFormat="1" x14ac:dyDescent="0.2">
      <c r="B81" s="13"/>
      <c r="C81" s="13"/>
      <c r="D81" s="13"/>
    </row>
    <row r="82" spans="2:4" s="17" customFormat="1" x14ac:dyDescent="0.2">
      <c r="B82" s="13"/>
      <c r="C82" s="13"/>
      <c r="D82" s="13"/>
    </row>
    <row r="83" spans="2:4" s="17" customFormat="1" x14ac:dyDescent="0.2">
      <c r="B83" s="13"/>
      <c r="C83" s="13"/>
      <c r="D83" s="13"/>
    </row>
    <row r="84" spans="2:4" s="17" customFormat="1" x14ac:dyDescent="0.2">
      <c r="B84" s="13"/>
      <c r="C84" s="13"/>
      <c r="D84" s="13"/>
    </row>
    <row r="85" spans="2:4" s="17" customFormat="1" x14ac:dyDescent="0.2">
      <c r="B85" s="13"/>
      <c r="C85" s="13"/>
      <c r="D85" s="13"/>
    </row>
    <row r="86" spans="2:4" s="17" customFormat="1" x14ac:dyDescent="0.2">
      <c r="B86" s="13"/>
      <c r="C86" s="13"/>
      <c r="D86" s="13"/>
    </row>
    <row r="87" spans="2:4" s="17" customFormat="1" x14ac:dyDescent="0.2">
      <c r="B87" s="13"/>
      <c r="C87" s="13"/>
      <c r="D87" s="13"/>
    </row>
    <row r="88" spans="2:4" s="17" customFormat="1" x14ac:dyDescent="0.2">
      <c r="B88" s="13"/>
      <c r="C88" s="13"/>
      <c r="D88" s="13"/>
    </row>
    <row r="89" spans="2:4" s="17" customFormat="1" x14ac:dyDescent="0.2">
      <c r="B89" s="13"/>
      <c r="C89" s="13"/>
      <c r="D89" s="13"/>
    </row>
    <row r="90" spans="2:4" s="17" customFormat="1" x14ac:dyDescent="0.2">
      <c r="B90" s="13"/>
      <c r="C90" s="13"/>
      <c r="D90" s="13"/>
    </row>
    <row r="91" spans="2:4" s="17" customFormat="1" x14ac:dyDescent="0.2">
      <c r="B91" s="13"/>
      <c r="C91" s="13"/>
      <c r="D91" s="13"/>
    </row>
    <row r="92" spans="2:4" s="17" customFormat="1" x14ac:dyDescent="0.2">
      <c r="B92" s="13"/>
      <c r="C92" s="13"/>
      <c r="D92" s="13"/>
    </row>
    <row r="93" spans="2:4" s="17" customFormat="1" x14ac:dyDescent="0.2">
      <c r="B93" s="13"/>
      <c r="C93" s="13"/>
      <c r="D93" s="13"/>
    </row>
    <row r="94" spans="2:4" s="17" customFormat="1" x14ac:dyDescent="0.2">
      <c r="B94" s="13"/>
      <c r="C94" s="13"/>
      <c r="D94" s="13"/>
    </row>
    <row r="95" spans="2:4" s="17" customFormat="1" x14ac:dyDescent="0.2">
      <c r="B95" s="13"/>
      <c r="C95" s="13"/>
      <c r="D95" s="13"/>
    </row>
    <row r="96" spans="2:4" s="17" customFormat="1" x14ac:dyDescent="0.2">
      <c r="B96" s="13"/>
      <c r="C96" s="13"/>
      <c r="D96" s="13"/>
    </row>
    <row r="97" spans="2:4" s="17" customFormat="1" x14ac:dyDescent="0.2">
      <c r="B97" s="13"/>
      <c r="C97" s="13"/>
      <c r="D97" s="13"/>
    </row>
    <row r="98" spans="2:4" s="17" customFormat="1" x14ac:dyDescent="0.2">
      <c r="B98" s="13"/>
      <c r="C98" s="13"/>
      <c r="D98" s="13"/>
    </row>
    <row r="99" spans="2:4" s="17" customFormat="1" x14ac:dyDescent="0.2">
      <c r="B99" s="13"/>
      <c r="C99" s="13"/>
      <c r="D99" s="13"/>
    </row>
    <row r="100" spans="2:4" s="17" customFormat="1" x14ac:dyDescent="0.2">
      <c r="B100" s="13"/>
      <c r="C100" s="13"/>
      <c r="D100" s="13"/>
    </row>
    <row r="101" spans="2:4" s="17" customFormat="1" x14ac:dyDescent="0.2">
      <c r="B101" s="13"/>
      <c r="C101" s="13"/>
      <c r="D101" s="13"/>
    </row>
    <row r="102" spans="2:4" s="17" customFormat="1" x14ac:dyDescent="0.2">
      <c r="B102" s="13"/>
      <c r="C102" s="13"/>
      <c r="D102" s="13"/>
    </row>
    <row r="103" spans="2:4" s="17" customFormat="1" x14ac:dyDescent="0.2">
      <c r="B103" s="13"/>
      <c r="C103" s="13"/>
      <c r="D103" s="13"/>
    </row>
  </sheetData>
  <hyperlinks>
    <hyperlink ref="A1" location="Main!A1" display="Main" xr:uid="{5EB5F8F0-DB43-40E1-BCCD-0BF4C1495034}"/>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2C825-32B7-44C1-BFEE-9F9A224EC8E4}">
  <sheetPr codeName="Sheet20">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57047FCA-5C90-40DA-B8EC-D31DA02120EA}"/>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D6AF8-02FE-4F0D-BB86-FF1C29F67B79}">
  <sheetPr codeName="Sheet21">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D2AE32B5-B5D4-43BA-A82B-0A2E66C702F7}"/>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FF808-26EF-4FEF-9503-7A9238068BA7}">
  <sheetPr codeName="Sheet22">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D5E0ACB8-7FB3-414B-ABB1-F5EDF8CD8997}"/>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AF43C-8DBB-4315-AE73-DD9F8BC6FBCB}">
  <sheetPr codeName="Sheet23">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5F75E31B-9801-43F1-97C8-95D4B8098E74}"/>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80289-177D-4885-A954-3C8BC45DB500}">
  <sheetPr codeName="Sheet24">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8CF0C66E-C3A4-4004-A4FE-652624DA7616}"/>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3E69-7959-44A1-A3D6-1A6727A75D8B}">
  <sheetPr codeName="Sheet25">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EE73477C-41CD-444B-A5B2-DCA29F346FD5}"/>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2C825-70EC-492F-8857-2A09F27B0DCA}">
  <sheetPr codeName="Sheet26">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0A0C7F57-C864-4A3A-84A0-F6760CBF5D2F}"/>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5D1B-2EF2-406F-A656-7B26535D51DA}">
  <sheetPr codeName="Sheet27"/>
  <dimension ref="A1:F130"/>
  <sheetViews>
    <sheetView topLeftCell="A61" zoomScale="175" zoomScaleNormal="175" workbookViewId="0">
      <selection activeCell="B116" sqref="B116"/>
    </sheetView>
  </sheetViews>
  <sheetFormatPr defaultRowHeight="12" x14ac:dyDescent="0.2"/>
  <cols>
    <col min="1" max="16384" width="9.140625" style="1"/>
  </cols>
  <sheetData>
    <row r="1" spans="1:3" ht="15" x14ac:dyDescent="0.25">
      <c r="A1" s="2" t="s">
        <v>0</v>
      </c>
      <c r="B1" s="7">
        <f>+A2/11</f>
        <v>0.54545454545454541</v>
      </c>
    </row>
    <row r="2" spans="1:3" x14ac:dyDescent="0.2">
      <c r="A2" s="1">
        <f>SUM(A3:A130)</f>
        <v>6</v>
      </c>
      <c r="B2" s="1" t="s">
        <v>135</v>
      </c>
    </row>
    <row r="3" spans="1:3" x14ac:dyDescent="0.2">
      <c r="B3" s="1" t="s">
        <v>2</v>
      </c>
      <c r="C3" s="4">
        <v>42582</v>
      </c>
    </row>
    <row r="5" spans="1:3" x14ac:dyDescent="0.2">
      <c r="B5" s="1" t="s">
        <v>136</v>
      </c>
    </row>
    <row r="6" spans="1:3" x14ac:dyDescent="0.2">
      <c r="B6" s="1" t="s">
        <v>137</v>
      </c>
    </row>
    <row r="7" spans="1:3" x14ac:dyDescent="0.2">
      <c r="B7" s="1" t="s">
        <v>138</v>
      </c>
    </row>
    <row r="8" spans="1:3" x14ac:dyDescent="0.2">
      <c r="B8" s="1" t="s">
        <v>139</v>
      </c>
    </row>
    <row r="9" spans="1:3" x14ac:dyDescent="0.2">
      <c r="B9" s="1" t="s">
        <v>140</v>
      </c>
    </row>
    <row r="10" spans="1:3" x14ac:dyDescent="0.2">
      <c r="B10" s="1" t="s">
        <v>141</v>
      </c>
    </row>
    <row r="12" spans="1:3" x14ac:dyDescent="0.2">
      <c r="B12" s="1" t="s">
        <v>142</v>
      </c>
    </row>
    <row r="13" spans="1:3" x14ac:dyDescent="0.2">
      <c r="B13" s="1" t="s">
        <v>143</v>
      </c>
    </row>
    <row r="14" spans="1:3" x14ac:dyDescent="0.2">
      <c r="B14" s="1" t="s">
        <v>144</v>
      </c>
    </row>
    <row r="15" spans="1:3" x14ac:dyDescent="0.2">
      <c r="B15" s="1" t="s">
        <v>145</v>
      </c>
    </row>
    <row r="16" spans="1:3" x14ac:dyDescent="0.2">
      <c r="A16" s="1">
        <v>1</v>
      </c>
      <c r="B16" s="1" t="s">
        <v>146</v>
      </c>
    </row>
    <row r="17" spans="2:2" x14ac:dyDescent="0.2">
      <c r="B17" s="1" t="s">
        <v>147</v>
      </c>
    </row>
    <row r="19" spans="2:2" x14ac:dyDescent="0.2">
      <c r="B19" s="1" t="s">
        <v>148</v>
      </c>
    </row>
    <row r="20" spans="2:2" x14ac:dyDescent="0.2">
      <c r="B20" s="1" t="s">
        <v>149</v>
      </c>
    </row>
    <row r="22" spans="2:2" x14ac:dyDescent="0.2">
      <c r="B22" s="1" t="s">
        <v>150</v>
      </c>
    </row>
    <row r="24" spans="2:2" x14ac:dyDescent="0.2">
      <c r="B24" s="1" t="s">
        <v>185</v>
      </c>
    </row>
    <row r="25" spans="2:2" x14ac:dyDescent="0.2">
      <c r="B25" s="1" t="s">
        <v>186</v>
      </c>
    </row>
    <row r="26" spans="2:2" x14ac:dyDescent="0.2">
      <c r="B26" s="1" t="s">
        <v>187</v>
      </c>
    </row>
    <row r="27" spans="2:2" x14ac:dyDescent="0.2">
      <c r="B27" s="1" t="s">
        <v>188</v>
      </c>
    </row>
    <row r="28" spans="2:2" x14ac:dyDescent="0.2">
      <c r="B28" s="1" t="s">
        <v>189</v>
      </c>
    </row>
    <row r="29" spans="2:2" x14ac:dyDescent="0.2">
      <c r="B29" s="1" t="s">
        <v>190</v>
      </c>
    </row>
    <row r="31" spans="2:2" x14ac:dyDescent="0.2">
      <c r="B31" s="1" t="s">
        <v>151</v>
      </c>
    </row>
    <row r="32" spans="2:2" x14ac:dyDescent="0.2">
      <c r="B32" s="1" t="s">
        <v>152</v>
      </c>
    </row>
    <row r="33" spans="1:6" x14ac:dyDescent="0.2">
      <c r="A33" s="1">
        <v>0.5</v>
      </c>
      <c r="B33" s="1" t="s">
        <v>153</v>
      </c>
    </row>
    <row r="35" spans="1:6" x14ac:dyDescent="0.2">
      <c r="B35" s="1" t="s">
        <v>191</v>
      </c>
    </row>
    <row r="36" spans="1:6" x14ac:dyDescent="0.2">
      <c r="B36" s="1" t="s">
        <v>192</v>
      </c>
    </row>
    <row r="37" spans="1:6" x14ac:dyDescent="0.2">
      <c r="B37" s="1" t="s">
        <v>193</v>
      </c>
    </row>
    <row r="38" spans="1:6" x14ac:dyDescent="0.2">
      <c r="B38" s="1" t="s">
        <v>194</v>
      </c>
    </row>
    <row r="39" spans="1:6" x14ac:dyDescent="0.2">
      <c r="B39" s="1" t="s">
        <v>195</v>
      </c>
    </row>
    <row r="40" spans="1:6" x14ac:dyDescent="0.2">
      <c r="B40" s="1" t="s">
        <v>196</v>
      </c>
    </row>
    <row r="42" spans="1:6" x14ac:dyDescent="0.2">
      <c r="B42" s="1" t="s">
        <v>154</v>
      </c>
    </row>
    <row r="45" spans="1:6" x14ac:dyDescent="0.2">
      <c r="C45" s="1">
        <v>2016</v>
      </c>
      <c r="D45" s="1">
        <v>2015</v>
      </c>
      <c r="E45" s="1">
        <v>2014</v>
      </c>
      <c r="F45" s="1">
        <v>2013</v>
      </c>
    </row>
    <row r="46" spans="1:6" x14ac:dyDescent="0.2">
      <c r="C46" s="1">
        <v>89</v>
      </c>
      <c r="D46" s="1">
        <v>36</v>
      </c>
      <c r="E46" s="1">
        <v>41</v>
      </c>
      <c r="F46" s="1">
        <v>27</v>
      </c>
    </row>
    <row r="48" spans="1:6" x14ac:dyDescent="0.2">
      <c r="B48" s="1" t="s">
        <v>155</v>
      </c>
    </row>
    <row r="49" spans="2:3" x14ac:dyDescent="0.2">
      <c r="B49" s="1" t="s">
        <v>156</v>
      </c>
    </row>
    <row r="50" spans="2:3" x14ac:dyDescent="0.2">
      <c r="B50" s="1" t="s">
        <v>157</v>
      </c>
    </row>
    <row r="51" spans="2:3" x14ac:dyDescent="0.2">
      <c r="B51" s="1" t="s">
        <v>158</v>
      </c>
    </row>
    <row r="52" spans="2:3" x14ac:dyDescent="0.2">
      <c r="B52" s="1" t="s">
        <v>159</v>
      </c>
    </row>
    <row r="54" spans="2:3" x14ac:dyDescent="0.2">
      <c r="B54" s="1" t="s">
        <v>197</v>
      </c>
    </row>
    <row r="55" spans="2:3" x14ac:dyDescent="0.2">
      <c r="B55" s="1" t="s">
        <v>198</v>
      </c>
    </row>
    <row r="56" spans="2:3" x14ac:dyDescent="0.2">
      <c r="B56" s="1" t="s">
        <v>199</v>
      </c>
    </row>
    <row r="57" spans="2:3" x14ac:dyDescent="0.2">
      <c r="B57" s="1" t="s">
        <v>200</v>
      </c>
    </row>
    <row r="58" spans="2:3" x14ac:dyDescent="0.2">
      <c r="B58" s="1" t="s">
        <v>201</v>
      </c>
    </row>
    <row r="61" spans="2:3" x14ac:dyDescent="0.2">
      <c r="B61" s="1" t="s">
        <v>160</v>
      </c>
    </row>
    <row r="62" spans="2:3" x14ac:dyDescent="0.2">
      <c r="B62" s="1" t="s">
        <v>161</v>
      </c>
      <c r="C62" s="1">
        <v>8</v>
      </c>
    </row>
    <row r="63" spans="2:3" x14ac:dyDescent="0.2">
      <c r="B63" s="1" t="s">
        <v>7</v>
      </c>
      <c r="C63" s="1">
        <v>300</v>
      </c>
    </row>
    <row r="64" spans="2:3" x14ac:dyDescent="0.2">
      <c r="B64" s="1" t="s">
        <v>162</v>
      </c>
      <c r="C64" s="7">
        <v>0.02</v>
      </c>
    </row>
    <row r="65" spans="1:3" x14ac:dyDescent="0.2">
      <c r="C65" s="6">
        <f>+C62*C63*C64</f>
        <v>48</v>
      </c>
    </row>
    <row r="67" spans="1:3" x14ac:dyDescent="0.2">
      <c r="B67" s="1" t="s">
        <v>163</v>
      </c>
    </row>
    <row r="68" spans="1:3" x14ac:dyDescent="0.2">
      <c r="B68" s="1" t="s">
        <v>164</v>
      </c>
    </row>
    <row r="70" spans="1:3" x14ac:dyDescent="0.2">
      <c r="A70" s="1">
        <v>1</v>
      </c>
      <c r="B70" s="1" t="s">
        <v>165</v>
      </c>
    </row>
    <row r="71" spans="1:3" x14ac:dyDescent="0.2">
      <c r="B71" s="1" t="s">
        <v>166</v>
      </c>
    </row>
    <row r="72" spans="1:3" x14ac:dyDescent="0.2">
      <c r="A72" s="1">
        <v>0.5</v>
      </c>
      <c r="B72" s="1" t="s">
        <v>167</v>
      </c>
    </row>
    <row r="73" spans="1:3" x14ac:dyDescent="0.2">
      <c r="B73" s="1" t="s">
        <v>168</v>
      </c>
    </row>
    <row r="74" spans="1:3" x14ac:dyDescent="0.2">
      <c r="B74" s="1" t="s">
        <v>169</v>
      </c>
    </row>
    <row r="76" spans="1:3" x14ac:dyDescent="0.2">
      <c r="B76" s="1" t="s">
        <v>202</v>
      </c>
    </row>
    <row r="77" spans="1:3" x14ac:dyDescent="0.2">
      <c r="B77" s="1" t="s">
        <v>203</v>
      </c>
    </row>
    <row r="78" spans="1:3" x14ac:dyDescent="0.2">
      <c r="B78" s="1" t="s">
        <v>204</v>
      </c>
    </row>
    <row r="79" spans="1:3" x14ac:dyDescent="0.2">
      <c r="B79" s="1" t="s">
        <v>205</v>
      </c>
    </row>
    <row r="95" spans="2:4" x14ac:dyDescent="0.2">
      <c r="D95" s="5" t="s">
        <v>6</v>
      </c>
    </row>
    <row r="96" spans="2:4" x14ac:dyDescent="0.2">
      <c r="B96" s="1" t="s">
        <v>174</v>
      </c>
      <c r="C96" s="4">
        <v>42217</v>
      </c>
      <c r="D96" s="1">
        <v>25</v>
      </c>
    </row>
    <row r="97" spans="1:4" x14ac:dyDescent="0.2">
      <c r="B97" s="1" t="s">
        <v>173</v>
      </c>
      <c r="D97" s="1">
        <v>120</v>
      </c>
    </row>
    <row r="98" spans="1:4" x14ac:dyDescent="0.2">
      <c r="B98" s="1" t="s">
        <v>172</v>
      </c>
      <c r="D98" s="1">
        <v>0</v>
      </c>
    </row>
    <row r="99" spans="1:4" x14ac:dyDescent="0.2">
      <c r="B99" s="1" t="s">
        <v>171</v>
      </c>
      <c r="D99" s="1">
        <v>10</v>
      </c>
    </row>
    <row r="100" spans="1:4" x14ac:dyDescent="0.2">
      <c r="B100" s="1" t="s">
        <v>170</v>
      </c>
      <c r="C100" s="4">
        <v>42582</v>
      </c>
      <c r="D100" s="1">
        <f>SUM(D96:D99)</f>
        <v>155</v>
      </c>
    </row>
    <row r="102" spans="1:4" x14ac:dyDescent="0.2">
      <c r="B102" s="1" t="s">
        <v>175</v>
      </c>
    </row>
    <row r="103" spans="1:4" x14ac:dyDescent="0.2">
      <c r="B103" s="1" t="s">
        <v>177</v>
      </c>
    </row>
    <row r="104" spans="1:4" x14ac:dyDescent="0.2">
      <c r="A104" s="1">
        <v>1.5</v>
      </c>
      <c r="B104" s="1" t="s">
        <v>176</v>
      </c>
    </row>
    <row r="105" spans="1:4" x14ac:dyDescent="0.2">
      <c r="A105" s="1">
        <v>1</v>
      </c>
      <c r="B105" s="1" t="s">
        <v>178</v>
      </c>
    </row>
    <row r="106" spans="1:4" x14ac:dyDescent="0.2">
      <c r="B106" s="1" t="s">
        <v>179</v>
      </c>
    </row>
    <row r="107" spans="1:4" x14ac:dyDescent="0.2">
      <c r="B107" s="1" t="s">
        <v>180</v>
      </c>
    </row>
    <row r="108" spans="1:4" x14ac:dyDescent="0.2">
      <c r="B108" s="1" t="s">
        <v>181</v>
      </c>
    </row>
    <row r="109" spans="1:4" x14ac:dyDescent="0.2">
      <c r="B109" s="1" t="s">
        <v>182</v>
      </c>
    </row>
    <row r="110" spans="1:4" x14ac:dyDescent="0.2">
      <c r="B110" s="1" t="s">
        <v>183</v>
      </c>
    </row>
    <row r="111" spans="1:4" x14ac:dyDescent="0.2">
      <c r="A111" s="1">
        <v>0.5</v>
      </c>
      <c r="B111" s="1" t="s">
        <v>184</v>
      </c>
    </row>
    <row r="113" spans="2:2" x14ac:dyDescent="0.2">
      <c r="B113" s="1" t="s">
        <v>218</v>
      </c>
    </row>
    <row r="114" spans="2:2" x14ac:dyDescent="0.2">
      <c r="B114" s="1" t="s">
        <v>219</v>
      </c>
    </row>
    <row r="115" spans="2:2" x14ac:dyDescent="0.2">
      <c r="B115" s="1" t="s">
        <v>220</v>
      </c>
    </row>
    <row r="117" spans="2:2" x14ac:dyDescent="0.2">
      <c r="B117" s="1" t="s">
        <v>206</v>
      </c>
    </row>
    <row r="118" spans="2:2" x14ac:dyDescent="0.2">
      <c r="B118" s="1" t="s">
        <v>215</v>
      </c>
    </row>
    <row r="119" spans="2:2" x14ac:dyDescent="0.2">
      <c r="B119" s="1" t="s">
        <v>207</v>
      </c>
    </row>
    <row r="121" spans="2:2" x14ac:dyDescent="0.2">
      <c r="B121" s="1" t="s">
        <v>208</v>
      </c>
    </row>
    <row r="122" spans="2:2" x14ac:dyDescent="0.2">
      <c r="B122" s="1" t="s">
        <v>209</v>
      </c>
    </row>
    <row r="124" spans="2:2" x14ac:dyDescent="0.2">
      <c r="B124" s="1" t="s">
        <v>210</v>
      </c>
    </row>
    <row r="125" spans="2:2" x14ac:dyDescent="0.2">
      <c r="B125" s="1" t="s">
        <v>214</v>
      </c>
    </row>
    <row r="127" spans="2:2" x14ac:dyDescent="0.2">
      <c r="B127" s="1" t="s">
        <v>211</v>
      </c>
    </row>
    <row r="128" spans="2:2" x14ac:dyDescent="0.2">
      <c r="B128" s="1" t="s">
        <v>212</v>
      </c>
    </row>
    <row r="129" spans="2:2" x14ac:dyDescent="0.2">
      <c r="B129" s="1" t="s">
        <v>213</v>
      </c>
    </row>
    <row r="130" spans="2:2" x14ac:dyDescent="0.2">
      <c r="B130" s="1" t="s">
        <v>213</v>
      </c>
    </row>
  </sheetData>
  <hyperlinks>
    <hyperlink ref="A1" location="Main!A1" display="Main" xr:uid="{FCD98AF8-8303-4D64-BC78-CE179560A66A}"/>
  </hyperlink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2F490-B5C7-4234-850F-39B2F704D07C}">
  <sheetPr codeName="Sheet28">
    <tabColor rgb="FFFFFF00"/>
  </sheetPr>
  <dimension ref="A1:B24"/>
  <sheetViews>
    <sheetView tabSelected="1" zoomScale="175" zoomScaleNormal="175" workbookViewId="0">
      <selection activeCell="B2" sqref="B2"/>
    </sheetView>
  </sheetViews>
  <sheetFormatPr defaultRowHeight="12" x14ac:dyDescent="0.2"/>
  <cols>
    <col min="1" max="16384" width="9.140625" style="1"/>
  </cols>
  <sheetData>
    <row r="1" spans="1:2" ht="15" x14ac:dyDescent="0.25">
      <c r="A1" s="2" t="s">
        <v>0</v>
      </c>
      <c r="B1" s="18" t="s">
        <v>367</v>
      </c>
    </row>
    <row r="2" spans="1:2" ht="15" x14ac:dyDescent="0.25">
      <c r="A2" s="2"/>
      <c r="B2" s="1" t="s">
        <v>357</v>
      </c>
    </row>
    <row r="3" spans="1:2" ht="15" x14ac:dyDescent="0.25">
      <c r="A3" s="2"/>
      <c r="B3" s="1" t="s">
        <v>358</v>
      </c>
    </row>
    <row r="4" spans="1:2" ht="15" x14ac:dyDescent="0.25">
      <c r="A4" s="2"/>
      <c r="B4" s="1" t="s">
        <v>359</v>
      </c>
    </row>
    <row r="5" spans="1:2" ht="15" x14ac:dyDescent="0.25">
      <c r="A5" s="2"/>
      <c r="B5" s="1" t="s">
        <v>361</v>
      </c>
    </row>
    <row r="6" spans="1:2" ht="15" x14ac:dyDescent="0.25">
      <c r="A6" s="2"/>
      <c r="B6" s="1" t="s">
        <v>362</v>
      </c>
    </row>
    <row r="7" spans="1:2" ht="15" x14ac:dyDescent="0.25">
      <c r="A7" s="2"/>
      <c r="B7" s="1" t="s">
        <v>366</v>
      </c>
    </row>
    <row r="8" spans="1:2" ht="15" x14ac:dyDescent="0.25">
      <c r="A8" s="2"/>
      <c r="B8" s="1" t="s">
        <v>363</v>
      </c>
    </row>
    <row r="9" spans="1:2" ht="15" x14ac:dyDescent="0.25">
      <c r="A9" s="2"/>
      <c r="B9" s="1" t="s">
        <v>364</v>
      </c>
    </row>
    <row r="10" spans="1:2" ht="15" x14ac:dyDescent="0.25">
      <c r="A10" s="2"/>
      <c r="B10" s="1" t="s">
        <v>365</v>
      </c>
    </row>
    <row r="11" spans="1:2" ht="15" x14ac:dyDescent="0.25">
      <c r="A11" s="2"/>
      <c r="B11" s="1" t="s">
        <v>360</v>
      </c>
    </row>
    <row r="12" spans="1:2" ht="15" x14ac:dyDescent="0.25">
      <c r="A12" s="2"/>
    </row>
    <row r="13" spans="1:2" ht="15" x14ac:dyDescent="0.25">
      <c r="A13" s="2"/>
    </row>
    <row r="14" spans="1:2" ht="15" x14ac:dyDescent="0.25">
      <c r="A14" s="2"/>
    </row>
    <row r="15" spans="1:2" ht="15" x14ac:dyDescent="0.25">
      <c r="A15" s="2"/>
    </row>
    <row r="24" spans="2:2" x14ac:dyDescent="0.2">
      <c r="B24" s="1" t="s">
        <v>356</v>
      </c>
    </row>
  </sheetData>
  <hyperlinks>
    <hyperlink ref="A1" location="Main!A1" display="Main" xr:uid="{9AEA5FD7-4B04-4795-81AD-49332D0A29D6}"/>
  </hyperlink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C0990-B6C9-44F2-8C89-8036462F9B51}">
  <sheetPr codeName="Sheet29">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A1AFD92A-1C5F-4495-BD88-1B6341EEEEB9}"/>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CA22D-65C3-4D85-9F97-86968A30249A}">
  <sheetPr codeName="Sheet30">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D3EB00BC-3C2F-4D04-BFCF-FABCBBF86DB6}"/>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0611-A500-436B-B19E-20DBD6D7FC38}">
  <sheetPr codeName="Sheet31">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817E424F-B68B-4A2C-AABA-5FB3E895159F}"/>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79B8F-3203-4DF5-8EDF-F8A7A2049923}">
  <sheetPr codeName="Sheet32">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E25EB01B-5583-41C6-9864-964CD2C78406}"/>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DBEE1-88CD-4C86-9ABB-EBC1A91D5BF0}">
  <sheetPr codeName="Sheet33">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33F9B56C-D6A4-4241-8796-08503D178C6B}"/>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BB32-017E-46F8-AC01-B01311276F25}">
  <sheetPr codeName="Sheet34">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8BE755A8-4AA8-4B2C-88A2-4692AF4CE786}"/>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AF603-21B3-48CA-A43A-91198258C01F}">
  <sheetPr codeName="Sheet35">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A0890B5B-9088-4996-A413-05B6EBE44E81}"/>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41830-1771-4356-8435-C93BC7C70079}">
  <sheetPr codeName="Sheet36">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61ECAC21-5769-4698-BF5F-366212964130}"/>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357B3-DDE8-4F31-8A4E-2C3387CE877B}">
  <sheetPr codeName="Sheet37">
    <tabColor rgb="FFFFFF00"/>
  </sheetPr>
  <dimension ref="A1"/>
  <sheetViews>
    <sheetView workbookViewId="0">
      <selection activeCell="G37" sqref="G37"/>
    </sheetView>
  </sheetViews>
  <sheetFormatPr defaultRowHeight="12" x14ac:dyDescent="0.2"/>
  <cols>
    <col min="1" max="16384" width="9.140625" style="1"/>
  </cols>
  <sheetData>
    <row r="1" spans="1:1" ht="15" x14ac:dyDescent="0.25">
      <c r="A1" s="2" t="s">
        <v>0</v>
      </c>
    </row>
  </sheetData>
  <hyperlinks>
    <hyperlink ref="A1" location="Main!A1" display="Main" xr:uid="{F91779CF-4952-420C-9EFC-31ACBBEA6CBB}"/>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DFB59-BD52-4D6E-8AE7-ABDDA0638BCC}">
  <sheetPr codeName="Sheet38"/>
  <dimension ref="A1:D79"/>
  <sheetViews>
    <sheetView topLeftCell="A14" zoomScaleNormal="100" workbookViewId="0">
      <selection activeCell="C44" sqref="C44"/>
    </sheetView>
  </sheetViews>
  <sheetFormatPr defaultRowHeight="12" x14ac:dyDescent="0.2"/>
  <cols>
    <col min="1" max="1" width="9.140625" style="1"/>
    <col min="2" max="2" width="9.42578125" style="1" customWidth="1"/>
    <col min="3" max="4" width="35.7109375" style="1" customWidth="1"/>
    <col min="5" max="16384" width="9.140625" style="1"/>
  </cols>
  <sheetData>
    <row r="1" spans="1:4" ht="15" x14ac:dyDescent="0.25">
      <c r="A1" s="2" t="s">
        <v>0</v>
      </c>
    </row>
    <row r="2" spans="1:4" x14ac:dyDescent="0.2">
      <c r="B2" s="1" t="s">
        <v>272</v>
      </c>
    </row>
    <row r="3" spans="1:4" x14ac:dyDescent="0.2">
      <c r="B3" s="1" t="s">
        <v>2</v>
      </c>
      <c r="C3" s="4">
        <v>44286</v>
      </c>
    </row>
    <row r="7" spans="1:4" ht="24" x14ac:dyDescent="0.2">
      <c r="A7" s="7">
        <f>7.5/9</f>
        <v>0.83333333333333337</v>
      </c>
      <c r="B7" s="14" t="s">
        <v>273</v>
      </c>
      <c r="C7" s="14" t="s">
        <v>276</v>
      </c>
      <c r="D7" s="14" t="s">
        <v>274</v>
      </c>
    </row>
    <row r="8" spans="1:4" ht="174" customHeight="1" x14ac:dyDescent="0.2">
      <c r="B8" s="14" t="s">
        <v>275</v>
      </c>
      <c r="C8" s="14" t="s">
        <v>298</v>
      </c>
      <c r="D8" s="14" t="s">
        <v>299</v>
      </c>
    </row>
    <row r="9" spans="1:4" ht="197.25" customHeight="1" x14ac:dyDescent="0.2">
      <c r="B9" s="14" t="s">
        <v>277</v>
      </c>
      <c r="C9" s="14" t="s">
        <v>300</v>
      </c>
      <c r="D9" s="14" t="s">
        <v>301</v>
      </c>
    </row>
    <row r="10" spans="1:4" ht="134.25" customHeight="1" x14ac:dyDescent="0.2">
      <c r="B10" s="14" t="s">
        <v>278</v>
      </c>
      <c r="C10" s="14" t="s">
        <v>302</v>
      </c>
      <c r="D10" s="14" t="s">
        <v>303</v>
      </c>
    </row>
    <row r="11" spans="1:4" x14ac:dyDescent="0.2">
      <c r="B11" s="14"/>
      <c r="C11" s="14"/>
      <c r="D11" s="14"/>
    </row>
    <row r="12" spans="1:4" x14ac:dyDescent="0.2">
      <c r="B12" s="14"/>
      <c r="C12" s="14"/>
      <c r="D12" s="14"/>
    </row>
    <row r="13" spans="1:4" x14ac:dyDescent="0.2">
      <c r="B13" s="14"/>
      <c r="C13" s="14"/>
      <c r="D13" s="14"/>
    </row>
    <row r="14" spans="1:4" x14ac:dyDescent="0.2">
      <c r="B14" s="14"/>
      <c r="C14" s="14"/>
      <c r="D14" s="14"/>
    </row>
    <row r="15" spans="1:4" x14ac:dyDescent="0.2">
      <c r="B15" s="14"/>
      <c r="C15" s="14"/>
      <c r="D15" s="14"/>
    </row>
    <row r="16" spans="1:4" x14ac:dyDescent="0.2">
      <c r="B16" s="14"/>
      <c r="C16" s="14"/>
      <c r="D16" s="14"/>
    </row>
    <row r="17" spans="2:4" x14ac:dyDescent="0.2">
      <c r="B17" s="14"/>
      <c r="C17" s="14"/>
      <c r="D17" s="14"/>
    </row>
    <row r="18" spans="2:4" x14ac:dyDescent="0.2">
      <c r="B18" s="14"/>
      <c r="C18" s="14"/>
      <c r="D18" s="14"/>
    </row>
    <row r="19" spans="2:4" x14ac:dyDescent="0.2">
      <c r="B19" s="14"/>
      <c r="C19" s="14"/>
      <c r="D19" s="14"/>
    </row>
    <row r="29" spans="2:4" x14ac:dyDescent="0.2">
      <c r="B29" s="16" t="s">
        <v>279</v>
      </c>
    </row>
    <row r="30" spans="2:4" x14ac:dyDescent="0.2">
      <c r="B30" s="1" t="s">
        <v>280</v>
      </c>
    </row>
    <row r="31" spans="2:4" x14ac:dyDescent="0.2">
      <c r="B31" s="17" t="s">
        <v>305</v>
      </c>
    </row>
    <row r="32" spans="2:4" x14ac:dyDescent="0.2">
      <c r="B32" s="17" t="s">
        <v>306</v>
      </c>
    </row>
    <row r="33" spans="2:2" x14ac:dyDescent="0.2">
      <c r="B33" s="17" t="s">
        <v>307</v>
      </c>
    </row>
    <row r="34" spans="2:2" x14ac:dyDescent="0.2">
      <c r="B34" s="17"/>
    </row>
    <row r="35" spans="2:2" x14ac:dyDescent="0.2">
      <c r="B35" s="15" t="s">
        <v>309</v>
      </c>
    </row>
    <row r="36" spans="2:2" x14ac:dyDescent="0.2">
      <c r="B36" s="17" t="s">
        <v>308</v>
      </c>
    </row>
    <row r="37" spans="2:2" x14ac:dyDescent="0.2">
      <c r="B37" s="17" t="s">
        <v>310</v>
      </c>
    </row>
    <row r="38" spans="2:2" x14ac:dyDescent="0.2">
      <c r="B38" s="17" t="s">
        <v>311</v>
      </c>
    </row>
    <row r="40" spans="2:2" x14ac:dyDescent="0.2">
      <c r="B40" s="1" t="s">
        <v>312</v>
      </c>
    </row>
    <row r="41" spans="2:2" x14ac:dyDescent="0.2">
      <c r="B41" s="1" t="s">
        <v>313</v>
      </c>
    </row>
    <row r="45" spans="2:2" x14ac:dyDescent="0.2">
      <c r="B45" s="16" t="s">
        <v>281</v>
      </c>
    </row>
    <row r="46" spans="2:2" x14ac:dyDescent="0.2">
      <c r="B46" s="1" t="s">
        <v>282</v>
      </c>
    </row>
    <row r="47" spans="2:2" x14ac:dyDescent="0.2">
      <c r="B47" s="1" t="s">
        <v>283</v>
      </c>
    </row>
    <row r="63" spans="2:2" x14ac:dyDescent="0.2">
      <c r="B63" s="16" t="s">
        <v>284</v>
      </c>
    </row>
    <row r="64" spans="2:2" x14ac:dyDescent="0.2">
      <c r="B64" s="1" t="s">
        <v>285</v>
      </c>
    </row>
    <row r="65" spans="2:2" x14ac:dyDescent="0.2">
      <c r="B65" s="1" t="s">
        <v>286</v>
      </c>
    </row>
    <row r="66" spans="2:2" x14ac:dyDescent="0.2">
      <c r="B66" s="1" t="s">
        <v>287</v>
      </c>
    </row>
    <row r="68" spans="2:2" x14ac:dyDescent="0.2">
      <c r="B68" s="1" t="s">
        <v>288</v>
      </c>
    </row>
    <row r="69" spans="2:2" x14ac:dyDescent="0.2">
      <c r="B69" s="1" t="s">
        <v>289</v>
      </c>
    </row>
    <row r="70" spans="2:2" x14ac:dyDescent="0.2">
      <c r="B70" s="1" t="s">
        <v>290</v>
      </c>
    </row>
    <row r="71" spans="2:2" x14ac:dyDescent="0.2">
      <c r="B71" s="1" t="s">
        <v>291</v>
      </c>
    </row>
    <row r="74" spans="2:2" x14ac:dyDescent="0.2">
      <c r="B74" s="16" t="s">
        <v>292</v>
      </c>
    </row>
    <row r="75" spans="2:2" x14ac:dyDescent="0.2">
      <c r="B75" s="1" t="s">
        <v>293</v>
      </c>
    </row>
    <row r="76" spans="2:2" x14ac:dyDescent="0.2">
      <c r="B76" s="1" t="s">
        <v>294</v>
      </c>
    </row>
    <row r="77" spans="2:2" x14ac:dyDescent="0.2">
      <c r="B77" s="1" t="s">
        <v>295</v>
      </c>
    </row>
    <row r="78" spans="2:2" x14ac:dyDescent="0.2">
      <c r="B78" s="1" t="s">
        <v>296</v>
      </c>
    </row>
    <row r="79" spans="2:2" x14ac:dyDescent="0.2">
      <c r="B79" s="1" t="s">
        <v>297</v>
      </c>
    </row>
  </sheetData>
  <hyperlinks>
    <hyperlink ref="A1" location="Main!A1" display="Main" xr:uid="{02030AFC-B635-44EC-B53E-C312F9F3522A}"/>
  </hyperlinks>
  <pageMargins left="0.7" right="0.7" top="0.75" bottom="0.75" header="0.3" footer="0.3"/>
  <pageSetup paperSize="9"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6347C-5AC9-449C-8C0F-FA7CEA29332D}">
  <sheetPr codeName="Sheet39">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273A9F4B-226B-4B39-8C8C-24C37445381C}"/>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09B48-8587-495F-8DDD-E9E3C69C299C}">
  <sheetPr codeName="Sheet40">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8A8AAF6F-1829-4A72-925D-E92DF20B9252}"/>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D6BA-5842-4D09-A458-44431A0965F1}">
  <sheetPr codeName="Sheet41">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4AAE9C2E-7A33-4847-9D97-FD018102FD76}"/>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661D3-9B16-41CE-9A41-F238271FBF0A}">
  <sheetPr codeName="Sheet42">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25212744-4ABC-4AA3-94C2-880B5E77017E}"/>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CA6BE-932E-422B-B2B6-DFC0CD519A01}">
  <sheetPr codeName="Sheet43">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C3B7FC9D-4E9E-41D2-B1DC-6AA8E01B5B5D}"/>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58A3F-62A2-4DF1-B8E3-70CFAAA80880}">
  <sheetPr codeName="Sheet44">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4C08F034-B70A-48AF-B1D6-367EBC10FE38}"/>
  </hyperlink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AC0C-678A-49F7-A30E-FF12FE41475F}">
  <sheetPr codeName="Sheet45">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F4290CDD-CEDE-4C1C-85B4-98C71F23A2DA}"/>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E9DD9-A323-4408-BB7B-BD94760308EC}">
  <sheetPr codeName="Sheet46">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CC3E0440-A6FD-47AA-B750-90F8867E0A14}"/>
  </hyperlink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6A356-814E-40C8-910F-777630D621AB}">
  <sheetPr codeName="Sheet47">
    <tabColor rgb="FFFFFF00"/>
  </sheetPr>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A2D9EF03-6CB5-417D-B372-8EF13432BD99}"/>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Main</vt:lpstr>
      <vt:lpstr>AMQ01</vt:lpstr>
      <vt:lpstr>AMQ02</vt:lpstr>
      <vt:lpstr>AMQ03</vt:lpstr>
      <vt:lpstr>AMQ04</vt:lpstr>
      <vt:lpstr>AMQ05</vt:lpstr>
      <vt:lpstr>AMQ06</vt:lpstr>
      <vt:lpstr>AMQ07</vt:lpstr>
      <vt:lpstr>AMQ08</vt:lpstr>
      <vt:lpstr>AMQ09</vt:lpstr>
      <vt:lpstr>AMQ10</vt:lpstr>
      <vt:lpstr>AMQ11</vt:lpstr>
      <vt:lpstr>AMQ12</vt:lpstr>
      <vt:lpstr>AMQ13</vt:lpstr>
      <vt:lpstr>AMQ14</vt:lpstr>
      <vt:lpstr>AMQ15</vt:lpstr>
      <vt:lpstr>AMQ16</vt:lpstr>
      <vt:lpstr>AMQ17</vt:lpstr>
      <vt:lpstr>AMQ18</vt:lpstr>
      <vt:lpstr>AMQ19</vt:lpstr>
      <vt:lpstr>AMQ20</vt:lpstr>
      <vt:lpstr>AMQ21</vt:lpstr>
      <vt:lpstr>AMQ22</vt:lpstr>
      <vt:lpstr>AMQ23</vt:lpstr>
      <vt:lpstr>AMQ24</vt:lpstr>
      <vt:lpstr>AMQ25</vt:lpstr>
      <vt:lpstr>AMQ26</vt:lpstr>
      <vt:lpstr>AMQ27</vt:lpstr>
      <vt:lpstr>AMQ28</vt:lpstr>
      <vt:lpstr>AMQ29</vt:lpstr>
      <vt:lpstr>AMQ30</vt:lpstr>
      <vt:lpstr>AMQ31</vt:lpstr>
      <vt:lpstr>AMQ32</vt:lpstr>
      <vt:lpstr>AMQ33</vt:lpstr>
      <vt:lpstr>AMQ34</vt:lpstr>
      <vt:lpstr>AMQ35</vt:lpstr>
      <vt:lpstr>AMQ36</vt:lpstr>
      <vt:lpstr>AMQ37</vt:lpstr>
      <vt:lpstr>AMQ38</vt:lpstr>
      <vt:lpstr>AMQ39</vt:lpstr>
      <vt:lpstr>AMQ40</vt:lpstr>
      <vt:lpstr>AMQ41</vt:lpstr>
      <vt:lpstr>AMQ42</vt:lpstr>
      <vt:lpstr>AMQ43</vt:lpstr>
      <vt:lpstr>AMQ44</vt:lpstr>
      <vt:lpstr>AMQ45</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dcterms:created xsi:type="dcterms:W3CDTF">2023-05-10T18:45:07Z</dcterms:created>
  <dcterms:modified xsi:type="dcterms:W3CDTF">2023-05-31T15:08:00Z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2023-05-10T18:45:08Z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aa069414-d497-4452-938f-1e3843e23531</vt:lpwstr>
  </property>
  <property fmtid="{D5CDD505-2E9C-101B-9397-08002B2CF9AE}" pid="8" name="MSIP_Label_ea60d57e-af5b-4752-ac57-3e4f28ca11dc_ContentBits">
    <vt:lpwstr>0</vt:lpwstr>
  </property>
</Properties>
</file>