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FINREP Class Notes/"/>
    </mc:Choice>
  </mc:AlternateContent>
  <xr:revisionPtr revIDLastSave="504" documentId="8_{5FA2CAF7-EB86-4898-9CAF-6510B911AC56}" xr6:coauthVersionLast="47" xr6:coauthVersionMax="47" xr10:uidLastSave="{69538FEF-0BC2-4FAF-85FE-3000285E58A3}"/>
  <bookViews>
    <workbookView xWindow="690" yWindow="1170" windowWidth="16200" windowHeight="11385" activeTab="3" xr2:uid="{1D4F884C-D501-4C54-A587-936850D3F000}"/>
  </bookViews>
  <sheets>
    <sheet name="Main" sheetId="1" r:id="rId1"/>
    <sheet name="Module 7" sheetId="2" r:id="rId2"/>
    <sheet name="WSE7.1" sheetId="3" r:id="rId3"/>
    <sheet name="WSE7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5" l="1"/>
  <c r="E62" i="5"/>
  <c r="E55" i="5"/>
  <c r="F56" i="5" s="1"/>
  <c r="D40" i="5"/>
  <c r="C39" i="5"/>
  <c r="D39" i="5"/>
  <c r="F33" i="5"/>
  <c r="E50" i="5"/>
  <c r="F29" i="5"/>
  <c r="D15" i="5"/>
  <c r="E27" i="5" s="1"/>
  <c r="D43" i="5" s="1"/>
  <c r="E45" i="5" s="1"/>
  <c r="F46" i="5" s="1"/>
  <c r="C44" i="3"/>
  <c r="D44" i="3"/>
  <c r="E48" i="3" s="1"/>
  <c r="D30" i="3"/>
  <c r="D32" i="3" s="1"/>
  <c r="E36" i="3" s="1"/>
  <c r="C27" i="3"/>
  <c r="D25" i="3"/>
  <c r="E37" i="3" s="1"/>
  <c r="D7" i="3"/>
  <c r="C26" i="3"/>
  <c r="C44" i="2"/>
  <c r="D44" i="2"/>
  <c r="E48" i="2" s="1"/>
  <c r="D14" i="2"/>
  <c r="D15" i="2" s="1"/>
  <c r="C32" i="2"/>
  <c r="D32" i="2"/>
  <c r="D45" i="2" s="1"/>
  <c r="F49" i="2" s="1"/>
  <c r="D19" i="2"/>
  <c r="D21" i="2" s="1"/>
  <c r="D41" i="5" l="1"/>
  <c r="D38" i="5"/>
  <c r="D42" i="5" s="1"/>
  <c r="E28" i="5"/>
  <c r="F50" i="2"/>
  <c r="D46" i="2"/>
  <c r="D45" i="3"/>
  <c r="F50" i="3" s="1"/>
  <c r="D27" i="3"/>
  <c r="D33" i="3" s="1"/>
  <c r="E35" i="3" s="1"/>
  <c r="F38" i="3" s="1"/>
  <c r="E25" i="2"/>
  <c r="E23" i="2"/>
  <c r="D33" i="2"/>
  <c r="D34" i="2" s="1"/>
  <c r="F37" i="2" s="1"/>
  <c r="E36" i="2" s="1"/>
  <c r="E24" i="2"/>
  <c r="F51" i="5" l="1"/>
  <c r="F52" i="5" s="1"/>
  <c r="D46" i="3"/>
  <c r="F49" i="3" s="1"/>
  <c r="F26" i="2"/>
</calcChain>
</file>

<file path=xl/sharedStrings.xml><?xml version="1.0" encoding="utf-8"?>
<sst xmlns="http://schemas.openxmlformats.org/spreadsheetml/2006/main" count="142" uniqueCount="106">
  <si>
    <t>Main</t>
  </si>
  <si>
    <t>Module</t>
  </si>
  <si>
    <t>WSE</t>
  </si>
  <si>
    <t>Module 7</t>
  </si>
  <si>
    <t>Class Notes</t>
  </si>
  <si>
    <t>Activity 1</t>
  </si>
  <si>
    <t>Stewart</t>
  </si>
  <si>
    <t>YE</t>
  </si>
  <si>
    <t>carrying amounr</t>
  </si>
  <si>
    <t>cost</t>
  </si>
  <si>
    <t>AD</t>
  </si>
  <si>
    <t>depr</t>
  </si>
  <si>
    <t>years SL</t>
  </si>
  <si>
    <t>FV</t>
  </si>
  <si>
    <t>selling cost</t>
  </si>
  <si>
    <t>selling costs</t>
  </si>
  <si>
    <t>held at lower of NBV and FVLCTS</t>
  </si>
  <si>
    <t>FVLCTS</t>
  </si>
  <si>
    <t>Selling cost</t>
  </si>
  <si>
    <t>reverse impairment</t>
  </si>
  <si>
    <t>depr charge for year</t>
  </si>
  <si>
    <t>11/180</t>
  </si>
  <si>
    <t>&lt;&lt;&lt;&lt;remember the depr charge from date held for sale and year end date.</t>
  </si>
  <si>
    <t>dr - NCA held for sale</t>
  </si>
  <si>
    <t>dr - SPL impairment loss</t>
  </si>
  <si>
    <t>dr - Fleet AD</t>
  </si>
  <si>
    <t>cr - Fleet cost</t>
  </si>
  <si>
    <t>being classification to NCA assets held for sale.</t>
  </si>
  <si>
    <t>being reversal of impairment loss on NCAHFS</t>
  </si>
  <si>
    <t>LCTS</t>
  </si>
  <si>
    <t>dr - NCAHFS</t>
  </si>
  <si>
    <t>cr - SPL reversal of impairment</t>
  </si>
  <si>
    <t>&lt;&lt;&lt;reversal goes aginst NCAHFS</t>
  </si>
  <si>
    <t>cr - NCAHFS</t>
  </si>
  <si>
    <t>CA</t>
  </si>
  <si>
    <t>Gain on disposal</t>
  </si>
  <si>
    <t>dr - Bank</t>
  </si>
  <si>
    <t>cr - SPL gain on disposal</t>
  </si>
  <si>
    <t>being gain on disposal of NCAHFS</t>
  </si>
  <si>
    <t>WSE7.1</t>
  </si>
  <si>
    <t>Pereia plc</t>
  </si>
  <si>
    <t>Policy is straight line 40 years</t>
  </si>
  <si>
    <t>months</t>
  </si>
  <si>
    <t>NBV</t>
  </si>
  <si>
    <t>lower fo CA and FVLCTS</t>
  </si>
  <si>
    <t>impairment to recognise</t>
  </si>
  <si>
    <t>dr - Property AD</t>
  </si>
  <si>
    <t>cr - Property cost</t>
  </si>
  <si>
    <t>Sale</t>
  </si>
  <si>
    <t>proceeds</t>
  </si>
  <si>
    <t>gain on sale</t>
  </si>
  <si>
    <t>cr - SPL gain on sale</t>
  </si>
  <si>
    <t>dr - bank</t>
  </si>
  <si>
    <t>Nailed the journals but crucially there are marks in these questions for the chat around how and why to clasffiy.  Stock sentences which need to be included.</t>
  </si>
  <si>
    <t>Have included these stock sentences in italics</t>
  </si>
  <si>
    <t>Requirement 1</t>
  </si>
  <si>
    <t>the sale of the property qualified as highly probable on 01/09/2028 as:</t>
  </si>
  <si>
    <t>&gt;on 31/07/2028 the board (committed) to sell the asser</t>
  </si>
  <si>
    <t>&gt;on 01/09/2027 the property was actively marketed</t>
  </si>
  <si>
    <t>&gt;the property was sold at a reasonable price, not significantly different to its carrying amount</t>
  </si>
  <si>
    <t>&gt;the sale was made on 15/04/2028, within 12 months of 01/09/2028 (as expected)</t>
  </si>
  <si>
    <t>The asset shold be depreciated up to 01/09/2028 to give th ecarrying amount of £8,375k, at which point it is classified as a NCAHFS, spereatey from PPE</t>
  </si>
  <si>
    <t>On classification as a NCAHFS at of £8,300k, and impairment loss of £75k is recognised in profit and loss.</t>
  </si>
  <si>
    <t>There are no significant change in FV to 31/12/2028 so there is no reversal of original impairment nor is there further impairment.</t>
  </si>
  <si>
    <t>being impairment loss on property transferred to non-current assets classified as held for sale</t>
  </si>
  <si>
    <t>being gain on disposal of non-current assets classified as held for sale</t>
  </si>
  <si>
    <t>&lt;&lt;&lt;&lt;&lt;this is a good habit to get into as these appear on the tutor answer templates.</t>
  </si>
  <si>
    <t>Nonc current assets held for sale and discontinued operations</t>
  </si>
  <si>
    <t>IFRS 5</t>
  </si>
  <si>
    <t>read through 7.3 presentation and disclosure for homework</t>
  </si>
  <si>
    <t>Kizys plc</t>
  </si>
  <si>
    <t>Fibre optics</t>
  </si>
  <si>
    <t>Assets held for sale question</t>
  </si>
  <si>
    <t>decision made by the board to sell on 31/3/24</t>
  </si>
  <si>
    <t>£'000</t>
  </si>
  <si>
    <t>LCOD</t>
  </si>
  <si>
    <t>as at 31/12/24</t>
  </si>
  <si>
    <t>no depreciation charge from 01/06 as asset move to held for sale</t>
  </si>
  <si>
    <t>this is because the board has decided to sell</t>
  </si>
  <si>
    <t xml:space="preserve">it has been marketed </t>
  </si>
  <si>
    <t>it sold within 12m</t>
  </si>
  <si>
    <t>dr - SPL impeirment</t>
  </si>
  <si>
    <t>cr - PPE cost</t>
  </si>
  <si>
    <t xml:space="preserve">being asset classfied as NCAHFS </t>
  </si>
  <si>
    <t>being sale of NCAHFS</t>
  </si>
  <si>
    <t>cr - bank</t>
  </si>
  <si>
    <t>being settlement of outstanding fibre optic liabilities</t>
  </si>
  <si>
    <t>Classfication</t>
  </si>
  <si>
    <t>Remeasurement</t>
  </si>
  <si>
    <t>FV net asset LCTS</t>
  </si>
  <si>
    <t>FV liabilities</t>
  </si>
  <si>
    <t>FV assets LCTS</t>
  </si>
  <si>
    <t>Increase in value</t>
  </si>
  <si>
    <t>reversal of impairment loss</t>
  </si>
  <si>
    <t>&lt;&lt;can only increase to the prior carry / cumulative total of all previous impairments</t>
  </si>
  <si>
    <t>cr - SPL reversal of impairment loss at year end</t>
  </si>
  <si>
    <t>cr - Liabilities directly associated with non-current assets classified as held for sale</t>
  </si>
  <si>
    <t>Dr - Trade payables</t>
  </si>
  <si>
    <t>dr - Liabilities directly associated with non-current assets classified as held for sale</t>
  </si>
  <si>
    <t>being settlement of liabilities directly associated with non-current assets classified as held for sale</t>
  </si>
  <si>
    <t>Statement of financial position</t>
  </si>
  <si>
    <t>NCAHFS</t>
  </si>
  <si>
    <t>Current assets</t>
  </si>
  <si>
    <t>Current liabilities</t>
  </si>
  <si>
    <t>Liabilities directly associated with non-current assets classified as held for sale</t>
  </si>
  <si>
    <t>WSE7.2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</si>
</sst>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  <xf numFmtId="0" fontId="1" fillId="0" borderId="0" xfId="0" quotePrefix="1" applyFont="1"/>
    <xf numFmtId="0" fontId="1" fillId="2" borderId="0" xfId="0" applyFont="1" applyFill="1"/>
    <xf numFmtId="3" fontId="1" fillId="0" borderId="0" xfId="0" applyNumberFormat="1" applyFont="1" applyBorder="1"/>
    <xf numFmtId="0" fontId="3" fillId="0" borderId="0" xfId="0" applyFont="1"/>
    <xf numFmtId="3" fontId="3" fillId="0" borderId="0" xfId="0" applyNumberFormat="1" applyFont="1" applyBorder="1"/>
    <xf numFmtId="0" fontId="4" fillId="0" borderId="0" xfId="0" applyFont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30153</xdr:colOff>
      <xdr:row>14</xdr:row>
      <xdr:rowOff>145677</xdr:rowOff>
    </xdr:from>
    <xdr:to>
      <xdr:col>16</xdr:col>
      <xdr:colOff>494953</xdr:colOff>
      <xdr:row>35</xdr:row>
      <xdr:rowOff>145677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5E1F2E-E1E2-EC39-513A-52901360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0977" y="1748118"/>
          <a:ext cx="4095505" cy="32945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21</xdr:col>
      <xdr:colOff>450348</xdr:colOff>
      <xdr:row>50</xdr:row>
      <xdr:rowOff>84297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C3425-9441-464A-0FCD-B02909420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0824" y="5524500"/>
          <a:ext cx="7106642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ED45-83E7-4899-8489-063F501869D5}">
  <dimension ref="B2:C39"/>
  <sheetViews>
    <sheetView workbookViewId="0">
      <selection activeCell="H10" sqref="H10"/>
    </sheetView>
  </sheetViews>
  <sheetFormatPr defaultRowHeight="15" x14ac:dyDescent="0.25"/>
  <sheetData>
    <row r="2" spans="2:3" x14ac:dyDescent="0.25">
      <c r="B2" t="s">
        <v>1</v>
      </c>
      <c r="C2" t="s">
        <v>2</v>
      </c>
    </row>
    <row r="3" spans="2:3" x14ac:dyDescent="0.25">
      <c r="B3" s="2" t="s">
        <v>3</v>
      </c>
      <c r="C3" s="2" t="s">
        <v>39</v>
      </c>
    </row>
    <row r="4" spans="2:3" x14ac:dyDescent="0.25">
      <c r="C4" s="2" t="s">
        <v>105</v>
      </c>
    </row>
    <row r="38" spans="2:3" x14ac:dyDescent="0.25">
      <c r="B38" t="s">
        <v>1</v>
      </c>
      <c r="C38" t="s">
        <v>2</v>
      </c>
    </row>
    <row r="39" spans="2:3" x14ac:dyDescent="0.25">
      <c r="B39" s="2" t="s">
        <v>3</v>
      </c>
    </row>
  </sheetData>
  <hyperlinks>
    <hyperlink ref="B39" location="'Module 7'!A1" display="Module 7" xr:uid="{178F92BB-761C-4943-BA98-1347A941BC70}"/>
    <hyperlink ref="B3" location="'Module 7'!A1" display="Module 7" xr:uid="{D01E78F6-8AC7-4531-9ED4-0EEAC2BCCB24}"/>
    <hyperlink ref="C3" location="WSE7.1!A1" display="WSE7.1" xr:uid="{16257216-54EA-4113-A61D-DD730FA1E872}"/>
    <hyperlink ref="C4" location="WSE7.2!A1" display="WSE7.2" xr:uid="{3F04DA9C-CEC5-47AB-B127-E2F78FA2736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E502-5970-4432-9606-A8CF2D78A1C0}">
  <dimension ref="A1:G51"/>
  <sheetViews>
    <sheetView topLeftCell="A4" zoomScale="85" zoomScaleNormal="85" workbookViewId="0">
      <selection activeCell="F17" sqref="F17"/>
    </sheetView>
  </sheetViews>
  <sheetFormatPr defaultRowHeight="12" x14ac:dyDescent="0.2"/>
  <cols>
    <col min="1" max="3" width="9.140625" style="1"/>
    <col min="4" max="4" width="9.7109375" style="1" bestFit="1" customWidth="1"/>
    <col min="5" max="5" width="9.140625" style="1"/>
    <col min="6" max="6" width="9.7109375" style="1" bestFit="1" customWidth="1"/>
    <col min="7" max="16384" width="9.140625" style="1"/>
  </cols>
  <sheetData>
    <row r="1" spans="1:5" ht="15" x14ac:dyDescent="0.25">
      <c r="A1" s="2" t="s">
        <v>0</v>
      </c>
    </row>
    <row r="3" spans="1:5" x14ac:dyDescent="0.2">
      <c r="B3" s="1" t="s">
        <v>4</v>
      </c>
    </row>
    <row r="4" spans="1:5" x14ac:dyDescent="0.2">
      <c r="B4" s="1" t="s">
        <v>67</v>
      </c>
    </row>
    <row r="5" spans="1:5" x14ac:dyDescent="0.2">
      <c r="B5" s="1" t="s">
        <v>68</v>
      </c>
    </row>
    <row r="6" spans="1:5" x14ac:dyDescent="0.2">
      <c r="B6" s="1" t="s">
        <v>69</v>
      </c>
    </row>
    <row r="8" spans="1:5" x14ac:dyDescent="0.2">
      <c r="B8" s="9" t="s">
        <v>5</v>
      </c>
    </row>
    <row r="9" spans="1:5" x14ac:dyDescent="0.2">
      <c r="B9" s="1" t="s">
        <v>6</v>
      </c>
    </row>
    <row r="10" spans="1:5" x14ac:dyDescent="0.2">
      <c r="B10" s="1" t="s">
        <v>7</v>
      </c>
      <c r="C10" s="3">
        <v>45291</v>
      </c>
    </row>
    <row r="12" spans="1:5" x14ac:dyDescent="0.2">
      <c r="B12" s="1" t="s">
        <v>9</v>
      </c>
      <c r="D12" s="4">
        <v>120000000</v>
      </c>
    </row>
    <row r="13" spans="1:5" x14ac:dyDescent="0.2">
      <c r="B13" s="1" t="s">
        <v>10</v>
      </c>
      <c r="D13" s="4">
        <v>45000000</v>
      </c>
    </row>
    <row r="14" spans="1:5" x14ac:dyDescent="0.2">
      <c r="B14" s="1" t="s">
        <v>20</v>
      </c>
      <c r="C14" s="6" t="s">
        <v>21</v>
      </c>
      <c r="D14" s="4">
        <f>0.0611111111111111*D12</f>
        <v>7333333.333333333</v>
      </c>
      <c r="E14" s="7" t="s">
        <v>22</v>
      </c>
    </row>
    <row r="15" spans="1:5" x14ac:dyDescent="0.2">
      <c r="B15" s="1" t="s">
        <v>8</v>
      </c>
      <c r="C15" s="3">
        <v>44927</v>
      </c>
      <c r="D15" s="5">
        <f>+D12-D13-D14</f>
        <v>67666666.666666672</v>
      </c>
    </row>
    <row r="16" spans="1:5" x14ac:dyDescent="0.2">
      <c r="B16" s="1" t="s">
        <v>11</v>
      </c>
      <c r="D16" s="4">
        <v>15</v>
      </c>
      <c r="E16" s="1" t="s">
        <v>12</v>
      </c>
    </row>
    <row r="17" spans="2:6" x14ac:dyDescent="0.2">
      <c r="B17" s="1" t="s">
        <v>13</v>
      </c>
      <c r="C17" s="3">
        <v>45261</v>
      </c>
      <c r="D17" s="4">
        <v>65000000</v>
      </c>
    </row>
    <row r="18" spans="2:6" x14ac:dyDescent="0.2">
      <c r="B18" s="1" t="s">
        <v>15</v>
      </c>
      <c r="C18" s="3">
        <v>45261</v>
      </c>
      <c r="D18" s="4">
        <v>-2100000</v>
      </c>
    </row>
    <row r="19" spans="2:6" x14ac:dyDescent="0.2">
      <c r="D19" s="5">
        <f>SUM(D17:D18)</f>
        <v>62900000</v>
      </c>
    </row>
    <row r="21" spans="2:6" x14ac:dyDescent="0.2">
      <c r="B21" s="1" t="s">
        <v>16</v>
      </c>
      <c r="D21" s="4">
        <f>+D19</f>
        <v>62900000</v>
      </c>
    </row>
    <row r="23" spans="2:6" x14ac:dyDescent="0.2">
      <c r="B23" s="1" t="s">
        <v>24</v>
      </c>
      <c r="E23" s="4">
        <f>+D15-D21</f>
        <v>4766666.6666666716</v>
      </c>
    </row>
    <row r="24" spans="2:6" x14ac:dyDescent="0.2">
      <c r="B24" s="1" t="s">
        <v>23</v>
      </c>
      <c r="E24" s="4">
        <f>+D21</f>
        <v>62900000</v>
      </c>
    </row>
    <row r="25" spans="2:6" x14ac:dyDescent="0.2">
      <c r="B25" s="1" t="s">
        <v>25</v>
      </c>
      <c r="E25" s="4">
        <f>+D13+D14</f>
        <v>52333333.333333336</v>
      </c>
    </row>
    <row r="26" spans="2:6" x14ac:dyDescent="0.2">
      <c r="C26" s="1" t="s">
        <v>26</v>
      </c>
      <c r="F26" s="4">
        <f>SUM(E23:E25)</f>
        <v>120000000</v>
      </c>
    </row>
    <row r="27" spans="2:6" x14ac:dyDescent="0.2">
      <c r="B27" s="1" t="s">
        <v>27</v>
      </c>
    </row>
    <row r="29" spans="2:6" x14ac:dyDescent="0.2">
      <c r="B29" s="3">
        <v>45657</v>
      </c>
    </row>
    <row r="30" spans="2:6" x14ac:dyDescent="0.2">
      <c r="B30" s="1" t="s">
        <v>13</v>
      </c>
      <c r="D30" s="4">
        <v>69000000</v>
      </c>
    </row>
    <row r="31" spans="2:6" x14ac:dyDescent="0.2">
      <c r="B31" s="1" t="s">
        <v>18</v>
      </c>
      <c r="D31" s="4">
        <v>-2200000</v>
      </c>
    </row>
    <row r="32" spans="2:6" x14ac:dyDescent="0.2">
      <c r="B32" s="1" t="s">
        <v>17</v>
      </c>
      <c r="C32" s="3">
        <f>+B29</f>
        <v>45657</v>
      </c>
      <c r="D32" s="4">
        <f>SUM(D30:D31)</f>
        <v>66800000</v>
      </c>
    </row>
    <row r="33" spans="2:7" x14ac:dyDescent="0.2">
      <c r="B33" s="1" t="s">
        <v>17</v>
      </c>
      <c r="C33" s="3">
        <v>45291</v>
      </c>
      <c r="D33" s="4">
        <f>+D21</f>
        <v>62900000</v>
      </c>
    </row>
    <row r="34" spans="2:7" x14ac:dyDescent="0.2">
      <c r="B34" s="1" t="s">
        <v>19</v>
      </c>
      <c r="D34" s="4">
        <f>+D32-D33</f>
        <v>3900000</v>
      </c>
    </row>
    <row r="36" spans="2:7" x14ac:dyDescent="0.2">
      <c r="B36" s="1" t="s">
        <v>30</v>
      </c>
      <c r="E36" s="4">
        <f>+F37</f>
        <v>3900000</v>
      </c>
      <c r="G36" s="7" t="s">
        <v>32</v>
      </c>
    </row>
    <row r="37" spans="2:7" x14ac:dyDescent="0.2">
      <c r="C37" s="1" t="s">
        <v>31</v>
      </c>
      <c r="F37" s="4">
        <f>+D34</f>
        <v>3900000</v>
      </c>
    </row>
    <row r="38" spans="2:7" x14ac:dyDescent="0.2">
      <c r="B38" s="1" t="s">
        <v>28</v>
      </c>
    </row>
    <row r="41" spans="2:7" x14ac:dyDescent="0.2">
      <c r="B41" s="3">
        <v>45747</v>
      </c>
    </row>
    <row r="42" spans="2:7" x14ac:dyDescent="0.2">
      <c r="B42" s="1" t="s">
        <v>13</v>
      </c>
      <c r="D42" s="4">
        <v>71000000</v>
      </c>
    </row>
    <row r="43" spans="2:7" x14ac:dyDescent="0.2">
      <c r="B43" s="1" t="s">
        <v>29</v>
      </c>
      <c r="D43" s="4">
        <v>-2400000</v>
      </c>
    </row>
    <row r="44" spans="2:7" x14ac:dyDescent="0.2">
      <c r="B44" s="1" t="s">
        <v>17</v>
      </c>
      <c r="C44" s="3">
        <f>+B41</f>
        <v>45747</v>
      </c>
      <c r="D44" s="8">
        <f>SUM(D42:D43)</f>
        <v>68600000</v>
      </c>
    </row>
    <row r="45" spans="2:7" x14ac:dyDescent="0.2">
      <c r="B45" s="1" t="s">
        <v>34</v>
      </c>
      <c r="D45" s="4">
        <f>+D32</f>
        <v>66800000</v>
      </c>
    </row>
    <row r="46" spans="2:7" x14ac:dyDescent="0.2">
      <c r="B46" s="1" t="s">
        <v>35</v>
      </c>
      <c r="D46" s="4">
        <f>+D44-D45</f>
        <v>1800000</v>
      </c>
    </row>
    <row r="48" spans="2:7" x14ac:dyDescent="0.2">
      <c r="B48" s="1" t="s">
        <v>36</v>
      </c>
      <c r="E48" s="4">
        <f>+D44</f>
        <v>68600000</v>
      </c>
    </row>
    <row r="49" spans="2:6" x14ac:dyDescent="0.2">
      <c r="C49" s="1" t="s">
        <v>33</v>
      </c>
      <c r="F49" s="4">
        <f>+D45</f>
        <v>66800000</v>
      </c>
    </row>
    <row r="50" spans="2:6" x14ac:dyDescent="0.2">
      <c r="C50" s="1" t="s">
        <v>37</v>
      </c>
      <c r="F50" s="4">
        <f>+E48-F49</f>
        <v>1800000</v>
      </c>
    </row>
    <row r="51" spans="2:6" x14ac:dyDescent="0.2">
      <c r="B51" s="1" t="s">
        <v>38</v>
      </c>
    </row>
  </sheetData>
  <hyperlinks>
    <hyperlink ref="A1" location="Main!A1" display="Main" xr:uid="{8624147A-47B8-41E9-AACC-DCCE5BE6934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7F7B-3D7B-4BA9-BE92-6A240947FA25}">
  <dimension ref="A1:G51"/>
  <sheetViews>
    <sheetView zoomScale="145" zoomScaleNormal="145" workbookViewId="0">
      <selection activeCell="F45" sqref="F45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3" spans="1:5" x14ac:dyDescent="0.2">
      <c r="B3" s="1" t="s">
        <v>40</v>
      </c>
      <c r="C3" s="7" t="s">
        <v>53</v>
      </c>
    </row>
    <row r="4" spans="1:5" x14ac:dyDescent="0.2">
      <c r="C4" s="7" t="s">
        <v>54</v>
      </c>
    </row>
    <row r="5" spans="1:5" x14ac:dyDescent="0.2">
      <c r="B5" s="1" t="s">
        <v>7</v>
      </c>
      <c r="C5" s="3">
        <v>46752</v>
      </c>
    </row>
    <row r="6" spans="1:5" x14ac:dyDescent="0.2">
      <c r="C6" s="3"/>
    </row>
    <row r="7" spans="1:5" x14ac:dyDescent="0.2">
      <c r="B7" s="1" t="s">
        <v>41</v>
      </c>
      <c r="C7" s="3"/>
      <c r="D7" s="1">
        <f>40*12</f>
        <v>480</v>
      </c>
      <c r="E7" s="1" t="s">
        <v>42</v>
      </c>
    </row>
    <row r="8" spans="1:5" x14ac:dyDescent="0.2">
      <c r="C8" s="3"/>
    </row>
    <row r="9" spans="1:5" x14ac:dyDescent="0.2">
      <c r="B9" s="11" t="s">
        <v>55</v>
      </c>
      <c r="C9" s="3"/>
    </row>
    <row r="10" spans="1:5" x14ac:dyDescent="0.2">
      <c r="B10" s="11" t="s">
        <v>56</v>
      </c>
      <c r="C10" s="3"/>
    </row>
    <row r="11" spans="1:5" x14ac:dyDescent="0.2">
      <c r="B11" s="11" t="s">
        <v>57</v>
      </c>
      <c r="C11" s="3"/>
    </row>
    <row r="12" spans="1:5" x14ac:dyDescent="0.2">
      <c r="B12" s="11" t="s">
        <v>58</v>
      </c>
      <c r="C12" s="3"/>
    </row>
    <row r="13" spans="1:5" x14ac:dyDescent="0.2">
      <c r="B13" s="11" t="s">
        <v>59</v>
      </c>
      <c r="C13" s="3"/>
    </row>
    <row r="14" spans="1:5" x14ac:dyDescent="0.2">
      <c r="B14" s="11" t="s">
        <v>60</v>
      </c>
      <c r="C14" s="3"/>
    </row>
    <row r="15" spans="1:5" x14ac:dyDescent="0.2">
      <c r="C15" s="3"/>
    </row>
    <row r="16" spans="1:5" x14ac:dyDescent="0.2">
      <c r="B16" s="11" t="s">
        <v>61</v>
      </c>
      <c r="C16" s="3"/>
    </row>
    <row r="17" spans="2:4" x14ac:dyDescent="0.2">
      <c r="B17" s="11" t="s">
        <v>62</v>
      </c>
      <c r="C17" s="3"/>
    </row>
    <row r="18" spans="2:4" x14ac:dyDescent="0.2">
      <c r="B18" s="11"/>
      <c r="C18" s="3"/>
    </row>
    <row r="19" spans="2:4" x14ac:dyDescent="0.2">
      <c r="B19" s="11" t="s">
        <v>63</v>
      </c>
      <c r="C19" s="3"/>
    </row>
    <row r="20" spans="2:4" x14ac:dyDescent="0.2">
      <c r="C20" s="3"/>
    </row>
    <row r="22" spans="2:4" x14ac:dyDescent="0.2">
      <c r="B22" s="3">
        <v>46387</v>
      </c>
    </row>
    <row r="24" spans="2:4" x14ac:dyDescent="0.2">
      <c r="B24" s="1" t="s">
        <v>9</v>
      </c>
      <c r="C24" s="3">
        <v>44256</v>
      </c>
      <c r="D24" s="4">
        <v>10000000</v>
      </c>
    </row>
    <row r="25" spans="2:4" x14ac:dyDescent="0.2">
      <c r="B25" s="1" t="s">
        <v>10</v>
      </c>
      <c r="C25" s="3">
        <v>46631</v>
      </c>
      <c r="D25" s="4">
        <f>0.1625*D24</f>
        <v>1625000</v>
      </c>
    </row>
    <row r="26" spans="2:4" x14ac:dyDescent="0.2">
      <c r="C26" s="1">
        <f>+YEARFRAC(C24,C25)*12</f>
        <v>78</v>
      </c>
    </row>
    <row r="27" spans="2:4" x14ac:dyDescent="0.2">
      <c r="B27" s="1" t="s">
        <v>43</v>
      </c>
      <c r="C27" s="3">
        <f>+C25</f>
        <v>46631</v>
      </c>
      <c r="D27" s="4">
        <f>+D24-D25</f>
        <v>8375000</v>
      </c>
    </row>
    <row r="28" spans="2:4" x14ac:dyDescent="0.2">
      <c r="B28" s="1" t="s">
        <v>13</v>
      </c>
      <c r="C28" s="3">
        <v>46631</v>
      </c>
      <c r="D28" s="4">
        <v>8400000</v>
      </c>
    </row>
    <row r="29" spans="2:4" x14ac:dyDescent="0.2">
      <c r="B29" s="1" t="s">
        <v>29</v>
      </c>
      <c r="C29" s="3">
        <v>46631</v>
      </c>
      <c r="D29" s="4">
        <v>-100000</v>
      </c>
    </row>
    <row r="30" spans="2:4" x14ac:dyDescent="0.2">
      <c r="B30" s="1" t="s">
        <v>17</v>
      </c>
      <c r="C30" s="3">
        <v>46631</v>
      </c>
      <c r="D30" s="4">
        <f>SUM(D28:D29)</f>
        <v>8300000</v>
      </c>
    </row>
    <row r="31" spans="2:4" x14ac:dyDescent="0.2">
      <c r="D31" s="4"/>
    </row>
    <row r="32" spans="2:4" x14ac:dyDescent="0.2">
      <c r="B32" s="1" t="s">
        <v>44</v>
      </c>
      <c r="D32" s="4">
        <f>+D30</f>
        <v>8300000</v>
      </c>
    </row>
    <row r="33" spans="2:6" x14ac:dyDescent="0.2">
      <c r="B33" s="1" t="s">
        <v>45</v>
      </c>
      <c r="D33" s="4">
        <f>+D27-D30</f>
        <v>75000</v>
      </c>
    </row>
    <row r="35" spans="2:6" x14ac:dyDescent="0.2">
      <c r="B35" s="1" t="s">
        <v>24</v>
      </c>
      <c r="E35" s="4">
        <f>+D33</f>
        <v>75000</v>
      </c>
    </row>
    <row r="36" spans="2:6" x14ac:dyDescent="0.2">
      <c r="B36" s="1" t="s">
        <v>30</v>
      </c>
      <c r="E36" s="4">
        <f>+D32</f>
        <v>8300000</v>
      </c>
    </row>
    <row r="37" spans="2:6" x14ac:dyDescent="0.2">
      <c r="B37" s="1" t="s">
        <v>46</v>
      </c>
      <c r="E37" s="4">
        <f>+D25</f>
        <v>1625000</v>
      </c>
    </row>
    <row r="38" spans="2:6" x14ac:dyDescent="0.2">
      <c r="C38" s="1" t="s">
        <v>47</v>
      </c>
      <c r="F38" s="4">
        <f>SUM(E35:E37)</f>
        <v>10000000</v>
      </c>
    </row>
    <row r="39" spans="2:6" x14ac:dyDescent="0.2">
      <c r="B39" s="1" t="s">
        <v>64</v>
      </c>
    </row>
    <row r="41" spans="2:6" x14ac:dyDescent="0.2">
      <c r="B41" s="9" t="s">
        <v>48</v>
      </c>
    </row>
    <row r="42" spans="2:6" x14ac:dyDescent="0.2">
      <c r="B42" s="1" t="s">
        <v>49</v>
      </c>
      <c r="C42" s="3">
        <v>46858</v>
      </c>
      <c r="D42" s="4">
        <v>8500000</v>
      </c>
    </row>
    <row r="43" spans="2:6" x14ac:dyDescent="0.2">
      <c r="B43" s="1" t="s">
        <v>14</v>
      </c>
      <c r="D43" s="4">
        <v>-120000</v>
      </c>
    </row>
    <row r="44" spans="2:6" x14ac:dyDescent="0.2">
      <c r="B44" s="1" t="s">
        <v>17</v>
      </c>
      <c r="C44" s="3">
        <f>+C42</f>
        <v>46858</v>
      </c>
      <c r="D44" s="10">
        <f>SUM(D42:D43)</f>
        <v>8380000</v>
      </c>
      <c r="E44" s="12" t="s">
        <v>52</v>
      </c>
      <c r="F44" s="1" t="s">
        <v>66</v>
      </c>
    </row>
    <row r="45" spans="2:6" x14ac:dyDescent="0.2">
      <c r="B45" s="1" t="s">
        <v>17</v>
      </c>
      <c r="C45" s="3">
        <v>46631</v>
      </c>
      <c r="D45" s="8">
        <f>+D30</f>
        <v>8300000</v>
      </c>
      <c r="E45" s="12" t="s">
        <v>33</v>
      </c>
    </row>
    <row r="46" spans="2:6" x14ac:dyDescent="0.2">
      <c r="B46" s="1" t="s">
        <v>50</v>
      </c>
      <c r="D46" s="4">
        <f>+D44-D45</f>
        <v>80000</v>
      </c>
      <c r="E46" s="12" t="s">
        <v>51</v>
      </c>
    </row>
    <row r="48" spans="2:6" x14ac:dyDescent="0.2">
      <c r="B48" s="1" t="s">
        <v>52</v>
      </c>
      <c r="E48" s="4">
        <f>+D44</f>
        <v>8380000</v>
      </c>
    </row>
    <row r="49" spans="2:7" x14ac:dyDescent="0.2">
      <c r="C49" s="1" t="s">
        <v>51</v>
      </c>
      <c r="F49" s="4">
        <f>+D46</f>
        <v>80000</v>
      </c>
    </row>
    <row r="50" spans="2:7" x14ac:dyDescent="0.2">
      <c r="C50" s="1" t="s">
        <v>33</v>
      </c>
      <c r="F50" s="4">
        <f>+D45</f>
        <v>8300000</v>
      </c>
      <c r="G50" s="4"/>
    </row>
    <row r="51" spans="2:7" x14ac:dyDescent="0.2">
      <c r="B51" s="1" t="s">
        <v>65</v>
      </c>
    </row>
  </sheetData>
  <hyperlinks>
    <hyperlink ref="A1" location="Main!A1" display="Main" xr:uid="{FE98A1DF-9AA7-4DCC-9D3F-56AD128603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595C-D7C0-4AE0-B15E-FCEBE0E59D68}">
  <dimension ref="A1:F65"/>
  <sheetViews>
    <sheetView tabSelected="1" topLeftCell="A53" zoomScale="205" zoomScaleNormal="205" workbookViewId="0">
      <selection activeCell="D61" sqref="D61"/>
    </sheetView>
  </sheetViews>
  <sheetFormatPr defaultRowHeight="12" x14ac:dyDescent="0.2"/>
  <cols>
    <col min="1" max="1" width="9.140625" style="1"/>
    <col min="2" max="3" width="9.42578125" style="1" bestFit="1" customWidth="1"/>
    <col min="4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70</v>
      </c>
    </row>
    <row r="5" spans="1:4" x14ac:dyDescent="0.2">
      <c r="B5" s="1" t="s">
        <v>7</v>
      </c>
      <c r="C5" s="3">
        <v>45657</v>
      </c>
    </row>
    <row r="7" spans="1:4" x14ac:dyDescent="0.2">
      <c r="B7" s="9" t="s">
        <v>71</v>
      </c>
    </row>
    <row r="8" spans="1:4" x14ac:dyDescent="0.2">
      <c r="B8" s="1" t="s">
        <v>72</v>
      </c>
    </row>
    <row r="9" spans="1:4" x14ac:dyDescent="0.2">
      <c r="B9" s="1" t="s">
        <v>73</v>
      </c>
    </row>
    <row r="11" spans="1:4" x14ac:dyDescent="0.2">
      <c r="D11" s="1" t="s">
        <v>74</v>
      </c>
    </row>
    <row r="12" spans="1:4" x14ac:dyDescent="0.2">
      <c r="B12" s="1" t="s">
        <v>34</v>
      </c>
      <c r="C12" s="3">
        <v>45444</v>
      </c>
      <c r="D12" s="4">
        <v>15800</v>
      </c>
    </row>
    <row r="13" spans="1:4" x14ac:dyDescent="0.2">
      <c r="B13" s="1" t="s">
        <v>13</v>
      </c>
      <c r="C13" s="3">
        <v>45444</v>
      </c>
      <c r="D13" s="4">
        <v>15600</v>
      </c>
    </row>
    <row r="14" spans="1:4" x14ac:dyDescent="0.2">
      <c r="B14" s="1" t="s">
        <v>75</v>
      </c>
      <c r="C14" s="3">
        <v>45444</v>
      </c>
      <c r="D14" s="4">
        <v>-200</v>
      </c>
    </row>
    <row r="15" spans="1:4" x14ac:dyDescent="0.2">
      <c r="B15" s="1" t="s">
        <v>17</v>
      </c>
      <c r="C15" s="3">
        <v>45444</v>
      </c>
      <c r="D15" s="5">
        <f>SUM(D13:D14)</f>
        <v>15400</v>
      </c>
    </row>
    <row r="16" spans="1:4" x14ac:dyDescent="0.2">
      <c r="B16" s="1" t="s">
        <v>17</v>
      </c>
      <c r="C16" s="3">
        <v>45657</v>
      </c>
      <c r="D16" s="4">
        <v>14700</v>
      </c>
    </row>
    <row r="17" spans="2:6" x14ac:dyDescent="0.2">
      <c r="B17" s="1" t="s">
        <v>17</v>
      </c>
      <c r="C17" s="3">
        <v>45748</v>
      </c>
      <c r="D17" s="4">
        <v>18700</v>
      </c>
    </row>
    <row r="19" spans="2:6" x14ac:dyDescent="0.2">
      <c r="B19" s="1" t="s">
        <v>76</v>
      </c>
    </row>
    <row r="20" spans="2:6" x14ac:dyDescent="0.2">
      <c r="B20" s="1" t="s">
        <v>77</v>
      </c>
    </row>
    <row r="21" spans="2:6" x14ac:dyDescent="0.2">
      <c r="B21" s="1" t="s">
        <v>78</v>
      </c>
    </row>
    <row r="22" spans="2:6" x14ac:dyDescent="0.2">
      <c r="B22" s="1" t="s">
        <v>79</v>
      </c>
    </row>
    <row r="23" spans="2:6" x14ac:dyDescent="0.2">
      <c r="B23" s="1" t="s">
        <v>80</v>
      </c>
    </row>
    <row r="25" spans="2:6" x14ac:dyDescent="0.2">
      <c r="B25" s="11" t="s">
        <v>87</v>
      </c>
      <c r="C25" s="3">
        <v>45444</v>
      </c>
    </row>
    <row r="26" spans="2:6" x14ac:dyDescent="0.2">
      <c r="B26" s="11"/>
      <c r="C26" s="3"/>
    </row>
    <row r="27" spans="2:6" x14ac:dyDescent="0.2">
      <c r="B27" s="1" t="s">
        <v>81</v>
      </c>
      <c r="E27" s="4">
        <f>+D12-D15</f>
        <v>400</v>
      </c>
    </row>
    <row r="28" spans="2:6" x14ac:dyDescent="0.2">
      <c r="B28" s="1" t="s">
        <v>30</v>
      </c>
      <c r="E28" s="4">
        <f>+F29-E27</f>
        <v>15400</v>
      </c>
    </row>
    <row r="29" spans="2:6" x14ac:dyDescent="0.2">
      <c r="C29" s="1" t="s">
        <v>82</v>
      </c>
      <c r="F29" s="4">
        <f>+D12</f>
        <v>15800</v>
      </c>
    </row>
    <row r="30" spans="2:6" x14ac:dyDescent="0.2">
      <c r="B30" s="1" t="s">
        <v>83</v>
      </c>
    </row>
    <row r="32" spans="2:6" x14ac:dyDescent="0.2">
      <c r="B32" s="1" t="s">
        <v>97</v>
      </c>
      <c r="E32" s="1">
        <v>1600</v>
      </c>
    </row>
    <row r="33" spans="2:6" x14ac:dyDescent="0.2">
      <c r="C33" s="1" t="s">
        <v>96</v>
      </c>
      <c r="F33" s="1">
        <f>+E32</f>
        <v>1600</v>
      </c>
    </row>
    <row r="34" spans="2:6" x14ac:dyDescent="0.2">
      <c r="B34" s="1" t="s">
        <v>86</v>
      </c>
    </row>
    <row r="36" spans="2:6" x14ac:dyDescent="0.2">
      <c r="B36" s="11" t="s">
        <v>88</v>
      </c>
      <c r="C36" s="3">
        <v>45657</v>
      </c>
    </row>
    <row r="37" spans="2:6" x14ac:dyDescent="0.2">
      <c r="C37" s="3"/>
    </row>
    <row r="38" spans="2:6" x14ac:dyDescent="0.2">
      <c r="B38" s="1" t="s">
        <v>34</v>
      </c>
      <c r="C38" s="3">
        <v>45444</v>
      </c>
      <c r="D38" s="5">
        <f>+D15</f>
        <v>15400</v>
      </c>
    </row>
    <row r="39" spans="2:6" x14ac:dyDescent="0.2">
      <c r="B39" s="1" t="s">
        <v>89</v>
      </c>
      <c r="C39" s="3">
        <f>+C16</f>
        <v>45657</v>
      </c>
      <c r="D39" s="4">
        <f>+D16</f>
        <v>14700</v>
      </c>
    </row>
    <row r="40" spans="2:6" x14ac:dyDescent="0.2">
      <c r="B40" s="1" t="s">
        <v>90</v>
      </c>
      <c r="C40" s="3">
        <v>45657</v>
      </c>
      <c r="D40" s="4">
        <f>+E32</f>
        <v>1600</v>
      </c>
    </row>
    <row r="41" spans="2:6" x14ac:dyDescent="0.2">
      <c r="B41" s="1" t="s">
        <v>91</v>
      </c>
      <c r="C41" s="3">
        <v>45657</v>
      </c>
      <c r="D41" s="5">
        <f>+D39+D40</f>
        <v>16300</v>
      </c>
    </row>
    <row r="42" spans="2:6" x14ac:dyDescent="0.2">
      <c r="B42" s="1" t="s">
        <v>92</v>
      </c>
      <c r="C42" s="3">
        <v>45657</v>
      </c>
      <c r="D42" s="4">
        <f>+D41-D38</f>
        <v>900</v>
      </c>
    </row>
    <row r="43" spans="2:6" x14ac:dyDescent="0.2">
      <c r="B43" s="1" t="s">
        <v>93</v>
      </c>
      <c r="C43" s="3">
        <v>45657</v>
      </c>
      <c r="D43" s="4">
        <f>+E27</f>
        <v>400</v>
      </c>
      <c r="E43" s="1" t="s">
        <v>94</v>
      </c>
    </row>
    <row r="44" spans="2:6" x14ac:dyDescent="0.2">
      <c r="C44" s="3"/>
      <c r="D44" s="4"/>
    </row>
    <row r="45" spans="2:6" x14ac:dyDescent="0.2">
      <c r="B45" s="1" t="s">
        <v>30</v>
      </c>
      <c r="C45" s="3"/>
      <c r="E45" s="4">
        <f>+D43</f>
        <v>400</v>
      </c>
    </row>
    <row r="46" spans="2:6" x14ac:dyDescent="0.2">
      <c r="C46" s="3" t="s">
        <v>95</v>
      </c>
      <c r="E46" s="4"/>
      <c r="F46" s="4">
        <f>+E45</f>
        <v>400</v>
      </c>
    </row>
    <row r="47" spans="2:6" x14ac:dyDescent="0.2">
      <c r="C47" s="3"/>
    </row>
    <row r="48" spans="2:6" x14ac:dyDescent="0.2">
      <c r="B48" s="11" t="s">
        <v>48</v>
      </c>
      <c r="C48" s="3">
        <v>45748</v>
      </c>
    </row>
    <row r="49" spans="2:6" x14ac:dyDescent="0.2">
      <c r="C49" s="3"/>
    </row>
    <row r="50" spans="2:6" x14ac:dyDescent="0.2">
      <c r="B50" s="1" t="s">
        <v>52</v>
      </c>
      <c r="E50" s="4">
        <f>+D17</f>
        <v>18700</v>
      </c>
    </row>
    <row r="51" spans="2:6" x14ac:dyDescent="0.2">
      <c r="C51" s="1" t="s">
        <v>33</v>
      </c>
      <c r="F51" s="4">
        <f>+E28+E45</f>
        <v>15800</v>
      </c>
    </row>
    <row r="52" spans="2:6" x14ac:dyDescent="0.2">
      <c r="C52" s="1" t="s">
        <v>51</v>
      </c>
      <c r="F52" s="4">
        <f>+E50-F51</f>
        <v>2900</v>
      </c>
    </row>
    <row r="53" spans="2:6" x14ac:dyDescent="0.2">
      <c r="B53" s="1" t="s">
        <v>84</v>
      </c>
    </row>
    <row r="55" spans="2:6" x14ac:dyDescent="0.2">
      <c r="B55" s="1" t="s">
        <v>98</v>
      </c>
      <c r="E55" s="1">
        <f>+E32</f>
        <v>1600</v>
      </c>
    </row>
    <row r="56" spans="2:6" x14ac:dyDescent="0.2">
      <c r="C56" s="1" t="s">
        <v>85</v>
      </c>
      <c r="F56" s="1">
        <f>+E55</f>
        <v>1600</v>
      </c>
    </row>
    <row r="57" spans="2:6" x14ac:dyDescent="0.2">
      <c r="B57" s="1" t="s">
        <v>99</v>
      </c>
    </row>
    <row r="59" spans="2:6" x14ac:dyDescent="0.2">
      <c r="B59" s="1" t="s">
        <v>100</v>
      </c>
    </row>
    <row r="60" spans="2:6" x14ac:dyDescent="0.2">
      <c r="B60" s="3">
        <v>45657</v>
      </c>
    </row>
    <row r="61" spans="2:6" x14ac:dyDescent="0.2">
      <c r="B61" s="1" t="s">
        <v>102</v>
      </c>
    </row>
    <row r="62" spans="2:6" x14ac:dyDescent="0.2">
      <c r="B62" s="1" t="s">
        <v>101</v>
      </c>
      <c r="E62" s="4">
        <f>+F51</f>
        <v>15800</v>
      </c>
    </row>
    <row r="64" spans="2:6" x14ac:dyDescent="0.2">
      <c r="B64" s="1" t="s">
        <v>103</v>
      </c>
    </row>
    <row r="65" spans="2:5" x14ac:dyDescent="0.2">
      <c r="B65" s="1" t="s">
        <v>104</v>
      </c>
      <c r="E65" s="1">
        <f>+E55</f>
        <v>1600</v>
      </c>
    </row>
  </sheetData>
  <hyperlinks>
    <hyperlink ref="A1" location="Main!A1" display="Main" xr:uid="{4BF8B848-0400-442D-91E0-019C184D92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7</vt:lpstr>
      <vt:lpstr>WSE7.1</vt:lpstr>
      <vt:lpstr>WSE7.2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2023-05-01T07:58:58Z</dcterms:created>
  <dcterms:modified xsi:type="dcterms:W3CDTF">2023-05-01T17:59:51Z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2023-05-01T07:58:59Z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717e8780-93fc-4079-b8ad-3cf869e8f52f</vt:lpwstr>
  </property>
  <property fmtid="{D5CDD505-2E9C-101B-9397-08002B2CF9AE}" pid="8" name="MSIP_Label_ea60d57e-af5b-4752-ac57-3e4f28ca11dc_ContentBits">
    <vt:lpwstr>0</vt:lpwstr>
  </property>
</Properties>
</file>