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1243" documentId="8_{A15A6917-A4B0-4037-BE4A-5411CBB6B074}" xr6:coauthVersionLast="47" xr6:coauthVersionMax="47" xr10:uidLastSave="{E138C521-6C1D-46A9-AB61-3A4945140D83}"/>
  <bookViews>
    <workbookView xWindow="2595" yWindow="2595" windowWidth="21600" windowHeight="11385" firstSheet="1" activeTab="5" xr2:uid="{980FB30F-44F3-473B-98D0-6A621BC8C19B}"/>
  </bookViews>
  <sheets>
    <sheet name="Main" sheetId="1" r:id="rId1"/>
    <sheet name="Module 28" sheetId="2" r:id="rId2"/>
    <sheet name="WSE28.1" sheetId="4" r:id="rId3"/>
    <sheet name="WSE28.2" sheetId="6" r:id="rId4"/>
    <sheet name="WSE28.3" sheetId="8" r:id="rId5"/>
    <sheet name="WSE28.4"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5" i="8" l="1"/>
  <c r="F66" i="8"/>
  <c r="E64" i="8"/>
  <c r="E63" i="8"/>
  <c r="E62" i="8"/>
  <c r="D42" i="8"/>
  <c r="E52" i="8" s="1"/>
  <c r="F68" i="8" s="1"/>
  <c r="E32" i="8"/>
  <c r="E31" i="8"/>
  <c r="E30" i="8"/>
  <c r="E29" i="8"/>
  <c r="D25" i="8"/>
  <c r="E24" i="8"/>
  <c r="F35" i="8" s="1"/>
  <c r="E18" i="8"/>
  <c r="E19" i="8" s="1"/>
  <c r="E11" i="8"/>
  <c r="E48" i="8" s="1"/>
  <c r="D11" i="8"/>
  <c r="E20" i="8" s="1"/>
  <c r="E52" i="6"/>
  <c r="E47" i="6"/>
  <c r="E46" i="6"/>
  <c r="D41" i="6"/>
  <c r="E36" i="6"/>
  <c r="E30" i="6"/>
  <c r="C32" i="6"/>
  <c r="E32" i="6" s="1"/>
  <c r="E50" i="6" s="1"/>
  <c r="E33" i="6"/>
  <c r="E53" i="6" s="1"/>
  <c r="E31" i="6"/>
  <c r="E51" i="6" s="1"/>
  <c r="E34" i="6"/>
  <c r="F54" i="6" s="1"/>
  <c r="E29" i="6"/>
  <c r="E49" i="6" s="1"/>
  <c r="D23" i="6"/>
  <c r="D10" i="6"/>
  <c r="D21" i="6"/>
  <c r="D20" i="6"/>
  <c r="D16" i="6"/>
  <c r="D11" i="6"/>
  <c r="D8" i="6"/>
  <c r="D477" i="2"/>
  <c r="E479" i="2" s="1"/>
  <c r="F480" i="2" s="1"/>
  <c r="D476" i="2"/>
  <c r="D475" i="2"/>
  <c r="F468" i="2"/>
  <c r="C457" i="2"/>
  <c r="D483" i="2" s="1"/>
  <c r="D484" i="2" s="1"/>
  <c r="E486" i="2" s="1"/>
  <c r="F487" i="2" s="1"/>
  <c r="F122" i="4"/>
  <c r="E118" i="4"/>
  <c r="E117" i="4"/>
  <c r="C67" i="4"/>
  <c r="C66" i="4"/>
  <c r="C95" i="4"/>
  <c r="C100" i="4" s="1"/>
  <c r="E66" i="4"/>
  <c r="C90" i="4"/>
  <c r="D55" i="4"/>
  <c r="E57" i="4" s="1"/>
  <c r="F58" i="4" s="1"/>
  <c r="C91" i="4" s="1"/>
  <c r="E428" i="2"/>
  <c r="E441" i="2"/>
  <c r="E440" i="2"/>
  <c r="C429" i="2"/>
  <c r="F446" i="2" s="1"/>
  <c r="C428" i="2"/>
  <c r="E445" i="2" s="1"/>
  <c r="C427" i="2"/>
  <c r="E444" i="2" s="1"/>
  <c r="C422" i="2"/>
  <c r="C421" i="2"/>
  <c r="B417" i="2"/>
  <c r="C417" i="2"/>
  <c r="C411" i="2"/>
  <c r="F406" i="2"/>
  <c r="D397" i="2"/>
  <c r="E399" i="2" s="1"/>
  <c r="F400" i="2" s="1"/>
  <c r="C412" i="2" s="1"/>
  <c r="C413" i="2" s="1"/>
  <c r="E442" i="2" s="1"/>
  <c r="C368" i="2"/>
  <c r="C365" i="2"/>
  <c r="C362" i="2"/>
  <c r="F362" i="2" s="1"/>
  <c r="C354" i="2"/>
  <c r="C349" i="2"/>
  <c r="E40" i="4"/>
  <c r="D16" i="4"/>
  <c r="D15" i="4"/>
  <c r="D10" i="4"/>
  <c r="F48" i="8"/>
  <c r="F49" i="8"/>
  <c r="F21" i="8"/>
  <c r="F20" i="8"/>
  <c r="F37" i="6"/>
  <c r="F36" i="6"/>
  <c r="E11" i="6"/>
  <c r="E10" i="6"/>
  <c r="G115" i="4"/>
  <c r="D429" i="2"/>
  <c r="E484" i="2"/>
  <c r="E476" i="2"/>
  <c r="E15" i="4"/>
  <c r="G446" i="2"/>
  <c r="G123" i="4"/>
  <c r="G124" i="4"/>
  <c r="G441" i="2"/>
  <c r="G439" i="2"/>
  <c r="G117" i="4"/>
  <c r="D427" i="2"/>
  <c r="D426" i="2"/>
  <c r="G118" i="4"/>
  <c r="E475" i="2"/>
  <c r="G447" i="2"/>
  <c r="G445" i="2"/>
  <c r="G442" i="2"/>
  <c r="G443" i="2"/>
  <c r="G116" i="4"/>
  <c r="D101" i="4"/>
  <c r="D67" i="4"/>
  <c r="G444" i="2"/>
  <c r="D66" i="4"/>
  <c r="G40" i="4"/>
  <c r="E16" i="4"/>
  <c r="D428" i="2"/>
  <c r="G440" i="2"/>
  <c r="G121" i="4"/>
  <c r="D95" i="4"/>
  <c r="D100" i="4"/>
  <c r="G122" i="4"/>
  <c r="D457" i="2"/>
  <c r="G448" i="2"/>
  <c r="E61" i="8" l="1"/>
  <c r="E47" i="8"/>
  <c r="E49" i="8" s="1"/>
  <c r="E54" i="8" s="1"/>
  <c r="E53" i="8" s="1"/>
  <c r="E33" i="8"/>
  <c r="E21" i="8"/>
  <c r="E26" i="8" s="1"/>
  <c r="E25" i="8" s="1"/>
  <c r="E35" i="6"/>
  <c r="E37" i="6" s="1"/>
  <c r="E42" i="6" s="1"/>
  <c r="E41" i="6" s="1"/>
  <c r="F56" i="6" s="1"/>
  <c r="D22" i="6"/>
  <c r="D24" i="6" s="1"/>
  <c r="E40" i="6" s="1"/>
  <c r="F55" i="6" s="1"/>
  <c r="F45" i="6" s="1"/>
  <c r="E459" i="2"/>
  <c r="F460" i="2" s="1"/>
  <c r="C418" i="2"/>
  <c r="E443" i="2" s="1"/>
  <c r="C420" i="2"/>
  <c r="C423" i="2" s="1"/>
  <c r="C426" i="2" s="1"/>
  <c r="C430" i="2" s="1"/>
  <c r="E435" i="2" s="1"/>
  <c r="E434" i="2" s="1"/>
  <c r="F448" i="2" s="1"/>
  <c r="C68" i="4"/>
  <c r="C102" i="4" s="1"/>
  <c r="E116" i="4" s="1"/>
  <c r="D26" i="4"/>
  <c r="F32" i="4" s="1"/>
  <c r="C92" i="4"/>
  <c r="C355" i="2"/>
  <c r="C369" i="2"/>
  <c r="C370" i="2" s="1"/>
  <c r="F69" i="8" l="1"/>
  <c r="E55" i="8"/>
  <c r="F67" i="8" s="1"/>
  <c r="E27" i="8"/>
  <c r="E34" i="8" s="1"/>
  <c r="F36" i="8"/>
  <c r="E43" i="6"/>
  <c r="E48" i="6" s="1"/>
  <c r="E45" i="6" s="1"/>
  <c r="C96" i="4"/>
  <c r="F61" i="8" l="1"/>
  <c r="C97" i="4"/>
  <c r="C101" i="4"/>
  <c r="E115" i="4" s="1"/>
  <c r="C106" i="4" l="1"/>
  <c r="E111" i="4" s="1"/>
  <c r="E110" i="4" s="1"/>
  <c r="F124" i="4" s="1"/>
  <c r="D9" i="4" l="1"/>
  <c r="E39" i="4"/>
  <c r="D27" i="4"/>
  <c r="F33" i="4" s="1"/>
  <c r="D24" i="4"/>
  <c r="F31" i="4" s="1"/>
  <c r="F35" i="4"/>
  <c r="E185" i="2"/>
  <c r="E184" i="2"/>
  <c r="E183" i="2"/>
  <c r="D166" i="2"/>
  <c r="F174" i="2" s="1"/>
  <c r="D191" i="2" s="1"/>
  <c r="E194" i="2" s="1"/>
  <c r="F195" i="2" s="1"/>
  <c r="F178" i="2"/>
  <c r="D169" i="2"/>
  <c r="F179" i="2" s="1"/>
  <c r="D168" i="2"/>
  <c r="F177" i="2" s="1"/>
  <c r="D165" i="2"/>
  <c r="F173" i="2" s="1"/>
  <c r="D148" i="2"/>
  <c r="F176" i="2" s="1"/>
  <c r="D147" i="2"/>
  <c r="F175" i="2" s="1"/>
  <c r="E9" i="4"/>
  <c r="E148" i="2"/>
  <c r="E147" i="2"/>
  <c r="E10" i="4"/>
  <c r="F186" i="2" l="1"/>
  <c r="C200" i="2"/>
  <c r="F41" i="4"/>
  <c r="D25" i="4"/>
  <c r="D28" i="4" s="1"/>
  <c r="F34" i="4"/>
  <c r="D167" i="2"/>
  <c r="D170" i="2" s="1"/>
  <c r="E172" i="2" l="1"/>
  <c r="E433" i="2"/>
  <c r="E30" i="4"/>
  <c r="E109" i="4"/>
  <c r="E200" i="2"/>
  <c r="F200" i="2" s="1"/>
  <c r="C201" i="2" s="1"/>
  <c r="E436" i="2" l="1"/>
  <c r="E439" i="2" s="1"/>
  <c r="F447" i="2"/>
  <c r="E112" i="4"/>
  <c r="E121" i="4" s="1"/>
  <c r="F123" i="4"/>
  <c r="E201" i="2"/>
  <c r="F201" i="2" s="1"/>
</calcChain>
</file>

<file path=xl/sharedStrings.xml><?xml version="1.0" encoding="utf-8"?>
<sst xmlns="http://schemas.openxmlformats.org/spreadsheetml/2006/main" count="439" uniqueCount="300">
  <si>
    <t>Main</t>
  </si>
  <si>
    <t>Module 28</t>
  </si>
  <si>
    <t>Goodwill is always a leftover amount</t>
  </si>
  <si>
    <t>difference between the net assets of a sub and the consideration to acquire them</t>
  </si>
  <si>
    <t>can increase the value of some previously unrecognised items to lower the gw amount</t>
  </si>
  <si>
    <t>Module 28 - Consolidated Financial Statements: Fair Values and Goodwill</t>
  </si>
  <si>
    <t>IFRS 3 - how to determine the fair value of the consideration and the asset acquired are worth</t>
  </si>
  <si>
    <t>investment in sub</t>
  </si>
  <si>
    <t>x</t>
  </si>
  <si>
    <t>net assets</t>
  </si>
  <si>
    <t>goodwill</t>
  </si>
  <si>
    <t>y</t>
  </si>
  <si>
    <t>x-y</t>
  </si>
  <si>
    <t>what considerations are in number x</t>
  </si>
  <si>
    <t>and what are the assets we are acquiring in step y</t>
  </si>
  <si>
    <t>gw - the asset that represents future economic benefit.</t>
  </si>
  <si>
    <t>allocathe cost to as many identifiable assets as possible</t>
  </si>
  <si>
    <t>then the rest goes to gw</t>
  </si>
  <si>
    <t xml:space="preserve">sometimes have a deferred cash consideration </t>
  </si>
  <si>
    <t>this should discounted to present value</t>
  </si>
  <si>
    <t>buy in  exchange for shares</t>
  </si>
  <si>
    <t>sell PPE in exchange for shares</t>
  </si>
  <si>
    <t>buy some of the debt</t>
  </si>
  <si>
    <t>any gain/loss on the asset used for consideration will results in the acquirer recognising a gain or loss in its individual statement of profit or loss</t>
  </si>
  <si>
    <t>IS this cash, issueing shares or issueing bonds</t>
  </si>
  <si>
    <t>this all matters to how we treat the contingency</t>
  </si>
  <si>
    <t xml:space="preserve"> </t>
  </si>
  <si>
    <t>contingent cash</t>
  </si>
  <si>
    <t>measure at FV at acq date and recognise as a liability</t>
  </si>
  <si>
    <t>remeasuer to FV at each reporting date  - any change is recongnised in SPL</t>
  </si>
  <si>
    <t>Contingent shares</t>
  </si>
  <si>
    <t>recognise at FV at acquisition date and present in accordance with IAS 32 Financial Instrumentss: Presentation</t>
  </si>
  <si>
    <t>Do not subsequently remeasure</t>
  </si>
  <si>
    <t>Contingent debt instruments</t>
  </si>
  <si>
    <t>recognise at FV a acq. Date and present in accordance with IAS 32</t>
  </si>
  <si>
    <t>Remeasure to FV at each reporting date and recognise changes in FVTPL in accordance with IFRS 9 Financial Instuments</t>
  </si>
  <si>
    <t>so cash and debt gets revalued</t>
  </si>
  <si>
    <t>equity is not revalued</t>
  </si>
  <si>
    <t>In the exam - will be given the FV of contingent cash considerations</t>
  </si>
  <si>
    <t>consider the financing elemtn of the considerations and adjust accordingly</t>
  </si>
  <si>
    <t>Module 12</t>
  </si>
  <si>
    <t>Ince=idental cost of a share issue are charged to share premium</t>
  </si>
  <si>
    <t>incidental debt issue costs are deducted from the liability (amortised cost) or recognised as an expense (FVTPL) - see module 12</t>
  </si>
  <si>
    <t>Activity 1</t>
  </si>
  <si>
    <t>consideration</t>
  </si>
  <si>
    <t>Cash</t>
  </si>
  <si>
    <t>Deferred cash</t>
  </si>
  <si>
    <t>DR</t>
  </si>
  <si>
    <t>SC</t>
  </si>
  <si>
    <t>Bonds</t>
  </si>
  <si>
    <t>coupon</t>
  </si>
  <si>
    <t>Property</t>
  </si>
  <si>
    <t>NBV</t>
  </si>
  <si>
    <t>FV</t>
  </si>
  <si>
    <t>issue costs</t>
  </si>
  <si>
    <t>SP</t>
  </si>
  <si>
    <t>pro fees</t>
  </si>
  <si>
    <t>admin cost</t>
  </si>
  <si>
    <t>classifieed as amortised cost</t>
  </si>
  <si>
    <t>CAsh paid</t>
  </si>
  <si>
    <t>Deferred payment at PV</t>
  </si>
  <si>
    <t>Ordinary shares at FV</t>
  </si>
  <si>
    <t>Bonds at FV</t>
  </si>
  <si>
    <t>Property at FV</t>
  </si>
  <si>
    <t>Total consideration</t>
  </si>
  <si>
    <t>dr - investment in B</t>
  </si>
  <si>
    <t>cr - bank</t>
  </si>
  <si>
    <t>cr - liability for deferred payment</t>
  </si>
  <si>
    <t>cr - SC</t>
  </si>
  <si>
    <t>cr - SP</t>
  </si>
  <si>
    <t>cr - Bonds</t>
  </si>
  <si>
    <t>cr - property</t>
  </si>
  <si>
    <t>cr - gain on disposal of property</t>
  </si>
  <si>
    <t>being consideration paid for acquisition of Be</t>
  </si>
  <si>
    <t>dr - SP</t>
  </si>
  <si>
    <t>dr - bonds</t>
  </si>
  <si>
    <t>dr - SPL admin</t>
  </si>
  <si>
    <t>&lt;&lt;&lt;director expenses cannot be expensed to the cost of acuisition</t>
  </si>
  <si>
    <t>being costs related to acquisition of Be</t>
  </si>
  <si>
    <t>Requirement 2</t>
  </si>
  <si>
    <t>Finance cost</t>
  </si>
  <si>
    <t>close</t>
  </si>
  <si>
    <t>dr - SPL finance costs</t>
  </si>
  <si>
    <t>cr - Liability for deferred payament</t>
  </si>
  <si>
    <t>being unwinding of discount on liability for deferred payment</t>
  </si>
  <si>
    <t>Open debt liab</t>
  </si>
  <si>
    <t>payment</t>
  </si>
  <si>
    <t>effecive interes</t>
  </si>
  <si>
    <t>WSE28.1</t>
  </si>
  <si>
    <t>Quarter Gill plc</t>
  </si>
  <si>
    <t>Merchant bank fees</t>
  </si>
  <si>
    <t>Cash paid</t>
  </si>
  <si>
    <t>YE</t>
  </si>
  <si>
    <t>^^^value the shares at the FV at the date of acquisition</t>
  </si>
  <si>
    <t>cr - contingent share liability</t>
  </si>
  <si>
    <t>Identifiable assets acquired and liabilities assumed</t>
  </si>
  <si>
    <t>IFRS 3</t>
  </si>
  <si>
    <t>looks at</t>
  </si>
  <si>
    <t>whether and asset should be recognised</t>
  </si>
  <si>
    <t>and how they should be measured</t>
  </si>
  <si>
    <t>Must meet the defintion of an asset or liabitiy</t>
  </si>
  <si>
    <t>Asset is identifiable if:</t>
  </si>
  <si>
    <t>it is seperable:  seperated from the entity and sold, transferred, licendes, rented or exchanged</t>
  </si>
  <si>
    <t>or</t>
  </si>
  <si>
    <t>Arises from contractual or other legal rights:  regardless of whether those rights are transferable or seperable from the entity or from other rights and obligations</t>
  </si>
  <si>
    <t>Customer details</t>
  </si>
  <si>
    <t>Customer lists may be sold, leased or exchanged if the customers have provided
consent for their information to be shared. In this case, a customer list meets the
separable criterion.</t>
  </si>
  <si>
    <t>Planning permission</t>
  </si>
  <si>
    <t>Although the planning permission is not separable, it is a legal right. Therefore, an
intangible asset should be recognised.</t>
  </si>
  <si>
    <t>Domain name</t>
  </si>
  <si>
    <t>The domain name is registered and, as such, Show has a contractual right to use the
name. It should be recognised as an intangible asset.</t>
  </si>
  <si>
    <t>Recogntion of intangible assets</t>
  </si>
  <si>
    <t xml:space="preserve">probable future economic benefit </t>
  </si>
  <si>
    <t>and</t>
  </si>
  <si>
    <t>the asset can be measured reliably</t>
  </si>
  <si>
    <t>recognise the IA at the point of acquisition only</t>
  </si>
  <si>
    <t>cannot do it later on</t>
  </si>
  <si>
    <t>internally generated IA cannot be capitalised, but once acquired, it can</t>
  </si>
  <si>
    <t>•brands</t>
  </si>
  <si>
    <t>•franchise agreements</t>
  </si>
  <si>
    <t>a possible obligation would be recognised under IAS 37 it would not be recognised under IFRS 3</t>
  </si>
  <si>
    <t>a present obligation with probable outflow or estimated outflow, then is can be measured as a a liability in acquiree's statements</t>
  </si>
  <si>
    <t>in most cases, would not inform acquiree staff they are being made redundant so would not recognise a restructuring liability</t>
  </si>
  <si>
    <t>will always be told the acquisition date assets and liabilities fair values</t>
  </si>
  <si>
    <t>IAS 19 EE benefits overrides IFRS 3</t>
  </si>
  <si>
    <t>Fair value adjustments</t>
  </si>
  <si>
    <t>impact of depreciation changes</t>
  </si>
  <si>
    <t>and changes to COS for inventories subsequently sold</t>
  </si>
  <si>
    <t>E</t>
  </si>
  <si>
    <t>E+L</t>
  </si>
  <si>
    <t>L</t>
  </si>
  <si>
    <t>CL</t>
  </si>
  <si>
    <t>AP</t>
  </si>
  <si>
    <t>NCL</t>
  </si>
  <si>
    <t>RE</t>
  </si>
  <si>
    <t>RS</t>
  </si>
  <si>
    <t>A</t>
  </si>
  <si>
    <t>AR</t>
  </si>
  <si>
    <t>Inventory</t>
  </si>
  <si>
    <t>PPE</t>
  </si>
  <si>
    <t>consider the net assets acquired</t>
  </si>
  <si>
    <t>Activity 2</t>
  </si>
  <si>
    <t>Land</t>
  </si>
  <si>
    <t>revaluation model IAS16</t>
  </si>
  <si>
    <t>increase on reval</t>
  </si>
  <si>
    <t>dr - land</t>
  </si>
  <si>
    <t>cr - reval surplus</t>
  </si>
  <si>
    <t>being revaluation increae on land</t>
  </si>
  <si>
    <t>Only in group accounts</t>
  </si>
  <si>
    <t>only in the group accounts.  Don't adjust in the sub accounts</t>
  </si>
  <si>
    <t>AC so not FV in the sub.  In the group only, these will be held at 440k</t>
  </si>
  <si>
    <t>Just a plan at this stage.  Not an obligation at the point of acquisition.  Not enough has been done to inform people this is happening</t>
  </si>
  <si>
    <t>obligation does exist.  Recognise a liab - see below</t>
  </si>
  <si>
    <t>adjust FV in sub accounts - see below</t>
  </si>
  <si>
    <t>Golden parachutes</t>
  </si>
  <si>
    <t>cr - liability for golden parachute agreements</t>
  </si>
  <si>
    <t>being recognition of golden parachute agreements</t>
  </si>
  <si>
    <t>reval surpl</t>
  </si>
  <si>
    <t>dr</t>
  </si>
  <si>
    <t>cr</t>
  </si>
  <si>
    <t>dr - SPL staff costs</t>
  </si>
  <si>
    <t>Net assets</t>
  </si>
  <si>
    <t>NBV net assets</t>
  </si>
  <si>
    <t>FV increase in PPR</t>
  </si>
  <si>
    <t>FV increae in inventories</t>
  </si>
  <si>
    <t>FV increase in bonds</t>
  </si>
  <si>
    <t>&lt;&lt;&lt;increase the liability</t>
  </si>
  <si>
    <t>Investment in Be</t>
  </si>
  <si>
    <t>NCI share of net assets</t>
  </si>
  <si>
    <t>FV of net assets</t>
  </si>
  <si>
    <t>dr - gw</t>
  </si>
  <si>
    <t>dr - SC</t>
  </si>
  <si>
    <t>dr - RS</t>
  </si>
  <si>
    <t>dr - RE</t>
  </si>
  <si>
    <t>dr - PPE</t>
  </si>
  <si>
    <t>dr - inventory</t>
  </si>
  <si>
    <t>cr - investment in Be</t>
  </si>
  <si>
    <t>cr - NCI share</t>
  </si>
  <si>
    <t>being fair value adjustments, elimination of investment and recognition of gw and NCI</t>
  </si>
  <si>
    <t>R2</t>
  </si>
  <si>
    <t>FV increase in PPE</t>
  </si>
  <si>
    <t>FV increae in whisky</t>
  </si>
  <si>
    <t>FV increase in casks</t>
  </si>
  <si>
    <t>FV decrease in AR</t>
  </si>
  <si>
    <t>FV IA recognitoin</t>
  </si>
  <si>
    <t>PPE must be stated at MV of 45,200, resulting in an increase in net assets of £13,400k</t>
  </si>
  <si>
    <t>Increase in PPE</t>
  </si>
  <si>
    <t>Inventories</t>
  </si>
  <si>
    <t>Inventories must be stater at their fair value, which is selling price less costs to complete and cost to sell, resulting in an increase in net assets of £13,900</t>
  </si>
  <si>
    <t>Increase in inventories</t>
  </si>
  <si>
    <t>Intangible asset</t>
  </si>
  <si>
    <t>Restructuring</t>
  </si>
  <si>
    <t>The brand meets the definition of an asset as owning the company that created the brand gives control and it is assumed to generate economic benefit through the sale of whisky.</t>
  </si>
  <si>
    <t>The brand is identifiable as it is seperable - it was subject of recent purchase negotiations</t>
  </si>
  <si>
    <t>The brand is non-monetary and without physical substance and so is an intangible asset of £4k recognised on consolidation, resulting in an increase in net assets of £4000k</t>
  </si>
  <si>
    <t>&lt;&lt;&lt;lots of marks are given for the explanations, so it is worth practicing these</t>
  </si>
  <si>
    <t>FV increase inventories</t>
  </si>
  <si>
    <t>Identified brand</t>
  </si>
  <si>
    <t>dr - development cost</t>
  </si>
  <si>
    <t>dr - FV increase in PPE</t>
  </si>
  <si>
    <t>dr - FV increase inventories</t>
  </si>
  <si>
    <t>dr - Identified brand</t>
  </si>
  <si>
    <t>dr - AR</t>
  </si>
  <si>
    <t>The proposed restructuring, consisting of the cancellation of director service contracts and redundancy costs, following the acquisition is not a liability that existed at the date of acq. and so no adj. is necessary</t>
  </si>
  <si>
    <t>The downturn in the market is also following the acq. Meaning the reductoin in FV of the distillery did not exist at the date of acq. and so no adj. is necessary</t>
  </si>
  <si>
    <t>Trade Receivables</t>
  </si>
  <si>
    <t>Trade receivables must be stated at their fair value and so an adjustment must be made, resulting in a decrease in net assets of £200k</t>
  </si>
  <si>
    <t>Development expenditure</t>
  </si>
  <si>
    <t>The development expenditure meets the definition of an asset as owning the company that creates the distillation process gives control and it is assumed to generate economic benefit through the reduced costs of distillation.</t>
  </si>
  <si>
    <t>The development expenditure is identifiable as it is protected by a legal right – it was successfully patented.</t>
  </si>
  <si>
    <t>The development expenditure is non-monetary and without physical substance and so is an intangible asset of £300k recognised on consolidation, resulting in an increase in net assets.</t>
  </si>
  <si>
    <t>Dunn Group</t>
  </si>
  <si>
    <t>Example 2</t>
  </si>
  <si>
    <t>The fair value adjustment increased PPE of the sub by 700k for consol purposes</t>
  </si>
  <si>
    <t>For consol only, the depr charge is based on this higher amounts</t>
  </si>
  <si>
    <t>increase</t>
  </si>
  <si>
    <t>depr</t>
  </si>
  <si>
    <t>dr - SPL depr</t>
  </si>
  <si>
    <t>cr - PPE</t>
  </si>
  <si>
    <t>being increased depreciation charge as a result of FV in PPE</t>
  </si>
  <si>
    <t>Inventoires</t>
  </si>
  <si>
    <t>FV increase of sub by 90k for consol purposes</t>
  </si>
  <si>
    <t>for consol accounts only, COS increases due to sale of inventories based on higher amount</t>
  </si>
  <si>
    <t>dr - SPL</t>
  </si>
  <si>
    <t>cr - Inventories</t>
  </si>
  <si>
    <t>being increased cost of sales as a result of FV increase in opening inventories</t>
  </si>
  <si>
    <t>FV increase liab of sub by 40k for consol purposes</t>
  </si>
  <si>
    <t>increased finance cost</t>
  </si>
  <si>
    <t>dr - SPL finance cost</t>
  </si>
  <si>
    <t>being increased financne cost as a result of FV increase in bonds</t>
  </si>
  <si>
    <t>NCI</t>
  </si>
  <si>
    <t>combined asjustments</t>
  </si>
  <si>
    <t>dr - SFP NCI</t>
  </si>
  <si>
    <t>cr - SPL NCI</t>
  </si>
  <si>
    <t>being NCI share of reduction in profit as a result of FV adjustments</t>
  </si>
  <si>
    <t>Within 12m,  net asset and liabilities can be adjusted retrospectively to adjust for items no identified during DD</t>
  </si>
  <si>
    <t>12 month cooling off period</t>
  </si>
  <si>
    <t>Step 3:  adjust for gw impairment</t>
  </si>
  <si>
    <t>test gw impairment annually</t>
  </si>
  <si>
    <t>if a gain from bargain purchase</t>
  </si>
  <si>
    <t>assess whether correctly calculated from consideration POV</t>
  </si>
  <si>
    <t>recognise immediately in PL.</t>
  </si>
  <si>
    <t>FRS102</t>
  </si>
  <si>
    <t>Goodwill has a finite useful life</t>
  </si>
  <si>
    <t>is reliable estimate cannot be made it is assumed to be max of 10  years</t>
  </si>
  <si>
    <t>In IFRS - no useful life, but does have to be tested annually for impairment</t>
  </si>
  <si>
    <t>under FRS102 - bargain purchase goes in as negative goodwill</t>
  </si>
  <si>
    <t>Dunn</t>
  </si>
  <si>
    <t>Brad</t>
  </si>
  <si>
    <t>shares</t>
  </si>
  <si>
    <t>cash</t>
  </si>
  <si>
    <t>Total consideration paid for</t>
  </si>
  <si>
    <t>bonds</t>
  </si>
  <si>
    <t>isssue cost for shares</t>
  </si>
  <si>
    <t>isssue cost for bonds</t>
  </si>
  <si>
    <t xml:space="preserve">legal fees and merchant bank fees </t>
  </si>
  <si>
    <t>&lt;&lt;&lt;this get debited to admin expense.  Legal costs, banking fees and director expense cannot be priced into the consideration</t>
  </si>
  <si>
    <t>Directors</t>
  </si>
  <si>
    <t>contingent payment</t>
  </si>
  <si>
    <t>discount this to present value and recognise a finance income</t>
  </si>
  <si>
    <t>Present value of consideration paid</t>
  </si>
  <si>
    <t>Cash consideration</t>
  </si>
  <si>
    <t>Contingent payment FV</t>
  </si>
  <si>
    <t>Ordinary share (FV at acq date)</t>
  </si>
  <si>
    <t>Bonds (fair value)</t>
  </si>
  <si>
    <t>Fair value of net assets</t>
  </si>
  <si>
    <t>increase/(decrease)</t>
  </si>
  <si>
    <t>Financial assets</t>
  </si>
  <si>
    <t>Intangible assets</t>
  </si>
  <si>
    <t>Financial liabilities</t>
  </si>
  <si>
    <t>Other liabilities</t>
  </si>
  <si>
    <t>NBV of net assets after adjustments</t>
  </si>
  <si>
    <t>NBV of net assets prior to adjustments</t>
  </si>
  <si>
    <t>GW and NCI</t>
  </si>
  <si>
    <t>Investment in subsidiary</t>
  </si>
  <si>
    <t>dr - share capital</t>
  </si>
  <si>
    <t>cr -investment in sub</t>
  </si>
  <si>
    <t>cr - SFP NCI</t>
  </si>
  <si>
    <t>dr - Inventories</t>
  </si>
  <si>
    <t>cr - liablity for gurantee</t>
  </si>
  <si>
    <t>dr - develpoment cost</t>
  </si>
  <si>
    <t>dr - investments</t>
  </si>
  <si>
    <t>being fair value adjustments, elimination of investment and recognition of goodwill and NCI</t>
  </si>
  <si>
    <t>Compo Group</t>
  </si>
  <si>
    <t>Compo</t>
  </si>
  <si>
    <t>Woodlee</t>
  </si>
  <si>
    <t>Row</t>
  </si>
  <si>
    <t>acquired on 1/1/24</t>
  </si>
  <si>
    <t>total equity</t>
  </si>
  <si>
    <t>RVS</t>
  </si>
  <si>
    <t>dr - RVS</t>
  </si>
  <si>
    <t>bargain purchase</t>
  </si>
  <si>
    <t>dr -gw</t>
  </si>
  <si>
    <t>cr - gain on bargain purchase</t>
  </si>
  <si>
    <t>cr - RE</t>
  </si>
  <si>
    <t>cr  -PPE</t>
  </si>
  <si>
    <t>Pickle Group</t>
  </si>
  <si>
    <t>WSE28.2</t>
  </si>
  <si>
    <t>WSE28.3</t>
  </si>
  <si>
    <t>WSE28.4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</si>
</sst>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1" fillId="0" borderId="0" xfId="0" applyFont="1"/>
    <xf numFmtId="0" fontId="2" fillId="0" borderId="0" xfId="1"/>
    <xf numFmtId="0" fontId="1" fillId="0" borderId="1" xfId="0" applyFont="1" applyBorder="1"/>
    <xf numFmtId="14" fontId="1" fillId="0" borderId="0" xfId="0" applyNumberFormat="1" applyFont="1"/>
    <xf numFmtId="9" fontId="1" fillId="0" borderId="0" xfId="0" applyNumberFormat="1" applyFont="1"/>
    <xf numFmtId="3" fontId="1" fillId="0" borderId="0" xfId="0" applyNumberFormat="1" applyFont="1"/>
    <xf numFmtId="1" fontId="1" fillId="0" borderId="0" xfId="0" applyNumberFormat="1" applyFont="1"/>
    <xf numFmtId="0" fontId="1" fillId="2" borderId="0" xfId="0" applyFont="1" applyFill="1"/>
    <xf numFmtId="3" fontId="1" fillId="0" borderId="1" xfId="0" applyNumberFormat="1" applyFont="1" applyBorder="1"/>
    <xf numFmtId="0" fontId="1" fillId="0" borderId="0" xfId="0" applyFont="1" applyAlignment="1"/>
    <xf numFmtId="0" fontId="1" fillId="0" borderId="0" xfId="0" applyFont="1" applyAlignment="1">
      <alignment horizontal="right"/>
    </xf>
    <xf numFmtId="0" fontId="3" fillId="0" borderId="0" xfId="0" applyFont="1"/>
    <xf numFmtId="0" fontId="1" fillId="0" borderId="0" xfId="0" applyFont="1" applyFill="1"/>
    <xf numFmtId="3" fontId="1" fillId="0" borderId="0" xfId="0" applyNumberFormat="1" applyFont="1" applyBorder="1"/>
    <xf numFmtId="3" fontId="1" fillId="0"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4</xdr:row>
      <xdr:rowOff>1</xdr:rowOff>
    </xdr:from>
    <xdr:to>
      <xdr:col>7</xdr:col>
      <xdr:colOff>1</xdr:colOff>
      <xdr:row>20</xdr:row>
      <xdr:rowOff>118523</xdr:rowOff>
    </xdr:to>
    <xdr:pic>
      <xdr:nvPicPr>
        <xdr:cNvPr id="2" name="Picture 1">
          <a:extLst>
            <a:ext uri="{FF2B5EF4-FFF2-40B4-BE49-F238E27FC236}">
              <a16:creationId xmlns:a16="http://schemas.microsoft.com/office/drawing/2014/main" id="{15EE6D45-359A-9E27-4C44-45DB5230B2BF}"/>
            </a:ext>
          </a:extLst>
        </xdr:cNvPr>
        <xdr:cNvPicPr>
          <a:picLocks noChangeAspect="1"/>
        </xdr:cNvPicPr>
      </xdr:nvPicPr>
      <xdr:blipFill>
        <a:blip xmlns:r="http://schemas.openxmlformats.org/officeDocument/2006/relationships" r:embed="rId1"/>
        <a:stretch>
          <a:fillRect/>
        </a:stretch>
      </xdr:blipFill>
      <xdr:spPr>
        <a:xfrm>
          <a:off x="605119" y="347383"/>
          <a:ext cx="3630706" cy="2628640"/>
        </a:xfrm>
        <a:prstGeom prst="rect">
          <a:avLst/>
        </a:prstGeom>
      </xdr:spPr>
    </xdr:pic>
    <xdr:clientData/>
  </xdr:twoCellAnchor>
  <xdr:twoCellAnchor editAs="oneCell">
    <xdr:from>
      <xdr:col>1</xdr:col>
      <xdr:colOff>1</xdr:colOff>
      <xdr:row>43</xdr:row>
      <xdr:rowOff>1</xdr:rowOff>
    </xdr:from>
    <xdr:to>
      <xdr:col>7</xdr:col>
      <xdr:colOff>1</xdr:colOff>
      <xdr:row>54</xdr:row>
      <xdr:rowOff>102381</xdr:rowOff>
    </xdr:to>
    <xdr:pic>
      <xdr:nvPicPr>
        <xdr:cNvPr id="3" name="Picture 2">
          <a:extLst>
            <a:ext uri="{FF2B5EF4-FFF2-40B4-BE49-F238E27FC236}">
              <a16:creationId xmlns:a16="http://schemas.microsoft.com/office/drawing/2014/main" id="{1DA87C33-B32F-29C9-6EA0-786AA02DC856}"/>
            </a:ext>
          </a:extLst>
        </xdr:cNvPr>
        <xdr:cNvPicPr>
          <a:picLocks noChangeAspect="1"/>
        </xdr:cNvPicPr>
      </xdr:nvPicPr>
      <xdr:blipFill>
        <a:blip xmlns:r="http://schemas.openxmlformats.org/officeDocument/2006/relationships" r:embed="rId2"/>
        <a:stretch>
          <a:fillRect/>
        </a:stretch>
      </xdr:blipFill>
      <xdr:spPr>
        <a:xfrm>
          <a:off x="609601" y="6686551"/>
          <a:ext cx="3657600" cy="1778780"/>
        </a:xfrm>
        <a:prstGeom prst="rect">
          <a:avLst/>
        </a:prstGeom>
      </xdr:spPr>
    </xdr:pic>
    <xdr:clientData/>
  </xdr:twoCellAnchor>
  <xdr:twoCellAnchor editAs="oneCell">
    <xdr:from>
      <xdr:col>1</xdr:col>
      <xdr:colOff>1</xdr:colOff>
      <xdr:row>61</xdr:row>
      <xdr:rowOff>3313</xdr:rowOff>
    </xdr:from>
    <xdr:to>
      <xdr:col>7</xdr:col>
      <xdr:colOff>1</xdr:colOff>
      <xdr:row>84</xdr:row>
      <xdr:rowOff>124448</xdr:rowOff>
    </xdr:to>
    <xdr:pic>
      <xdr:nvPicPr>
        <xdr:cNvPr id="4" name="Picture 3">
          <a:extLst>
            <a:ext uri="{FF2B5EF4-FFF2-40B4-BE49-F238E27FC236}">
              <a16:creationId xmlns:a16="http://schemas.microsoft.com/office/drawing/2014/main" id="{581E9DC4-47A5-9A23-9FA1-F03B1DFF708A}"/>
            </a:ext>
          </a:extLst>
        </xdr:cNvPr>
        <xdr:cNvPicPr>
          <a:picLocks noChangeAspect="1"/>
        </xdr:cNvPicPr>
      </xdr:nvPicPr>
      <xdr:blipFill>
        <a:blip xmlns:r="http://schemas.openxmlformats.org/officeDocument/2006/relationships" r:embed="rId3"/>
        <a:stretch>
          <a:fillRect/>
        </a:stretch>
      </xdr:blipFill>
      <xdr:spPr>
        <a:xfrm>
          <a:off x="612914" y="9254987"/>
          <a:ext cx="3677478" cy="3550135"/>
        </a:xfrm>
        <a:prstGeom prst="rect">
          <a:avLst/>
        </a:prstGeom>
      </xdr:spPr>
    </xdr:pic>
    <xdr:clientData/>
  </xdr:twoCellAnchor>
  <xdr:twoCellAnchor editAs="oneCell">
    <xdr:from>
      <xdr:col>1</xdr:col>
      <xdr:colOff>0</xdr:colOff>
      <xdr:row>93</xdr:row>
      <xdr:rowOff>0</xdr:rowOff>
    </xdr:from>
    <xdr:to>
      <xdr:col>7</xdr:col>
      <xdr:colOff>0</xdr:colOff>
      <xdr:row>99</xdr:row>
      <xdr:rowOff>103451</xdr:rowOff>
    </xdr:to>
    <xdr:pic>
      <xdr:nvPicPr>
        <xdr:cNvPr id="5" name="Picture 4">
          <a:extLst>
            <a:ext uri="{FF2B5EF4-FFF2-40B4-BE49-F238E27FC236}">
              <a16:creationId xmlns:a16="http://schemas.microsoft.com/office/drawing/2014/main" id="{2ECC68B5-5CCA-4046-BADA-517B076F78CD}"/>
            </a:ext>
          </a:extLst>
        </xdr:cNvPr>
        <xdr:cNvPicPr>
          <a:picLocks noChangeAspect="1"/>
        </xdr:cNvPicPr>
      </xdr:nvPicPr>
      <xdr:blipFill>
        <a:blip xmlns:r="http://schemas.openxmlformats.org/officeDocument/2006/relationships" r:embed="rId4"/>
        <a:stretch>
          <a:fillRect/>
        </a:stretch>
      </xdr:blipFill>
      <xdr:spPr>
        <a:xfrm>
          <a:off x="612913" y="14022457"/>
          <a:ext cx="3677478" cy="997972"/>
        </a:xfrm>
        <a:prstGeom prst="rect">
          <a:avLst/>
        </a:prstGeom>
      </xdr:spPr>
    </xdr:pic>
    <xdr:clientData/>
  </xdr:twoCellAnchor>
  <xdr:twoCellAnchor editAs="oneCell">
    <xdr:from>
      <xdr:col>1</xdr:col>
      <xdr:colOff>0</xdr:colOff>
      <xdr:row>123</xdr:row>
      <xdr:rowOff>0</xdr:rowOff>
    </xdr:from>
    <xdr:to>
      <xdr:col>12</xdr:col>
      <xdr:colOff>288387</xdr:colOff>
      <xdr:row>131</xdr:row>
      <xdr:rowOff>7622</xdr:rowOff>
    </xdr:to>
    <xdr:pic>
      <xdr:nvPicPr>
        <xdr:cNvPr id="6" name="Picture 5">
          <a:extLst>
            <a:ext uri="{FF2B5EF4-FFF2-40B4-BE49-F238E27FC236}">
              <a16:creationId xmlns:a16="http://schemas.microsoft.com/office/drawing/2014/main" id="{26F076D6-E9BB-DCA9-0E60-86ED5B81F374}"/>
            </a:ext>
          </a:extLst>
        </xdr:cNvPr>
        <xdr:cNvPicPr>
          <a:picLocks noChangeAspect="1"/>
        </xdr:cNvPicPr>
      </xdr:nvPicPr>
      <xdr:blipFill>
        <a:blip xmlns:r="http://schemas.openxmlformats.org/officeDocument/2006/relationships" r:embed="rId5"/>
        <a:stretch>
          <a:fillRect/>
        </a:stretch>
      </xdr:blipFill>
      <xdr:spPr>
        <a:xfrm>
          <a:off x="612913" y="18345978"/>
          <a:ext cx="7030431" cy="1200318"/>
        </a:xfrm>
        <a:prstGeom prst="rect">
          <a:avLst/>
        </a:prstGeom>
      </xdr:spPr>
    </xdr:pic>
    <xdr:clientData/>
  </xdr:twoCellAnchor>
  <xdr:twoCellAnchor editAs="oneCell">
    <xdr:from>
      <xdr:col>1</xdr:col>
      <xdr:colOff>0</xdr:colOff>
      <xdr:row>220</xdr:row>
      <xdr:rowOff>1</xdr:rowOff>
    </xdr:from>
    <xdr:to>
      <xdr:col>7</xdr:col>
      <xdr:colOff>0</xdr:colOff>
      <xdr:row>233</xdr:row>
      <xdr:rowOff>22143</xdr:rowOff>
    </xdr:to>
    <xdr:pic>
      <xdr:nvPicPr>
        <xdr:cNvPr id="7" name="Picture 6">
          <a:extLst>
            <a:ext uri="{FF2B5EF4-FFF2-40B4-BE49-F238E27FC236}">
              <a16:creationId xmlns:a16="http://schemas.microsoft.com/office/drawing/2014/main" id="{7385C8FD-EA27-E067-6645-E0E7DC25524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12321" y="33078965"/>
          <a:ext cx="3673929" cy="1967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236</xdr:row>
      <xdr:rowOff>1</xdr:rowOff>
    </xdr:from>
    <xdr:to>
      <xdr:col>7</xdr:col>
      <xdr:colOff>0</xdr:colOff>
      <xdr:row>247</xdr:row>
      <xdr:rowOff>49749</xdr:rowOff>
    </xdr:to>
    <xdr:pic>
      <xdr:nvPicPr>
        <xdr:cNvPr id="8" name="Picture 7">
          <a:extLst>
            <a:ext uri="{FF2B5EF4-FFF2-40B4-BE49-F238E27FC236}">
              <a16:creationId xmlns:a16="http://schemas.microsoft.com/office/drawing/2014/main" id="{C043F640-10A0-4986-7913-B7F5516C037D}"/>
            </a:ext>
          </a:extLst>
        </xdr:cNvPr>
        <xdr:cNvPicPr>
          <a:picLocks noChangeAspect="1"/>
        </xdr:cNvPicPr>
      </xdr:nvPicPr>
      <xdr:blipFill>
        <a:blip xmlns:r="http://schemas.openxmlformats.org/officeDocument/2006/relationships" r:embed="rId7"/>
        <a:stretch>
          <a:fillRect/>
        </a:stretch>
      </xdr:blipFill>
      <xdr:spPr>
        <a:xfrm>
          <a:off x="608135" y="36436789"/>
          <a:ext cx="3648807" cy="1742268"/>
        </a:xfrm>
        <a:prstGeom prst="rect">
          <a:avLst/>
        </a:prstGeom>
      </xdr:spPr>
    </xdr:pic>
    <xdr:clientData/>
  </xdr:twoCellAnchor>
  <xdr:twoCellAnchor editAs="oneCell">
    <xdr:from>
      <xdr:col>0</xdr:col>
      <xdr:colOff>608134</xdr:colOff>
      <xdr:row>268</xdr:row>
      <xdr:rowOff>152401</xdr:rowOff>
    </xdr:from>
    <xdr:to>
      <xdr:col>7</xdr:col>
      <xdr:colOff>3015</xdr:colOff>
      <xdr:row>294</xdr:row>
      <xdr:rowOff>113533</xdr:rowOff>
    </xdr:to>
    <xdr:pic>
      <xdr:nvPicPr>
        <xdr:cNvPr id="10" name="Picture 9">
          <a:extLst>
            <a:ext uri="{FF2B5EF4-FFF2-40B4-BE49-F238E27FC236}">
              <a16:creationId xmlns:a16="http://schemas.microsoft.com/office/drawing/2014/main" id="{0E82E0FF-320E-6545-8D87-C18BAF608A5A}"/>
            </a:ext>
          </a:extLst>
        </xdr:cNvPr>
        <xdr:cNvPicPr>
          <a:picLocks noChangeAspect="1"/>
        </xdr:cNvPicPr>
      </xdr:nvPicPr>
      <xdr:blipFill>
        <a:blip xmlns:r="http://schemas.openxmlformats.org/officeDocument/2006/relationships" r:embed="rId8"/>
        <a:stretch>
          <a:fillRect/>
        </a:stretch>
      </xdr:blipFill>
      <xdr:spPr>
        <a:xfrm>
          <a:off x="608134" y="40743555"/>
          <a:ext cx="3648807" cy="3961632"/>
        </a:xfrm>
        <a:prstGeom prst="rect">
          <a:avLst/>
        </a:prstGeom>
      </xdr:spPr>
    </xdr:pic>
    <xdr:clientData/>
  </xdr:twoCellAnchor>
  <xdr:twoCellAnchor editAs="oneCell">
    <xdr:from>
      <xdr:col>1</xdr:col>
      <xdr:colOff>7327</xdr:colOff>
      <xdr:row>302</xdr:row>
      <xdr:rowOff>0</xdr:rowOff>
    </xdr:from>
    <xdr:to>
      <xdr:col>7</xdr:col>
      <xdr:colOff>7327</xdr:colOff>
      <xdr:row>322</xdr:row>
      <xdr:rowOff>45180</xdr:rowOff>
    </xdr:to>
    <xdr:pic>
      <xdr:nvPicPr>
        <xdr:cNvPr id="11" name="Picture 10">
          <a:extLst>
            <a:ext uri="{FF2B5EF4-FFF2-40B4-BE49-F238E27FC236}">
              <a16:creationId xmlns:a16="http://schemas.microsoft.com/office/drawing/2014/main" id="{1F350D8F-138C-6CFA-9B7F-4DDC2EBF8440}"/>
            </a:ext>
          </a:extLst>
        </xdr:cNvPr>
        <xdr:cNvPicPr>
          <a:picLocks noChangeAspect="1"/>
        </xdr:cNvPicPr>
      </xdr:nvPicPr>
      <xdr:blipFill>
        <a:blip xmlns:r="http://schemas.openxmlformats.org/officeDocument/2006/relationships" r:embed="rId9"/>
        <a:stretch>
          <a:fillRect/>
        </a:stretch>
      </xdr:blipFill>
      <xdr:spPr>
        <a:xfrm>
          <a:off x="615462" y="46591904"/>
          <a:ext cx="3648807" cy="3122488"/>
        </a:xfrm>
        <a:prstGeom prst="rect">
          <a:avLst/>
        </a:prstGeom>
      </xdr:spPr>
    </xdr:pic>
    <xdr:clientData/>
  </xdr:twoCellAnchor>
  <xdr:twoCellAnchor editAs="oneCell">
    <xdr:from>
      <xdr:col>1</xdr:col>
      <xdr:colOff>0</xdr:colOff>
      <xdr:row>327</xdr:row>
      <xdr:rowOff>153865</xdr:rowOff>
    </xdr:from>
    <xdr:to>
      <xdr:col>12</xdr:col>
      <xdr:colOff>493372</xdr:colOff>
      <xdr:row>334</xdr:row>
      <xdr:rowOff>143756</xdr:rowOff>
    </xdr:to>
    <xdr:pic>
      <xdr:nvPicPr>
        <xdr:cNvPr id="12" name="Picture 11">
          <a:extLst>
            <a:ext uri="{FF2B5EF4-FFF2-40B4-BE49-F238E27FC236}">
              <a16:creationId xmlns:a16="http://schemas.microsoft.com/office/drawing/2014/main" id="{F1D860E5-7CEE-7727-88F2-FD46743532EB}"/>
            </a:ext>
          </a:extLst>
        </xdr:cNvPr>
        <xdr:cNvPicPr>
          <a:picLocks noChangeAspect="1"/>
        </xdr:cNvPicPr>
      </xdr:nvPicPr>
      <xdr:blipFill>
        <a:blip xmlns:r="http://schemas.openxmlformats.org/officeDocument/2006/relationships" r:embed="rId10"/>
        <a:stretch>
          <a:fillRect/>
        </a:stretch>
      </xdr:blipFill>
      <xdr:spPr>
        <a:xfrm>
          <a:off x="608135" y="50438538"/>
          <a:ext cx="7182852" cy="1066949"/>
        </a:xfrm>
        <a:prstGeom prst="rect">
          <a:avLst/>
        </a:prstGeom>
      </xdr:spPr>
    </xdr:pic>
    <xdr:clientData/>
  </xdr:twoCellAnchor>
  <xdr:twoCellAnchor editAs="oneCell">
    <xdr:from>
      <xdr:col>1</xdr:col>
      <xdr:colOff>0</xdr:colOff>
      <xdr:row>372</xdr:row>
      <xdr:rowOff>0</xdr:rowOff>
    </xdr:from>
    <xdr:to>
      <xdr:col>6</xdr:col>
      <xdr:colOff>598586</xdr:colOff>
      <xdr:row>389</xdr:row>
      <xdr:rowOff>0</xdr:rowOff>
    </xdr:to>
    <xdr:pic>
      <xdr:nvPicPr>
        <xdr:cNvPr id="13" name="Picture 12">
          <a:extLst>
            <a:ext uri="{FF2B5EF4-FFF2-40B4-BE49-F238E27FC236}">
              <a16:creationId xmlns:a16="http://schemas.microsoft.com/office/drawing/2014/main" id="{1E6E0FC2-1DBF-013B-98A0-42361DAE713D}"/>
            </a:ext>
          </a:extLst>
        </xdr:cNvPr>
        <xdr:cNvPicPr>
          <a:picLocks noChangeAspect="1"/>
        </xdr:cNvPicPr>
      </xdr:nvPicPr>
      <xdr:blipFill>
        <a:blip xmlns:r="http://schemas.openxmlformats.org/officeDocument/2006/relationships" r:embed="rId11"/>
        <a:stretch>
          <a:fillRect/>
        </a:stretch>
      </xdr:blipFill>
      <xdr:spPr>
        <a:xfrm>
          <a:off x="612321" y="57775929"/>
          <a:ext cx="3660194" cy="2544535"/>
        </a:xfrm>
        <a:prstGeom prst="rect">
          <a:avLst/>
        </a:prstGeom>
      </xdr:spPr>
    </xdr:pic>
    <xdr:clientData/>
  </xdr:twoCellAnchor>
  <xdr:twoCellAnchor editAs="oneCell">
    <xdr:from>
      <xdr:col>1</xdr:col>
      <xdr:colOff>0</xdr:colOff>
      <xdr:row>493</xdr:row>
      <xdr:rowOff>0</xdr:rowOff>
    </xdr:from>
    <xdr:to>
      <xdr:col>7</xdr:col>
      <xdr:colOff>0</xdr:colOff>
      <xdr:row>508</xdr:row>
      <xdr:rowOff>2392</xdr:rowOff>
    </xdr:to>
    <xdr:pic>
      <xdr:nvPicPr>
        <xdr:cNvPr id="16" name="Picture 15">
          <a:extLst>
            <a:ext uri="{FF2B5EF4-FFF2-40B4-BE49-F238E27FC236}">
              <a16:creationId xmlns:a16="http://schemas.microsoft.com/office/drawing/2014/main" id="{EEFF35DA-CA02-BD22-3522-CA48EC5B7B1F}"/>
            </a:ext>
          </a:extLst>
        </xdr:cNvPr>
        <xdr:cNvPicPr>
          <a:picLocks noChangeAspect="1"/>
        </xdr:cNvPicPr>
      </xdr:nvPicPr>
      <xdr:blipFill>
        <a:blip xmlns:r="http://schemas.openxmlformats.org/officeDocument/2006/relationships" r:embed="rId12"/>
        <a:stretch>
          <a:fillRect/>
        </a:stretch>
      </xdr:blipFill>
      <xdr:spPr>
        <a:xfrm>
          <a:off x="605118" y="77286971"/>
          <a:ext cx="3630706" cy="2355627"/>
        </a:xfrm>
        <a:prstGeom prst="rect">
          <a:avLst/>
        </a:prstGeom>
      </xdr:spPr>
    </xdr:pic>
    <xdr:clientData/>
  </xdr:twoCellAnchor>
  <xdr:twoCellAnchor editAs="oneCell">
    <xdr:from>
      <xdr:col>1</xdr:col>
      <xdr:colOff>0</xdr:colOff>
      <xdr:row>527</xdr:row>
      <xdr:rowOff>0</xdr:rowOff>
    </xdr:from>
    <xdr:to>
      <xdr:col>7</xdr:col>
      <xdr:colOff>-1</xdr:colOff>
      <xdr:row>554</xdr:row>
      <xdr:rowOff>51505</xdr:rowOff>
    </xdr:to>
    <xdr:pic>
      <xdr:nvPicPr>
        <xdr:cNvPr id="18" name="Picture 17">
          <a:extLst>
            <a:ext uri="{FF2B5EF4-FFF2-40B4-BE49-F238E27FC236}">
              <a16:creationId xmlns:a16="http://schemas.microsoft.com/office/drawing/2014/main" id="{DA5F8AD2-AD67-FF68-23FC-E0B5B10CF785}"/>
            </a:ext>
          </a:extLst>
        </xdr:cNvPr>
        <xdr:cNvPicPr>
          <a:picLocks noChangeAspect="1"/>
        </xdr:cNvPicPr>
      </xdr:nvPicPr>
      <xdr:blipFill>
        <a:blip xmlns:r="http://schemas.openxmlformats.org/officeDocument/2006/relationships" r:embed="rId13"/>
        <a:stretch>
          <a:fillRect/>
        </a:stretch>
      </xdr:blipFill>
      <xdr:spPr>
        <a:xfrm>
          <a:off x="605118" y="82777853"/>
          <a:ext cx="3630705" cy="42873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133</xdr:row>
      <xdr:rowOff>0</xdr:rowOff>
    </xdr:from>
    <xdr:to>
      <xdr:col>27</xdr:col>
      <xdr:colOff>516102</xdr:colOff>
      <xdr:row>189</xdr:row>
      <xdr:rowOff>40759</xdr:rowOff>
    </xdr:to>
    <xdr:pic>
      <xdr:nvPicPr>
        <xdr:cNvPr id="2" name="Picture 1">
          <a:extLst>
            <a:ext uri="{FF2B5EF4-FFF2-40B4-BE49-F238E27FC236}">
              <a16:creationId xmlns:a16="http://schemas.microsoft.com/office/drawing/2014/main" id="{2CF3E883-C969-4A37-A974-F21759B79B5C}"/>
            </a:ext>
          </a:extLst>
        </xdr:cNvPr>
        <xdr:cNvPicPr>
          <a:picLocks noChangeAspect="1"/>
        </xdr:cNvPicPr>
      </xdr:nvPicPr>
      <xdr:blipFill>
        <a:blip xmlns:r="http://schemas.openxmlformats.org/officeDocument/2006/relationships" r:embed="rId1"/>
        <a:stretch>
          <a:fillRect/>
        </a:stretch>
      </xdr:blipFill>
      <xdr:spPr>
        <a:xfrm>
          <a:off x="608671" y="20615817"/>
          <a:ext cx="16838699" cy="86271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58</xdr:row>
      <xdr:rowOff>0</xdr:rowOff>
    </xdr:from>
    <xdr:to>
      <xdr:col>8</xdr:col>
      <xdr:colOff>373685</xdr:colOff>
      <xdr:row>71</xdr:row>
      <xdr:rowOff>93555</xdr:rowOff>
    </xdr:to>
    <xdr:pic>
      <xdr:nvPicPr>
        <xdr:cNvPr id="3" name="Picture 2">
          <a:extLst>
            <a:ext uri="{FF2B5EF4-FFF2-40B4-BE49-F238E27FC236}">
              <a16:creationId xmlns:a16="http://schemas.microsoft.com/office/drawing/2014/main" id="{F9088D13-2B28-43A9-963B-2DA5D0D0A838}"/>
            </a:ext>
          </a:extLst>
        </xdr:cNvPr>
        <xdr:cNvPicPr>
          <a:picLocks noChangeAspect="1"/>
        </xdr:cNvPicPr>
      </xdr:nvPicPr>
      <xdr:blipFill>
        <a:blip xmlns:r="http://schemas.openxmlformats.org/officeDocument/2006/relationships" r:embed="rId1"/>
        <a:stretch>
          <a:fillRect/>
        </a:stretch>
      </xdr:blipFill>
      <xdr:spPr>
        <a:xfrm>
          <a:off x="610466" y="5966114"/>
          <a:ext cx="4646946" cy="2063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815E2-C717-4805-A523-8F9EF61FD11D}">
  <dimension ref="B2:C5"/>
  <sheetViews>
    <sheetView workbookViewId="0">
      <selection activeCell="C5" sqref="C5"/>
    </sheetView>
  </sheetViews>
  <sheetFormatPr defaultRowHeight="15" x14ac:dyDescent="0.25"/>
  <cols>
    <col min="2" max="2" width="10.28515625" bestFit="1" customWidth="1"/>
  </cols>
  <sheetData>
    <row r="2" spans="2:3" x14ac:dyDescent="0.25">
      <c r="B2" s="2" t="s">
        <v>1</v>
      </c>
      <c r="C2" s="2" t="s">
        <v>88</v>
      </c>
    </row>
    <row r="3" spans="2:3" x14ac:dyDescent="0.25">
      <c r="C3" s="2" t="s">
        <v>297</v>
      </c>
    </row>
    <row r="4" spans="2:3" x14ac:dyDescent="0.25">
      <c r="C4" s="2" t="s">
        <v>298</v>
      </c>
    </row>
    <row r="5" spans="2:3" x14ac:dyDescent="0.25">
      <c r="C5" s="2" t="s">
        <v>299</v>
      </c>
    </row>
  </sheetData>
  <hyperlinks>
    <hyperlink ref="B2" location="' Module 28'!A1" display="Module 28" xr:uid="{D200F653-C8EA-4A8A-8D2A-509082F75451}"/>
    <hyperlink ref="C2" location="WSE28.1!A1" display="WSE28.1" xr:uid="{CEEF332C-DD7F-47A0-B325-5C7DBCBC78C2}"/>
    <hyperlink ref="C3" location="WSE28.2!A1" display="WSE28.2" xr:uid="{737292EC-5D7F-49CD-810F-32C4318A0E95}"/>
    <hyperlink ref="C4" location="WSE28.3!A1" display="WSE28.3" xr:uid="{C5FDA06B-36F9-49E6-87C3-60879C466665}"/>
    <hyperlink ref="C5" location="WSE28.4!A1" display="WSE28.4" xr:uid="{94496E4A-C6CD-4BBB-8406-76FBC426650D}"/>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55C46-725C-4B5C-BF74-95CEB3916F5A}">
  <dimension ref="A1:H525"/>
  <sheetViews>
    <sheetView zoomScale="160" zoomScaleNormal="160" workbookViewId="0">
      <selection activeCell="A2" sqref="A2"/>
    </sheetView>
  </sheetViews>
  <sheetFormatPr defaultRowHeight="12" x14ac:dyDescent="0.2"/>
  <cols>
    <col min="1" max="16384" width="9.140625" style="1"/>
  </cols>
  <sheetData>
    <row r="1" spans="1:2" ht="15" x14ac:dyDescent="0.25">
      <c r="A1" s="2" t="s">
        <v>0</v>
      </c>
    </row>
    <row r="2" spans="1:2" ht="15" x14ac:dyDescent="0.25">
      <c r="A2" s="2"/>
      <c r="B2" s="1" t="s">
        <v>5</v>
      </c>
    </row>
    <row r="3" spans="1:2" ht="15" x14ac:dyDescent="0.25">
      <c r="A3" s="2"/>
      <c r="B3" s="1" t="s">
        <v>6</v>
      </c>
    </row>
    <row r="25" spans="2:7" x14ac:dyDescent="0.2">
      <c r="B25" s="1" t="s">
        <v>2</v>
      </c>
    </row>
    <row r="26" spans="2:7" x14ac:dyDescent="0.2">
      <c r="B26" s="1" t="s">
        <v>3</v>
      </c>
    </row>
    <row r="27" spans="2:7" x14ac:dyDescent="0.2">
      <c r="B27" s="1" t="s">
        <v>4</v>
      </c>
    </row>
    <row r="30" spans="2:7" x14ac:dyDescent="0.2">
      <c r="B30" s="1" t="s">
        <v>7</v>
      </c>
      <c r="G30" s="1" t="s">
        <v>8</v>
      </c>
    </row>
    <row r="31" spans="2:7" x14ac:dyDescent="0.2">
      <c r="B31" s="1" t="s">
        <v>9</v>
      </c>
      <c r="G31" s="1" t="s">
        <v>11</v>
      </c>
    </row>
    <row r="32" spans="2:7" ht="12.75" thickBot="1" x14ac:dyDescent="0.25">
      <c r="B32" s="1" t="s">
        <v>10</v>
      </c>
      <c r="G32" s="3" t="s">
        <v>12</v>
      </c>
    </row>
    <row r="33" spans="2:2" ht="12.75" thickTop="1" x14ac:dyDescent="0.2"/>
    <row r="35" spans="2:2" x14ac:dyDescent="0.2">
      <c r="B35" s="1" t="s">
        <v>13</v>
      </c>
    </row>
    <row r="36" spans="2:2" x14ac:dyDescent="0.2">
      <c r="B36" s="1" t="s">
        <v>14</v>
      </c>
    </row>
    <row r="39" spans="2:2" x14ac:dyDescent="0.2">
      <c r="B39" s="1" t="s">
        <v>15</v>
      </c>
    </row>
    <row r="41" spans="2:2" x14ac:dyDescent="0.2">
      <c r="B41" s="1" t="s">
        <v>16</v>
      </c>
    </row>
    <row r="42" spans="2:2" x14ac:dyDescent="0.2">
      <c r="B42" s="1" t="s">
        <v>17</v>
      </c>
    </row>
    <row r="58" spans="2:2" x14ac:dyDescent="0.2">
      <c r="B58" s="1" t="s">
        <v>18</v>
      </c>
    </row>
    <row r="59" spans="2:2" x14ac:dyDescent="0.2">
      <c r="B59" s="1" t="s">
        <v>19</v>
      </c>
    </row>
    <row r="88" spans="2:2" x14ac:dyDescent="0.2">
      <c r="B88" s="1" t="s">
        <v>20</v>
      </c>
    </row>
    <row r="89" spans="2:2" x14ac:dyDescent="0.2">
      <c r="B89" s="1" t="s">
        <v>21</v>
      </c>
    </row>
    <row r="90" spans="2:2" x14ac:dyDescent="0.2">
      <c r="B90" s="1" t="s">
        <v>22</v>
      </c>
    </row>
    <row r="92" spans="2:2" x14ac:dyDescent="0.2">
      <c r="B92" s="1" t="s">
        <v>23</v>
      </c>
    </row>
    <row r="102" spans="2:2" x14ac:dyDescent="0.2">
      <c r="B102" s="1" t="s">
        <v>24</v>
      </c>
    </row>
    <row r="103" spans="2:2" x14ac:dyDescent="0.2">
      <c r="B103" s="1" t="s">
        <v>25</v>
      </c>
    </row>
    <row r="104" spans="2:2" x14ac:dyDescent="0.2">
      <c r="B104" s="1" t="s">
        <v>26</v>
      </c>
    </row>
    <row r="105" spans="2:2" x14ac:dyDescent="0.2">
      <c r="B105" s="1" t="s">
        <v>27</v>
      </c>
    </row>
    <row r="106" spans="2:2" x14ac:dyDescent="0.2">
      <c r="B106" s="1" t="s">
        <v>28</v>
      </c>
    </row>
    <row r="107" spans="2:2" x14ac:dyDescent="0.2">
      <c r="B107" s="1" t="s">
        <v>29</v>
      </c>
    </row>
    <row r="109" spans="2:2" x14ac:dyDescent="0.2">
      <c r="B109" s="1" t="s">
        <v>30</v>
      </c>
    </row>
    <row r="110" spans="2:2" x14ac:dyDescent="0.2">
      <c r="B110" s="1" t="s">
        <v>31</v>
      </c>
    </row>
    <row r="111" spans="2:2" x14ac:dyDescent="0.2">
      <c r="B111" s="1" t="s">
        <v>32</v>
      </c>
    </row>
    <row r="113" spans="2:2" x14ac:dyDescent="0.2">
      <c r="B113" s="1" t="s">
        <v>33</v>
      </c>
    </row>
    <row r="114" spans="2:2" x14ac:dyDescent="0.2">
      <c r="B114" s="1" t="s">
        <v>34</v>
      </c>
    </row>
    <row r="115" spans="2:2" x14ac:dyDescent="0.2">
      <c r="B115" s="1" t="s">
        <v>35</v>
      </c>
    </row>
    <row r="117" spans="2:2" x14ac:dyDescent="0.2">
      <c r="B117" s="1" t="s">
        <v>36</v>
      </c>
    </row>
    <row r="118" spans="2:2" x14ac:dyDescent="0.2">
      <c r="B118" s="1" t="s">
        <v>37</v>
      </c>
    </row>
    <row r="120" spans="2:2" x14ac:dyDescent="0.2">
      <c r="B120" s="1" t="s">
        <v>38</v>
      </c>
    </row>
    <row r="121" spans="2:2" x14ac:dyDescent="0.2">
      <c r="B121" s="1" t="s">
        <v>39</v>
      </c>
    </row>
    <row r="122" spans="2:2" x14ac:dyDescent="0.2">
      <c r="B122" s="1" t="s">
        <v>40</v>
      </c>
    </row>
    <row r="134" spans="2:4" x14ac:dyDescent="0.2">
      <c r="B134" s="1" t="s">
        <v>41</v>
      </c>
    </row>
    <row r="136" spans="2:4" x14ac:dyDescent="0.2">
      <c r="B136" s="1" t="s">
        <v>42</v>
      </c>
    </row>
    <row r="141" spans="2:4" x14ac:dyDescent="0.2">
      <c r="B141" s="1" t="s">
        <v>43</v>
      </c>
    </row>
    <row r="143" spans="2:4" x14ac:dyDescent="0.2">
      <c r="B143" s="1" t="s">
        <v>44</v>
      </c>
    </row>
    <row r="144" spans="2:4" x14ac:dyDescent="0.2">
      <c r="B144" s="1" t="s">
        <v>45</v>
      </c>
      <c r="C144" s="4">
        <v>44927</v>
      </c>
      <c r="D144" s="1">
        <v>1120</v>
      </c>
    </row>
    <row r="145" spans="2:5" x14ac:dyDescent="0.2">
      <c r="B145" s="1" t="s">
        <v>46</v>
      </c>
      <c r="C145" s="4">
        <v>45658</v>
      </c>
      <c r="D145" s="1">
        <v>500</v>
      </c>
    </row>
    <row r="146" spans="2:5" x14ac:dyDescent="0.2">
      <c r="B146" s="1" t="s">
        <v>47</v>
      </c>
      <c r="D146" s="5">
        <v>0.06</v>
      </c>
    </row>
    <row r="147" spans="2:5" x14ac:dyDescent="0.2">
      <c r="B147" s="1" t="s">
        <v>48</v>
      </c>
      <c r="D147" s="1">
        <f>200*0.25</f>
        <v>50</v>
      </c>
      <c r="E147" s="1" t="str">
        <f ca="1">_xlfn.FORMULATEXT(D147)</f>
        <v>=200*0.25</v>
      </c>
    </row>
    <row r="148" spans="2:5" x14ac:dyDescent="0.2">
      <c r="B148" s="1" t="s">
        <v>55</v>
      </c>
      <c r="D148" s="1">
        <f>+(2.2-0.25)*200</f>
        <v>390.00000000000006</v>
      </c>
      <c r="E148" s="1" t="str">
        <f ca="1">_xlfn.FORMULATEXT(D148)</f>
        <v>=+(2.2-0.25)*200</v>
      </c>
    </row>
    <row r="149" spans="2:5" x14ac:dyDescent="0.2">
      <c r="B149" s="1" t="s">
        <v>54</v>
      </c>
      <c r="D149" s="1">
        <v>5</v>
      </c>
    </row>
    <row r="152" spans="2:5" x14ac:dyDescent="0.2">
      <c r="B152" s="1" t="s">
        <v>49</v>
      </c>
      <c r="D152" s="1">
        <v>150</v>
      </c>
    </row>
    <row r="153" spans="2:5" x14ac:dyDescent="0.2">
      <c r="B153" s="1" t="s">
        <v>50</v>
      </c>
      <c r="D153" s="5">
        <v>0.06</v>
      </c>
    </row>
    <row r="154" spans="2:5" x14ac:dyDescent="0.2">
      <c r="B154" s="1" t="s">
        <v>54</v>
      </c>
      <c r="D154" s="7">
        <v>15</v>
      </c>
    </row>
    <row r="155" spans="2:5" x14ac:dyDescent="0.2">
      <c r="B155" s="1" t="s">
        <v>58</v>
      </c>
      <c r="D155" s="5"/>
    </row>
    <row r="156" spans="2:5" x14ac:dyDescent="0.2">
      <c r="D156" s="5"/>
    </row>
    <row r="157" spans="2:5" x14ac:dyDescent="0.2">
      <c r="B157" s="1" t="s">
        <v>51</v>
      </c>
      <c r="C157" s="1" t="s">
        <v>52</v>
      </c>
      <c r="D157" s="1">
        <v>400</v>
      </c>
    </row>
    <row r="158" spans="2:5" x14ac:dyDescent="0.2">
      <c r="C158" s="1" t="s">
        <v>53</v>
      </c>
      <c r="D158" s="1">
        <v>450</v>
      </c>
    </row>
    <row r="160" spans="2:5" x14ac:dyDescent="0.2">
      <c r="B160" s="1" t="s">
        <v>56</v>
      </c>
      <c r="D160" s="1">
        <v>25</v>
      </c>
    </row>
    <row r="161" spans="2:6" x14ac:dyDescent="0.2">
      <c r="B161" s="1" t="s">
        <v>57</v>
      </c>
      <c r="D161" s="1">
        <v>50</v>
      </c>
      <c r="E161" s="1" t="s">
        <v>77</v>
      </c>
    </row>
    <row r="165" spans="2:6" x14ac:dyDescent="0.2">
      <c r="B165" s="1" t="s">
        <v>59</v>
      </c>
      <c r="D165" s="1">
        <f>+D144</f>
        <v>1120</v>
      </c>
    </row>
    <row r="166" spans="2:6" x14ac:dyDescent="0.2">
      <c r="B166" s="1" t="s">
        <v>60</v>
      </c>
      <c r="D166" s="6">
        <f>+NPV(D146,0,D145)</f>
        <v>444.99822000711993</v>
      </c>
    </row>
    <row r="167" spans="2:6" x14ac:dyDescent="0.2">
      <c r="B167" s="1" t="s">
        <v>61</v>
      </c>
      <c r="D167" s="1">
        <f>+D147+D148</f>
        <v>440.00000000000006</v>
      </c>
    </row>
    <row r="168" spans="2:6" x14ac:dyDescent="0.2">
      <c r="B168" s="1" t="s">
        <v>62</v>
      </c>
      <c r="D168" s="1">
        <f>+D152</f>
        <v>150</v>
      </c>
    </row>
    <row r="169" spans="2:6" x14ac:dyDescent="0.2">
      <c r="B169" s="1" t="s">
        <v>63</v>
      </c>
      <c r="D169" s="1">
        <f>+D158</f>
        <v>450</v>
      </c>
    </row>
    <row r="170" spans="2:6" x14ac:dyDescent="0.2">
      <c r="B170" s="1" t="s">
        <v>64</v>
      </c>
      <c r="D170" s="6">
        <f>SUM(D165:D169)</f>
        <v>2604.9982200071199</v>
      </c>
    </row>
    <row r="172" spans="2:6" x14ac:dyDescent="0.2">
      <c r="B172" s="1" t="s">
        <v>65</v>
      </c>
      <c r="E172" s="6">
        <f>+D170</f>
        <v>2604.9982200071199</v>
      </c>
    </row>
    <row r="173" spans="2:6" x14ac:dyDescent="0.2">
      <c r="C173" s="1" t="s">
        <v>66</v>
      </c>
      <c r="F173" s="6">
        <f>+D165</f>
        <v>1120</v>
      </c>
    </row>
    <row r="174" spans="2:6" x14ac:dyDescent="0.2">
      <c r="C174" s="1" t="s">
        <v>67</v>
      </c>
      <c r="F174" s="6">
        <f>+D166</f>
        <v>444.99822000711993</v>
      </c>
    </row>
    <row r="175" spans="2:6" x14ac:dyDescent="0.2">
      <c r="C175" s="1" t="s">
        <v>68</v>
      </c>
      <c r="F175" s="6">
        <f>+D147</f>
        <v>50</v>
      </c>
    </row>
    <row r="176" spans="2:6" x14ac:dyDescent="0.2">
      <c r="C176" s="1" t="s">
        <v>69</v>
      </c>
      <c r="F176" s="6">
        <f>+D148</f>
        <v>390.00000000000006</v>
      </c>
    </row>
    <row r="177" spans="2:6" x14ac:dyDescent="0.2">
      <c r="C177" s="1" t="s">
        <v>70</v>
      </c>
      <c r="F177" s="6">
        <f>+D168</f>
        <v>150</v>
      </c>
    </row>
    <row r="178" spans="2:6" x14ac:dyDescent="0.2">
      <c r="C178" s="1" t="s">
        <v>71</v>
      </c>
      <c r="F178" s="6">
        <f>+D157</f>
        <v>400</v>
      </c>
    </row>
    <row r="179" spans="2:6" x14ac:dyDescent="0.2">
      <c r="C179" s="1" t="s">
        <v>72</v>
      </c>
      <c r="F179" s="6">
        <f>+D169-D157</f>
        <v>50</v>
      </c>
    </row>
    <row r="180" spans="2:6" x14ac:dyDescent="0.2">
      <c r="B180" s="1" t="s">
        <v>73</v>
      </c>
    </row>
    <row r="183" spans="2:6" x14ac:dyDescent="0.2">
      <c r="B183" s="1" t="s">
        <v>74</v>
      </c>
      <c r="E183" s="1">
        <f>+D149</f>
        <v>5</v>
      </c>
    </row>
    <row r="184" spans="2:6" x14ac:dyDescent="0.2">
      <c r="B184" s="1" t="s">
        <v>75</v>
      </c>
      <c r="E184" s="7">
        <f>+D154</f>
        <v>15</v>
      </c>
    </row>
    <row r="185" spans="2:6" x14ac:dyDescent="0.2">
      <c r="B185" s="1" t="s">
        <v>76</v>
      </c>
      <c r="E185" s="1">
        <f>+D160</f>
        <v>25</v>
      </c>
    </row>
    <row r="186" spans="2:6" x14ac:dyDescent="0.2">
      <c r="C186" s="1" t="s">
        <v>66</v>
      </c>
      <c r="F186" s="1">
        <f>SUM(E183:E185)</f>
        <v>45</v>
      </c>
    </row>
    <row r="187" spans="2:6" x14ac:dyDescent="0.2">
      <c r="B187" s="1" t="s">
        <v>78</v>
      </c>
    </row>
    <row r="190" spans="2:6" x14ac:dyDescent="0.2">
      <c r="B190" s="1" t="s">
        <v>79</v>
      </c>
    </row>
    <row r="191" spans="2:6" x14ac:dyDescent="0.2">
      <c r="B191" s="1" t="s">
        <v>80</v>
      </c>
      <c r="D191" s="6">
        <f>+D146*F174</f>
        <v>26.699893200427194</v>
      </c>
      <c r="E191" s="6"/>
      <c r="F191" s="6"/>
    </row>
    <row r="192" spans="2:6" x14ac:dyDescent="0.2">
      <c r="D192" s="6"/>
      <c r="E192" s="6"/>
      <c r="F192" s="6"/>
    </row>
    <row r="193" spans="2:6" x14ac:dyDescent="0.2">
      <c r="D193" s="6"/>
      <c r="E193" s="6"/>
      <c r="F193" s="6"/>
    </row>
    <row r="194" spans="2:6" x14ac:dyDescent="0.2">
      <c r="B194" s="1" t="s">
        <v>82</v>
      </c>
      <c r="D194" s="6"/>
      <c r="E194" s="6">
        <f>+D191</f>
        <v>26.699893200427194</v>
      </c>
      <c r="F194" s="6"/>
    </row>
    <row r="195" spans="2:6" x14ac:dyDescent="0.2">
      <c r="C195" s="1" t="s">
        <v>83</v>
      </c>
      <c r="D195" s="6"/>
      <c r="E195" s="6"/>
      <c r="F195" s="6">
        <f>+E194</f>
        <v>26.699893200427194</v>
      </c>
    </row>
    <row r="196" spans="2:6" x14ac:dyDescent="0.2">
      <c r="B196" s="1" t="s">
        <v>84</v>
      </c>
    </row>
    <row r="199" spans="2:6" x14ac:dyDescent="0.2">
      <c r="C199" s="1" t="s">
        <v>85</v>
      </c>
      <c r="D199" s="1" t="s">
        <v>86</v>
      </c>
      <c r="E199" s="1" t="s">
        <v>87</v>
      </c>
      <c r="F199" s="1" t="s">
        <v>81</v>
      </c>
    </row>
    <row r="200" spans="2:6" x14ac:dyDescent="0.2">
      <c r="C200" s="6">
        <f>+F174</f>
        <v>444.99822000711993</v>
      </c>
      <c r="D200" s="1">
        <v>0</v>
      </c>
      <c r="E200" s="1">
        <f>0.06*C200</f>
        <v>26.699893200427194</v>
      </c>
      <c r="F200" s="6">
        <f>SUM(C200:E200)</f>
        <v>471.69811320754712</v>
      </c>
    </row>
    <row r="201" spans="2:6" x14ac:dyDescent="0.2">
      <c r="C201" s="6">
        <f>+F200</f>
        <v>471.69811320754712</v>
      </c>
      <c r="D201" s="1">
        <v>0</v>
      </c>
      <c r="E201" s="1">
        <f>0.06*C201</f>
        <v>28.301886792452827</v>
      </c>
      <c r="F201" s="6">
        <f>SUM(C201:E201)</f>
        <v>499.99999999999994</v>
      </c>
    </row>
    <row r="205" spans="2:6" x14ac:dyDescent="0.2">
      <c r="B205" s="1" t="s">
        <v>95</v>
      </c>
    </row>
    <row r="207" spans="2:6" x14ac:dyDescent="0.2">
      <c r="B207" s="1" t="s">
        <v>96</v>
      </c>
    </row>
    <row r="208" spans="2:6" x14ac:dyDescent="0.2">
      <c r="B208" s="1" t="s">
        <v>97</v>
      </c>
    </row>
    <row r="209" spans="2:2" x14ac:dyDescent="0.2">
      <c r="B209" s="1" t="s">
        <v>98</v>
      </c>
    </row>
    <row r="210" spans="2:2" x14ac:dyDescent="0.2">
      <c r="B210" s="1" t="s">
        <v>99</v>
      </c>
    </row>
    <row r="213" spans="2:2" x14ac:dyDescent="0.2">
      <c r="B213" s="1" t="s">
        <v>100</v>
      </c>
    </row>
    <row r="215" spans="2:2" x14ac:dyDescent="0.2">
      <c r="B215" s="1" t="s">
        <v>101</v>
      </c>
    </row>
    <row r="216" spans="2:2" x14ac:dyDescent="0.2">
      <c r="B216" s="1" t="s">
        <v>102</v>
      </c>
    </row>
    <row r="217" spans="2:2" x14ac:dyDescent="0.2">
      <c r="B217" s="1" t="s">
        <v>103</v>
      </c>
    </row>
    <row r="218" spans="2:2" x14ac:dyDescent="0.2">
      <c r="B218" s="1" t="s">
        <v>104</v>
      </c>
    </row>
    <row r="249" spans="2:2" x14ac:dyDescent="0.2">
      <c r="B249" s="1" t="s">
        <v>105</v>
      </c>
    </row>
    <row r="250" spans="2:2" x14ac:dyDescent="0.2">
      <c r="B250" s="10" t="s">
        <v>106</v>
      </c>
    </row>
    <row r="252" spans="2:2" x14ac:dyDescent="0.2">
      <c r="B252" s="1" t="s">
        <v>107</v>
      </c>
    </row>
    <row r="253" spans="2:2" x14ac:dyDescent="0.2">
      <c r="B253" s="10" t="s">
        <v>108</v>
      </c>
    </row>
    <row r="255" spans="2:2" x14ac:dyDescent="0.2">
      <c r="B255" s="1" t="s">
        <v>109</v>
      </c>
    </row>
    <row r="256" spans="2:2" x14ac:dyDescent="0.2">
      <c r="B256" s="10" t="s">
        <v>110</v>
      </c>
    </row>
    <row r="259" spans="2:2" x14ac:dyDescent="0.2">
      <c r="B259" s="1" t="s">
        <v>111</v>
      </c>
    </row>
    <row r="260" spans="2:2" x14ac:dyDescent="0.2">
      <c r="B260" s="1" t="s">
        <v>112</v>
      </c>
    </row>
    <row r="261" spans="2:2" x14ac:dyDescent="0.2">
      <c r="B261" s="1" t="s">
        <v>113</v>
      </c>
    </row>
    <row r="262" spans="2:2" x14ac:dyDescent="0.2">
      <c r="B262" s="1" t="s">
        <v>114</v>
      </c>
    </row>
    <row r="264" spans="2:2" x14ac:dyDescent="0.2">
      <c r="B264" s="1" t="s">
        <v>115</v>
      </c>
    </row>
    <row r="265" spans="2:2" x14ac:dyDescent="0.2">
      <c r="B265" s="1" t="s">
        <v>116</v>
      </c>
    </row>
    <row r="267" spans="2:2" x14ac:dyDescent="0.2">
      <c r="B267" s="1" t="s">
        <v>117</v>
      </c>
    </row>
    <row r="296" spans="2:2" x14ac:dyDescent="0.2">
      <c r="B296" s="1" t="s">
        <v>118</v>
      </c>
    </row>
    <row r="297" spans="2:2" x14ac:dyDescent="0.2">
      <c r="B297" s="1" t="s">
        <v>119</v>
      </c>
    </row>
    <row r="300" spans="2:2" x14ac:dyDescent="0.2">
      <c r="B300" s="1" t="s">
        <v>120</v>
      </c>
    </row>
    <row r="301" spans="2:2" x14ac:dyDescent="0.2">
      <c r="B301" s="1" t="s">
        <v>121</v>
      </c>
    </row>
    <row r="325" spans="2:2" x14ac:dyDescent="0.2">
      <c r="B325" s="1" t="s">
        <v>122</v>
      </c>
    </row>
    <row r="327" spans="2:2" x14ac:dyDescent="0.2">
      <c r="B327" s="1" t="s">
        <v>123</v>
      </c>
    </row>
    <row r="337" spans="2:4" x14ac:dyDescent="0.2">
      <c r="B337" s="1" t="s">
        <v>124</v>
      </c>
    </row>
    <row r="340" spans="2:4" x14ac:dyDescent="0.2">
      <c r="B340" s="1" t="s">
        <v>125</v>
      </c>
    </row>
    <row r="342" spans="2:4" x14ac:dyDescent="0.2">
      <c r="B342" s="1" t="s">
        <v>126</v>
      </c>
    </row>
    <row r="343" spans="2:4" x14ac:dyDescent="0.2">
      <c r="B343" s="1" t="s">
        <v>127</v>
      </c>
    </row>
    <row r="346" spans="2:4" x14ac:dyDescent="0.2">
      <c r="B346" s="1" t="s">
        <v>141</v>
      </c>
    </row>
    <row r="348" spans="2:4" x14ac:dyDescent="0.2">
      <c r="B348" s="1" t="s">
        <v>139</v>
      </c>
      <c r="C348" s="6">
        <v>1100</v>
      </c>
      <c r="D348" s="1">
        <v>50</v>
      </c>
    </row>
    <row r="349" spans="2:4" x14ac:dyDescent="0.2">
      <c r="C349" s="6">
        <f>SUM(C348)</f>
        <v>1100</v>
      </c>
    </row>
    <row r="350" spans="2:4" x14ac:dyDescent="0.2">
      <c r="C350" s="6"/>
    </row>
    <row r="351" spans="2:4" x14ac:dyDescent="0.2">
      <c r="B351" s="1" t="s">
        <v>138</v>
      </c>
      <c r="C351" s="6">
        <v>150</v>
      </c>
    </row>
    <row r="352" spans="2:4" x14ac:dyDescent="0.2">
      <c r="B352" s="1" t="s">
        <v>137</v>
      </c>
      <c r="C352" s="6">
        <v>70</v>
      </c>
    </row>
    <row r="353" spans="2:6" x14ac:dyDescent="0.2">
      <c r="B353" s="1" t="s">
        <v>45</v>
      </c>
      <c r="C353" s="6">
        <v>10</v>
      </c>
    </row>
    <row r="354" spans="2:6" x14ac:dyDescent="0.2">
      <c r="B354" s="1" t="s">
        <v>136</v>
      </c>
      <c r="C354" s="6">
        <f>SUM(C351:C353)</f>
        <v>230</v>
      </c>
    </row>
    <row r="355" spans="2:6" x14ac:dyDescent="0.2">
      <c r="C355" s="6">
        <f>+C349+C354</f>
        <v>1330</v>
      </c>
    </row>
    <row r="356" spans="2:6" x14ac:dyDescent="0.2">
      <c r="C356" s="6"/>
    </row>
    <row r="357" spans="2:6" x14ac:dyDescent="0.2">
      <c r="C357" s="6"/>
    </row>
    <row r="358" spans="2:6" x14ac:dyDescent="0.2">
      <c r="B358" s="1" t="s">
        <v>48</v>
      </c>
      <c r="C358" s="6">
        <v>100</v>
      </c>
    </row>
    <row r="359" spans="2:6" x14ac:dyDescent="0.2">
      <c r="B359" s="1" t="s">
        <v>55</v>
      </c>
      <c r="C359" s="6">
        <v>50</v>
      </c>
    </row>
    <row r="360" spans="2:6" x14ac:dyDescent="0.2">
      <c r="B360" s="1" t="s">
        <v>135</v>
      </c>
      <c r="C360" s="6">
        <v>60</v>
      </c>
      <c r="E360" s="1">
        <v>50</v>
      </c>
    </row>
    <row r="361" spans="2:6" x14ac:dyDescent="0.2">
      <c r="B361" s="1" t="s">
        <v>134</v>
      </c>
      <c r="C361" s="6">
        <v>550</v>
      </c>
      <c r="D361" s="1">
        <v>470</v>
      </c>
    </row>
    <row r="362" spans="2:6" x14ac:dyDescent="0.2">
      <c r="B362" s="1" t="s">
        <v>128</v>
      </c>
      <c r="C362" s="6">
        <f>SUM(C358:C361)</f>
        <v>760</v>
      </c>
      <c r="F362" s="6">
        <f>+C362-D361+E360</f>
        <v>340</v>
      </c>
    </row>
    <row r="363" spans="2:6" x14ac:dyDescent="0.2">
      <c r="C363" s="6"/>
    </row>
    <row r="364" spans="2:6" x14ac:dyDescent="0.2">
      <c r="B364" s="1" t="s">
        <v>49</v>
      </c>
      <c r="C364" s="6">
        <v>400</v>
      </c>
    </row>
    <row r="365" spans="2:6" x14ac:dyDescent="0.2">
      <c r="B365" s="1" t="s">
        <v>133</v>
      </c>
      <c r="C365" s="6">
        <f>SUM(C364)</f>
        <v>400</v>
      </c>
    </row>
    <row r="366" spans="2:6" x14ac:dyDescent="0.2">
      <c r="B366" s="1" t="s">
        <v>131</v>
      </c>
      <c r="C366" s="6"/>
    </row>
    <row r="367" spans="2:6" x14ac:dyDescent="0.2">
      <c r="B367" s="1" t="s">
        <v>132</v>
      </c>
      <c r="C367" s="6">
        <v>170</v>
      </c>
    </row>
    <row r="368" spans="2:6" x14ac:dyDescent="0.2">
      <c r="B368" s="1" t="s">
        <v>131</v>
      </c>
      <c r="C368" s="6">
        <f>SUM(C367)</f>
        <v>170</v>
      </c>
    </row>
    <row r="369" spans="2:8" x14ac:dyDescent="0.2">
      <c r="B369" s="1" t="s">
        <v>130</v>
      </c>
      <c r="C369" s="6">
        <f>+C368+C365</f>
        <v>570</v>
      </c>
      <c r="E369" s="1">
        <v>470</v>
      </c>
    </row>
    <row r="370" spans="2:8" x14ac:dyDescent="0.2">
      <c r="B370" s="1" t="s">
        <v>129</v>
      </c>
      <c r="C370" s="6">
        <f>+C369+C362</f>
        <v>1330</v>
      </c>
    </row>
    <row r="373" spans="2:8" x14ac:dyDescent="0.2">
      <c r="H373" s="1" t="s">
        <v>153</v>
      </c>
    </row>
    <row r="376" spans="2:8" x14ac:dyDescent="0.2">
      <c r="H376" s="1" t="s">
        <v>148</v>
      </c>
    </row>
    <row r="378" spans="2:8" x14ac:dyDescent="0.2">
      <c r="H378" s="1" t="s">
        <v>149</v>
      </c>
    </row>
    <row r="380" spans="2:8" x14ac:dyDescent="0.2">
      <c r="H380" s="1" t="s">
        <v>150</v>
      </c>
    </row>
    <row r="381" spans="2:8" x14ac:dyDescent="0.2">
      <c r="H381" s="1" t="s">
        <v>151</v>
      </c>
    </row>
    <row r="384" spans="2:8" x14ac:dyDescent="0.2">
      <c r="H384" s="1" t="s">
        <v>152</v>
      </c>
    </row>
    <row r="392" spans="2:6" x14ac:dyDescent="0.2">
      <c r="B392" s="1" t="s">
        <v>140</v>
      </c>
    </row>
    <row r="394" spans="2:6" x14ac:dyDescent="0.2">
      <c r="B394" s="1" t="s">
        <v>142</v>
      </c>
      <c r="C394" s="1" t="s">
        <v>52</v>
      </c>
      <c r="D394" s="1">
        <v>300</v>
      </c>
    </row>
    <row r="395" spans="2:6" x14ac:dyDescent="0.2">
      <c r="B395" s="1" t="s">
        <v>143</v>
      </c>
    </row>
    <row r="396" spans="2:6" x14ac:dyDescent="0.2">
      <c r="C396" s="1" t="s">
        <v>53</v>
      </c>
      <c r="D396" s="1">
        <v>350</v>
      </c>
    </row>
    <row r="397" spans="2:6" x14ac:dyDescent="0.2">
      <c r="B397" s="1" t="s">
        <v>144</v>
      </c>
      <c r="D397" s="1">
        <f>+D396-D394</f>
        <v>50</v>
      </c>
    </row>
    <row r="399" spans="2:6" x14ac:dyDescent="0.2">
      <c r="B399" s="1" t="s">
        <v>145</v>
      </c>
      <c r="E399" s="1">
        <f>+D397</f>
        <v>50</v>
      </c>
    </row>
    <row r="400" spans="2:6" x14ac:dyDescent="0.2">
      <c r="C400" s="1" t="s">
        <v>146</v>
      </c>
      <c r="F400" s="1">
        <f>+E399</f>
        <v>50</v>
      </c>
    </row>
    <row r="401" spans="2:6" x14ac:dyDescent="0.2">
      <c r="B401" s="1" t="s">
        <v>147</v>
      </c>
    </row>
    <row r="404" spans="2:6" x14ac:dyDescent="0.2">
      <c r="B404" s="1" t="s">
        <v>154</v>
      </c>
    </row>
    <row r="405" spans="2:6" x14ac:dyDescent="0.2">
      <c r="B405" s="1" t="s">
        <v>160</v>
      </c>
      <c r="E405" s="1">
        <v>470</v>
      </c>
    </row>
    <row r="406" spans="2:6" x14ac:dyDescent="0.2">
      <c r="C406" s="1" t="s">
        <v>155</v>
      </c>
      <c r="F406" s="1">
        <f>+E405</f>
        <v>470</v>
      </c>
    </row>
    <row r="407" spans="2:6" x14ac:dyDescent="0.2">
      <c r="B407" s="1" t="s">
        <v>156</v>
      </c>
    </row>
    <row r="408" spans="2:6" x14ac:dyDescent="0.2">
      <c r="B408" s="1" t="s">
        <v>26</v>
      </c>
    </row>
    <row r="409" spans="2:6" x14ac:dyDescent="0.2">
      <c r="B409" s="1" t="s">
        <v>157</v>
      </c>
    </row>
    <row r="410" spans="2:6" x14ac:dyDescent="0.2">
      <c r="B410" s="1" t="s">
        <v>158</v>
      </c>
      <c r="C410" s="1" t="s">
        <v>159</v>
      </c>
    </row>
    <row r="411" spans="2:6" x14ac:dyDescent="0.2">
      <c r="C411" s="6">
        <f>+C360</f>
        <v>60</v>
      </c>
    </row>
    <row r="412" spans="2:6" x14ac:dyDescent="0.2">
      <c r="C412" s="1">
        <f>+F400</f>
        <v>50</v>
      </c>
    </row>
    <row r="413" spans="2:6" ht="12.75" thickBot="1" x14ac:dyDescent="0.25">
      <c r="C413" s="9">
        <f>SUM(C411:C412)</f>
        <v>110</v>
      </c>
    </row>
    <row r="414" spans="2:6" ht="12.75" thickTop="1" x14ac:dyDescent="0.2"/>
    <row r="415" spans="2:6" x14ac:dyDescent="0.2">
      <c r="B415" s="1" t="s">
        <v>134</v>
      </c>
    </row>
    <row r="416" spans="2:6" x14ac:dyDescent="0.2">
      <c r="B416" s="1" t="s">
        <v>158</v>
      </c>
      <c r="C416" s="1" t="s">
        <v>159</v>
      </c>
    </row>
    <row r="417" spans="2:5" x14ac:dyDescent="0.2">
      <c r="B417" s="1">
        <f>+E405</f>
        <v>470</v>
      </c>
      <c r="C417" s="6">
        <f>+C361</f>
        <v>550</v>
      </c>
    </row>
    <row r="418" spans="2:5" ht="12.75" thickBot="1" x14ac:dyDescent="0.25">
      <c r="C418" s="9">
        <f>+C417-B417</f>
        <v>80</v>
      </c>
    </row>
    <row r="419" spans="2:5" ht="12.75" thickTop="1" x14ac:dyDescent="0.2"/>
    <row r="420" spans="2:5" x14ac:dyDescent="0.2">
      <c r="B420" s="1" t="s">
        <v>161</v>
      </c>
      <c r="C420" s="6">
        <f>+C362</f>
        <v>760</v>
      </c>
    </row>
    <row r="421" spans="2:5" x14ac:dyDescent="0.2">
      <c r="C421" s="1">
        <f>-D361</f>
        <v>-470</v>
      </c>
    </row>
    <row r="422" spans="2:5" x14ac:dyDescent="0.2">
      <c r="C422" s="1">
        <f>+E360</f>
        <v>50</v>
      </c>
    </row>
    <row r="423" spans="2:5" ht="12.75" thickBot="1" x14ac:dyDescent="0.25">
      <c r="B423" s="1" t="s">
        <v>9</v>
      </c>
      <c r="C423" s="9">
        <f>SUM(C420:C422)</f>
        <v>340</v>
      </c>
    </row>
    <row r="424" spans="2:5" ht="12.75" thickTop="1" x14ac:dyDescent="0.2"/>
    <row r="426" spans="2:5" x14ac:dyDescent="0.2">
      <c r="B426" s="1" t="s">
        <v>162</v>
      </c>
      <c r="C426" s="6">
        <f>+C423</f>
        <v>340</v>
      </c>
      <c r="D426" s="1" t="str">
        <f ca="1">+_xlfn.FORMULATEXT(C426)</f>
        <v>=+C423</v>
      </c>
    </row>
    <row r="427" spans="2:5" x14ac:dyDescent="0.2">
      <c r="B427" s="1" t="s">
        <v>163</v>
      </c>
      <c r="C427" s="1">
        <f>1500-800</f>
        <v>700</v>
      </c>
      <c r="D427" s="1" t="str">
        <f ca="1">+_xlfn.FORMULATEXT(C427)</f>
        <v>=1500-800</v>
      </c>
    </row>
    <row r="428" spans="2:5" x14ac:dyDescent="0.2">
      <c r="B428" s="1" t="s">
        <v>164</v>
      </c>
      <c r="C428" s="6">
        <f>240-C351</f>
        <v>90</v>
      </c>
      <c r="D428" s="1" t="str">
        <f ca="1">+_xlfn.FORMULATEXT(C428)</f>
        <v>=240-C351</v>
      </c>
      <c r="E428" s="6">
        <f>+C351</f>
        <v>150</v>
      </c>
    </row>
    <row r="429" spans="2:5" x14ac:dyDescent="0.2">
      <c r="B429" s="1" t="s">
        <v>165</v>
      </c>
      <c r="C429" s="6">
        <f>-(440-C364)</f>
        <v>-40</v>
      </c>
      <c r="D429" s="1" t="str">
        <f ca="1">+_xlfn.FORMULATEXT(C429)</f>
        <v>=-(440-C364)</v>
      </c>
      <c r="E429" s="1" t="s">
        <v>166</v>
      </c>
    </row>
    <row r="430" spans="2:5" ht="12.75" thickBot="1" x14ac:dyDescent="0.25">
      <c r="C430" s="9">
        <f>SUM(C426:C429)</f>
        <v>1090</v>
      </c>
    </row>
    <row r="431" spans="2:5" ht="12.75" thickTop="1" x14ac:dyDescent="0.2"/>
    <row r="433" spans="2:7" x14ac:dyDescent="0.2">
      <c r="B433" s="1" t="s">
        <v>167</v>
      </c>
      <c r="E433" s="6">
        <f>+D170</f>
        <v>2604.9982200071199</v>
      </c>
    </row>
    <row r="434" spans="2:7" x14ac:dyDescent="0.2">
      <c r="B434" s="1" t="s">
        <v>168</v>
      </c>
      <c r="D434" s="5">
        <v>0.1</v>
      </c>
      <c r="E434" s="1">
        <f>-D434*E435</f>
        <v>109</v>
      </c>
    </row>
    <row r="435" spans="2:7" x14ac:dyDescent="0.2">
      <c r="B435" s="1" t="s">
        <v>169</v>
      </c>
      <c r="E435" s="6">
        <f>-C430</f>
        <v>-1090</v>
      </c>
    </row>
    <row r="436" spans="2:7" ht="12.75" thickBot="1" x14ac:dyDescent="0.25">
      <c r="B436" s="1" t="s">
        <v>10</v>
      </c>
      <c r="E436" s="9">
        <f>SUM(E433:E435)</f>
        <v>1623.9982200071199</v>
      </c>
    </row>
    <row r="437" spans="2:7" ht="12.75" thickTop="1" x14ac:dyDescent="0.2"/>
    <row r="439" spans="2:7" x14ac:dyDescent="0.2">
      <c r="B439" s="1" t="s">
        <v>170</v>
      </c>
      <c r="E439" s="6">
        <f>+E436</f>
        <v>1623.9982200071199</v>
      </c>
      <c r="G439" s="1" t="str">
        <f ca="1">_xlfn.FORMULATEXT(E439)</f>
        <v>=+E436</v>
      </c>
    </row>
    <row r="440" spans="2:7" x14ac:dyDescent="0.2">
      <c r="B440" s="1" t="s">
        <v>171</v>
      </c>
      <c r="E440" s="6">
        <f>+C358</f>
        <v>100</v>
      </c>
      <c r="G440" s="1" t="str">
        <f t="shared" ref="G440:G445" ca="1" si="0">_xlfn.FORMULATEXT(E440)</f>
        <v>=+C358</v>
      </c>
    </row>
    <row r="441" spans="2:7" x14ac:dyDescent="0.2">
      <c r="B441" s="1" t="s">
        <v>74</v>
      </c>
      <c r="E441" s="6">
        <f>+C359</f>
        <v>50</v>
      </c>
      <c r="G441" s="1" t="str">
        <f t="shared" ca="1" si="0"/>
        <v>=+C359</v>
      </c>
    </row>
    <row r="442" spans="2:7" x14ac:dyDescent="0.2">
      <c r="B442" s="1" t="s">
        <v>172</v>
      </c>
      <c r="E442" s="6">
        <f>+C413</f>
        <v>110</v>
      </c>
      <c r="G442" s="1" t="str">
        <f t="shared" ca="1" si="0"/>
        <v>=+C413</v>
      </c>
    </row>
    <row r="443" spans="2:7" x14ac:dyDescent="0.2">
      <c r="B443" s="1" t="s">
        <v>173</v>
      </c>
      <c r="E443" s="6">
        <f>+C418</f>
        <v>80</v>
      </c>
      <c r="G443" s="1" t="str">
        <f t="shared" ca="1" si="0"/>
        <v>=+C418</v>
      </c>
    </row>
    <row r="444" spans="2:7" x14ac:dyDescent="0.2">
      <c r="B444" s="1" t="s">
        <v>174</v>
      </c>
      <c r="E444" s="1">
        <f>+C427</f>
        <v>700</v>
      </c>
      <c r="G444" s="1" t="str">
        <f t="shared" ca="1" si="0"/>
        <v>=+C427</v>
      </c>
    </row>
    <row r="445" spans="2:7" x14ac:dyDescent="0.2">
      <c r="B445" s="1" t="s">
        <v>175</v>
      </c>
      <c r="E445" s="1">
        <f>+C428</f>
        <v>90</v>
      </c>
      <c r="G445" s="1" t="str">
        <f t="shared" ca="1" si="0"/>
        <v>=+C428</v>
      </c>
    </row>
    <row r="446" spans="2:7" x14ac:dyDescent="0.2">
      <c r="C446" s="1" t="s">
        <v>70</v>
      </c>
      <c r="F446" s="6">
        <f>-C429</f>
        <v>40</v>
      </c>
      <c r="G446" s="1" t="str">
        <f ca="1">_xlfn.FORMULATEXT(F446)</f>
        <v>=-C429</v>
      </c>
    </row>
    <row r="447" spans="2:7" x14ac:dyDescent="0.2">
      <c r="C447" s="1" t="s">
        <v>176</v>
      </c>
      <c r="F447" s="6">
        <f>+E433</f>
        <v>2604.9982200071199</v>
      </c>
      <c r="G447" s="1" t="str">
        <f ca="1">_xlfn.FORMULATEXT(F447)</f>
        <v>=+E433</v>
      </c>
    </row>
    <row r="448" spans="2:7" x14ac:dyDescent="0.2">
      <c r="C448" s="1" t="s">
        <v>177</v>
      </c>
      <c r="F448" s="6">
        <f>+E434</f>
        <v>109</v>
      </c>
      <c r="G448" s="1" t="str">
        <f ca="1">_xlfn.FORMULATEXT(F448)</f>
        <v>=+E434</v>
      </c>
    </row>
    <row r="449" spans="2:6" x14ac:dyDescent="0.2">
      <c r="B449" s="1" t="s">
        <v>178</v>
      </c>
    </row>
    <row r="452" spans="2:6" x14ac:dyDescent="0.2">
      <c r="B452" s="1" t="s">
        <v>212</v>
      </c>
    </row>
    <row r="453" spans="2:6" x14ac:dyDescent="0.2">
      <c r="B453" s="1" t="s">
        <v>213</v>
      </c>
    </row>
    <row r="454" spans="2:6" x14ac:dyDescent="0.2">
      <c r="B454" s="1" t="s">
        <v>214</v>
      </c>
    </row>
    <row r="456" spans="2:6" x14ac:dyDescent="0.2">
      <c r="B456" s="1" t="s">
        <v>215</v>
      </c>
      <c r="C456" s="1">
        <v>700</v>
      </c>
    </row>
    <row r="457" spans="2:6" ht="12.75" thickBot="1" x14ac:dyDescent="0.25">
      <c r="B457" s="1" t="s">
        <v>216</v>
      </c>
      <c r="C457" s="3">
        <f>+C456/14</f>
        <v>50</v>
      </c>
      <c r="D457" s="1" t="str">
        <f ca="1">_xlfn.FORMULATEXT(C457)</f>
        <v>=+C456/14</v>
      </c>
    </row>
    <row r="458" spans="2:6" ht="12.75" thickTop="1" x14ac:dyDescent="0.2"/>
    <row r="459" spans="2:6" x14ac:dyDescent="0.2">
      <c r="B459" s="1" t="s">
        <v>217</v>
      </c>
      <c r="E459" s="1">
        <f>+C457</f>
        <v>50</v>
      </c>
    </row>
    <row r="460" spans="2:6" x14ac:dyDescent="0.2">
      <c r="C460" s="1" t="s">
        <v>218</v>
      </c>
      <c r="F460" s="1">
        <f>+E459</f>
        <v>50</v>
      </c>
    </row>
    <row r="461" spans="2:6" x14ac:dyDescent="0.2">
      <c r="B461" s="1" t="s">
        <v>219</v>
      </c>
    </row>
    <row r="463" spans="2:6" x14ac:dyDescent="0.2">
      <c r="B463" s="1" t="s">
        <v>220</v>
      </c>
    </row>
    <row r="464" spans="2:6" x14ac:dyDescent="0.2">
      <c r="B464" s="1" t="s">
        <v>221</v>
      </c>
    </row>
    <row r="465" spans="2:6" x14ac:dyDescent="0.2">
      <c r="B465" s="1" t="s">
        <v>222</v>
      </c>
    </row>
    <row r="467" spans="2:6" x14ac:dyDescent="0.2">
      <c r="B467" s="1" t="s">
        <v>223</v>
      </c>
      <c r="E467" s="1">
        <v>90</v>
      </c>
    </row>
    <row r="468" spans="2:6" x14ac:dyDescent="0.2">
      <c r="C468" s="1" t="s">
        <v>224</v>
      </c>
      <c r="F468" s="1">
        <f>+E467</f>
        <v>90</v>
      </c>
    </row>
    <row r="469" spans="2:6" x14ac:dyDescent="0.2">
      <c r="B469" s="1" t="s">
        <v>225</v>
      </c>
    </row>
    <row r="472" spans="2:6" x14ac:dyDescent="0.2">
      <c r="B472" s="1" t="s">
        <v>49</v>
      </c>
    </row>
    <row r="473" spans="2:6" x14ac:dyDescent="0.2">
      <c r="B473" s="1" t="s">
        <v>226</v>
      </c>
    </row>
    <row r="475" spans="2:6" x14ac:dyDescent="0.2">
      <c r="B475" s="1" t="s">
        <v>227</v>
      </c>
      <c r="D475" s="1">
        <f>0.13*440</f>
        <v>57.2</v>
      </c>
      <c r="E475" s="1" t="str">
        <f ca="1">+_xlfn.FORMULATEXT(D475)</f>
        <v>=0.13*440</v>
      </c>
    </row>
    <row r="476" spans="2:6" x14ac:dyDescent="0.2">
      <c r="D476" s="1">
        <f>0.14*400</f>
        <v>56.000000000000007</v>
      </c>
      <c r="E476" s="1" t="str">
        <f ca="1">+_xlfn.FORMULATEXT(D476)</f>
        <v>=0.14*400</v>
      </c>
    </row>
    <row r="477" spans="2:6" x14ac:dyDescent="0.2">
      <c r="B477" s="1" t="s">
        <v>227</v>
      </c>
      <c r="D477" s="1">
        <f>+D475-D476</f>
        <v>1.1999999999999957</v>
      </c>
    </row>
    <row r="479" spans="2:6" x14ac:dyDescent="0.2">
      <c r="B479" s="1" t="s">
        <v>228</v>
      </c>
      <c r="E479" s="1">
        <f>+D477</f>
        <v>1.1999999999999957</v>
      </c>
    </row>
    <row r="480" spans="2:6" x14ac:dyDescent="0.2">
      <c r="C480" s="1" t="s">
        <v>70</v>
      </c>
      <c r="F480" s="1">
        <f>+E479</f>
        <v>1.1999999999999957</v>
      </c>
    </row>
    <row r="481" spans="2:6" x14ac:dyDescent="0.2">
      <c r="B481" s="1" t="s">
        <v>229</v>
      </c>
    </row>
    <row r="483" spans="2:6" x14ac:dyDescent="0.2">
      <c r="B483" s="1" t="s">
        <v>231</v>
      </c>
      <c r="D483" s="6">
        <f>+C457+E467+D477</f>
        <v>141.19999999999999</v>
      </c>
    </row>
    <row r="484" spans="2:6" x14ac:dyDescent="0.2">
      <c r="B484" s="1" t="s">
        <v>230</v>
      </c>
      <c r="C484" s="5">
        <v>0.1</v>
      </c>
      <c r="D484" s="6">
        <f>+C484*D483</f>
        <v>14.12</v>
      </c>
      <c r="E484" s="1" t="str">
        <f ca="1">_xlfn.FORMULATEXT(D484)</f>
        <v>=+C484*D483</v>
      </c>
    </row>
    <row r="486" spans="2:6" x14ac:dyDescent="0.2">
      <c r="B486" s="1" t="s">
        <v>232</v>
      </c>
      <c r="E486" s="6">
        <f>+D484</f>
        <v>14.12</v>
      </c>
    </row>
    <row r="487" spans="2:6" x14ac:dyDescent="0.2">
      <c r="C487" s="1" t="s">
        <v>233</v>
      </c>
      <c r="F487" s="6">
        <f>+E486</f>
        <v>14.12</v>
      </c>
    </row>
    <row r="488" spans="2:6" x14ac:dyDescent="0.2">
      <c r="B488" s="1" t="s">
        <v>234</v>
      </c>
    </row>
    <row r="491" spans="2:6" x14ac:dyDescent="0.2">
      <c r="B491" s="1" t="s">
        <v>235</v>
      </c>
    </row>
    <row r="492" spans="2:6" x14ac:dyDescent="0.2">
      <c r="B492" s="1" t="s">
        <v>236</v>
      </c>
    </row>
    <row r="511" spans="2:2" x14ac:dyDescent="0.2">
      <c r="B511" s="1" t="s">
        <v>237</v>
      </c>
    </row>
    <row r="512" spans="2:2" x14ac:dyDescent="0.2">
      <c r="B512" s="1" t="s">
        <v>238</v>
      </c>
    </row>
    <row r="514" spans="2:2" x14ac:dyDescent="0.2">
      <c r="B514" s="1" t="s">
        <v>239</v>
      </c>
    </row>
    <row r="515" spans="2:2" x14ac:dyDescent="0.2">
      <c r="B515" s="1" t="s">
        <v>240</v>
      </c>
    </row>
    <row r="516" spans="2:2" x14ac:dyDescent="0.2">
      <c r="B516" s="1" t="s">
        <v>241</v>
      </c>
    </row>
    <row r="519" spans="2:2" x14ac:dyDescent="0.2">
      <c r="B519" s="1" t="s">
        <v>242</v>
      </c>
    </row>
    <row r="521" spans="2:2" x14ac:dyDescent="0.2">
      <c r="B521" s="1" t="s">
        <v>243</v>
      </c>
    </row>
    <row r="522" spans="2:2" x14ac:dyDescent="0.2">
      <c r="B522" s="1" t="s">
        <v>244</v>
      </c>
    </row>
    <row r="523" spans="2:2" x14ac:dyDescent="0.2">
      <c r="B523" s="1" t="s">
        <v>26</v>
      </c>
    </row>
    <row r="524" spans="2:2" x14ac:dyDescent="0.2">
      <c r="B524" s="1" t="s">
        <v>245</v>
      </c>
    </row>
    <row r="525" spans="2:2" x14ac:dyDescent="0.2">
      <c r="B525" s="1" t="s">
        <v>246</v>
      </c>
    </row>
  </sheetData>
  <hyperlinks>
    <hyperlink ref="A1" location="Main!A1" display="Main" xr:uid="{3E3B6F83-99A7-4E18-883F-768885F6E666}"/>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19C3D-2763-4ACB-9186-34E7CB73F99C}">
  <dimension ref="A1:XFC125"/>
  <sheetViews>
    <sheetView zoomScale="160" zoomScaleNormal="160" workbookViewId="0"/>
  </sheetViews>
  <sheetFormatPr defaultRowHeight="12" x14ac:dyDescent="0.2"/>
  <cols>
    <col min="1" max="2" width="9.140625" style="1"/>
    <col min="3" max="3" width="10.42578125" style="1" customWidth="1"/>
    <col min="4" max="4" width="9.85546875" style="1" bestFit="1" customWidth="1"/>
    <col min="5" max="5" width="13.85546875" style="1" customWidth="1"/>
    <col min="6" max="6" width="9.85546875" style="1" bestFit="1" customWidth="1"/>
    <col min="7" max="16384" width="9.140625" style="1"/>
  </cols>
  <sheetData>
    <row r="1" spans="1:5" ht="15" x14ac:dyDescent="0.25">
      <c r="A1" s="2" t="s">
        <v>0</v>
      </c>
    </row>
    <row r="2" spans="1:5" ht="15" x14ac:dyDescent="0.25">
      <c r="A2" s="2"/>
      <c r="B2" s="1" t="s">
        <v>89</v>
      </c>
      <c r="C2" s="1" t="s">
        <v>195</v>
      </c>
    </row>
    <row r="3" spans="1:5" ht="15" x14ac:dyDescent="0.25">
      <c r="A3" s="2"/>
      <c r="B3" s="1" t="s">
        <v>92</v>
      </c>
      <c r="C3" s="4">
        <v>42369</v>
      </c>
    </row>
    <row r="5" spans="1:5" x14ac:dyDescent="0.2">
      <c r="B5" s="1" t="s">
        <v>44</v>
      </c>
    </row>
    <row r="6" spans="1:5" x14ac:dyDescent="0.2">
      <c r="B6" s="1" t="s">
        <v>45</v>
      </c>
      <c r="C6" s="4">
        <v>44927</v>
      </c>
      <c r="D6" s="6">
        <v>124800000</v>
      </c>
    </row>
    <row r="7" spans="1:5" x14ac:dyDescent="0.2">
      <c r="B7" s="1" t="s">
        <v>46</v>
      </c>
      <c r="C7" s="4">
        <v>45658</v>
      </c>
      <c r="D7" s="6">
        <v>5000000</v>
      </c>
    </row>
    <row r="8" spans="1:5" x14ac:dyDescent="0.2">
      <c r="B8" s="1" t="s">
        <v>47</v>
      </c>
      <c r="D8" s="5">
        <v>7.0000000000000007E-2</v>
      </c>
    </row>
    <row r="9" spans="1:5" x14ac:dyDescent="0.2">
      <c r="B9" s="1" t="s">
        <v>48</v>
      </c>
      <c r="D9" s="6">
        <f>15000000*0.25</f>
        <v>3750000</v>
      </c>
      <c r="E9" s="1" t="str">
        <f ca="1">_xlfn.FORMULATEXT(D9)</f>
        <v>=15000000*0.25</v>
      </c>
    </row>
    <row r="10" spans="1:5" x14ac:dyDescent="0.2">
      <c r="B10" s="1" t="s">
        <v>55</v>
      </c>
      <c r="D10" s="6">
        <f>+(1.5-0.25)*15000000</f>
        <v>18750000</v>
      </c>
      <c r="E10" s="1" t="str">
        <f ca="1">_xlfn.FORMULATEXT(D10)</f>
        <v>=+(1.5-0.25)*15000000</v>
      </c>
    </row>
    <row r="11" spans="1:5" x14ac:dyDescent="0.2">
      <c r="B11" s="1" t="s">
        <v>54</v>
      </c>
      <c r="D11" s="6">
        <v>500000</v>
      </c>
    </row>
    <row r="12" spans="1:5" x14ac:dyDescent="0.2">
      <c r="D12" s="6"/>
    </row>
    <row r="13" spans="1:5" x14ac:dyDescent="0.2">
      <c r="B13" s="1" t="s">
        <v>30</v>
      </c>
      <c r="D13" s="6"/>
    </row>
    <row r="14" spans="1:5" x14ac:dyDescent="0.2">
      <c r="B14" s="1" t="s">
        <v>48</v>
      </c>
      <c r="D14" s="6"/>
    </row>
    <row r="15" spans="1:5" x14ac:dyDescent="0.2">
      <c r="B15" s="1" t="s">
        <v>48</v>
      </c>
      <c r="D15" s="6">
        <f>2000000*0.25</f>
        <v>500000</v>
      </c>
      <c r="E15" s="1" t="str">
        <f ca="1">_xlfn.FORMULATEXT(D15)</f>
        <v>=2000000*0.25</v>
      </c>
    </row>
    <row r="16" spans="1:5" x14ac:dyDescent="0.2">
      <c r="B16" s="1" t="s">
        <v>55</v>
      </c>
      <c r="D16" s="6">
        <f>+(1.5-0.25)*2000000</f>
        <v>2500000</v>
      </c>
      <c r="E16" s="6" t="str">
        <f ca="1">_xlfn.FORMULATEXT(D16)</f>
        <v>=+(1.5-0.25)*2000000</v>
      </c>
    </row>
    <row r="17" spans="2:7" x14ac:dyDescent="0.2">
      <c r="B17" s="8" t="s">
        <v>93</v>
      </c>
      <c r="D17" s="6"/>
    </row>
    <row r="18" spans="2:7" x14ac:dyDescent="0.2">
      <c r="D18" s="6"/>
    </row>
    <row r="19" spans="2:7" x14ac:dyDescent="0.2">
      <c r="B19" s="1" t="s">
        <v>56</v>
      </c>
      <c r="D19" s="6">
        <v>850</v>
      </c>
    </row>
    <row r="20" spans="2:7" x14ac:dyDescent="0.2">
      <c r="B20" s="1" t="s">
        <v>90</v>
      </c>
      <c r="D20" s="6">
        <v>7000</v>
      </c>
      <c r="E20" s="1" t="s">
        <v>77</v>
      </c>
    </row>
    <row r="21" spans="2:7" x14ac:dyDescent="0.2">
      <c r="D21" s="6"/>
    </row>
    <row r="22" spans="2:7" x14ac:dyDescent="0.2">
      <c r="D22" s="6"/>
      <c r="E22" s="6"/>
      <c r="F22" s="6"/>
      <c r="G22" s="6"/>
    </row>
    <row r="23" spans="2:7" x14ac:dyDescent="0.2">
      <c r="D23" s="6"/>
      <c r="E23" s="6"/>
      <c r="F23" s="6"/>
      <c r="G23" s="6"/>
    </row>
    <row r="24" spans="2:7" x14ac:dyDescent="0.2">
      <c r="B24" s="1" t="s">
        <v>91</v>
      </c>
      <c r="D24" s="6">
        <f>+D6</f>
        <v>124800000</v>
      </c>
      <c r="E24" s="6"/>
      <c r="F24" s="6"/>
      <c r="G24" s="6"/>
    </row>
    <row r="25" spans="2:7" x14ac:dyDescent="0.2">
      <c r="B25" s="1" t="s">
        <v>61</v>
      </c>
      <c r="D25" s="6">
        <f>+D9+D10</f>
        <v>22500000</v>
      </c>
      <c r="E25" s="6"/>
      <c r="F25" s="6"/>
      <c r="G25" s="6"/>
    </row>
    <row r="26" spans="2:7" x14ac:dyDescent="0.2">
      <c r="B26" s="1" t="s">
        <v>30</v>
      </c>
      <c r="D26" s="6">
        <f>SUM(D15:D16)</f>
        <v>3000000</v>
      </c>
      <c r="E26" s="6"/>
      <c r="F26" s="6"/>
      <c r="G26" s="6"/>
    </row>
    <row r="27" spans="2:7" x14ac:dyDescent="0.2">
      <c r="B27" s="1" t="s">
        <v>60</v>
      </c>
      <c r="D27" s="6">
        <f>+NPV(D8,0,D7)</f>
        <v>4367193.6413660571</v>
      </c>
      <c r="E27" s="6"/>
      <c r="F27" s="6"/>
      <c r="G27" s="6"/>
    </row>
    <row r="28" spans="2:7" ht="12.75" thickBot="1" x14ac:dyDescent="0.25">
      <c r="B28" s="1" t="s">
        <v>64</v>
      </c>
      <c r="D28" s="9">
        <f>SUM(D24:D27)</f>
        <v>154667193.64136606</v>
      </c>
      <c r="E28" s="6"/>
      <c r="F28" s="6"/>
      <c r="G28" s="6"/>
    </row>
    <row r="29" spans="2:7" ht="12.75" thickTop="1" x14ac:dyDescent="0.2">
      <c r="D29" s="6"/>
      <c r="E29" s="6"/>
      <c r="F29" s="6"/>
      <c r="G29" s="6"/>
    </row>
    <row r="30" spans="2:7" x14ac:dyDescent="0.2">
      <c r="B30" s="1" t="s">
        <v>65</v>
      </c>
      <c r="D30" s="6"/>
      <c r="E30" s="6">
        <f>+D28</f>
        <v>154667193.64136606</v>
      </c>
      <c r="F30" s="6"/>
      <c r="G30" s="6"/>
    </row>
    <row r="31" spans="2:7" x14ac:dyDescent="0.2">
      <c r="C31" s="1" t="s">
        <v>66</v>
      </c>
      <c r="D31" s="6"/>
      <c r="E31" s="6"/>
      <c r="F31" s="6">
        <f>+D24</f>
        <v>124800000</v>
      </c>
      <c r="G31" s="6"/>
    </row>
    <row r="32" spans="2:7" x14ac:dyDescent="0.2">
      <c r="C32" s="1" t="s">
        <v>94</v>
      </c>
      <c r="D32" s="6"/>
      <c r="E32" s="6"/>
      <c r="F32" s="6">
        <f>+D26</f>
        <v>3000000</v>
      </c>
      <c r="G32" s="6"/>
    </row>
    <row r="33" spans="2:7" x14ac:dyDescent="0.2">
      <c r="C33" s="1" t="s">
        <v>67</v>
      </c>
      <c r="D33" s="6"/>
      <c r="E33" s="6"/>
      <c r="F33" s="6">
        <f>+D27</f>
        <v>4367193.6413660571</v>
      </c>
      <c r="G33" s="6"/>
    </row>
    <row r="34" spans="2:7" x14ac:dyDescent="0.2">
      <c r="C34" s="1" t="s">
        <v>68</v>
      </c>
      <c r="D34" s="6"/>
      <c r="E34" s="6"/>
      <c r="F34" s="6">
        <f>+D9</f>
        <v>3750000</v>
      </c>
      <c r="G34" s="6"/>
    </row>
    <row r="35" spans="2:7" x14ac:dyDescent="0.2">
      <c r="C35" s="1" t="s">
        <v>69</v>
      </c>
      <c r="D35" s="6"/>
      <c r="E35" s="6"/>
      <c r="F35" s="6">
        <f>+D10</f>
        <v>18750000</v>
      </c>
      <c r="G35" s="6"/>
    </row>
    <row r="36" spans="2:7" x14ac:dyDescent="0.2">
      <c r="B36" s="1" t="s">
        <v>73</v>
      </c>
      <c r="D36" s="6"/>
      <c r="E36" s="6"/>
      <c r="F36" s="6"/>
      <c r="G36" s="6"/>
    </row>
    <row r="37" spans="2:7" x14ac:dyDescent="0.2">
      <c r="D37" s="6"/>
      <c r="E37" s="6"/>
      <c r="F37" s="6"/>
      <c r="G37" s="6"/>
    </row>
    <row r="38" spans="2:7" x14ac:dyDescent="0.2">
      <c r="D38" s="6"/>
      <c r="E38" s="6"/>
      <c r="F38" s="6"/>
      <c r="G38" s="6"/>
    </row>
    <row r="39" spans="2:7" x14ac:dyDescent="0.2">
      <c r="B39" s="1" t="s">
        <v>74</v>
      </c>
      <c r="D39" s="6"/>
      <c r="E39" s="6">
        <f>+D11</f>
        <v>500000</v>
      </c>
      <c r="F39" s="6"/>
      <c r="G39" s="6"/>
    </row>
    <row r="40" spans="2:7" x14ac:dyDescent="0.2">
      <c r="B40" s="1" t="s">
        <v>76</v>
      </c>
      <c r="D40" s="6"/>
      <c r="E40" s="6">
        <f>+D20+D19</f>
        <v>7850</v>
      </c>
      <c r="F40" s="6"/>
      <c r="G40" s="6" t="str">
        <f ca="1">_xlfn.FORMULATEXT(E40)</f>
        <v>=+D20+D19</v>
      </c>
    </row>
    <row r="41" spans="2:7" x14ac:dyDescent="0.2">
      <c r="C41" s="1" t="s">
        <v>66</v>
      </c>
      <c r="D41" s="6"/>
      <c r="E41" s="6"/>
      <c r="F41" s="6">
        <f>SUM(E39:E40)</f>
        <v>507850</v>
      </c>
      <c r="G41" s="6"/>
    </row>
    <row r="42" spans="2:7" x14ac:dyDescent="0.2">
      <c r="B42" s="1" t="s">
        <v>78</v>
      </c>
      <c r="D42" s="6"/>
      <c r="E42" s="6"/>
      <c r="F42" s="6"/>
      <c r="G42" s="6"/>
    </row>
    <row r="45" spans="2:7" x14ac:dyDescent="0.2">
      <c r="B45" s="1" t="s">
        <v>179</v>
      </c>
    </row>
    <row r="46" spans="2:7" x14ac:dyDescent="0.2">
      <c r="B46" s="1" t="s">
        <v>140</v>
      </c>
    </row>
    <row r="48" spans="2:7" x14ac:dyDescent="0.2">
      <c r="B48" s="12" t="s">
        <v>139</v>
      </c>
    </row>
    <row r="49" spans="2:6" x14ac:dyDescent="0.2">
      <c r="B49" s="1" t="s">
        <v>185</v>
      </c>
    </row>
    <row r="50" spans="2:6" x14ac:dyDescent="0.2">
      <c r="B50" s="1" t="s">
        <v>186</v>
      </c>
    </row>
    <row r="52" spans="2:6" x14ac:dyDescent="0.2">
      <c r="B52" s="1" t="s">
        <v>142</v>
      </c>
      <c r="C52" s="1" t="s">
        <v>52</v>
      </c>
      <c r="D52" s="1">
        <v>31800</v>
      </c>
    </row>
    <row r="53" spans="2:6" x14ac:dyDescent="0.2">
      <c r="B53" s="1" t="s">
        <v>143</v>
      </c>
    </row>
    <row r="54" spans="2:6" x14ac:dyDescent="0.2">
      <c r="C54" s="1" t="s">
        <v>53</v>
      </c>
      <c r="D54" s="1">
        <v>45200</v>
      </c>
    </row>
    <row r="55" spans="2:6" x14ac:dyDescent="0.2">
      <c r="B55" s="1" t="s">
        <v>144</v>
      </c>
      <c r="D55" s="1">
        <f>+D54-D52</f>
        <v>13400</v>
      </c>
    </row>
    <row r="57" spans="2:6" x14ac:dyDescent="0.2">
      <c r="B57" s="1" t="s">
        <v>145</v>
      </c>
      <c r="E57" s="1">
        <f>+D55</f>
        <v>13400</v>
      </c>
    </row>
    <row r="58" spans="2:6" x14ac:dyDescent="0.2">
      <c r="C58" s="1" t="s">
        <v>146</v>
      </c>
      <c r="F58" s="1">
        <f>+E57</f>
        <v>13400</v>
      </c>
    </row>
    <row r="59" spans="2:6" x14ac:dyDescent="0.2">
      <c r="B59" s="1" t="s">
        <v>147</v>
      </c>
    </row>
    <row r="62" spans="2:6" x14ac:dyDescent="0.2">
      <c r="B62" s="12" t="s">
        <v>187</v>
      </c>
    </row>
    <row r="63" spans="2:6" x14ac:dyDescent="0.2">
      <c r="B63" s="1" t="s">
        <v>188</v>
      </c>
    </row>
    <row r="64" spans="2:6" x14ac:dyDescent="0.2">
      <c r="B64" s="1" t="s">
        <v>189</v>
      </c>
    </row>
    <row r="65" spans="2:1023 1026:2047 2050:3071 3074:4095 4098:5119 5122:6143 6146:7167 7170:8191 8194:9215 9218:10239 10242:11263 11266:12287 12290:13311 13314:14335 14338:15359 15362:16383" x14ac:dyDescent="0.2">
      <c r="B65" s="11"/>
      <c r="C65" s="6"/>
      <c r="F65" s="11"/>
      <c r="G65" s="6"/>
      <c r="J65" s="11"/>
      <c r="K65" s="6"/>
      <c r="N65" s="11"/>
      <c r="O65" s="6"/>
      <c r="R65" s="11"/>
      <c r="S65" s="6"/>
      <c r="V65" s="11"/>
      <c r="W65" s="6"/>
      <c r="Z65" s="11"/>
      <c r="AA65" s="6"/>
      <c r="AD65" s="11"/>
      <c r="AE65" s="6"/>
      <c r="AH65" s="11"/>
      <c r="AI65" s="6"/>
      <c r="AL65" s="11"/>
      <c r="AM65" s="6"/>
      <c r="AP65" s="11"/>
      <c r="AQ65" s="6"/>
      <c r="AT65" s="11"/>
      <c r="AU65" s="6"/>
      <c r="AX65" s="11"/>
      <c r="AY65" s="6"/>
      <c r="BB65" s="11"/>
      <c r="BC65" s="6"/>
      <c r="BF65" s="11"/>
      <c r="BG65" s="6"/>
      <c r="BJ65" s="11"/>
      <c r="BK65" s="6"/>
      <c r="BN65" s="11"/>
      <c r="BO65" s="6"/>
      <c r="BR65" s="11"/>
      <c r="BS65" s="6"/>
      <c r="BV65" s="11"/>
      <c r="BW65" s="6"/>
      <c r="BZ65" s="11"/>
      <c r="CA65" s="6"/>
      <c r="CD65" s="11"/>
      <c r="CE65" s="6"/>
      <c r="CH65" s="11"/>
      <c r="CI65" s="6"/>
      <c r="CL65" s="11"/>
      <c r="CM65" s="6"/>
      <c r="CP65" s="11"/>
      <c r="CQ65" s="6"/>
      <c r="CT65" s="11"/>
      <c r="CU65" s="6"/>
      <c r="CX65" s="11"/>
      <c r="CY65" s="6"/>
      <c r="DB65" s="11"/>
      <c r="DC65" s="6"/>
      <c r="DF65" s="11"/>
      <c r="DG65" s="6"/>
      <c r="DJ65" s="11"/>
      <c r="DK65" s="6"/>
      <c r="DN65" s="11"/>
      <c r="DO65" s="6"/>
      <c r="DR65" s="11"/>
      <c r="DS65" s="6"/>
      <c r="DV65" s="11"/>
      <c r="DW65" s="6"/>
      <c r="DZ65" s="11"/>
      <c r="EA65" s="6"/>
      <c r="ED65" s="11"/>
      <c r="EE65" s="6"/>
      <c r="EH65" s="11"/>
      <c r="EI65" s="6"/>
      <c r="EL65" s="11"/>
      <c r="EM65" s="6"/>
      <c r="EP65" s="11"/>
      <c r="EQ65" s="6"/>
      <c r="ET65" s="11"/>
      <c r="EU65" s="6"/>
      <c r="EX65" s="11"/>
      <c r="EY65" s="6"/>
      <c r="FB65" s="11"/>
      <c r="FC65" s="6"/>
      <c r="FF65" s="11"/>
      <c r="FG65" s="6"/>
      <c r="FJ65" s="11"/>
      <c r="FK65" s="6"/>
      <c r="FN65" s="11"/>
      <c r="FO65" s="6"/>
      <c r="FR65" s="11"/>
      <c r="FS65" s="6"/>
      <c r="FV65" s="11"/>
      <c r="FW65" s="6"/>
      <c r="FZ65" s="11"/>
      <c r="GA65" s="6"/>
      <c r="GD65" s="11"/>
      <c r="GE65" s="6"/>
      <c r="GH65" s="11"/>
      <c r="GI65" s="6"/>
      <c r="GL65" s="11"/>
      <c r="GM65" s="6"/>
      <c r="GP65" s="11"/>
      <c r="GQ65" s="6"/>
      <c r="GT65" s="11"/>
      <c r="GU65" s="6"/>
      <c r="GX65" s="11"/>
      <c r="GY65" s="6"/>
      <c r="HB65" s="11"/>
      <c r="HC65" s="6"/>
      <c r="HF65" s="11"/>
      <c r="HG65" s="6"/>
      <c r="HJ65" s="11"/>
      <c r="HK65" s="6"/>
      <c r="HN65" s="11"/>
      <c r="HO65" s="6"/>
      <c r="HR65" s="11"/>
      <c r="HS65" s="6"/>
      <c r="HV65" s="11"/>
      <c r="HW65" s="6"/>
      <c r="HZ65" s="11"/>
      <c r="IA65" s="6"/>
      <c r="ID65" s="11"/>
      <c r="IE65" s="6"/>
      <c r="IH65" s="11"/>
      <c r="II65" s="6"/>
      <c r="IL65" s="11"/>
      <c r="IM65" s="6"/>
      <c r="IP65" s="11"/>
      <c r="IQ65" s="6"/>
      <c r="IT65" s="11"/>
      <c r="IU65" s="6"/>
      <c r="IX65" s="11"/>
      <c r="IY65" s="6"/>
      <c r="JB65" s="11"/>
      <c r="JC65" s="6"/>
      <c r="JF65" s="11"/>
      <c r="JG65" s="6"/>
      <c r="JJ65" s="11"/>
      <c r="JK65" s="6"/>
      <c r="JN65" s="11"/>
      <c r="JO65" s="6"/>
      <c r="JR65" s="11"/>
      <c r="JS65" s="6"/>
      <c r="JV65" s="11"/>
      <c r="JW65" s="6"/>
      <c r="JZ65" s="11"/>
      <c r="KA65" s="6"/>
      <c r="KD65" s="11"/>
      <c r="KE65" s="6"/>
      <c r="KH65" s="11"/>
      <c r="KI65" s="6"/>
      <c r="KL65" s="11"/>
      <c r="KM65" s="6"/>
      <c r="KP65" s="11"/>
      <c r="KQ65" s="6"/>
      <c r="KT65" s="11"/>
      <c r="KU65" s="6"/>
      <c r="KX65" s="11"/>
      <c r="KY65" s="6"/>
      <c r="LB65" s="11"/>
      <c r="LC65" s="6"/>
      <c r="LF65" s="11"/>
      <c r="LG65" s="6"/>
      <c r="LJ65" s="11"/>
      <c r="LK65" s="6"/>
      <c r="LN65" s="11"/>
      <c r="LO65" s="6"/>
      <c r="LR65" s="11"/>
      <c r="LS65" s="6"/>
      <c r="LV65" s="11"/>
      <c r="LW65" s="6"/>
      <c r="LZ65" s="11"/>
      <c r="MA65" s="6"/>
      <c r="MD65" s="11"/>
      <c r="ME65" s="6"/>
      <c r="MH65" s="11"/>
      <c r="MI65" s="6"/>
      <c r="ML65" s="11"/>
      <c r="MM65" s="6"/>
      <c r="MP65" s="11"/>
      <c r="MQ65" s="6"/>
      <c r="MT65" s="11"/>
      <c r="MU65" s="6"/>
      <c r="MX65" s="11"/>
      <c r="MY65" s="6"/>
      <c r="NB65" s="11"/>
      <c r="NC65" s="6"/>
      <c r="NF65" s="11"/>
      <c r="NG65" s="6"/>
      <c r="NJ65" s="11"/>
      <c r="NK65" s="6"/>
      <c r="NN65" s="11"/>
      <c r="NO65" s="6"/>
      <c r="NR65" s="11"/>
      <c r="NS65" s="6"/>
      <c r="NV65" s="11"/>
      <c r="NW65" s="6"/>
      <c r="NZ65" s="11"/>
      <c r="OA65" s="6"/>
      <c r="OD65" s="11"/>
      <c r="OE65" s="6"/>
      <c r="OH65" s="11"/>
      <c r="OI65" s="6"/>
      <c r="OL65" s="11"/>
      <c r="OM65" s="6"/>
      <c r="OP65" s="11"/>
      <c r="OQ65" s="6"/>
      <c r="OT65" s="11"/>
      <c r="OU65" s="6"/>
      <c r="OX65" s="11"/>
      <c r="OY65" s="6"/>
      <c r="PB65" s="11"/>
      <c r="PC65" s="6"/>
      <c r="PF65" s="11"/>
      <c r="PG65" s="6"/>
      <c r="PJ65" s="11"/>
      <c r="PK65" s="6"/>
      <c r="PN65" s="11"/>
      <c r="PO65" s="6"/>
      <c r="PR65" s="11"/>
      <c r="PS65" s="6"/>
      <c r="PV65" s="11"/>
      <c r="PW65" s="6"/>
      <c r="PZ65" s="11"/>
      <c r="QA65" s="6"/>
      <c r="QD65" s="11"/>
      <c r="QE65" s="6"/>
      <c r="QH65" s="11"/>
      <c r="QI65" s="6"/>
      <c r="QL65" s="11"/>
      <c r="QM65" s="6"/>
      <c r="QP65" s="11"/>
      <c r="QQ65" s="6"/>
      <c r="QT65" s="11"/>
      <c r="QU65" s="6"/>
      <c r="QX65" s="11"/>
      <c r="QY65" s="6"/>
      <c r="RB65" s="11"/>
      <c r="RC65" s="6"/>
      <c r="RF65" s="11"/>
      <c r="RG65" s="6"/>
      <c r="RJ65" s="11"/>
      <c r="RK65" s="6"/>
      <c r="RN65" s="11"/>
      <c r="RO65" s="6"/>
      <c r="RR65" s="11"/>
      <c r="RS65" s="6"/>
      <c r="RV65" s="11"/>
      <c r="RW65" s="6"/>
      <c r="RZ65" s="11"/>
      <c r="SA65" s="6"/>
      <c r="SD65" s="11"/>
      <c r="SE65" s="6"/>
      <c r="SH65" s="11"/>
      <c r="SI65" s="6"/>
      <c r="SL65" s="11"/>
      <c r="SM65" s="6"/>
      <c r="SP65" s="11"/>
      <c r="SQ65" s="6"/>
      <c r="ST65" s="11"/>
      <c r="SU65" s="6"/>
      <c r="SX65" s="11"/>
      <c r="SY65" s="6"/>
      <c r="TB65" s="11"/>
      <c r="TC65" s="6"/>
      <c r="TF65" s="11"/>
      <c r="TG65" s="6"/>
      <c r="TJ65" s="11"/>
      <c r="TK65" s="6"/>
      <c r="TN65" s="11"/>
      <c r="TO65" s="6"/>
      <c r="TR65" s="11"/>
      <c r="TS65" s="6"/>
      <c r="TV65" s="11"/>
      <c r="TW65" s="6"/>
      <c r="TZ65" s="11"/>
      <c r="UA65" s="6"/>
      <c r="UD65" s="11"/>
      <c r="UE65" s="6"/>
      <c r="UH65" s="11"/>
      <c r="UI65" s="6"/>
      <c r="UL65" s="11"/>
      <c r="UM65" s="6"/>
      <c r="UP65" s="11"/>
      <c r="UQ65" s="6"/>
      <c r="UT65" s="11"/>
      <c r="UU65" s="6"/>
      <c r="UX65" s="11"/>
      <c r="UY65" s="6"/>
      <c r="VB65" s="11"/>
      <c r="VC65" s="6"/>
      <c r="VF65" s="11"/>
      <c r="VG65" s="6"/>
      <c r="VJ65" s="11"/>
      <c r="VK65" s="6"/>
      <c r="VN65" s="11"/>
      <c r="VO65" s="6"/>
      <c r="VR65" s="11"/>
      <c r="VS65" s="6"/>
      <c r="VV65" s="11"/>
      <c r="VW65" s="6"/>
      <c r="VZ65" s="11"/>
      <c r="WA65" s="6"/>
      <c r="WD65" s="11"/>
      <c r="WE65" s="6"/>
      <c r="WH65" s="11"/>
      <c r="WI65" s="6"/>
      <c r="WL65" s="11"/>
      <c r="WM65" s="6"/>
      <c r="WP65" s="11"/>
      <c r="WQ65" s="6"/>
      <c r="WT65" s="11"/>
      <c r="WU65" s="6"/>
      <c r="WX65" s="11"/>
      <c r="WY65" s="6"/>
      <c r="XB65" s="11"/>
      <c r="XC65" s="6"/>
      <c r="XF65" s="11"/>
      <c r="XG65" s="6"/>
      <c r="XJ65" s="11"/>
      <c r="XK65" s="6"/>
      <c r="XN65" s="11"/>
      <c r="XO65" s="6"/>
      <c r="XR65" s="11"/>
      <c r="XS65" s="6"/>
      <c r="XV65" s="11"/>
      <c r="XW65" s="6"/>
      <c r="XZ65" s="11"/>
      <c r="YA65" s="6"/>
      <c r="YD65" s="11"/>
      <c r="YE65" s="6"/>
      <c r="YH65" s="11"/>
      <c r="YI65" s="6"/>
      <c r="YL65" s="11"/>
      <c r="YM65" s="6"/>
      <c r="YP65" s="11"/>
      <c r="YQ65" s="6"/>
      <c r="YT65" s="11"/>
      <c r="YU65" s="6"/>
      <c r="YX65" s="11"/>
      <c r="YY65" s="6"/>
      <c r="ZB65" s="11"/>
      <c r="ZC65" s="6"/>
      <c r="ZF65" s="11"/>
      <c r="ZG65" s="6"/>
      <c r="ZJ65" s="11"/>
      <c r="ZK65" s="6"/>
      <c r="ZN65" s="11"/>
      <c r="ZO65" s="6"/>
      <c r="ZR65" s="11"/>
      <c r="ZS65" s="6"/>
      <c r="ZV65" s="11"/>
      <c r="ZW65" s="6"/>
      <c r="ZZ65" s="11"/>
      <c r="AAA65" s="6"/>
      <c r="AAD65" s="11"/>
      <c r="AAE65" s="6"/>
      <c r="AAH65" s="11"/>
      <c r="AAI65" s="6"/>
      <c r="AAL65" s="11"/>
      <c r="AAM65" s="6"/>
      <c r="AAP65" s="11"/>
      <c r="AAQ65" s="6"/>
      <c r="AAT65" s="11"/>
      <c r="AAU65" s="6"/>
      <c r="AAX65" s="11"/>
      <c r="AAY65" s="6"/>
      <c r="ABB65" s="11"/>
      <c r="ABC65" s="6"/>
      <c r="ABF65" s="11"/>
      <c r="ABG65" s="6"/>
      <c r="ABJ65" s="11"/>
      <c r="ABK65" s="6"/>
      <c r="ABN65" s="11"/>
      <c r="ABO65" s="6"/>
      <c r="ABR65" s="11"/>
      <c r="ABS65" s="6"/>
      <c r="ABV65" s="11"/>
      <c r="ABW65" s="6"/>
      <c r="ABZ65" s="11"/>
      <c r="ACA65" s="6"/>
      <c r="ACD65" s="11"/>
      <c r="ACE65" s="6"/>
      <c r="ACH65" s="11"/>
      <c r="ACI65" s="6"/>
      <c r="ACL65" s="11"/>
      <c r="ACM65" s="6"/>
      <c r="ACP65" s="11"/>
      <c r="ACQ65" s="6"/>
      <c r="ACT65" s="11"/>
      <c r="ACU65" s="6"/>
      <c r="ACX65" s="11"/>
      <c r="ACY65" s="6"/>
      <c r="ADB65" s="11"/>
      <c r="ADC65" s="6"/>
      <c r="ADF65" s="11"/>
      <c r="ADG65" s="6"/>
      <c r="ADJ65" s="11"/>
      <c r="ADK65" s="6"/>
      <c r="ADN65" s="11"/>
      <c r="ADO65" s="6"/>
      <c r="ADR65" s="11"/>
      <c r="ADS65" s="6"/>
      <c r="ADV65" s="11"/>
      <c r="ADW65" s="6"/>
      <c r="ADZ65" s="11"/>
      <c r="AEA65" s="6"/>
      <c r="AED65" s="11"/>
      <c r="AEE65" s="6"/>
      <c r="AEH65" s="11"/>
      <c r="AEI65" s="6"/>
      <c r="AEL65" s="11"/>
      <c r="AEM65" s="6"/>
      <c r="AEP65" s="11"/>
      <c r="AEQ65" s="6"/>
      <c r="AET65" s="11"/>
      <c r="AEU65" s="6"/>
      <c r="AEX65" s="11"/>
      <c r="AEY65" s="6"/>
      <c r="AFB65" s="11"/>
      <c r="AFC65" s="6"/>
      <c r="AFF65" s="11"/>
      <c r="AFG65" s="6"/>
      <c r="AFJ65" s="11"/>
      <c r="AFK65" s="6"/>
      <c r="AFN65" s="11"/>
      <c r="AFO65" s="6"/>
      <c r="AFR65" s="11"/>
      <c r="AFS65" s="6"/>
      <c r="AFV65" s="11"/>
      <c r="AFW65" s="6"/>
      <c r="AFZ65" s="11"/>
      <c r="AGA65" s="6"/>
      <c r="AGD65" s="11"/>
      <c r="AGE65" s="6"/>
      <c r="AGH65" s="11"/>
      <c r="AGI65" s="6"/>
      <c r="AGL65" s="11"/>
      <c r="AGM65" s="6"/>
      <c r="AGP65" s="11"/>
      <c r="AGQ65" s="6"/>
      <c r="AGT65" s="11"/>
      <c r="AGU65" s="6"/>
      <c r="AGX65" s="11"/>
      <c r="AGY65" s="6"/>
      <c r="AHB65" s="11"/>
      <c r="AHC65" s="6"/>
      <c r="AHF65" s="11"/>
      <c r="AHG65" s="6"/>
      <c r="AHJ65" s="11"/>
      <c r="AHK65" s="6"/>
      <c r="AHN65" s="11"/>
      <c r="AHO65" s="6"/>
      <c r="AHR65" s="11"/>
      <c r="AHS65" s="6"/>
      <c r="AHV65" s="11"/>
      <c r="AHW65" s="6"/>
      <c r="AHZ65" s="11"/>
      <c r="AIA65" s="6"/>
      <c r="AID65" s="11"/>
      <c r="AIE65" s="6"/>
      <c r="AIH65" s="11"/>
      <c r="AII65" s="6"/>
      <c r="AIL65" s="11"/>
      <c r="AIM65" s="6"/>
      <c r="AIP65" s="11"/>
      <c r="AIQ65" s="6"/>
      <c r="AIT65" s="11"/>
      <c r="AIU65" s="6"/>
      <c r="AIX65" s="11"/>
      <c r="AIY65" s="6"/>
      <c r="AJB65" s="11"/>
      <c r="AJC65" s="6"/>
      <c r="AJF65" s="11"/>
      <c r="AJG65" s="6"/>
      <c r="AJJ65" s="11"/>
      <c r="AJK65" s="6"/>
      <c r="AJN65" s="11"/>
      <c r="AJO65" s="6"/>
      <c r="AJR65" s="11"/>
      <c r="AJS65" s="6"/>
      <c r="AJV65" s="11"/>
      <c r="AJW65" s="6"/>
      <c r="AJZ65" s="11"/>
      <c r="AKA65" s="6"/>
      <c r="AKD65" s="11"/>
      <c r="AKE65" s="6"/>
      <c r="AKH65" s="11"/>
      <c r="AKI65" s="6"/>
      <c r="AKL65" s="11"/>
      <c r="AKM65" s="6"/>
      <c r="AKP65" s="11"/>
      <c r="AKQ65" s="6"/>
      <c r="AKT65" s="11"/>
      <c r="AKU65" s="6"/>
      <c r="AKX65" s="11"/>
      <c r="AKY65" s="6"/>
      <c r="ALB65" s="11"/>
      <c r="ALC65" s="6"/>
      <c r="ALF65" s="11"/>
      <c r="ALG65" s="6"/>
      <c r="ALJ65" s="11"/>
      <c r="ALK65" s="6"/>
      <c r="ALN65" s="11"/>
      <c r="ALO65" s="6"/>
      <c r="ALR65" s="11"/>
      <c r="ALS65" s="6"/>
      <c r="ALV65" s="11"/>
      <c r="ALW65" s="6"/>
      <c r="ALZ65" s="11"/>
      <c r="AMA65" s="6"/>
      <c r="AMD65" s="11"/>
      <c r="AME65" s="6"/>
      <c r="AMH65" s="11"/>
      <c r="AMI65" s="6"/>
      <c r="AML65" s="11"/>
      <c r="AMM65" s="6"/>
      <c r="AMP65" s="11"/>
      <c r="AMQ65" s="6"/>
      <c r="AMT65" s="11"/>
      <c r="AMU65" s="6"/>
      <c r="AMX65" s="11"/>
      <c r="AMY65" s="6"/>
      <c r="ANB65" s="11"/>
      <c r="ANC65" s="6"/>
      <c r="ANF65" s="11"/>
      <c r="ANG65" s="6"/>
      <c r="ANJ65" s="11"/>
      <c r="ANK65" s="6"/>
      <c r="ANN65" s="11"/>
      <c r="ANO65" s="6"/>
      <c r="ANR65" s="11"/>
      <c r="ANS65" s="6"/>
      <c r="ANV65" s="11"/>
      <c r="ANW65" s="6"/>
      <c r="ANZ65" s="11"/>
      <c r="AOA65" s="6"/>
      <c r="AOD65" s="11"/>
      <c r="AOE65" s="6"/>
      <c r="AOH65" s="11"/>
      <c r="AOI65" s="6"/>
      <c r="AOL65" s="11"/>
      <c r="AOM65" s="6"/>
      <c r="AOP65" s="11"/>
      <c r="AOQ65" s="6"/>
      <c r="AOT65" s="11"/>
      <c r="AOU65" s="6"/>
      <c r="AOX65" s="11"/>
      <c r="AOY65" s="6"/>
      <c r="APB65" s="11"/>
      <c r="APC65" s="6"/>
      <c r="APF65" s="11"/>
      <c r="APG65" s="6"/>
      <c r="APJ65" s="11"/>
      <c r="APK65" s="6"/>
      <c r="APN65" s="11"/>
      <c r="APO65" s="6"/>
      <c r="APR65" s="11"/>
      <c r="APS65" s="6"/>
      <c r="APV65" s="11"/>
      <c r="APW65" s="6"/>
      <c r="APZ65" s="11"/>
      <c r="AQA65" s="6"/>
      <c r="AQD65" s="11"/>
      <c r="AQE65" s="6"/>
      <c r="AQH65" s="11"/>
      <c r="AQI65" s="6"/>
      <c r="AQL65" s="11"/>
      <c r="AQM65" s="6"/>
      <c r="AQP65" s="11"/>
      <c r="AQQ65" s="6"/>
      <c r="AQT65" s="11"/>
      <c r="AQU65" s="6"/>
      <c r="AQX65" s="11"/>
      <c r="AQY65" s="6"/>
      <c r="ARB65" s="11"/>
      <c r="ARC65" s="6"/>
      <c r="ARF65" s="11"/>
      <c r="ARG65" s="6"/>
      <c r="ARJ65" s="11"/>
      <c r="ARK65" s="6"/>
      <c r="ARN65" s="11"/>
      <c r="ARO65" s="6"/>
      <c r="ARR65" s="11"/>
      <c r="ARS65" s="6"/>
      <c r="ARV65" s="11"/>
      <c r="ARW65" s="6"/>
      <c r="ARZ65" s="11"/>
      <c r="ASA65" s="6"/>
      <c r="ASD65" s="11"/>
      <c r="ASE65" s="6"/>
      <c r="ASH65" s="11"/>
      <c r="ASI65" s="6"/>
      <c r="ASL65" s="11"/>
      <c r="ASM65" s="6"/>
      <c r="ASP65" s="11"/>
      <c r="ASQ65" s="6"/>
      <c r="AST65" s="11"/>
      <c r="ASU65" s="6"/>
      <c r="ASX65" s="11"/>
      <c r="ASY65" s="6"/>
      <c r="ATB65" s="11"/>
      <c r="ATC65" s="6"/>
      <c r="ATF65" s="11"/>
      <c r="ATG65" s="6"/>
      <c r="ATJ65" s="11"/>
      <c r="ATK65" s="6"/>
      <c r="ATN65" s="11"/>
      <c r="ATO65" s="6"/>
      <c r="ATR65" s="11"/>
      <c r="ATS65" s="6"/>
      <c r="ATV65" s="11"/>
      <c r="ATW65" s="6"/>
      <c r="ATZ65" s="11"/>
      <c r="AUA65" s="6"/>
      <c r="AUD65" s="11"/>
      <c r="AUE65" s="6"/>
      <c r="AUH65" s="11"/>
      <c r="AUI65" s="6"/>
      <c r="AUL65" s="11"/>
      <c r="AUM65" s="6"/>
      <c r="AUP65" s="11"/>
      <c r="AUQ65" s="6"/>
      <c r="AUT65" s="11"/>
      <c r="AUU65" s="6"/>
      <c r="AUX65" s="11"/>
      <c r="AUY65" s="6"/>
      <c r="AVB65" s="11"/>
      <c r="AVC65" s="6"/>
      <c r="AVF65" s="11"/>
      <c r="AVG65" s="6"/>
      <c r="AVJ65" s="11"/>
      <c r="AVK65" s="6"/>
      <c r="AVN65" s="11"/>
      <c r="AVO65" s="6"/>
      <c r="AVR65" s="11"/>
      <c r="AVS65" s="6"/>
      <c r="AVV65" s="11"/>
      <c r="AVW65" s="6"/>
      <c r="AVZ65" s="11"/>
      <c r="AWA65" s="6"/>
      <c r="AWD65" s="11"/>
      <c r="AWE65" s="6"/>
      <c r="AWH65" s="11"/>
      <c r="AWI65" s="6"/>
      <c r="AWL65" s="11"/>
      <c r="AWM65" s="6"/>
      <c r="AWP65" s="11"/>
      <c r="AWQ65" s="6"/>
      <c r="AWT65" s="11"/>
      <c r="AWU65" s="6"/>
      <c r="AWX65" s="11"/>
      <c r="AWY65" s="6"/>
      <c r="AXB65" s="11"/>
      <c r="AXC65" s="6"/>
      <c r="AXF65" s="11"/>
      <c r="AXG65" s="6"/>
      <c r="AXJ65" s="11"/>
      <c r="AXK65" s="6"/>
      <c r="AXN65" s="11"/>
      <c r="AXO65" s="6"/>
      <c r="AXR65" s="11"/>
      <c r="AXS65" s="6"/>
      <c r="AXV65" s="11"/>
      <c r="AXW65" s="6"/>
      <c r="AXZ65" s="11"/>
      <c r="AYA65" s="6"/>
      <c r="AYD65" s="11"/>
      <c r="AYE65" s="6"/>
      <c r="AYH65" s="11"/>
      <c r="AYI65" s="6"/>
      <c r="AYL65" s="11"/>
      <c r="AYM65" s="6"/>
      <c r="AYP65" s="11"/>
      <c r="AYQ65" s="6"/>
      <c r="AYT65" s="11"/>
      <c r="AYU65" s="6"/>
      <c r="AYX65" s="11"/>
      <c r="AYY65" s="6"/>
      <c r="AZB65" s="11"/>
      <c r="AZC65" s="6"/>
      <c r="AZF65" s="11"/>
      <c r="AZG65" s="6"/>
      <c r="AZJ65" s="11"/>
      <c r="AZK65" s="6"/>
      <c r="AZN65" s="11"/>
      <c r="AZO65" s="6"/>
      <c r="AZR65" s="11"/>
      <c r="AZS65" s="6"/>
      <c r="AZV65" s="11"/>
      <c r="AZW65" s="6"/>
      <c r="AZZ65" s="11"/>
      <c r="BAA65" s="6"/>
      <c r="BAD65" s="11"/>
      <c r="BAE65" s="6"/>
      <c r="BAH65" s="11"/>
      <c r="BAI65" s="6"/>
      <c r="BAL65" s="11"/>
      <c r="BAM65" s="6"/>
      <c r="BAP65" s="11"/>
      <c r="BAQ65" s="6"/>
      <c r="BAT65" s="11"/>
      <c r="BAU65" s="6"/>
      <c r="BAX65" s="11"/>
      <c r="BAY65" s="6"/>
      <c r="BBB65" s="11"/>
      <c r="BBC65" s="6"/>
      <c r="BBF65" s="11"/>
      <c r="BBG65" s="6"/>
      <c r="BBJ65" s="11"/>
      <c r="BBK65" s="6"/>
      <c r="BBN65" s="11"/>
      <c r="BBO65" s="6"/>
      <c r="BBR65" s="11"/>
      <c r="BBS65" s="6"/>
      <c r="BBV65" s="11"/>
      <c r="BBW65" s="6"/>
      <c r="BBZ65" s="11"/>
      <c r="BCA65" s="6"/>
      <c r="BCD65" s="11"/>
      <c r="BCE65" s="6"/>
      <c r="BCH65" s="11"/>
      <c r="BCI65" s="6"/>
      <c r="BCL65" s="11"/>
      <c r="BCM65" s="6"/>
      <c r="BCP65" s="11"/>
      <c r="BCQ65" s="6"/>
      <c r="BCT65" s="11"/>
      <c r="BCU65" s="6"/>
      <c r="BCX65" s="11"/>
      <c r="BCY65" s="6"/>
      <c r="BDB65" s="11"/>
      <c r="BDC65" s="6"/>
      <c r="BDF65" s="11"/>
      <c r="BDG65" s="6"/>
      <c r="BDJ65" s="11"/>
      <c r="BDK65" s="6"/>
      <c r="BDN65" s="11"/>
      <c r="BDO65" s="6"/>
      <c r="BDR65" s="11"/>
      <c r="BDS65" s="6"/>
      <c r="BDV65" s="11"/>
      <c r="BDW65" s="6"/>
      <c r="BDZ65" s="11"/>
      <c r="BEA65" s="6"/>
      <c r="BED65" s="11"/>
      <c r="BEE65" s="6"/>
      <c r="BEH65" s="11"/>
      <c r="BEI65" s="6"/>
      <c r="BEL65" s="11"/>
      <c r="BEM65" s="6"/>
      <c r="BEP65" s="11"/>
      <c r="BEQ65" s="6"/>
      <c r="BET65" s="11"/>
      <c r="BEU65" s="6"/>
      <c r="BEX65" s="11"/>
      <c r="BEY65" s="6"/>
      <c r="BFB65" s="11"/>
      <c r="BFC65" s="6"/>
      <c r="BFF65" s="11"/>
      <c r="BFG65" s="6"/>
      <c r="BFJ65" s="11"/>
      <c r="BFK65" s="6"/>
      <c r="BFN65" s="11"/>
      <c r="BFO65" s="6"/>
      <c r="BFR65" s="11"/>
      <c r="BFS65" s="6"/>
      <c r="BFV65" s="11"/>
      <c r="BFW65" s="6"/>
      <c r="BFZ65" s="11"/>
      <c r="BGA65" s="6"/>
      <c r="BGD65" s="11"/>
      <c r="BGE65" s="6"/>
      <c r="BGH65" s="11"/>
      <c r="BGI65" s="6"/>
      <c r="BGL65" s="11"/>
      <c r="BGM65" s="6"/>
      <c r="BGP65" s="11"/>
      <c r="BGQ65" s="6"/>
      <c r="BGT65" s="11"/>
      <c r="BGU65" s="6"/>
      <c r="BGX65" s="11"/>
      <c r="BGY65" s="6"/>
      <c r="BHB65" s="11"/>
      <c r="BHC65" s="6"/>
      <c r="BHF65" s="11"/>
      <c r="BHG65" s="6"/>
      <c r="BHJ65" s="11"/>
      <c r="BHK65" s="6"/>
      <c r="BHN65" s="11"/>
      <c r="BHO65" s="6"/>
      <c r="BHR65" s="11"/>
      <c r="BHS65" s="6"/>
      <c r="BHV65" s="11"/>
      <c r="BHW65" s="6"/>
      <c r="BHZ65" s="11"/>
      <c r="BIA65" s="6"/>
      <c r="BID65" s="11"/>
      <c r="BIE65" s="6"/>
      <c r="BIH65" s="11"/>
      <c r="BII65" s="6"/>
      <c r="BIL65" s="11"/>
      <c r="BIM65" s="6"/>
      <c r="BIP65" s="11"/>
      <c r="BIQ65" s="6"/>
      <c r="BIT65" s="11"/>
      <c r="BIU65" s="6"/>
      <c r="BIX65" s="11"/>
      <c r="BIY65" s="6"/>
      <c r="BJB65" s="11"/>
      <c r="BJC65" s="6"/>
      <c r="BJF65" s="11"/>
      <c r="BJG65" s="6"/>
      <c r="BJJ65" s="11"/>
      <c r="BJK65" s="6"/>
      <c r="BJN65" s="11"/>
      <c r="BJO65" s="6"/>
      <c r="BJR65" s="11"/>
      <c r="BJS65" s="6"/>
      <c r="BJV65" s="11"/>
      <c r="BJW65" s="6"/>
      <c r="BJZ65" s="11"/>
      <c r="BKA65" s="6"/>
      <c r="BKD65" s="11"/>
      <c r="BKE65" s="6"/>
      <c r="BKH65" s="11"/>
      <c r="BKI65" s="6"/>
      <c r="BKL65" s="11"/>
      <c r="BKM65" s="6"/>
      <c r="BKP65" s="11"/>
      <c r="BKQ65" s="6"/>
      <c r="BKT65" s="11"/>
      <c r="BKU65" s="6"/>
      <c r="BKX65" s="11"/>
      <c r="BKY65" s="6"/>
      <c r="BLB65" s="11"/>
      <c r="BLC65" s="6"/>
      <c r="BLF65" s="11"/>
      <c r="BLG65" s="6"/>
      <c r="BLJ65" s="11"/>
      <c r="BLK65" s="6"/>
      <c r="BLN65" s="11"/>
      <c r="BLO65" s="6"/>
      <c r="BLR65" s="11"/>
      <c r="BLS65" s="6"/>
      <c r="BLV65" s="11"/>
      <c r="BLW65" s="6"/>
      <c r="BLZ65" s="11"/>
      <c r="BMA65" s="6"/>
      <c r="BMD65" s="11"/>
      <c r="BME65" s="6"/>
      <c r="BMH65" s="11"/>
      <c r="BMI65" s="6"/>
      <c r="BML65" s="11"/>
      <c r="BMM65" s="6"/>
      <c r="BMP65" s="11"/>
      <c r="BMQ65" s="6"/>
      <c r="BMT65" s="11"/>
      <c r="BMU65" s="6"/>
      <c r="BMX65" s="11"/>
      <c r="BMY65" s="6"/>
      <c r="BNB65" s="11"/>
      <c r="BNC65" s="6"/>
      <c r="BNF65" s="11"/>
      <c r="BNG65" s="6"/>
      <c r="BNJ65" s="11"/>
      <c r="BNK65" s="6"/>
      <c r="BNN65" s="11"/>
      <c r="BNO65" s="6"/>
      <c r="BNR65" s="11"/>
      <c r="BNS65" s="6"/>
      <c r="BNV65" s="11"/>
      <c r="BNW65" s="6"/>
      <c r="BNZ65" s="11"/>
      <c r="BOA65" s="6"/>
      <c r="BOD65" s="11"/>
      <c r="BOE65" s="6"/>
      <c r="BOH65" s="11"/>
      <c r="BOI65" s="6"/>
      <c r="BOL65" s="11"/>
      <c r="BOM65" s="6"/>
      <c r="BOP65" s="11"/>
      <c r="BOQ65" s="6"/>
      <c r="BOT65" s="11"/>
      <c r="BOU65" s="6"/>
      <c r="BOX65" s="11"/>
      <c r="BOY65" s="6"/>
      <c r="BPB65" s="11"/>
      <c r="BPC65" s="6"/>
      <c r="BPF65" s="11"/>
      <c r="BPG65" s="6"/>
      <c r="BPJ65" s="11"/>
      <c r="BPK65" s="6"/>
      <c r="BPN65" s="11"/>
      <c r="BPO65" s="6"/>
      <c r="BPR65" s="11"/>
      <c r="BPS65" s="6"/>
      <c r="BPV65" s="11"/>
      <c r="BPW65" s="6"/>
      <c r="BPZ65" s="11"/>
      <c r="BQA65" s="6"/>
      <c r="BQD65" s="11"/>
      <c r="BQE65" s="6"/>
      <c r="BQH65" s="11"/>
      <c r="BQI65" s="6"/>
      <c r="BQL65" s="11"/>
      <c r="BQM65" s="6"/>
      <c r="BQP65" s="11"/>
      <c r="BQQ65" s="6"/>
      <c r="BQT65" s="11"/>
      <c r="BQU65" s="6"/>
      <c r="BQX65" s="11"/>
      <c r="BQY65" s="6"/>
      <c r="BRB65" s="11"/>
      <c r="BRC65" s="6"/>
      <c r="BRF65" s="11"/>
      <c r="BRG65" s="6"/>
      <c r="BRJ65" s="11"/>
      <c r="BRK65" s="6"/>
      <c r="BRN65" s="11"/>
      <c r="BRO65" s="6"/>
      <c r="BRR65" s="11"/>
      <c r="BRS65" s="6"/>
      <c r="BRV65" s="11"/>
      <c r="BRW65" s="6"/>
      <c r="BRZ65" s="11"/>
      <c r="BSA65" s="6"/>
      <c r="BSD65" s="11"/>
      <c r="BSE65" s="6"/>
      <c r="BSH65" s="11"/>
      <c r="BSI65" s="6"/>
      <c r="BSL65" s="11"/>
      <c r="BSM65" s="6"/>
      <c r="BSP65" s="11"/>
      <c r="BSQ65" s="6"/>
      <c r="BST65" s="11"/>
      <c r="BSU65" s="6"/>
      <c r="BSX65" s="11"/>
      <c r="BSY65" s="6"/>
      <c r="BTB65" s="11"/>
      <c r="BTC65" s="6"/>
      <c r="BTF65" s="11"/>
      <c r="BTG65" s="6"/>
      <c r="BTJ65" s="11"/>
      <c r="BTK65" s="6"/>
      <c r="BTN65" s="11"/>
      <c r="BTO65" s="6"/>
      <c r="BTR65" s="11"/>
      <c r="BTS65" s="6"/>
      <c r="BTV65" s="11"/>
      <c r="BTW65" s="6"/>
      <c r="BTZ65" s="11"/>
      <c r="BUA65" s="6"/>
      <c r="BUD65" s="11"/>
      <c r="BUE65" s="6"/>
      <c r="BUH65" s="11"/>
      <c r="BUI65" s="6"/>
      <c r="BUL65" s="11"/>
      <c r="BUM65" s="6"/>
      <c r="BUP65" s="11"/>
      <c r="BUQ65" s="6"/>
      <c r="BUT65" s="11"/>
      <c r="BUU65" s="6"/>
      <c r="BUX65" s="11"/>
      <c r="BUY65" s="6"/>
      <c r="BVB65" s="11"/>
      <c r="BVC65" s="6"/>
      <c r="BVF65" s="11"/>
      <c r="BVG65" s="6"/>
      <c r="BVJ65" s="11"/>
      <c r="BVK65" s="6"/>
      <c r="BVN65" s="11"/>
      <c r="BVO65" s="6"/>
      <c r="BVR65" s="11"/>
      <c r="BVS65" s="6"/>
      <c r="BVV65" s="11"/>
      <c r="BVW65" s="6"/>
      <c r="BVZ65" s="11"/>
      <c r="BWA65" s="6"/>
      <c r="BWD65" s="11"/>
      <c r="BWE65" s="6"/>
      <c r="BWH65" s="11"/>
      <c r="BWI65" s="6"/>
      <c r="BWL65" s="11"/>
      <c r="BWM65" s="6"/>
      <c r="BWP65" s="11"/>
      <c r="BWQ65" s="6"/>
      <c r="BWT65" s="11"/>
      <c r="BWU65" s="6"/>
      <c r="BWX65" s="11"/>
      <c r="BWY65" s="6"/>
      <c r="BXB65" s="11"/>
      <c r="BXC65" s="6"/>
      <c r="BXF65" s="11"/>
      <c r="BXG65" s="6"/>
      <c r="BXJ65" s="11"/>
      <c r="BXK65" s="6"/>
      <c r="BXN65" s="11"/>
      <c r="BXO65" s="6"/>
      <c r="BXR65" s="11"/>
      <c r="BXS65" s="6"/>
      <c r="BXV65" s="11"/>
      <c r="BXW65" s="6"/>
      <c r="BXZ65" s="11"/>
      <c r="BYA65" s="6"/>
      <c r="BYD65" s="11"/>
      <c r="BYE65" s="6"/>
      <c r="BYH65" s="11"/>
      <c r="BYI65" s="6"/>
      <c r="BYL65" s="11"/>
      <c r="BYM65" s="6"/>
      <c r="BYP65" s="11"/>
      <c r="BYQ65" s="6"/>
      <c r="BYT65" s="11"/>
      <c r="BYU65" s="6"/>
      <c r="BYX65" s="11"/>
      <c r="BYY65" s="6"/>
      <c r="BZB65" s="11"/>
      <c r="BZC65" s="6"/>
      <c r="BZF65" s="11"/>
      <c r="BZG65" s="6"/>
      <c r="BZJ65" s="11"/>
      <c r="BZK65" s="6"/>
      <c r="BZN65" s="11"/>
      <c r="BZO65" s="6"/>
      <c r="BZR65" s="11"/>
      <c r="BZS65" s="6"/>
      <c r="BZV65" s="11"/>
      <c r="BZW65" s="6"/>
      <c r="BZZ65" s="11"/>
      <c r="CAA65" s="6"/>
      <c r="CAD65" s="11"/>
      <c r="CAE65" s="6"/>
      <c r="CAH65" s="11"/>
      <c r="CAI65" s="6"/>
      <c r="CAL65" s="11"/>
      <c r="CAM65" s="6"/>
      <c r="CAP65" s="11"/>
      <c r="CAQ65" s="6"/>
      <c r="CAT65" s="11"/>
      <c r="CAU65" s="6"/>
      <c r="CAX65" s="11"/>
      <c r="CAY65" s="6"/>
      <c r="CBB65" s="11"/>
      <c r="CBC65" s="6"/>
      <c r="CBF65" s="11"/>
      <c r="CBG65" s="6"/>
      <c r="CBJ65" s="11"/>
      <c r="CBK65" s="6"/>
      <c r="CBN65" s="11"/>
      <c r="CBO65" s="6"/>
      <c r="CBR65" s="11"/>
      <c r="CBS65" s="6"/>
      <c r="CBV65" s="11"/>
      <c r="CBW65" s="6"/>
      <c r="CBZ65" s="11"/>
      <c r="CCA65" s="6"/>
      <c r="CCD65" s="11"/>
      <c r="CCE65" s="6"/>
      <c r="CCH65" s="11"/>
      <c r="CCI65" s="6"/>
      <c r="CCL65" s="11"/>
      <c r="CCM65" s="6"/>
      <c r="CCP65" s="11"/>
      <c r="CCQ65" s="6"/>
      <c r="CCT65" s="11"/>
      <c r="CCU65" s="6"/>
      <c r="CCX65" s="11"/>
      <c r="CCY65" s="6"/>
      <c r="CDB65" s="11"/>
      <c r="CDC65" s="6"/>
      <c r="CDF65" s="11"/>
      <c r="CDG65" s="6"/>
      <c r="CDJ65" s="11"/>
      <c r="CDK65" s="6"/>
      <c r="CDN65" s="11"/>
      <c r="CDO65" s="6"/>
      <c r="CDR65" s="11"/>
      <c r="CDS65" s="6"/>
      <c r="CDV65" s="11"/>
      <c r="CDW65" s="6"/>
      <c r="CDZ65" s="11"/>
      <c r="CEA65" s="6"/>
      <c r="CED65" s="11"/>
      <c r="CEE65" s="6"/>
      <c r="CEH65" s="11"/>
      <c r="CEI65" s="6"/>
      <c r="CEL65" s="11"/>
      <c r="CEM65" s="6"/>
      <c r="CEP65" s="11"/>
      <c r="CEQ65" s="6"/>
      <c r="CET65" s="11"/>
      <c r="CEU65" s="6"/>
      <c r="CEX65" s="11"/>
      <c r="CEY65" s="6"/>
      <c r="CFB65" s="11"/>
      <c r="CFC65" s="6"/>
      <c r="CFF65" s="11"/>
      <c r="CFG65" s="6"/>
      <c r="CFJ65" s="11"/>
      <c r="CFK65" s="6"/>
      <c r="CFN65" s="11"/>
      <c r="CFO65" s="6"/>
      <c r="CFR65" s="11"/>
      <c r="CFS65" s="6"/>
      <c r="CFV65" s="11"/>
      <c r="CFW65" s="6"/>
      <c r="CFZ65" s="11"/>
      <c r="CGA65" s="6"/>
      <c r="CGD65" s="11"/>
      <c r="CGE65" s="6"/>
      <c r="CGH65" s="11"/>
      <c r="CGI65" s="6"/>
      <c r="CGL65" s="11"/>
      <c r="CGM65" s="6"/>
      <c r="CGP65" s="11"/>
      <c r="CGQ65" s="6"/>
      <c r="CGT65" s="11"/>
      <c r="CGU65" s="6"/>
      <c r="CGX65" s="11"/>
      <c r="CGY65" s="6"/>
      <c r="CHB65" s="11"/>
      <c r="CHC65" s="6"/>
      <c r="CHF65" s="11"/>
      <c r="CHG65" s="6"/>
      <c r="CHJ65" s="11"/>
      <c r="CHK65" s="6"/>
      <c r="CHN65" s="11"/>
      <c r="CHO65" s="6"/>
      <c r="CHR65" s="11"/>
      <c r="CHS65" s="6"/>
      <c r="CHV65" s="11"/>
      <c r="CHW65" s="6"/>
      <c r="CHZ65" s="11"/>
      <c r="CIA65" s="6"/>
      <c r="CID65" s="11"/>
      <c r="CIE65" s="6"/>
      <c r="CIH65" s="11"/>
      <c r="CII65" s="6"/>
      <c r="CIL65" s="11"/>
      <c r="CIM65" s="6"/>
      <c r="CIP65" s="11"/>
      <c r="CIQ65" s="6"/>
      <c r="CIT65" s="11"/>
      <c r="CIU65" s="6"/>
      <c r="CIX65" s="11"/>
      <c r="CIY65" s="6"/>
      <c r="CJB65" s="11"/>
      <c r="CJC65" s="6"/>
      <c r="CJF65" s="11"/>
      <c r="CJG65" s="6"/>
      <c r="CJJ65" s="11"/>
      <c r="CJK65" s="6"/>
      <c r="CJN65" s="11"/>
      <c r="CJO65" s="6"/>
      <c r="CJR65" s="11"/>
      <c r="CJS65" s="6"/>
      <c r="CJV65" s="11"/>
      <c r="CJW65" s="6"/>
      <c r="CJZ65" s="11"/>
      <c r="CKA65" s="6"/>
      <c r="CKD65" s="11"/>
      <c r="CKE65" s="6"/>
      <c r="CKH65" s="11"/>
      <c r="CKI65" s="6"/>
      <c r="CKL65" s="11"/>
      <c r="CKM65" s="6"/>
      <c r="CKP65" s="11"/>
      <c r="CKQ65" s="6"/>
      <c r="CKT65" s="11"/>
      <c r="CKU65" s="6"/>
      <c r="CKX65" s="11"/>
      <c r="CKY65" s="6"/>
      <c r="CLB65" s="11"/>
      <c r="CLC65" s="6"/>
      <c r="CLF65" s="11"/>
      <c r="CLG65" s="6"/>
      <c r="CLJ65" s="11"/>
      <c r="CLK65" s="6"/>
      <c r="CLN65" s="11"/>
      <c r="CLO65" s="6"/>
      <c r="CLR65" s="11"/>
      <c r="CLS65" s="6"/>
      <c r="CLV65" s="11"/>
      <c r="CLW65" s="6"/>
      <c r="CLZ65" s="11"/>
      <c r="CMA65" s="6"/>
      <c r="CMD65" s="11"/>
      <c r="CME65" s="6"/>
      <c r="CMH65" s="11"/>
      <c r="CMI65" s="6"/>
      <c r="CML65" s="11"/>
      <c r="CMM65" s="6"/>
      <c r="CMP65" s="11"/>
      <c r="CMQ65" s="6"/>
      <c r="CMT65" s="11"/>
      <c r="CMU65" s="6"/>
      <c r="CMX65" s="11"/>
      <c r="CMY65" s="6"/>
      <c r="CNB65" s="11"/>
      <c r="CNC65" s="6"/>
      <c r="CNF65" s="11"/>
      <c r="CNG65" s="6"/>
      <c r="CNJ65" s="11"/>
      <c r="CNK65" s="6"/>
      <c r="CNN65" s="11"/>
      <c r="CNO65" s="6"/>
      <c r="CNR65" s="11"/>
      <c r="CNS65" s="6"/>
      <c r="CNV65" s="11"/>
      <c r="CNW65" s="6"/>
      <c r="CNZ65" s="11"/>
      <c r="COA65" s="6"/>
      <c r="COD65" s="11"/>
      <c r="COE65" s="6"/>
      <c r="COH65" s="11"/>
      <c r="COI65" s="6"/>
      <c r="COL65" s="11"/>
      <c r="COM65" s="6"/>
      <c r="COP65" s="11"/>
      <c r="COQ65" s="6"/>
      <c r="COT65" s="11"/>
      <c r="COU65" s="6"/>
      <c r="COX65" s="11"/>
      <c r="COY65" s="6"/>
      <c r="CPB65" s="11"/>
      <c r="CPC65" s="6"/>
      <c r="CPF65" s="11"/>
      <c r="CPG65" s="6"/>
      <c r="CPJ65" s="11"/>
      <c r="CPK65" s="6"/>
      <c r="CPN65" s="11"/>
      <c r="CPO65" s="6"/>
      <c r="CPR65" s="11"/>
      <c r="CPS65" s="6"/>
      <c r="CPV65" s="11"/>
      <c r="CPW65" s="6"/>
      <c r="CPZ65" s="11"/>
      <c r="CQA65" s="6"/>
      <c r="CQD65" s="11"/>
      <c r="CQE65" s="6"/>
      <c r="CQH65" s="11"/>
      <c r="CQI65" s="6"/>
      <c r="CQL65" s="11"/>
      <c r="CQM65" s="6"/>
      <c r="CQP65" s="11"/>
      <c r="CQQ65" s="6"/>
      <c r="CQT65" s="11"/>
      <c r="CQU65" s="6"/>
      <c r="CQX65" s="11"/>
      <c r="CQY65" s="6"/>
      <c r="CRB65" s="11"/>
      <c r="CRC65" s="6"/>
      <c r="CRF65" s="11"/>
      <c r="CRG65" s="6"/>
      <c r="CRJ65" s="11"/>
      <c r="CRK65" s="6"/>
      <c r="CRN65" s="11"/>
      <c r="CRO65" s="6"/>
      <c r="CRR65" s="11"/>
      <c r="CRS65" s="6"/>
      <c r="CRV65" s="11"/>
      <c r="CRW65" s="6"/>
      <c r="CRZ65" s="11"/>
      <c r="CSA65" s="6"/>
      <c r="CSD65" s="11"/>
      <c r="CSE65" s="6"/>
      <c r="CSH65" s="11"/>
      <c r="CSI65" s="6"/>
      <c r="CSL65" s="11"/>
      <c r="CSM65" s="6"/>
      <c r="CSP65" s="11"/>
      <c r="CSQ65" s="6"/>
      <c r="CST65" s="11"/>
      <c r="CSU65" s="6"/>
      <c r="CSX65" s="11"/>
      <c r="CSY65" s="6"/>
      <c r="CTB65" s="11"/>
      <c r="CTC65" s="6"/>
      <c r="CTF65" s="11"/>
      <c r="CTG65" s="6"/>
      <c r="CTJ65" s="11"/>
      <c r="CTK65" s="6"/>
      <c r="CTN65" s="11"/>
      <c r="CTO65" s="6"/>
      <c r="CTR65" s="11"/>
      <c r="CTS65" s="6"/>
      <c r="CTV65" s="11"/>
      <c r="CTW65" s="6"/>
      <c r="CTZ65" s="11"/>
      <c r="CUA65" s="6"/>
      <c r="CUD65" s="11"/>
      <c r="CUE65" s="6"/>
      <c r="CUH65" s="11"/>
      <c r="CUI65" s="6"/>
      <c r="CUL65" s="11"/>
      <c r="CUM65" s="6"/>
      <c r="CUP65" s="11"/>
      <c r="CUQ65" s="6"/>
      <c r="CUT65" s="11"/>
      <c r="CUU65" s="6"/>
      <c r="CUX65" s="11"/>
      <c r="CUY65" s="6"/>
      <c r="CVB65" s="11"/>
      <c r="CVC65" s="6"/>
      <c r="CVF65" s="11"/>
      <c r="CVG65" s="6"/>
      <c r="CVJ65" s="11"/>
      <c r="CVK65" s="6"/>
      <c r="CVN65" s="11"/>
      <c r="CVO65" s="6"/>
      <c r="CVR65" s="11"/>
      <c r="CVS65" s="6"/>
      <c r="CVV65" s="11"/>
      <c r="CVW65" s="6"/>
      <c r="CVZ65" s="11"/>
      <c r="CWA65" s="6"/>
      <c r="CWD65" s="11"/>
      <c r="CWE65" s="6"/>
      <c r="CWH65" s="11"/>
      <c r="CWI65" s="6"/>
      <c r="CWL65" s="11"/>
      <c r="CWM65" s="6"/>
      <c r="CWP65" s="11"/>
      <c r="CWQ65" s="6"/>
      <c r="CWT65" s="11"/>
      <c r="CWU65" s="6"/>
      <c r="CWX65" s="11"/>
      <c r="CWY65" s="6"/>
      <c r="CXB65" s="11"/>
      <c r="CXC65" s="6"/>
      <c r="CXF65" s="11"/>
      <c r="CXG65" s="6"/>
      <c r="CXJ65" s="11"/>
      <c r="CXK65" s="6"/>
      <c r="CXN65" s="11"/>
      <c r="CXO65" s="6"/>
      <c r="CXR65" s="11"/>
      <c r="CXS65" s="6"/>
      <c r="CXV65" s="11"/>
      <c r="CXW65" s="6"/>
      <c r="CXZ65" s="11"/>
      <c r="CYA65" s="6"/>
      <c r="CYD65" s="11"/>
      <c r="CYE65" s="6"/>
      <c r="CYH65" s="11"/>
      <c r="CYI65" s="6"/>
      <c r="CYL65" s="11"/>
      <c r="CYM65" s="6"/>
      <c r="CYP65" s="11"/>
      <c r="CYQ65" s="6"/>
      <c r="CYT65" s="11"/>
      <c r="CYU65" s="6"/>
      <c r="CYX65" s="11"/>
      <c r="CYY65" s="6"/>
      <c r="CZB65" s="11"/>
      <c r="CZC65" s="6"/>
      <c r="CZF65" s="11"/>
      <c r="CZG65" s="6"/>
      <c r="CZJ65" s="11"/>
      <c r="CZK65" s="6"/>
      <c r="CZN65" s="11"/>
      <c r="CZO65" s="6"/>
      <c r="CZR65" s="11"/>
      <c r="CZS65" s="6"/>
      <c r="CZV65" s="11"/>
      <c r="CZW65" s="6"/>
      <c r="CZZ65" s="11"/>
      <c r="DAA65" s="6"/>
      <c r="DAD65" s="11"/>
      <c r="DAE65" s="6"/>
      <c r="DAH65" s="11"/>
      <c r="DAI65" s="6"/>
      <c r="DAL65" s="11"/>
      <c r="DAM65" s="6"/>
      <c r="DAP65" s="11"/>
      <c r="DAQ65" s="6"/>
      <c r="DAT65" s="11"/>
      <c r="DAU65" s="6"/>
      <c r="DAX65" s="11"/>
      <c r="DAY65" s="6"/>
      <c r="DBB65" s="11"/>
      <c r="DBC65" s="6"/>
      <c r="DBF65" s="11"/>
      <c r="DBG65" s="6"/>
      <c r="DBJ65" s="11"/>
      <c r="DBK65" s="6"/>
      <c r="DBN65" s="11"/>
      <c r="DBO65" s="6"/>
      <c r="DBR65" s="11"/>
      <c r="DBS65" s="6"/>
      <c r="DBV65" s="11"/>
      <c r="DBW65" s="6"/>
      <c r="DBZ65" s="11"/>
      <c r="DCA65" s="6"/>
      <c r="DCD65" s="11"/>
      <c r="DCE65" s="6"/>
      <c r="DCH65" s="11"/>
      <c r="DCI65" s="6"/>
      <c r="DCL65" s="11"/>
      <c r="DCM65" s="6"/>
      <c r="DCP65" s="11"/>
      <c r="DCQ65" s="6"/>
      <c r="DCT65" s="11"/>
      <c r="DCU65" s="6"/>
      <c r="DCX65" s="11"/>
      <c r="DCY65" s="6"/>
      <c r="DDB65" s="11"/>
      <c r="DDC65" s="6"/>
      <c r="DDF65" s="11"/>
      <c r="DDG65" s="6"/>
      <c r="DDJ65" s="11"/>
      <c r="DDK65" s="6"/>
      <c r="DDN65" s="11"/>
      <c r="DDO65" s="6"/>
      <c r="DDR65" s="11"/>
      <c r="DDS65" s="6"/>
      <c r="DDV65" s="11"/>
      <c r="DDW65" s="6"/>
      <c r="DDZ65" s="11"/>
      <c r="DEA65" s="6"/>
      <c r="DED65" s="11"/>
      <c r="DEE65" s="6"/>
      <c r="DEH65" s="11"/>
      <c r="DEI65" s="6"/>
      <c r="DEL65" s="11"/>
      <c r="DEM65" s="6"/>
      <c r="DEP65" s="11"/>
      <c r="DEQ65" s="6"/>
      <c r="DET65" s="11"/>
      <c r="DEU65" s="6"/>
      <c r="DEX65" s="11"/>
      <c r="DEY65" s="6"/>
      <c r="DFB65" s="11"/>
      <c r="DFC65" s="6"/>
      <c r="DFF65" s="11"/>
      <c r="DFG65" s="6"/>
      <c r="DFJ65" s="11"/>
      <c r="DFK65" s="6"/>
      <c r="DFN65" s="11"/>
      <c r="DFO65" s="6"/>
      <c r="DFR65" s="11"/>
      <c r="DFS65" s="6"/>
      <c r="DFV65" s="11"/>
      <c r="DFW65" s="6"/>
      <c r="DFZ65" s="11"/>
      <c r="DGA65" s="6"/>
      <c r="DGD65" s="11"/>
      <c r="DGE65" s="6"/>
      <c r="DGH65" s="11"/>
      <c r="DGI65" s="6"/>
      <c r="DGL65" s="11"/>
      <c r="DGM65" s="6"/>
      <c r="DGP65" s="11"/>
      <c r="DGQ65" s="6"/>
      <c r="DGT65" s="11"/>
      <c r="DGU65" s="6"/>
      <c r="DGX65" s="11"/>
      <c r="DGY65" s="6"/>
      <c r="DHB65" s="11"/>
      <c r="DHC65" s="6"/>
      <c r="DHF65" s="11"/>
      <c r="DHG65" s="6"/>
      <c r="DHJ65" s="11"/>
      <c r="DHK65" s="6"/>
      <c r="DHN65" s="11"/>
      <c r="DHO65" s="6"/>
      <c r="DHR65" s="11"/>
      <c r="DHS65" s="6"/>
      <c r="DHV65" s="11"/>
      <c r="DHW65" s="6"/>
      <c r="DHZ65" s="11"/>
      <c r="DIA65" s="6"/>
      <c r="DID65" s="11"/>
      <c r="DIE65" s="6"/>
      <c r="DIH65" s="11"/>
      <c r="DII65" s="6"/>
      <c r="DIL65" s="11"/>
      <c r="DIM65" s="6"/>
      <c r="DIP65" s="11"/>
      <c r="DIQ65" s="6"/>
      <c r="DIT65" s="11"/>
      <c r="DIU65" s="6"/>
      <c r="DIX65" s="11"/>
      <c r="DIY65" s="6"/>
      <c r="DJB65" s="11"/>
      <c r="DJC65" s="6"/>
      <c r="DJF65" s="11"/>
      <c r="DJG65" s="6"/>
      <c r="DJJ65" s="11"/>
      <c r="DJK65" s="6"/>
      <c r="DJN65" s="11"/>
      <c r="DJO65" s="6"/>
      <c r="DJR65" s="11"/>
      <c r="DJS65" s="6"/>
      <c r="DJV65" s="11"/>
      <c r="DJW65" s="6"/>
      <c r="DJZ65" s="11"/>
      <c r="DKA65" s="6"/>
      <c r="DKD65" s="11"/>
      <c r="DKE65" s="6"/>
      <c r="DKH65" s="11"/>
      <c r="DKI65" s="6"/>
      <c r="DKL65" s="11"/>
      <c r="DKM65" s="6"/>
      <c r="DKP65" s="11"/>
      <c r="DKQ65" s="6"/>
      <c r="DKT65" s="11"/>
      <c r="DKU65" s="6"/>
      <c r="DKX65" s="11"/>
      <c r="DKY65" s="6"/>
      <c r="DLB65" s="11"/>
      <c r="DLC65" s="6"/>
      <c r="DLF65" s="11"/>
      <c r="DLG65" s="6"/>
      <c r="DLJ65" s="11"/>
      <c r="DLK65" s="6"/>
      <c r="DLN65" s="11"/>
      <c r="DLO65" s="6"/>
      <c r="DLR65" s="11"/>
      <c r="DLS65" s="6"/>
      <c r="DLV65" s="11"/>
      <c r="DLW65" s="6"/>
      <c r="DLZ65" s="11"/>
      <c r="DMA65" s="6"/>
      <c r="DMD65" s="11"/>
      <c r="DME65" s="6"/>
      <c r="DMH65" s="11"/>
      <c r="DMI65" s="6"/>
      <c r="DML65" s="11"/>
      <c r="DMM65" s="6"/>
      <c r="DMP65" s="11"/>
      <c r="DMQ65" s="6"/>
      <c r="DMT65" s="11"/>
      <c r="DMU65" s="6"/>
      <c r="DMX65" s="11"/>
      <c r="DMY65" s="6"/>
      <c r="DNB65" s="11"/>
      <c r="DNC65" s="6"/>
      <c r="DNF65" s="11"/>
      <c r="DNG65" s="6"/>
      <c r="DNJ65" s="11"/>
      <c r="DNK65" s="6"/>
      <c r="DNN65" s="11"/>
      <c r="DNO65" s="6"/>
      <c r="DNR65" s="11"/>
      <c r="DNS65" s="6"/>
      <c r="DNV65" s="11"/>
      <c r="DNW65" s="6"/>
      <c r="DNZ65" s="11"/>
      <c r="DOA65" s="6"/>
      <c r="DOD65" s="11"/>
      <c r="DOE65" s="6"/>
      <c r="DOH65" s="11"/>
      <c r="DOI65" s="6"/>
      <c r="DOL65" s="11"/>
      <c r="DOM65" s="6"/>
      <c r="DOP65" s="11"/>
      <c r="DOQ65" s="6"/>
      <c r="DOT65" s="11"/>
      <c r="DOU65" s="6"/>
      <c r="DOX65" s="11"/>
      <c r="DOY65" s="6"/>
      <c r="DPB65" s="11"/>
      <c r="DPC65" s="6"/>
      <c r="DPF65" s="11"/>
      <c r="DPG65" s="6"/>
      <c r="DPJ65" s="11"/>
      <c r="DPK65" s="6"/>
      <c r="DPN65" s="11"/>
      <c r="DPO65" s="6"/>
      <c r="DPR65" s="11"/>
      <c r="DPS65" s="6"/>
      <c r="DPV65" s="11"/>
      <c r="DPW65" s="6"/>
      <c r="DPZ65" s="11"/>
      <c r="DQA65" s="6"/>
      <c r="DQD65" s="11"/>
      <c r="DQE65" s="6"/>
      <c r="DQH65" s="11"/>
      <c r="DQI65" s="6"/>
      <c r="DQL65" s="11"/>
      <c r="DQM65" s="6"/>
      <c r="DQP65" s="11"/>
      <c r="DQQ65" s="6"/>
      <c r="DQT65" s="11"/>
      <c r="DQU65" s="6"/>
      <c r="DQX65" s="11"/>
      <c r="DQY65" s="6"/>
      <c r="DRB65" s="11"/>
      <c r="DRC65" s="6"/>
      <c r="DRF65" s="11"/>
      <c r="DRG65" s="6"/>
      <c r="DRJ65" s="11"/>
      <c r="DRK65" s="6"/>
      <c r="DRN65" s="11"/>
      <c r="DRO65" s="6"/>
      <c r="DRR65" s="11"/>
      <c r="DRS65" s="6"/>
      <c r="DRV65" s="11"/>
      <c r="DRW65" s="6"/>
      <c r="DRZ65" s="11"/>
      <c r="DSA65" s="6"/>
      <c r="DSD65" s="11"/>
      <c r="DSE65" s="6"/>
      <c r="DSH65" s="11"/>
      <c r="DSI65" s="6"/>
      <c r="DSL65" s="11"/>
      <c r="DSM65" s="6"/>
      <c r="DSP65" s="11"/>
      <c r="DSQ65" s="6"/>
      <c r="DST65" s="11"/>
      <c r="DSU65" s="6"/>
      <c r="DSX65" s="11"/>
      <c r="DSY65" s="6"/>
      <c r="DTB65" s="11"/>
      <c r="DTC65" s="6"/>
      <c r="DTF65" s="11"/>
      <c r="DTG65" s="6"/>
      <c r="DTJ65" s="11"/>
      <c r="DTK65" s="6"/>
      <c r="DTN65" s="11"/>
      <c r="DTO65" s="6"/>
      <c r="DTR65" s="11"/>
      <c r="DTS65" s="6"/>
      <c r="DTV65" s="11"/>
      <c r="DTW65" s="6"/>
      <c r="DTZ65" s="11"/>
      <c r="DUA65" s="6"/>
      <c r="DUD65" s="11"/>
      <c r="DUE65" s="6"/>
      <c r="DUH65" s="11"/>
      <c r="DUI65" s="6"/>
      <c r="DUL65" s="11"/>
      <c r="DUM65" s="6"/>
      <c r="DUP65" s="11"/>
      <c r="DUQ65" s="6"/>
      <c r="DUT65" s="11"/>
      <c r="DUU65" s="6"/>
      <c r="DUX65" s="11"/>
      <c r="DUY65" s="6"/>
      <c r="DVB65" s="11"/>
      <c r="DVC65" s="6"/>
      <c r="DVF65" s="11"/>
      <c r="DVG65" s="6"/>
      <c r="DVJ65" s="11"/>
      <c r="DVK65" s="6"/>
      <c r="DVN65" s="11"/>
      <c r="DVO65" s="6"/>
      <c r="DVR65" s="11"/>
      <c r="DVS65" s="6"/>
      <c r="DVV65" s="11"/>
      <c r="DVW65" s="6"/>
      <c r="DVZ65" s="11"/>
      <c r="DWA65" s="6"/>
      <c r="DWD65" s="11"/>
      <c r="DWE65" s="6"/>
      <c r="DWH65" s="11"/>
      <c r="DWI65" s="6"/>
      <c r="DWL65" s="11"/>
      <c r="DWM65" s="6"/>
      <c r="DWP65" s="11"/>
      <c r="DWQ65" s="6"/>
      <c r="DWT65" s="11"/>
      <c r="DWU65" s="6"/>
      <c r="DWX65" s="11"/>
      <c r="DWY65" s="6"/>
      <c r="DXB65" s="11"/>
      <c r="DXC65" s="6"/>
      <c r="DXF65" s="11"/>
      <c r="DXG65" s="6"/>
      <c r="DXJ65" s="11"/>
      <c r="DXK65" s="6"/>
      <c r="DXN65" s="11"/>
      <c r="DXO65" s="6"/>
      <c r="DXR65" s="11"/>
      <c r="DXS65" s="6"/>
      <c r="DXV65" s="11"/>
      <c r="DXW65" s="6"/>
      <c r="DXZ65" s="11"/>
      <c r="DYA65" s="6"/>
      <c r="DYD65" s="11"/>
      <c r="DYE65" s="6"/>
      <c r="DYH65" s="11"/>
      <c r="DYI65" s="6"/>
      <c r="DYL65" s="11"/>
      <c r="DYM65" s="6"/>
      <c r="DYP65" s="11"/>
      <c r="DYQ65" s="6"/>
      <c r="DYT65" s="11"/>
      <c r="DYU65" s="6"/>
      <c r="DYX65" s="11"/>
      <c r="DYY65" s="6"/>
      <c r="DZB65" s="11"/>
      <c r="DZC65" s="6"/>
      <c r="DZF65" s="11"/>
      <c r="DZG65" s="6"/>
      <c r="DZJ65" s="11"/>
      <c r="DZK65" s="6"/>
      <c r="DZN65" s="11"/>
      <c r="DZO65" s="6"/>
      <c r="DZR65" s="11"/>
      <c r="DZS65" s="6"/>
      <c r="DZV65" s="11"/>
      <c r="DZW65" s="6"/>
      <c r="DZZ65" s="11"/>
      <c r="EAA65" s="6"/>
      <c r="EAD65" s="11"/>
      <c r="EAE65" s="6"/>
      <c r="EAH65" s="11"/>
      <c r="EAI65" s="6"/>
      <c r="EAL65" s="11"/>
      <c r="EAM65" s="6"/>
      <c r="EAP65" s="11"/>
      <c r="EAQ65" s="6"/>
      <c r="EAT65" s="11"/>
      <c r="EAU65" s="6"/>
      <c r="EAX65" s="11"/>
      <c r="EAY65" s="6"/>
      <c r="EBB65" s="11"/>
      <c r="EBC65" s="6"/>
      <c r="EBF65" s="11"/>
      <c r="EBG65" s="6"/>
      <c r="EBJ65" s="11"/>
      <c r="EBK65" s="6"/>
      <c r="EBN65" s="11"/>
      <c r="EBO65" s="6"/>
      <c r="EBR65" s="11"/>
      <c r="EBS65" s="6"/>
      <c r="EBV65" s="11"/>
      <c r="EBW65" s="6"/>
      <c r="EBZ65" s="11"/>
      <c r="ECA65" s="6"/>
      <c r="ECD65" s="11"/>
      <c r="ECE65" s="6"/>
      <c r="ECH65" s="11"/>
      <c r="ECI65" s="6"/>
      <c r="ECL65" s="11"/>
      <c r="ECM65" s="6"/>
      <c r="ECP65" s="11"/>
      <c r="ECQ65" s="6"/>
      <c r="ECT65" s="11"/>
      <c r="ECU65" s="6"/>
      <c r="ECX65" s="11"/>
      <c r="ECY65" s="6"/>
      <c r="EDB65" s="11"/>
      <c r="EDC65" s="6"/>
      <c r="EDF65" s="11"/>
      <c r="EDG65" s="6"/>
      <c r="EDJ65" s="11"/>
      <c r="EDK65" s="6"/>
      <c r="EDN65" s="11"/>
      <c r="EDO65" s="6"/>
      <c r="EDR65" s="11"/>
      <c r="EDS65" s="6"/>
      <c r="EDV65" s="11"/>
      <c r="EDW65" s="6"/>
      <c r="EDZ65" s="11"/>
      <c r="EEA65" s="6"/>
      <c r="EED65" s="11"/>
      <c r="EEE65" s="6"/>
      <c r="EEH65" s="11"/>
      <c r="EEI65" s="6"/>
      <c r="EEL65" s="11"/>
      <c r="EEM65" s="6"/>
      <c r="EEP65" s="11"/>
      <c r="EEQ65" s="6"/>
      <c r="EET65" s="11"/>
      <c r="EEU65" s="6"/>
      <c r="EEX65" s="11"/>
      <c r="EEY65" s="6"/>
      <c r="EFB65" s="11"/>
      <c r="EFC65" s="6"/>
      <c r="EFF65" s="11"/>
      <c r="EFG65" s="6"/>
      <c r="EFJ65" s="11"/>
      <c r="EFK65" s="6"/>
      <c r="EFN65" s="11"/>
      <c r="EFO65" s="6"/>
      <c r="EFR65" s="11"/>
      <c r="EFS65" s="6"/>
      <c r="EFV65" s="11"/>
      <c r="EFW65" s="6"/>
      <c r="EFZ65" s="11"/>
      <c r="EGA65" s="6"/>
      <c r="EGD65" s="11"/>
      <c r="EGE65" s="6"/>
      <c r="EGH65" s="11"/>
      <c r="EGI65" s="6"/>
      <c r="EGL65" s="11"/>
      <c r="EGM65" s="6"/>
      <c r="EGP65" s="11"/>
      <c r="EGQ65" s="6"/>
      <c r="EGT65" s="11"/>
      <c r="EGU65" s="6"/>
      <c r="EGX65" s="11"/>
      <c r="EGY65" s="6"/>
      <c r="EHB65" s="11"/>
      <c r="EHC65" s="6"/>
      <c r="EHF65" s="11"/>
      <c r="EHG65" s="6"/>
      <c r="EHJ65" s="11"/>
      <c r="EHK65" s="6"/>
      <c r="EHN65" s="11"/>
      <c r="EHO65" s="6"/>
      <c r="EHR65" s="11"/>
      <c r="EHS65" s="6"/>
      <c r="EHV65" s="11"/>
      <c r="EHW65" s="6"/>
      <c r="EHZ65" s="11"/>
      <c r="EIA65" s="6"/>
      <c r="EID65" s="11"/>
      <c r="EIE65" s="6"/>
      <c r="EIH65" s="11"/>
      <c r="EII65" s="6"/>
      <c r="EIL65" s="11"/>
      <c r="EIM65" s="6"/>
      <c r="EIP65" s="11"/>
      <c r="EIQ65" s="6"/>
      <c r="EIT65" s="11"/>
      <c r="EIU65" s="6"/>
      <c r="EIX65" s="11"/>
      <c r="EIY65" s="6"/>
      <c r="EJB65" s="11"/>
      <c r="EJC65" s="6"/>
      <c r="EJF65" s="11"/>
      <c r="EJG65" s="6"/>
      <c r="EJJ65" s="11"/>
      <c r="EJK65" s="6"/>
      <c r="EJN65" s="11"/>
      <c r="EJO65" s="6"/>
      <c r="EJR65" s="11"/>
      <c r="EJS65" s="6"/>
      <c r="EJV65" s="11"/>
      <c r="EJW65" s="6"/>
      <c r="EJZ65" s="11"/>
      <c r="EKA65" s="6"/>
      <c r="EKD65" s="11"/>
      <c r="EKE65" s="6"/>
      <c r="EKH65" s="11"/>
      <c r="EKI65" s="6"/>
      <c r="EKL65" s="11"/>
      <c r="EKM65" s="6"/>
      <c r="EKP65" s="11"/>
      <c r="EKQ65" s="6"/>
      <c r="EKT65" s="11"/>
      <c r="EKU65" s="6"/>
      <c r="EKX65" s="11"/>
      <c r="EKY65" s="6"/>
      <c r="ELB65" s="11"/>
      <c r="ELC65" s="6"/>
      <c r="ELF65" s="11"/>
      <c r="ELG65" s="6"/>
      <c r="ELJ65" s="11"/>
      <c r="ELK65" s="6"/>
      <c r="ELN65" s="11"/>
      <c r="ELO65" s="6"/>
      <c r="ELR65" s="11"/>
      <c r="ELS65" s="6"/>
      <c r="ELV65" s="11"/>
      <c r="ELW65" s="6"/>
      <c r="ELZ65" s="11"/>
      <c r="EMA65" s="6"/>
      <c r="EMD65" s="11"/>
      <c r="EME65" s="6"/>
      <c r="EMH65" s="11"/>
      <c r="EMI65" s="6"/>
      <c r="EML65" s="11"/>
      <c r="EMM65" s="6"/>
      <c r="EMP65" s="11"/>
      <c r="EMQ65" s="6"/>
      <c r="EMT65" s="11"/>
      <c r="EMU65" s="6"/>
      <c r="EMX65" s="11"/>
      <c r="EMY65" s="6"/>
      <c r="ENB65" s="11"/>
      <c r="ENC65" s="6"/>
      <c r="ENF65" s="11"/>
      <c r="ENG65" s="6"/>
      <c r="ENJ65" s="11"/>
      <c r="ENK65" s="6"/>
      <c r="ENN65" s="11"/>
      <c r="ENO65" s="6"/>
      <c r="ENR65" s="11"/>
      <c r="ENS65" s="6"/>
      <c r="ENV65" s="11"/>
      <c r="ENW65" s="6"/>
      <c r="ENZ65" s="11"/>
      <c r="EOA65" s="6"/>
      <c r="EOD65" s="11"/>
      <c r="EOE65" s="6"/>
      <c r="EOH65" s="11"/>
      <c r="EOI65" s="6"/>
      <c r="EOL65" s="11"/>
      <c r="EOM65" s="6"/>
      <c r="EOP65" s="11"/>
      <c r="EOQ65" s="6"/>
      <c r="EOT65" s="11"/>
      <c r="EOU65" s="6"/>
      <c r="EOX65" s="11"/>
      <c r="EOY65" s="6"/>
      <c r="EPB65" s="11"/>
      <c r="EPC65" s="6"/>
      <c r="EPF65" s="11"/>
      <c r="EPG65" s="6"/>
      <c r="EPJ65" s="11"/>
      <c r="EPK65" s="6"/>
      <c r="EPN65" s="11"/>
      <c r="EPO65" s="6"/>
      <c r="EPR65" s="11"/>
      <c r="EPS65" s="6"/>
      <c r="EPV65" s="11"/>
      <c r="EPW65" s="6"/>
      <c r="EPZ65" s="11"/>
      <c r="EQA65" s="6"/>
      <c r="EQD65" s="11"/>
      <c r="EQE65" s="6"/>
      <c r="EQH65" s="11"/>
      <c r="EQI65" s="6"/>
      <c r="EQL65" s="11"/>
      <c r="EQM65" s="6"/>
      <c r="EQP65" s="11"/>
      <c r="EQQ65" s="6"/>
      <c r="EQT65" s="11"/>
      <c r="EQU65" s="6"/>
      <c r="EQX65" s="11"/>
      <c r="EQY65" s="6"/>
      <c r="ERB65" s="11"/>
      <c r="ERC65" s="6"/>
      <c r="ERF65" s="11"/>
      <c r="ERG65" s="6"/>
      <c r="ERJ65" s="11"/>
      <c r="ERK65" s="6"/>
      <c r="ERN65" s="11"/>
      <c r="ERO65" s="6"/>
      <c r="ERR65" s="11"/>
      <c r="ERS65" s="6"/>
      <c r="ERV65" s="11"/>
      <c r="ERW65" s="6"/>
      <c r="ERZ65" s="11"/>
      <c r="ESA65" s="6"/>
      <c r="ESD65" s="11"/>
      <c r="ESE65" s="6"/>
      <c r="ESH65" s="11"/>
      <c r="ESI65" s="6"/>
      <c r="ESL65" s="11"/>
      <c r="ESM65" s="6"/>
      <c r="ESP65" s="11"/>
      <c r="ESQ65" s="6"/>
      <c r="EST65" s="11"/>
      <c r="ESU65" s="6"/>
      <c r="ESX65" s="11"/>
      <c r="ESY65" s="6"/>
      <c r="ETB65" s="11"/>
      <c r="ETC65" s="6"/>
      <c r="ETF65" s="11"/>
      <c r="ETG65" s="6"/>
      <c r="ETJ65" s="11"/>
      <c r="ETK65" s="6"/>
      <c r="ETN65" s="11"/>
      <c r="ETO65" s="6"/>
      <c r="ETR65" s="11"/>
      <c r="ETS65" s="6"/>
      <c r="ETV65" s="11"/>
      <c r="ETW65" s="6"/>
      <c r="ETZ65" s="11"/>
      <c r="EUA65" s="6"/>
      <c r="EUD65" s="11"/>
      <c r="EUE65" s="6"/>
      <c r="EUH65" s="11"/>
      <c r="EUI65" s="6"/>
      <c r="EUL65" s="11"/>
      <c r="EUM65" s="6"/>
      <c r="EUP65" s="11"/>
      <c r="EUQ65" s="6"/>
      <c r="EUT65" s="11"/>
      <c r="EUU65" s="6"/>
      <c r="EUX65" s="11"/>
      <c r="EUY65" s="6"/>
      <c r="EVB65" s="11"/>
      <c r="EVC65" s="6"/>
      <c r="EVF65" s="11"/>
      <c r="EVG65" s="6"/>
      <c r="EVJ65" s="11"/>
      <c r="EVK65" s="6"/>
      <c r="EVN65" s="11"/>
      <c r="EVO65" s="6"/>
      <c r="EVR65" s="11"/>
      <c r="EVS65" s="6"/>
      <c r="EVV65" s="11"/>
      <c r="EVW65" s="6"/>
      <c r="EVZ65" s="11"/>
      <c r="EWA65" s="6"/>
      <c r="EWD65" s="11"/>
      <c r="EWE65" s="6"/>
      <c r="EWH65" s="11"/>
      <c r="EWI65" s="6"/>
      <c r="EWL65" s="11"/>
      <c r="EWM65" s="6"/>
      <c r="EWP65" s="11"/>
      <c r="EWQ65" s="6"/>
      <c r="EWT65" s="11"/>
      <c r="EWU65" s="6"/>
      <c r="EWX65" s="11"/>
      <c r="EWY65" s="6"/>
      <c r="EXB65" s="11"/>
      <c r="EXC65" s="6"/>
      <c r="EXF65" s="11"/>
      <c r="EXG65" s="6"/>
      <c r="EXJ65" s="11"/>
      <c r="EXK65" s="6"/>
      <c r="EXN65" s="11"/>
      <c r="EXO65" s="6"/>
      <c r="EXR65" s="11"/>
      <c r="EXS65" s="6"/>
      <c r="EXV65" s="11"/>
      <c r="EXW65" s="6"/>
      <c r="EXZ65" s="11"/>
      <c r="EYA65" s="6"/>
      <c r="EYD65" s="11"/>
      <c r="EYE65" s="6"/>
      <c r="EYH65" s="11"/>
      <c r="EYI65" s="6"/>
      <c r="EYL65" s="11"/>
      <c r="EYM65" s="6"/>
      <c r="EYP65" s="11"/>
      <c r="EYQ65" s="6"/>
      <c r="EYT65" s="11"/>
      <c r="EYU65" s="6"/>
      <c r="EYX65" s="11"/>
      <c r="EYY65" s="6"/>
      <c r="EZB65" s="11"/>
      <c r="EZC65" s="6"/>
      <c r="EZF65" s="11"/>
      <c r="EZG65" s="6"/>
      <c r="EZJ65" s="11"/>
      <c r="EZK65" s="6"/>
      <c r="EZN65" s="11"/>
      <c r="EZO65" s="6"/>
      <c r="EZR65" s="11"/>
      <c r="EZS65" s="6"/>
      <c r="EZV65" s="11"/>
      <c r="EZW65" s="6"/>
      <c r="EZZ65" s="11"/>
      <c r="FAA65" s="6"/>
      <c r="FAD65" s="11"/>
      <c r="FAE65" s="6"/>
      <c r="FAH65" s="11"/>
      <c r="FAI65" s="6"/>
      <c r="FAL65" s="11"/>
      <c r="FAM65" s="6"/>
      <c r="FAP65" s="11"/>
      <c r="FAQ65" s="6"/>
      <c r="FAT65" s="11"/>
      <c r="FAU65" s="6"/>
      <c r="FAX65" s="11"/>
      <c r="FAY65" s="6"/>
      <c r="FBB65" s="11"/>
      <c r="FBC65" s="6"/>
      <c r="FBF65" s="11"/>
      <c r="FBG65" s="6"/>
      <c r="FBJ65" s="11"/>
      <c r="FBK65" s="6"/>
      <c r="FBN65" s="11"/>
      <c r="FBO65" s="6"/>
      <c r="FBR65" s="11"/>
      <c r="FBS65" s="6"/>
      <c r="FBV65" s="11"/>
      <c r="FBW65" s="6"/>
      <c r="FBZ65" s="11"/>
      <c r="FCA65" s="6"/>
      <c r="FCD65" s="11"/>
      <c r="FCE65" s="6"/>
      <c r="FCH65" s="11"/>
      <c r="FCI65" s="6"/>
      <c r="FCL65" s="11"/>
      <c r="FCM65" s="6"/>
      <c r="FCP65" s="11"/>
      <c r="FCQ65" s="6"/>
      <c r="FCT65" s="11"/>
      <c r="FCU65" s="6"/>
      <c r="FCX65" s="11"/>
      <c r="FCY65" s="6"/>
      <c r="FDB65" s="11"/>
      <c r="FDC65" s="6"/>
      <c r="FDF65" s="11"/>
      <c r="FDG65" s="6"/>
      <c r="FDJ65" s="11"/>
      <c r="FDK65" s="6"/>
      <c r="FDN65" s="11"/>
      <c r="FDO65" s="6"/>
      <c r="FDR65" s="11"/>
      <c r="FDS65" s="6"/>
      <c r="FDV65" s="11"/>
      <c r="FDW65" s="6"/>
      <c r="FDZ65" s="11"/>
      <c r="FEA65" s="6"/>
      <c r="FED65" s="11"/>
      <c r="FEE65" s="6"/>
      <c r="FEH65" s="11"/>
      <c r="FEI65" s="6"/>
      <c r="FEL65" s="11"/>
      <c r="FEM65" s="6"/>
      <c r="FEP65" s="11"/>
      <c r="FEQ65" s="6"/>
      <c r="FET65" s="11"/>
      <c r="FEU65" s="6"/>
      <c r="FEX65" s="11"/>
      <c r="FEY65" s="6"/>
      <c r="FFB65" s="11"/>
      <c r="FFC65" s="6"/>
      <c r="FFF65" s="11"/>
      <c r="FFG65" s="6"/>
      <c r="FFJ65" s="11"/>
      <c r="FFK65" s="6"/>
      <c r="FFN65" s="11"/>
      <c r="FFO65" s="6"/>
      <c r="FFR65" s="11"/>
      <c r="FFS65" s="6"/>
      <c r="FFV65" s="11"/>
      <c r="FFW65" s="6"/>
      <c r="FFZ65" s="11"/>
      <c r="FGA65" s="6"/>
      <c r="FGD65" s="11"/>
      <c r="FGE65" s="6"/>
      <c r="FGH65" s="11"/>
      <c r="FGI65" s="6"/>
      <c r="FGL65" s="11"/>
      <c r="FGM65" s="6"/>
      <c r="FGP65" s="11"/>
      <c r="FGQ65" s="6"/>
      <c r="FGT65" s="11"/>
      <c r="FGU65" s="6"/>
      <c r="FGX65" s="11"/>
      <c r="FGY65" s="6"/>
      <c r="FHB65" s="11"/>
      <c r="FHC65" s="6"/>
      <c r="FHF65" s="11"/>
      <c r="FHG65" s="6"/>
      <c r="FHJ65" s="11"/>
      <c r="FHK65" s="6"/>
      <c r="FHN65" s="11"/>
      <c r="FHO65" s="6"/>
      <c r="FHR65" s="11"/>
      <c r="FHS65" s="6"/>
      <c r="FHV65" s="11"/>
      <c r="FHW65" s="6"/>
      <c r="FHZ65" s="11"/>
      <c r="FIA65" s="6"/>
      <c r="FID65" s="11"/>
      <c r="FIE65" s="6"/>
      <c r="FIH65" s="11"/>
      <c r="FII65" s="6"/>
      <c r="FIL65" s="11"/>
      <c r="FIM65" s="6"/>
      <c r="FIP65" s="11"/>
      <c r="FIQ65" s="6"/>
      <c r="FIT65" s="11"/>
      <c r="FIU65" s="6"/>
      <c r="FIX65" s="11"/>
      <c r="FIY65" s="6"/>
      <c r="FJB65" s="11"/>
      <c r="FJC65" s="6"/>
      <c r="FJF65" s="11"/>
      <c r="FJG65" s="6"/>
      <c r="FJJ65" s="11"/>
      <c r="FJK65" s="6"/>
      <c r="FJN65" s="11"/>
      <c r="FJO65" s="6"/>
      <c r="FJR65" s="11"/>
      <c r="FJS65" s="6"/>
      <c r="FJV65" s="11"/>
      <c r="FJW65" s="6"/>
      <c r="FJZ65" s="11"/>
      <c r="FKA65" s="6"/>
      <c r="FKD65" s="11"/>
      <c r="FKE65" s="6"/>
      <c r="FKH65" s="11"/>
      <c r="FKI65" s="6"/>
      <c r="FKL65" s="11"/>
      <c r="FKM65" s="6"/>
      <c r="FKP65" s="11"/>
      <c r="FKQ65" s="6"/>
      <c r="FKT65" s="11"/>
      <c r="FKU65" s="6"/>
      <c r="FKX65" s="11"/>
      <c r="FKY65" s="6"/>
      <c r="FLB65" s="11"/>
      <c r="FLC65" s="6"/>
      <c r="FLF65" s="11"/>
      <c r="FLG65" s="6"/>
      <c r="FLJ65" s="11"/>
      <c r="FLK65" s="6"/>
      <c r="FLN65" s="11"/>
      <c r="FLO65" s="6"/>
      <c r="FLR65" s="11"/>
      <c r="FLS65" s="6"/>
      <c r="FLV65" s="11"/>
      <c r="FLW65" s="6"/>
      <c r="FLZ65" s="11"/>
      <c r="FMA65" s="6"/>
      <c r="FMD65" s="11"/>
      <c r="FME65" s="6"/>
      <c r="FMH65" s="11"/>
      <c r="FMI65" s="6"/>
      <c r="FML65" s="11"/>
      <c r="FMM65" s="6"/>
      <c r="FMP65" s="11"/>
      <c r="FMQ65" s="6"/>
      <c r="FMT65" s="11"/>
      <c r="FMU65" s="6"/>
      <c r="FMX65" s="11"/>
      <c r="FMY65" s="6"/>
      <c r="FNB65" s="11"/>
      <c r="FNC65" s="6"/>
      <c r="FNF65" s="11"/>
      <c r="FNG65" s="6"/>
      <c r="FNJ65" s="11"/>
      <c r="FNK65" s="6"/>
      <c r="FNN65" s="11"/>
      <c r="FNO65" s="6"/>
      <c r="FNR65" s="11"/>
      <c r="FNS65" s="6"/>
      <c r="FNV65" s="11"/>
      <c r="FNW65" s="6"/>
      <c r="FNZ65" s="11"/>
      <c r="FOA65" s="6"/>
      <c r="FOD65" s="11"/>
      <c r="FOE65" s="6"/>
      <c r="FOH65" s="11"/>
      <c r="FOI65" s="6"/>
      <c r="FOL65" s="11"/>
      <c r="FOM65" s="6"/>
      <c r="FOP65" s="11"/>
      <c r="FOQ65" s="6"/>
      <c r="FOT65" s="11"/>
      <c r="FOU65" s="6"/>
      <c r="FOX65" s="11"/>
      <c r="FOY65" s="6"/>
      <c r="FPB65" s="11"/>
      <c r="FPC65" s="6"/>
      <c r="FPF65" s="11"/>
      <c r="FPG65" s="6"/>
      <c r="FPJ65" s="11"/>
      <c r="FPK65" s="6"/>
      <c r="FPN65" s="11"/>
      <c r="FPO65" s="6"/>
      <c r="FPR65" s="11"/>
      <c r="FPS65" s="6"/>
      <c r="FPV65" s="11"/>
      <c r="FPW65" s="6"/>
      <c r="FPZ65" s="11"/>
      <c r="FQA65" s="6"/>
      <c r="FQD65" s="11"/>
      <c r="FQE65" s="6"/>
      <c r="FQH65" s="11"/>
      <c r="FQI65" s="6"/>
      <c r="FQL65" s="11"/>
      <c r="FQM65" s="6"/>
      <c r="FQP65" s="11"/>
      <c r="FQQ65" s="6"/>
      <c r="FQT65" s="11"/>
      <c r="FQU65" s="6"/>
      <c r="FQX65" s="11"/>
      <c r="FQY65" s="6"/>
      <c r="FRB65" s="11"/>
      <c r="FRC65" s="6"/>
      <c r="FRF65" s="11"/>
      <c r="FRG65" s="6"/>
      <c r="FRJ65" s="11"/>
      <c r="FRK65" s="6"/>
      <c r="FRN65" s="11"/>
      <c r="FRO65" s="6"/>
      <c r="FRR65" s="11"/>
      <c r="FRS65" s="6"/>
      <c r="FRV65" s="11"/>
      <c r="FRW65" s="6"/>
      <c r="FRZ65" s="11"/>
      <c r="FSA65" s="6"/>
      <c r="FSD65" s="11"/>
      <c r="FSE65" s="6"/>
      <c r="FSH65" s="11"/>
      <c r="FSI65" s="6"/>
      <c r="FSL65" s="11"/>
      <c r="FSM65" s="6"/>
      <c r="FSP65" s="11"/>
      <c r="FSQ65" s="6"/>
      <c r="FST65" s="11"/>
      <c r="FSU65" s="6"/>
      <c r="FSX65" s="11"/>
      <c r="FSY65" s="6"/>
      <c r="FTB65" s="11"/>
      <c r="FTC65" s="6"/>
      <c r="FTF65" s="11"/>
      <c r="FTG65" s="6"/>
      <c r="FTJ65" s="11"/>
      <c r="FTK65" s="6"/>
      <c r="FTN65" s="11"/>
      <c r="FTO65" s="6"/>
      <c r="FTR65" s="11"/>
      <c r="FTS65" s="6"/>
      <c r="FTV65" s="11"/>
      <c r="FTW65" s="6"/>
      <c r="FTZ65" s="11"/>
      <c r="FUA65" s="6"/>
      <c r="FUD65" s="11"/>
      <c r="FUE65" s="6"/>
      <c r="FUH65" s="11"/>
      <c r="FUI65" s="6"/>
      <c r="FUL65" s="11"/>
      <c r="FUM65" s="6"/>
      <c r="FUP65" s="11"/>
      <c r="FUQ65" s="6"/>
      <c r="FUT65" s="11"/>
      <c r="FUU65" s="6"/>
      <c r="FUX65" s="11"/>
      <c r="FUY65" s="6"/>
      <c r="FVB65" s="11"/>
      <c r="FVC65" s="6"/>
      <c r="FVF65" s="11"/>
      <c r="FVG65" s="6"/>
      <c r="FVJ65" s="11"/>
      <c r="FVK65" s="6"/>
      <c r="FVN65" s="11"/>
      <c r="FVO65" s="6"/>
      <c r="FVR65" s="11"/>
      <c r="FVS65" s="6"/>
      <c r="FVV65" s="11"/>
      <c r="FVW65" s="6"/>
      <c r="FVZ65" s="11"/>
      <c r="FWA65" s="6"/>
      <c r="FWD65" s="11"/>
      <c r="FWE65" s="6"/>
      <c r="FWH65" s="11"/>
      <c r="FWI65" s="6"/>
      <c r="FWL65" s="11"/>
      <c r="FWM65" s="6"/>
      <c r="FWP65" s="11"/>
      <c r="FWQ65" s="6"/>
      <c r="FWT65" s="11"/>
      <c r="FWU65" s="6"/>
      <c r="FWX65" s="11"/>
      <c r="FWY65" s="6"/>
      <c r="FXB65" s="11"/>
      <c r="FXC65" s="6"/>
      <c r="FXF65" s="11"/>
      <c r="FXG65" s="6"/>
      <c r="FXJ65" s="11"/>
      <c r="FXK65" s="6"/>
      <c r="FXN65" s="11"/>
      <c r="FXO65" s="6"/>
      <c r="FXR65" s="11"/>
      <c r="FXS65" s="6"/>
      <c r="FXV65" s="11"/>
      <c r="FXW65" s="6"/>
      <c r="FXZ65" s="11"/>
      <c r="FYA65" s="6"/>
      <c r="FYD65" s="11"/>
      <c r="FYE65" s="6"/>
      <c r="FYH65" s="11"/>
      <c r="FYI65" s="6"/>
      <c r="FYL65" s="11"/>
      <c r="FYM65" s="6"/>
      <c r="FYP65" s="11"/>
      <c r="FYQ65" s="6"/>
      <c r="FYT65" s="11"/>
      <c r="FYU65" s="6"/>
      <c r="FYX65" s="11"/>
      <c r="FYY65" s="6"/>
      <c r="FZB65" s="11"/>
      <c r="FZC65" s="6"/>
      <c r="FZF65" s="11"/>
      <c r="FZG65" s="6"/>
      <c r="FZJ65" s="11"/>
      <c r="FZK65" s="6"/>
      <c r="FZN65" s="11"/>
      <c r="FZO65" s="6"/>
      <c r="FZR65" s="11"/>
      <c r="FZS65" s="6"/>
      <c r="FZV65" s="11"/>
      <c r="FZW65" s="6"/>
      <c r="FZZ65" s="11"/>
      <c r="GAA65" s="6"/>
      <c r="GAD65" s="11"/>
      <c r="GAE65" s="6"/>
      <c r="GAH65" s="11"/>
      <c r="GAI65" s="6"/>
      <c r="GAL65" s="11"/>
      <c r="GAM65" s="6"/>
      <c r="GAP65" s="11"/>
      <c r="GAQ65" s="6"/>
      <c r="GAT65" s="11"/>
      <c r="GAU65" s="6"/>
      <c r="GAX65" s="11"/>
      <c r="GAY65" s="6"/>
      <c r="GBB65" s="11"/>
      <c r="GBC65" s="6"/>
      <c r="GBF65" s="11"/>
      <c r="GBG65" s="6"/>
      <c r="GBJ65" s="11"/>
      <c r="GBK65" s="6"/>
      <c r="GBN65" s="11"/>
      <c r="GBO65" s="6"/>
      <c r="GBR65" s="11"/>
      <c r="GBS65" s="6"/>
      <c r="GBV65" s="11"/>
      <c r="GBW65" s="6"/>
      <c r="GBZ65" s="11"/>
      <c r="GCA65" s="6"/>
      <c r="GCD65" s="11"/>
      <c r="GCE65" s="6"/>
      <c r="GCH65" s="11"/>
      <c r="GCI65" s="6"/>
      <c r="GCL65" s="11"/>
      <c r="GCM65" s="6"/>
      <c r="GCP65" s="11"/>
      <c r="GCQ65" s="6"/>
      <c r="GCT65" s="11"/>
      <c r="GCU65" s="6"/>
      <c r="GCX65" s="11"/>
      <c r="GCY65" s="6"/>
      <c r="GDB65" s="11"/>
      <c r="GDC65" s="6"/>
      <c r="GDF65" s="11"/>
      <c r="GDG65" s="6"/>
      <c r="GDJ65" s="11"/>
      <c r="GDK65" s="6"/>
      <c r="GDN65" s="11"/>
      <c r="GDO65" s="6"/>
      <c r="GDR65" s="11"/>
      <c r="GDS65" s="6"/>
      <c r="GDV65" s="11"/>
      <c r="GDW65" s="6"/>
      <c r="GDZ65" s="11"/>
      <c r="GEA65" s="6"/>
      <c r="GED65" s="11"/>
      <c r="GEE65" s="6"/>
      <c r="GEH65" s="11"/>
      <c r="GEI65" s="6"/>
      <c r="GEL65" s="11"/>
      <c r="GEM65" s="6"/>
      <c r="GEP65" s="11"/>
      <c r="GEQ65" s="6"/>
      <c r="GET65" s="11"/>
      <c r="GEU65" s="6"/>
      <c r="GEX65" s="11"/>
      <c r="GEY65" s="6"/>
      <c r="GFB65" s="11"/>
      <c r="GFC65" s="6"/>
      <c r="GFF65" s="11"/>
      <c r="GFG65" s="6"/>
      <c r="GFJ65" s="11"/>
      <c r="GFK65" s="6"/>
      <c r="GFN65" s="11"/>
      <c r="GFO65" s="6"/>
      <c r="GFR65" s="11"/>
      <c r="GFS65" s="6"/>
      <c r="GFV65" s="11"/>
      <c r="GFW65" s="6"/>
      <c r="GFZ65" s="11"/>
      <c r="GGA65" s="6"/>
      <c r="GGD65" s="11"/>
      <c r="GGE65" s="6"/>
      <c r="GGH65" s="11"/>
      <c r="GGI65" s="6"/>
      <c r="GGL65" s="11"/>
      <c r="GGM65" s="6"/>
      <c r="GGP65" s="11"/>
      <c r="GGQ65" s="6"/>
      <c r="GGT65" s="11"/>
      <c r="GGU65" s="6"/>
      <c r="GGX65" s="11"/>
      <c r="GGY65" s="6"/>
      <c r="GHB65" s="11"/>
      <c r="GHC65" s="6"/>
      <c r="GHF65" s="11"/>
      <c r="GHG65" s="6"/>
      <c r="GHJ65" s="11"/>
      <c r="GHK65" s="6"/>
      <c r="GHN65" s="11"/>
      <c r="GHO65" s="6"/>
      <c r="GHR65" s="11"/>
      <c r="GHS65" s="6"/>
      <c r="GHV65" s="11"/>
      <c r="GHW65" s="6"/>
      <c r="GHZ65" s="11"/>
      <c r="GIA65" s="6"/>
      <c r="GID65" s="11"/>
      <c r="GIE65" s="6"/>
      <c r="GIH65" s="11"/>
      <c r="GII65" s="6"/>
      <c r="GIL65" s="11"/>
      <c r="GIM65" s="6"/>
      <c r="GIP65" s="11"/>
      <c r="GIQ65" s="6"/>
      <c r="GIT65" s="11"/>
      <c r="GIU65" s="6"/>
      <c r="GIX65" s="11"/>
      <c r="GIY65" s="6"/>
      <c r="GJB65" s="11"/>
      <c r="GJC65" s="6"/>
      <c r="GJF65" s="11"/>
      <c r="GJG65" s="6"/>
      <c r="GJJ65" s="11"/>
      <c r="GJK65" s="6"/>
      <c r="GJN65" s="11"/>
      <c r="GJO65" s="6"/>
      <c r="GJR65" s="11"/>
      <c r="GJS65" s="6"/>
      <c r="GJV65" s="11"/>
      <c r="GJW65" s="6"/>
      <c r="GJZ65" s="11"/>
      <c r="GKA65" s="6"/>
      <c r="GKD65" s="11"/>
      <c r="GKE65" s="6"/>
      <c r="GKH65" s="11"/>
      <c r="GKI65" s="6"/>
      <c r="GKL65" s="11"/>
      <c r="GKM65" s="6"/>
      <c r="GKP65" s="11"/>
      <c r="GKQ65" s="6"/>
      <c r="GKT65" s="11"/>
      <c r="GKU65" s="6"/>
      <c r="GKX65" s="11"/>
      <c r="GKY65" s="6"/>
      <c r="GLB65" s="11"/>
      <c r="GLC65" s="6"/>
      <c r="GLF65" s="11"/>
      <c r="GLG65" s="6"/>
      <c r="GLJ65" s="11"/>
      <c r="GLK65" s="6"/>
      <c r="GLN65" s="11"/>
      <c r="GLO65" s="6"/>
      <c r="GLR65" s="11"/>
      <c r="GLS65" s="6"/>
      <c r="GLV65" s="11"/>
      <c r="GLW65" s="6"/>
      <c r="GLZ65" s="11"/>
      <c r="GMA65" s="6"/>
      <c r="GMD65" s="11"/>
      <c r="GME65" s="6"/>
      <c r="GMH65" s="11"/>
      <c r="GMI65" s="6"/>
      <c r="GML65" s="11"/>
      <c r="GMM65" s="6"/>
      <c r="GMP65" s="11"/>
      <c r="GMQ65" s="6"/>
      <c r="GMT65" s="11"/>
      <c r="GMU65" s="6"/>
      <c r="GMX65" s="11"/>
      <c r="GMY65" s="6"/>
      <c r="GNB65" s="11"/>
      <c r="GNC65" s="6"/>
      <c r="GNF65" s="11"/>
      <c r="GNG65" s="6"/>
      <c r="GNJ65" s="11"/>
      <c r="GNK65" s="6"/>
      <c r="GNN65" s="11"/>
      <c r="GNO65" s="6"/>
      <c r="GNR65" s="11"/>
      <c r="GNS65" s="6"/>
      <c r="GNV65" s="11"/>
      <c r="GNW65" s="6"/>
      <c r="GNZ65" s="11"/>
      <c r="GOA65" s="6"/>
      <c r="GOD65" s="11"/>
      <c r="GOE65" s="6"/>
      <c r="GOH65" s="11"/>
      <c r="GOI65" s="6"/>
      <c r="GOL65" s="11"/>
      <c r="GOM65" s="6"/>
      <c r="GOP65" s="11"/>
      <c r="GOQ65" s="6"/>
      <c r="GOT65" s="11"/>
      <c r="GOU65" s="6"/>
      <c r="GOX65" s="11"/>
      <c r="GOY65" s="6"/>
      <c r="GPB65" s="11"/>
      <c r="GPC65" s="6"/>
      <c r="GPF65" s="11"/>
      <c r="GPG65" s="6"/>
      <c r="GPJ65" s="11"/>
      <c r="GPK65" s="6"/>
      <c r="GPN65" s="11"/>
      <c r="GPO65" s="6"/>
      <c r="GPR65" s="11"/>
      <c r="GPS65" s="6"/>
      <c r="GPV65" s="11"/>
      <c r="GPW65" s="6"/>
      <c r="GPZ65" s="11"/>
      <c r="GQA65" s="6"/>
      <c r="GQD65" s="11"/>
      <c r="GQE65" s="6"/>
      <c r="GQH65" s="11"/>
      <c r="GQI65" s="6"/>
      <c r="GQL65" s="11"/>
      <c r="GQM65" s="6"/>
      <c r="GQP65" s="11"/>
      <c r="GQQ65" s="6"/>
      <c r="GQT65" s="11"/>
      <c r="GQU65" s="6"/>
      <c r="GQX65" s="11"/>
      <c r="GQY65" s="6"/>
      <c r="GRB65" s="11"/>
      <c r="GRC65" s="6"/>
      <c r="GRF65" s="11"/>
      <c r="GRG65" s="6"/>
      <c r="GRJ65" s="11"/>
      <c r="GRK65" s="6"/>
      <c r="GRN65" s="11"/>
      <c r="GRO65" s="6"/>
      <c r="GRR65" s="11"/>
      <c r="GRS65" s="6"/>
      <c r="GRV65" s="11"/>
      <c r="GRW65" s="6"/>
      <c r="GRZ65" s="11"/>
      <c r="GSA65" s="6"/>
      <c r="GSD65" s="11"/>
      <c r="GSE65" s="6"/>
      <c r="GSH65" s="11"/>
      <c r="GSI65" s="6"/>
      <c r="GSL65" s="11"/>
      <c r="GSM65" s="6"/>
      <c r="GSP65" s="11"/>
      <c r="GSQ65" s="6"/>
      <c r="GST65" s="11"/>
      <c r="GSU65" s="6"/>
      <c r="GSX65" s="11"/>
      <c r="GSY65" s="6"/>
      <c r="GTB65" s="11"/>
      <c r="GTC65" s="6"/>
      <c r="GTF65" s="11"/>
      <c r="GTG65" s="6"/>
      <c r="GTJ65" s="11"/>
      <c r="GTK65" s="6"/>
      <c r="GTN65" s="11"/>
      <c r="GTO65" s="6"/>
      <c r="GTR65" s="11"/>
      <c r="GTS65" s="6"/>
      <c r="GTV65" s="11"/>
      <c r="GTW65" s="6"/>
      <c r="GTZ65" s="11"/>
      <c r="GUA65" s="6"/>
      <c r="GUD65" s="11"/>
      <c r="GUE65" s="6"/>
      <c r="GUH65" s="11"/>
      <c r="GUI65" s="6"/>
      <c r="GUL65" s="11"/>
      <c r="GUM65" s="6"/>
      <c r="GUP65" s="11"/>
      <c r="GUQ65" s="6"/>
      <c r="GUT65" s="11"/>
      <c r="GUU65" s="6"/>
      <c r="GUX65" s="11"/>
      <c r="GUY65" s="6"/>
      <c r="GVB65" s="11"/>
      <c r="GVC65" s="6"/>
      <c r="GVF65" s="11"/>
      <c r="GVG65" s="6"/>
      <c r="GVJ65" s="11"/>
      <c r="GVK65" s="6"/>
      <c r="GVN65" s="11"/>
      <c r="GVO65" s="6"/>
      <c r="GVR65" s="11"/>
      <c r="GVS65" s="6"/>
      <c r="GVV65" s="11"/>
      <c r="GVW65" s="6"/>
      <c r="GVZ65" s="11"/>
      <c r="GWA65" s="6"/>
      <c r="GWD65" s="11"/>
      <c r="GWE65" s="6"/>
      <c r="GWH65" s="11"/>
      <c r="GWI65" s="6"/>
      <c r="GWL65" s="11"/>
      <c r="GWM65" s="6"/>
      <c r="GWP65" s="11"/>
      <c r="GWQ65" s="6"/>
      <c r="GWT65" s="11"/>
      <c r="GWU65" s="6"/>
      <c r="GWX65" s="11"/>
      <c r="GWY65" s="6"/>
      <c r="GXB65" s="11"/>
      <c r="GXC65" s="6"/>
      <c r="GXF65" s="11"/>
      <c r="GXG65" s="6"/>
      <c r="GXJ65" s="11"/>
      <c r="GXK65" s="6"/>
      <c r="GXN65" s="11"/>
      <c r="GXO65" s="6"/>
      <c r="GXR65" s="11"/>
      <c r="GXS65" s="6"/>
      <c r="GXV65" s="11"/>
      <c r="GXW65" s="6"/>
      <c r="GXZ65" s="11"/>
      <c r="GYA65" s="6"/>
      <c r="GYD65" s="11"/>
      <c r="GYE65" s="6"/>
      <c r="GYH65" s="11"/>
      <c r="GYI65" s="6"/>
      <c r="GYL65" s="11"/>
      <c r="GYM65" s="6"/>
      <c r="GYP65" s="11"/>
      <c r="GYQ65" s="6"/>
      <c r="GYT65" s="11"/>
      <c r="GYU65" s="6"/>
      <c r="GYX65" s="11"/>
      <c r="GYY65" s="6"/>
      <c r="GZB65" s="11"/>
      <c r="GZC65" s="6"/>
      <c r="GZF65" s="11"/>
      <c r="GZG65" s="6"/>
      <c r="GZJ65" s="11"/>
      <c r="GZK65" s="6"/>
      <c r="GZN65" s="11"/>
      <c r="GZO65" s="6"/>
      <c r="GZR65" s="11"/>
      <c r="GZS65" s="6"/>
      <c r="GZV65" s="11"/>
      <c r="GZW65" s="6"/>
      <c r="GZZ65" s="11"/>
      <c r="HAA65" s="6"/>
      <c r="HAD65" s="11"/>
      <c r="HAE65" s="6"/>
      <c r="HAH65" s="11"/>
      <c r="HAI65" s="6"/>
      <c r="HAL65" s="11"/>
      <c r="HAM65" s="6"/>
      <c r="HAP65" s="11"/>
      <c r="HAQ65" s="6"/>
      <c r="HAT65" s="11"/>
      <c r="HAU65" s="6"/>
      <c r="HAX65" s="11"/>
      <c r="HAY65" s="6"/>
      <c r="HBB65" s="11"/>
      <c r="HBC65" s="6"/>
      <c r="HBF65" s="11"/>
      <c r="HBG65" s="6"/>
      <c r="HBJ65" s="11"/>
      <c r="HBK65" s="6"/>
      <c r="HBN65" s="11"/>
      <c r="HBO65" s="6"/>
      <c r="HBR65" s="11"/>
      <c r="HBS65" s="6"/>
      <c r="HBV65" s="11"/>
      <c r="HBW65" s="6"/>
      <c r="HBZ65" s="11"/>
      <c r="HCA65" s="6"/>
      <c r="HCD65" s="11"/>
      <c r="HCE65" s="6"/>
      <c r="HCH65" s="11"/>
      <c r="HCI65" s="6"/>
      <c r="HCL65" s="11"/>
      <c r="HCM65" s="6"/>
      <c r="HCP65" s="11"/>
      <c r="HCQ65" s="6"/>
      <c r="HCT65" s="11"/>
      <c r="HCU65" s="6"/>
      <c r="HCX65" s="11"/>
      <c r="HCY65" s="6"/>
      <c r="HDB65" s="11"/>
      <c r="HDC65" s="6"/>
      <c r="HDF65" s="11"/>
      <c r="HDG65" s="6"/>
      <c r="HDJ65" s="11"/>
      <c r="HDK65" s="6"/>
      <c r="HDN65" s="11"/>
      <c r="HDO65" s="6"/>
      <c r="HDR65" s="11"/>
      <c r="HDS65" s="6"/>
      <c r="HDV65" s="11"/>
      <c r="HDW65" s="6"/>
      <c r="HDZ65" s="11"/>
      <c r="HEA65" s="6"/>
      <c r="HED65" s="11"/>
      <c r="HEE65" s="6"/>
      <c r="HEH65" s="11"/>
      <c r="HEI65" s="6"/>
      <c r="HEL65" s="11"/>
      <c r="HEM65" s="6"/>
      <c r="HEP65" s="11"/>
      <c r="HEQ65" s="6"/>
      <c r="HET65" s="11"/>
      <c r="HEU65" s="6"/>
      <c r="HEX65" s="11"/>
      <c r="HEY65" s="6"/>
      <c r="HFB65" s="11"/>
      <c r="HFC65" s="6"/>
      <c r="HFF65" s="11"/>
      <c r="HFG65" s="6"/>
      <c r="HFJ65" s="11"/>
      <c r="HFK65" s="6"/>
      <c r="HFN65" s="11"/>
      <c r="HFO65" s="6"/>
      <c r="HFR65" s="11"/>
      <c r="HFS65" s="6"/>
      <c r="HFV65" s="11"/>
      <c r="HFW65" s="6"/>
      <c r="HFZ65" s="11"/>
      <c r="HGA65" s="6"/>
      <c r="HGD65" s="11"/>
      <c r="HGE65" s="6"/>
      <c r="HGH65" s="11"/>
      <c r="HGI65" s="6"/>
      <c r="HGL65" s="11"/>
      <c r="HGM65" s="6"/>
      <c r="HGP65" s="11"/>
      <c r="HGQ65" s="6"/>
      <c r="HGT65" s="11"/>
      <c r="HGU65" s="6"/>
      <c r="HGX65" s="11"/>
      <c r="HGY65" s="6"/>
      <c r="HHB65" s="11"/>
      <c r="HHC65" s="6"/>
      <c r="HHF65" s="11"/>
      <c r="HHG65" s="6"/>
      <c r="HHJ65" s="11"/>
      <c r="HHK65" s="6"/>
      <c r="HHN65" s="11"/>
      <c r="HHO65" s="6"/>
      <c r="HHR65" s="11"/>
      <c r="HHS65" s="6"/>
      <c r="HHV65" s="11"/>
      <c r="HHW65" s="6"/>
      <c r="HHZ65" s="11"/>
      <c r="HIA65" s="6"/>
      <c r="HID65" s="11"/>
      <c r="HIE65" s="6"/>
      <c r="HIH65" s="11"/>
      <c r="HII65" s="6"/>
      <c r="HIL65" s="11"/>
      <c r="HIM65" s="6"/>
      <c r="HIP65" s="11"/>
      <c r="HIQ65" s="6"/>
      <c r="HIT65" s="11"/>
      <c r="HIU65" s="6"/>
      <c r="HIX65" s="11"/>
      <c r="HIY65" s="6"/>
      <c r="HJB65" s="11"/>
      <c r="HJC65" s="6"/>
      <c r="HJF65" s="11"/>
      <c r="HJG65" s="6"/>
      <c r="HJJ65" s="11"/>
      <c r="HJK65" s="6"/>
      <c r="HJN65" s="11"/>
      <c r="HJO65" s="6"/>
      <c r="HJR65" s="11"/>
      <c r="HJS65" s="6"/>
      <c r="HJV65" s="11"/>
      <c r="HJW65" s="6"/>
      <c r="HJZ65" s="11"/>
      <c r="HKA65" s="6"/>
      <c r="HKD65" s="11"/>
      <c r="HKE65" s="6"/>
      <c r="HKH65" s="11"/>
      <c r="HKI65" s="6"/>
      <c r="HKL65" s="11"/>
      <c r="HKM65" s="6"/>
      <c r="HKP65" s="11"/>
      <c r="HKQ65" s="6"/>
      <c r="HKT65" s="11"/>
      <c r="HKU65" s="6"/>
      <c r="HKX65" s="11"/>
      <c r="HKY65" s="6"/>
      <c r="HLB65" s="11"/>
      <c r="HLC65" s="6"/>
      <c r="HLF65" s="11"/>
      <c r="HLG65" s="6"/>
      <c r="HLJ65" s="11"/>
      <c r="HLK65" s="6"/>
      <c r="HLN65" s="11"/>
      <c r="HLO65" s="6"/>
      <c r="HLR65" s="11"/>
      <c r="HLS65" s="6"/>
      <c r="HLV65" s="11"/>
      <c r="HLW65" s="6"/>
      <c r="HLZ65" s="11"/>
      <c r="HMA65" s="6"/>
      <c r="HMD65" s="11"/>
      <c r="HME65" s="6"/>
      <c r="HMH65" s="11"/>
      <c r="HMI65" s="6"/>
      <c r="HML65" s="11"/>
      <c r="HMM65" s="6"/>
      <c r="HMP65" s="11"/>
      <c r="HMQ65" s="6"/>
      <c r="HMT65" s="11"/>
      <c r="HMU65" s="6"/>
      <c r="HMX65" s="11"/>
      <c r="HMY65" s="6"/>
      <c r="HNB65" s="11"/>
      <c r="HNC65" s="6"/>
      <c r="HNF65" s="11"/>
      <c r="HNG65" s="6"/>
      <c r="HNJ65" s="11"/>
      <c r="HNK65" s="6"/>
      <c r="HNN65" s="11"/>
      <c r="HNO65" s="6"/>
      <c r="HNR65" s="11"/>
      <c r="HNS65" s="6"/>
      <c r="HNV65" s="11"/>
      <c r="HNW65" s="6"/>
      <c r="HNZ65" s="11"/>
      <c r="HOA65" s="6"/>
      <c r="HOD65" s="11"/>
      <c r="HOE65" s="6"/>
      <c r="HOH65" s="11"/>
      <c r="HOI65" s="6"/>
      <c r="HOL65" s="11"/>
      <c r="HOM65" s="6"/>
      <c r="HOP65" s="11"/>
      <c r="HOQ65" s="6"/>
      <c r="HOT65" s="11"/>
      <c r="HOU65" s="6"/>
      <c r="HOX65" s="11"/>
      <c r="HOY65" s="6"/>
      <c r="HPB65" s="11"/>
      <c r="HPC65" s="6"/>
      <c r="HPF65" s="11"/>
      <c r="HPG65" s="6"/>
      <c r="HPJ65" s="11"/>
      <c r="HPK65" s="6"/>
      <c r="HPN65" s="11"/>
      <c r="HPO65" s="6"/>
      <c r="HPR65" s="11"/>
      <c r="HPS65" s="6"/>
      <c r="HPV65" s="11"/>
      <c r="HPW65" s="6"/>
      <c r="HPZ65" s="11"/>
      <c r="HQA65" s="6"/>
      <c r="HQD65" s="11"/>
      <c r="HQE65" s="6"/>
      <c r="HQH65" s="11"/>
      <c r="HQI65" s="6"/>
      <c r="HQL65" s="11"/>
      <c r="HQM65" s="6"/>
      <c r="HQP65" s="11"/>
      <c r="HQQ65" s="6"/>
      <c r="HQT65" s="11"/>
      <c r="HQU65" s="6"/>
      <c r="HQX65" s="11"/>
      <c r="HQY65" s="6"/>
      <c r="HRB65" s="11"/>
      <c r="HRC65" s="6"/>
      <c r="HRF65" s="11"/>
      <c r="HRG65" s="6"/>
      <c r="HRJ65" s="11"/>
      <c r="HRK65" s="6"/>
      <c r="HRN65" s="11"/>
      <c r="HRO65" s="6"/>
      <c r="HRR65" s="11"/>
      <c r="HRS65" s="6"/>
      <c r="HRV65" s="11"/>
      <c r="HRW65" s="6"/>
      <c r="HRZ65" s="11"/>
      <c r="HSA65" s="6"/>
      <c r="HSD65" s="11"/>
      <c r="HSE65" s="6"/>
      <c r="HSH65" s="11"/>
      <c r="HSI65" s="6"/>
      <c r="HSL65" s="11"/>
      <c r="HSM65" s="6"/>
      <c r="HSP65" s="11"/>
      <c r="HSQ65" s="6"/>
      <c r="HST65" s="11"/>
      <c r="HSU65" s="6"/>
      <c r="HSX65" s="11"/>
      <c r="HSY65" s="6"/>
      <c r="HTB65" s="11"/>
      <c r="HTC65" s="6"/>
      <c r="HTF65" s="11"/>
      <c r="HTG65" s="6"/>
      <c r="HTJ65" s="11"/>
      <c r="HTK65" s="6"/>
      <c r="HTN65" s="11"/>
      <c r="HTO65" s="6"/>
      <c r="HTR65" s="11"/>
      <c r="HTS65" s="6"/>
      <c r="HTV65" s="11"/>
      <c r="HTW65" s="6"/>
      <c r="HTZ65" s="11"/>
      <c r="HUA65" s="6"/>
      <c r="HUD65" s="11"/>
      <c r="HUE65" s="6"/>
      <c r="HUH65" s="11"/>
      <c r="HUI65" s="6"/>
      <c r="HUL65" s="11"/>
      <c r="HUM65" s="6"/>
      <c r="HUP65" s="11"/>
      <c r="HUQ65" s="6"/>
      <c r="HUT65" s="11"/>
      <c r="HUU65" s="6"/>
      <c r="HUX65" s="11"/>
      <c r="HUY65" s="6"/>
      <c r="HVB65" s="11"/>
      <c r="HVC65" s="6"/>
      <c r="HVF65" s="11"/>
      <c r="HVG65" s="6"/>
      <c r="HVJ65" s="11"/>
      <c r="HVK65" s="6"/>
      <c r="HVN65" s="11"/>
      <c r="HVO65" s="6"/>
      <c r="HVR65" s="11"/>
      <c r="HVS65" s="6"/>
      <c r="HVV65" s="11"/>
      <c r="HVW65" s="6"/>
      <c r="HVZ65" s="11"/>
      <c r="HWA65" s="6"/>
      <c r="HWD65" s="11"/>
      <c r="HWE65" s="6"/>
      <c r="HWH65" s="11"/>
      <c r="HWI65" s="6"/>
      <c r="HWL65" s="11"/>
      <c r="HWM65" s="6"/>
      <c r="HWP65" s="11"/>
      <c r="HWQ65" s="6"/>
      <c r="HWT65" s="11"/>
      <c r="HWU65" s="6"/>
      <c r="HWX65" s="11"/>
      <c r="HWY65" s="6"/>
      <c r="HXB65" s="11"/>
      <c r="HXC65" s="6"/>
      <c r="HXF65" s="11"/>
      <c r="HXG65" s="6"/>
      <c r="HXJ65" s="11"/>
      <c r="HXK65" s="6"/>
      <c r="HXN65" s="11"/>
      <c r="HXO65" s="6"/>
      <c r="HXR65" s="11"/>
      <c r="HXS65" s="6"/>
      <c r="HXV65" s="11"/>
      <c r="HXW65" s="6"/>
      <c r="HXZ65" s="11"/>
      <c r="HYA65" s="6"/>
      <c r="HYD65" s="11"/>
      <c r="HYE65" s="6"/>
      <c r="HYH65" s="11"/>
      <c r="HYI65" s="6"/>
      <c r="HYL65" s="11"/>
      <c r="HYM65" s="6"/>
      <c r="HYP65" s="11"/>
      <c r="HYQ65" s="6"/>
      <c r="HYT65" s="11"/>
      <c r="HYU65" s="6"/>
      <c r="HYX65" s="11"/>
      <c r="HYY65" s="6"/>
      <c r="HZB65" s="11"/>
      <c r="HZC65" s="6"/>
      <c r="HZF65" s="11"/>
      <c r="HZG65" s="6"/>
      <c r="HZJ65" s="11"/>
      <c r="HZK65" s="6"/>
      <c r="HZN65" s="11"/>
      <c r="HZO65" s="6"/>
      <c r="HZR65" s="11"/>
      <c r="HZS65" s="6"/>
      <c r="HZV65" s="11"/>
      <c r="HZW65" s="6"/>
      <c r="HZZ65" s="11"/>
      <c r="IAA65" s="6"/>
      <c r="IAD65" s="11"/>
      <c r="IAE65" s="6"/>
      <c r="IAH65" s="11"/>
      <c r="IAI65" s="6"/>
      <c r="IAL65" s="11"/>
      <c r="IAM65" s="6"/>
      <c r="IAP65" s="11"/>
      <c r="IAQ65" s="6"/>
      <c r="IAT65" s="11"/>
      <c r="IAU65" s="6"/>
      <c r="IAX65" s="11"/>
      <c r="IAY65" s="6"/>
      <c r="IBB65" s="11"/>
      <c r="IBC65" s="6"/>
      <c r="IBF65" s="11"/>
      <c r="IBG65" s="6"/>
      <c r="IBJ65" s="11"/>
      <c r="IBK65" s="6"/>
      <c r="IBN65" s="11"/>
      <c r="IBO65" s="6"/>
      <c r="IBR65" s="11"/>
      <c r="IBS65" s="6"/>
      <c r="IBV65" s="11"/>
      <c r="IBW65" s="6"/>
      <c r="IBZ65" s="11"/>
      <c r="ICA65" s="6"/>
      <c r="ICD65" s="11"/>
      <c r="ICE65" s="6"/>
      <c r="ICH65" s="11"/>
      <c r="ICI65" s="6"/>
      <c r="ICL65" s="11"/>
      <c r="ICM65" s="6"/>
      <c r="ICP65" s="11"/>
      <c r="ICQ65" s="6"/>
      <c r="ICT65" s="11"/>
      <c r="ICU65" s="6"/>
      <c r="ICX65" s="11"/>
      <c r="ICY65" s="6"/>
      <c r="IDB65" s="11"/>
      <c r="IDC65" s="6"/>
      <c r="IDF65" s="11"/>
      <c r="IDG65" s="6"/>
      <c r="IDJ65" s="11"/>
      <c r="IDK65" s="6"/>
      <c r="IDN65" s="11"/>
      <c r="IDO65" s="6"/>
      <c r="IDR65" s="11"/>
      <c r="IDS65" s="6"/>
      <c r="IDV65" s="11"/>
      <c r="IDW65" s="6"/>
      <c r="IDZ65" s="11"/>
      <c r="IEA65" s="6"/>
      <c r="IED65" s="11"/>
      <c r="IEE65" s="6"/>
      <c r="IEH65" s="11"/>
      <c r="IEI65" s="6"/>
      <c r="IEL65" s="11"/>
      <c r="IEM65" s="6"/>
      <c r="IEP65" s="11"/>
      <c r="IEQ65" s="6"/>
      <c r="IET65" s="11"/>
      <c r="IEU65" s="6"/>
      <c r="IEX65" s="11"/>
      <c r="IEY65" s="6"/>
      <c r="IFB65" s="11"/>
      <c r="IFC65" s="6"/>
      <c r="IFF65" s="11"/>
      <c r="IFG65" s="6"/>
      <c r="IFJ65" s="11"/>
      <c r="IFK65" s="6"/>
      <c r="IFN65" s="11"/>
      <c r="IFO65" s="6"/>
      <c r="IFR65" s="11"/>
      <c r="IFS65" s="6"/>
      <c r="IFV65" s="11"/>
      <c r="IFW65" s="6"/>
      <c r="IFZ65" s="11"/>
      <c r="IGA65" s="6"/>
      <c r="IGD65" s="11"/>
      <c r="IGE65" s="6"/>
      <c r="IGH65" s="11"/>
      <c r="IGI65" s="6"/>
      <c r="IGL65" s="11"/>
      <c r="IGM65" s="6"/>
      <c r="IGP65" s="11"/>
      <c r="IGQ65" s="6"/>
      <c r="IGT65" s="11"/>
      <c r="IGU65" s="6"/>
      <c r="IGX65" s="11"/>
      <c r="IGY65" s="6"/>
      <c r="IHB65" s="11"/>
      <c r="IHC65" s="6"/>
      <c r="IHF65" s="11"/>
      <c r="IHG65" s="6"/>
      <c r="IHJ65" s="11"/>
      <c r="IHK65" s="6"/>
      <c r="IHN65" s="11"/>
      <c r="IHO65" s="6"/>
      <c r="IHR65" s="11"/>
      <c r="IHS65" s="6"/>
      <c r="IHV65" s="11"/>
      <c r="IHW65" s="6"/>
      <c r="IHZ65" s="11"/>
      <c r="IIA65" s="6"/>
      <c r="IID65" s="11"/>
      <c r="IIE65" s="6"/>
      <c r="IIH65" s="11"/>
      <c r="III65" s="6"/>
      <c r="IIL65" s="11"/>
      <c r="IIM65" s="6"/>
      <c r="IIP65" s="11"/>
      <c r="IIQ65" s="6"/>
      <c r="IIT65" s="11"/>
      <c r="IIU65" s="6"/>
      <c r="IIX65" s="11"/>
      <c r="IIY65" s="6"/>
      <c r="IJB65" s="11"/>
      <c r="IJC65" s="6"/>
      <c r="IJF65" s="11"/>
      <c r="IJG65" s="6"/>
      <c r="IJJ65" s="11"/>
      <c r="IJK65" s="6"/>
      <c r="IJN65" s="11"/>
      <c r="IJO65" s="6"/>
      <c r="IJR65" s="11"/>
      <c r="IJS65" s="6"/>
      <c r="IJV65" s="11"/>
      <c r="IJW65" s="6"/>
      <c r="IJZ65" s="11"/>
      <c r="IKA65" s="6"/>
      <c r="IKD65" s="11"/>
      <c r="IKE65" s="6"/>
      <c r="IKH65" s="11"/>
      <c r="IKI65" s="6"/>
      <c r="IKL65" s="11"/>
      <c r="IKM65" s="6"/>
      <c r="IKP65" s="11"/>
      <c r="IKQ65" s="6"/>
      <c r="IKT65" s="11"/>
      <c r="IKU65" s="6"/>
      <c r="IKX65" s="11"/>
      <c r="IKY65" s="6"/>
      <c r="ILB65" s="11"/>
      <c r="ILC65" s="6"/>
      <c r="ILF65" s="11"/>
      <c r="ILG65" s="6"/>
      <c r="ILJ65" s="11"/>
      <c r="ILK65" s="6"/>
      <c r="ILN65" s="11"/>
      <c r="ILO65" s="6"/>
      <c r="ILR65" s="11"/>
      <c r="ILS65" s="6"/>
      <c r="ILV65" s="11"/>
      <c r="ILW65" s="6"/>
      <c r="ILZ65" s="11"/>
      <c r="IMA65" s="6"/>
      <c r="IMD65" s="11"/>
      <c r="IME65" s="6"/>
      <c r="IMH65" s="11"/>
      <c r="IMI65" s="6"/>
      <c r="IML65" s="11"/>
      <c r="IMM65" s="6"/>
      <c r="IMP65" s="11"/>
      <c r="IMQ65" s="6"/>
      <c r="IMT65" s="11"/>
      <c r="IMU65" s="6"/>
      <c r="IMX65" s="11"/>
      <c r="IMY65" s="6"/>
      <c r="INB65" s="11"/>
      <c r="INC65" s="6"/>
      <c r="INF65" s="11"/>
      <c r="ING65" s="6"/>
      <c r="INJ65" s="11"/>
      <c r="INK65" s="6"/>
      <c r="INN65" s="11"/>
      <c r="INO65" s="6"/>
      <c r="INR65" s="11"/>
      <c r="INS65" s="6"/>
      <c r="INV65" s="11"/>
      <c r="INW65" s="6"/>
      <c r="INZ65" s="11"/>
      <c r="IOA65" s="6"/>
      <c r="IOD65" s="11"/>
      <c r="IOE65" s="6"/>
      <c r="IOH65" s="11"/>
      <c r="IOI65" s="6"/>
      <c r="IOL65" s="11"/>
      <c r="IOM65" s="6"/>
      <c r="IOP65" s="11"/>
      <c r="IOQ65" s="6"/>
      <c r="IOT65" s="11"/>
      <c r="IOU65" s="6"/>
      <c r="IOX65" s="11"/>
      <c r="IOY65" s="6"/>
      <c r="IPB65" s="11"/>
      <c r="IPC65" s="6"/>
      <c r="IPF65" s="11"/>
      <c r="IPG65" s="6"/>
      <c r="IPJ65" s="11"/>
      <c r="IPK65" s="6"/>
      <c r="IPN65" s="11"/>
      <c r="IPO65" s="6"/>
      <c r="IPR65" s="11"/>
      <c r="IPS65" s="6"/>
      <c r="IPV65" s="11"/>
      <c r="IPW65" s="6"/>
      <c r="IPZ65" s="11"/>
      <c r="IQA65" s="6"/>
      <c r="IQD65" s="11"/>
      <c r="IQE65" s="6"/>
      <c r="IQH65" s="11"/>
      <c r="IQI65" s="6"/>
      <c r="IQL65" s="11"/>
      <c r="IQM65" s="6"/>
      <c r="IQP65" s="11"/>
      <c r="IQQ65" s="6"/>
      <c r="IQT65" s="11"/>
      <c r="IQU65" s="6"/>
      <c r="IQX65" s="11"/>
      <c r="IQY65" s="6"/>
      <c r="IRB65" s="11"/>
      <c r="IRC65" s="6"/>
      <c r="IRF65" s="11"/>
      <c r="IRG65" s="6"/>
      <c r="IRJ65" s="11"/>
      <c r="IRK65" s="6"/>
      <c r="IRN65" s="11"/>
      <c r="IRO65" s="6"/>
      <c r="IRR65" s="11"/>
      <c r="IRS65" s="6"/>
      <c r="IRV65" s="11"/>
      <c r="IRW65" s="6"/>
      <c r="IRZ65" s="11"/>
      <c r="ISA65" s="6"/>
      <c r="ISD65" s="11"/>
      <c r="ISE65" s="6"/>
      <c r="ISH65" s="11"/>
      <c r="ISI65" s="6"/>
      <c r="ISL65" s="11"/>
      <c r="ISM65" s="6"/>
      <c r="ISP65" s="11"/>
      <c r="ISQ65" s="6"/>
      <c r="IST65" s="11"/>
      <c r="ISU65" s="6"/>
      <c r="ISX65" s="11"/>
      <c r="ISY65" s="6"/>
      <c r="ITB65" s="11"/>
      <c r="ITC65" s="6"/>
      <c r="ITF65" s="11"/>
      <c r="ITG65" s="6"/>
      <c r="ITJ65" s="11"/>
      <c r="ITK65" s="6"/>
      <c r="ITN65" s="11"/>
      <c r="ITO65" s="6"/>
      <c r="ITR65" s="11"/>
      <c r="ITS65" s="6"/>
      <c r="ITV65" s="11"/>
      <c r="ITW65" s="6"/>
      <c r="ITZ65" s="11"/>
      <c r="IUA65" s="6"/>
      <c r="IUD65" s="11"/>
      <c r="IUE65" s="6"/>
      <c r="IUH65" s="11"/>
      <c r="IUI65" s="6"/>
      <c r="IUL65" s="11"/>
      <c r="IUM65" s="6"/>
      <c r="IUP65" s="11"/>
      <c r="IUQ65" s="6"/>
      <c r="IUT65" s="11"/>
      <c r="IUU65" s="6"/>
      <c r="IUX65" s="11"/>
      <c r="IUY65" s="6"/>
      <c r="IVB65" s="11"/>
      <c r="IVC65" s="6"/>
      <c r="IVF65" s="11"/>
      <c r="IVG65" s="6"/>
      <c r="IVJ65" s="11"/>
      <c r="IVK65" s="6"/>
      <c r="IVN65" s="11"/>
      <c r="IVO65" s="6"/>
      <c r="IVR65" s="11"/>
      <c r="IVS65" s="6"/>
      <c r="IVV65" s="11"/>
      <c r="IVW65" s="6"/>
      <c r="IVZ65" s="11"/>
      <c r="IWA65" s="6"/>
      <c r="IWD65" s="11"/>
      <c r="IWE65" s="6"/>
      <c r="IWH65" s="11"/>
      <c r="IWI65" s="6"/>
      <c r="IWL65" s="11"/>
      <c r="IWM65" s="6"/>
      <c r="IWP65" s="11"/>
      <c r="IWQ65" s="6"/>
      <c r="IWT65" s="11"/>
      <c r="IWU65" s="6"/>
      <c r="IWX65" s="11"/>
      <c r="IWY65" s="6"/>
      <c r="IXB65" s="11"/>
      <c r="IXC65" s="6"/>
      <c r="IXF65" s="11"/>
      <c r="IXG65" s="6"/>
      <c r="IXJ65" s="11"/>
      <c r="IXK65" s="6"/>
      <c r="IXN65" s="11"/>
      <c r="IXO65" s="6"/>
      <c r="IXR65" s="11"/>
      <c r="IXS65" s="6"/>
      <c r="IXV65" s="11"/>
      <c r="IXW65" s="6"/>
      <c r="IXZ65" s="11"/>
      <c r="IYA65" s="6"/>
      <c r="IYD65" s="11"/>
      <c r="IYE65" s="6"/>
      <c r="IYH65" s="11"/>
      <c r="IYI65" s="6"/>
      <c r="IYL65" s="11"/>
      <c r="IYM65" s="6"/>
      <c r="IYP65" s="11"/>
      <c r="IYQ65" s="6"/>
      <c r="IYT65" s="11"/>
      <c r="IYU65" s="6"/>
      <c r="IYX65" s="11"/>
      <c r="IYY65" s="6"/>
      <c r="IZB65" s="11"/>
      <c r="IZC65" s="6"/>
      <c r="IZF65" s="11"/>
      <c r="IZG65" s="6"/>
      <c r="IZJ65" s="11"/>
      <c r="IZK65" s="6"/>
      <c r="IZN65" s="11"/>
      <c r="IZO65" s="6"/>
      <c r="IZR65" s="11"/>
      <c r="IZS65" s="6"/>
      <c r="IZV65" s="11"/>
      <c r="IZW65" s="6"/>
      <c r="IZZ65" s="11"/>
      <c r="JAA65" s="6"/>
      <c r="JAD65" s="11"/>
      <c r="JAE65" s="6"/>
      <c r="JAH65" s="11"/>
      <c r="JAI65" s="6"/>
      <c r="JAL65" s="11"/>
      <c r="JAM65" s="6"/>
      <c r="JAP65" s="11"/>
      <c r="JAQ65" s="6"/>
      <c r="JAT65" s="11"/>
      <c r="JAU65" s="6"/>
      <c r="JAX65" s="11"/>
      <c r="JAY65" s="6"/>
      <c r="JBB65" s="11"/>
      <c r="JBC65" s="6"/>
      <c r="JBF65" s="11"/>
      <c r="JBG65" s="6"/>
      <c r="JBJ65" s="11"/>
      <c r="JBK65" s="6"/>
      <c r="JBN65" s="11"/>
      <c r="JBO65" s="6"/>
      <c r="JBR65" s="11"/>
      <c r="JBS65" s="6"/>
      <c r="JBV65" s="11"/>
      <c r="JBW65" s="6"/>
      <c r="JBZ65" s="11"/>
      <c r="JCA65" s="6"/>
      <c r="JCD65" s="11"/>
      <c r="JCE65" s="6"/>
      <c r="JCH65" s="11"/>
      <c r="JCI65" s="6"/>
      <c r="JCL65" s="11"/>
      <c r="JCM65" s="6"/>
      <c r="JCP65" s="11"/>
      <c r="JCQ65" s="6"/>
      <c r="JCT65" s="11"/>
      <c r="JCU65" s="6"/>
      <c r="JCX65" s="11"/>
      <c r="JCY65" s="6"/>
      <c r="JDB65" s="11"/>
      <c r="JDC65" s="6"/>
      <c r="JDF65" s="11"/>
      <c r="JDG65" s="6"/>
      <c r="JDJ65" s="11"/>
      <c r="JDK65" s="6"/>
      <c r="JDN65" s="11"/>
      <c r="JDO65" s="6"/>
      <c r="JDR65" s="11"/>
      <c r="JDS65" s="6"/>
      <c r="JDV65" s="11"/>
      <c r="JDW65" s="6"/>
      <c r="JDZ65" s="11"/>
      <c r="JEA65" s="6"/>
      <c r="JED65" s="11"/>
      <c r="JEE65" s="6"/>
      <c r="JEH65" s="11"/>
      <c r="JEI65" s="6"/>
      <c r="JEL65" s="11"/>
      <c r="JEM65" s="6"/>
      <c r="JEP65" s="11"/>
      <c r="JEQ65" s="6"/>
      <c r="JET65" s="11"/>
      <c r="JEU65" s="6"/>
      <c r="JEX65" s="11"/>
      <c r="JEY65" s="6"/>
      <c r="JFB65" s="11"/>
      <c r="JFC65" s="6"/>
      <c r="JFF65" s="11"/>
      <c r="JFG65" s="6"/>
      <c r="JFJ65" s="11"/>
      <c r="JFK65" s="6"/>
      <c r="JFN65" s="11"/>
      <c r="JFO65" s="6"/>
      <c r="JFR65" s="11"/>
      <c r="JFS65" s="6"/>
      <c r="JFV65" s="11"/>
      <c r="JFW65" s="6"/>
      <c r="JFZ65" s="11"/>
      <c r="JGA65" s="6"/>
      <c r="JGD65" s="11"/>
      <c r="JGE65" s="6"/>
      <c r="JGH65" s="11"/>
      <c r="JGI65" s="6"/>
      <c r="JGL65" s="11"/>
      <c r="JGM65" s="6"/>
      <c r="JGP65" s="11"/>
      <c r="JGQ65" s="6"/>
      <c r="JGT65" s="11"/>
      <c r="JGU65" s="6"/>
      <c r="JGX65" s="11"/>
      <c r="JGY65" s="6"/>
      <c r="JHB65" s="11"/>
      <c r="JHC65" s="6"/>
      <c r="JHF65" s="11"/>
      <c r="JHG65" s="6"/>
      <c r="JHJ65" s="11"/>
      <c r="JHK65" s="6"/>
      <c r="JHN65" s="11"/>
      <c r="JHO65" s="6"/>
      <c r="JHR65" s="11"/>
      <c r="JHS65" s="6"/>
      <c r="JHV65" s="11"/>
      <c r="JHW65" s="6"/>
      <c r="JHZ65" s="11"/>
      <c r="JIA65" s="6"/>
      <c r="JID65" s="11"/>
      <c r="JIE65" s="6"/>
      <c r="JIH65" s="11"/>
      <c r="JII65" s="6"/>
      <c r="JIL65" s="11"/>
      <c r="JIM65" s="6"/>
      <c r="JIP65" s="11"/>
      <c r="JIQ65" s="6"/>
      <c r="JIT65" s="11"/>
      <c r="JIU65" s="6"/>
      <c r="JIX65" s="11"/>
      <c r="JIY65" s="6"/>
      <c r="JJB65" s="11"/>
      <c r="JJC65" s="6"/>
      <c r="JJF65" s="11"/>
      <c r="JJG65" s="6"/>
      <c r="JJJ65" s="11"/>
      <c r="JJK65" s="6"/>
      <c r="JJN65" s="11"/>
      <c r="JJO65" s="6"/>
      <c r="JJR65" s="11"/>
      <c r="JJS65" s="6"/>
      <c r="JJV65" s="11"/>
      <c r="JJW65" s="6"/>
      <c r="JJZ65" s="11"/>
      <c r="JKA65" s="6"/>
      <c r="JKD65" s="11"/>
      <c r="JKE65" s="6"/>
      <c r="JKH65" s="11"/>
      <c r="JKI65" s="6"/>
      <c r="JKL65" s="11"/>
      <c r="JKM65" s="6"/>
      <c r="JKP65" s="11"/>
      <c r="JKQ65" s="6"/>
      <c r="JKT65" s="11"/>
      <c r="JKU65" s="6"/>
      <c r="JKX65" s="11"/>
      <c r="JKY65" s="6"/>
      <c r="JLB65" s="11"/>
      <c r="JLC65" s="6"/>
      <c r="JLF65" s="11"/>
      <c r="JLG65" s="6"/>
      <c r="JLJ65" s="11"/>
      <c r="JLK65" s="6"/>
      <c r="JLN65" s="11"/>
      <c r="JLO65" s="6"/>
      <c r="JLR65" s="11"/>
      <c r="JLS65" s="6"/>
      <c r="JLV65" s="11"/>
      <c r="JLW65" s="6"/>
      <c r="JLZ65" s="11"/>
      <c r="JMA65" s="6"/>
      <c r="JMD65" s="11"/>
      <c r="JME65" s="6"/>
      <c r="JMH65" s="11"/>
      <c r="JMI65" s="6"/>
      <c r="JML65" s="11"/>
      <c r="JMM65" s="6"/>
      <c r="JMP65" s="11"/>
      <c r="JMQ65" s="6"/>
      <c r="JMT65" s="11"/>
      <c r="JMU65" s="6"/>
      <c r="JMX65" s="11"/>
      <c r="JMY65" s="6"/>
      <c r="JNB65" s="11"/>
      <c r="JNC65" s="6"/>
      <c r="JNF65" s="11"/>
      <c r="JNG65" s="6"/>
      <c r="JNJ65" s="11"/>
      <c r="JNK65" s="6"/>
      <c r="JNN65" s="11"/>
      <c r="JNO65" s="6"/>
      <c r="JNR65" s="11"/>
      <c r="JNS65" s="6"/>
      <c r="JNV65" s="11"/>
      <c r="JNW65" s="6"/>
      <c r="JNZ65" s="11"/>
      <c r="JOA65" s="6"/>
      <c r="JOD65" s="11"/>
      <c r="JOE65" s="6"/>
      <c r="JOH65" s="11"/>
      <c r="JOI65" s="6"/>
      <c r="JOL65" s="11"/>
      <c r="JOM65" s="6"/>
      <c r="JOP65" s="11"/>
      <c r="JOQ65" s="6"/>
      <c r="JOT65" s="11"/>
      <c r="JOU65" s="6"/>
      <c r="JOX65" s="11"/>
      <c r="JOY65" s="6"/>
      <c r="JPB65" s="11"/>
      <c r="JPC65" s="6"/>
      <c r="JPF65" s="11"/>
      <c r="JPG65" s="6"/>
      <c r="JPJ65" s="11"/>
      <c r="JPK65" s="6"/>
      <c r="JPN65" s="11"/>
      <c r="JPO65" s="6"/>
      <c r="JPR65" s="11"/>
      <c r="JPS65" s="6"/>
      <c r="JPV65" s="11"/>
      <c r="JPW65" s="6"/>
      <c r="JPZ65" s="11"/>
      <c r="JQA65" s="6"/>
      <c r="JQD65" s="11"/>
      <c r="JQE65" s="6"/>
      <c r="JQH65" s="11"/>
      <c r="JQI65" s="6"/>
      <c r="JQL65" s="11"/>
      <c r="JQM65" s="6"/>
      <c r="JQP65" s="11"/>
      <c r="JQQ65" s="6"/>
      <c r="JQT65" s="11"/>
      <c r="JQU65" s="6"/>
      <c r="JQX65" s="11"/>
      <c r="JQY65" s="6"/>
      <c r="JRB65" s="11"/>
      <c r="JRC65" s="6"/>
      <c r="JRF65" s="11"/>
      <c r="JRG65" s="6"/>
      <c r="JRJ65" s="11"/>
      <c r="JRK65" s="6"/>
      <c r="JRN65" s="11"/>
      <c r="JRO65" s="6"/>
      <c r="JRR65" s="11"/>
      <c r="JRS65" s="6"/>
      <c r="JRV65" s="11"/>
      <c r="JRW65" s="6"/>
      <c r="JRZ65" s="11"/>
      <c r="JSA65" s="6"/>
      <c r="JSD65" s="11"/>
      <c r="JSE65" s="6"/>
      <c r="JSH65" s="11"/>
      <c r="JSI65" s="6"/>
      <c r="JSL65" s="11"/>
      <c r="JSM65" s="6"/>
      <c r="JSP65" s="11"/>
      <c r="JSQ65" s="6"/>
      <c r="JST65" s="11"/>
      <c r="JSU65" s="6"/>
      <c r="JSX65" s="11"/>
      <c r="JSY65" s="6"/>
      <c r="JTB65" s="11"/>
      <c r="JTC65" s="6"/>
      <c r="JTF65" s="11"/>
      <c r="JTG65" s="6"/>
      <c r="JTJ65" s="11"/>
      <c r="JTK65" s="6"/>
      <c r="JTN65" s="11"/>
      <c r="JTO65" s="6"/>
      <c r="JTR65" s="11"/>
      <c r="JTS65" s="6"/>
      <c r="JTV65" s="11"/>
      <c r="JTW65" s="6"/>
      <c r="JTZ65" s="11"/>
      <c r="JUA65" s="6"/>
      <c r="JUD65" s="11"/>
      <c r="JUE65" s="6"/>
      <c r="JUH65" s="11"/>
      <c r="JUI65" s="6"/>
      <c r="JUL65" s="11"/>
      <c r="JUM65" s="6"/>
      <c r="JUP65" s="11"/>
      <c r="JUQ65" s="6"/>
      <c r="JUT65" s="11"/>
      <c r="JUU65" s="6"/>
      <c r="JUX65" s="11"/>
      <c r="JUY65" s="6"/>
      <c r="JVB65" s="11"/>
      <c r="JVC65" s="6"/>
      <c r="JVF65" s="11"/>
      <c r="JVG65" s="6"/>
      <c r="JVJ65" s="11"/>
      <c r="JVK65" s="6"/>
      <c r="JVN65" s="11"/>
      <c r="JVO65" s="6"/>
      <c r="JVR65" s="11"/>
      <c r="JVS65" s="6"/>
      <c r="JVV65" s="11"/>
      <c r="JVW65" s="6"/>
      <c r="JVZ65" s="11"/>
      <c r="JWA65" s="6"/>
      <c r="JWD65" s="11"/>
      <c r="JWE65" s="6"/>
      <c r="JWH65" s="11"/>
      <c r="JWI65" s="6"/>
      <c r="JWL65" s="11"/>
      <c r="JWM65" s="6"/>
      <c r="JWP65" s="11"/>
      <c r="JWQ65" s="6"/>
      <c r="JWT65" s="11"/>
      <c r="JWU65" s="6"/>
      <c r="JWX65" s="11"/>
      <c r="JWY65" s="6"/>
      <c r="JXB65" s="11"/>
      <c r="JXC65" s="6"/>
      <c r="JXF65" s="11"/>
      <c r="JXG65" s="6"/>
      <c r="JXJ65" s="11"/>
      <c r="JXK65" s="6"/>
      <c r="JXN65" s="11"/>
      <c r="JXO65" s="6"/>
      <c r="JXR65" s="11"/>
      <c r="JXS65" s="6"/>
      <c r="JXV65" s="11"/>
      <c r="JXW65" s="6"/>
      <c r="JXZ65" s="11"/>
      <c r="JYA65" s="6"/>
      <c r="JYD65" s="11"/>
      <c r="JYE65" s="6"/>
      <c r="JYH65" s="11"/>
      <c r="JYI65" s="6"/>
      <c r="JYL65" s="11"/>
      <c r="JYM65" s="6"/>
      <c r="JYP65" s="11"/>
      <c r="JYQ65" s="6"/>
      <c r="JYT65" s="11"/>
      <c r="JYU65" s="6"/>
      <c r="JYX65" s="11"/>
      <c r="JYY65" s="6"/>
      <c r="JZB65" s="11"/>
      <c r="JZC65" s="6"/>
      <c r="JZF65" s="11"/>
      <c r="JZG65" s="6"/>
      <c r="JZJ65" s="11"/>
      <c r="JZK65" s="6"/>
      <c r="JZN65" s="11"/>
      <c r="JZO65" s="6"/>
      <c r="JZR65" s="11"/>
      <c r="JZS65" s="6"/>
      <c r="JZV65" s="11"/>
      <c r="JZW65" s="6"/>
      <c r="JZZ65" s="11"/>
      <c r="KAA65" s="6"/>
      <c r="KAD65" s="11"/>
      <c r="KAE65" s="6"/>
      <c r="KAH65" s="11"/>
      <c r="KAI65" s="6"/>
      <c r="KAL65" s="11"/>
      <c r="KAM65" s="6"/>
      <c r="KAP65" s="11"/>
      <c r="KAQ65" s="6"/>
      <c r="KAT65" s="11"/>
      <c r="KAU65" s="6"/>
      <c r="KAX65" s="11"/>
      <c r="KAY65" s="6"/>
      <c r="KBB65" s="11"/>
      <c r="KBC65" s="6"/>
      <c r="KBF65" s="11"/>
      <c r="KBG65" s="6"/>
      <c r="KBJ65" s="11"/>
      <c r="KBK65" s="6"/>
      <c r="KBN65" s="11"/>
      <c r="KBO65" s="6"/>
      <c r="KBR65" s="11"/>
      <c r="KBS65" s="6"/>
      <c r="KBV65" s="11"/>
      <c r="KBW65" s="6"/>
      <c r="KBZ65" s="11"/>
      <c r="KCA65" s="6"/>
      <c r="KCD65" s="11"/>
      <c r="KCE65" s="6"/>
      <c r="KCH65" s="11"/>
      <c r="KCI65" s="6"/>
      <c r="KCL65" s="11"/>
      <c r="KCM65" s="6"/>
      <c r="KCP65" s="11"/>
      <c r="KCQ65" s="6"/>
      <c r="KCT65" s="11"/>
      <c r="KCU65" s="6"/>
      <c r="KCX65" s="11"/>
      <c r="KCY65" s="6"/>
      <c r="KDB65" s="11"/>
      <c r="KDC65" s="6"/>
      <c r="KDF65" s="11"/>
      <c r="KDG65" s="6"/>
      <c r="KDJ65" s="11"/>
      <c r="KDK65" s="6"/>
      <c r="KDN65" s="11"/>
      <c r="KDO65" s="6"/>
      <c r="KDR65" s="11"/>
      <c r="KDS65" s="6"/>
      <c r="KDV65" s="11"/>
      <c r="KDW65" s="6"/>
      <c r="KDZ65" s="11"/>
      <c r="KEA65" s="6"/>
      <c r="KED65" s="11"/>
      <c r="KEE65" s="6"/>
      <c r="KEH65" s="11"/>
      <c r="KEI65" s="6"/>
      <c r="KEL65" s="11"/>
      <c r="KEM65" s="6"/>
      <c r="KEP65" s="11"/>
      <c r="KEQ65" s="6"/>
      <c r="KET65" s="11"/>
      <c r="KEU65" s="6"/>
      <c r="KEX65" s="11"/>
      <c r="KEY65" s="6"/>
      <c r="KFB65" s="11"/>
      <c r="KFC65" s="6"/>
      <c r="KFF65" s="11"/>
      <c r="KFG65" s="6"/>
      <c r="KFJ65" s="11"/>
      <c r="KFK65" s="6"/>
      <c r="KFN65" s="11"/>
      <c r="KFO65" s="6"/>
      <c r="KFR65" s="11"/>
      <c r="KFS65" s="6"/>
      <c r="KFV65" s="11"/>
      <c r="KFW65" s="6"/>
      <c r="KFZ65" s="11"/>
      <c r="KGA65" s="6"/>
      <c r="KGD65" s="11"/>
      <c r="KGE65" s="6"/>
      <c r="KGH65" s="11"/>
      <c r="KGI65" s="6"/>
      <c r="KGL65" s="11"/>
      <c r="KGM65" s="6"/>
      <c r="KGP65" s="11"/>
      <c r="KGQ65" s="6"/>
      <c r="KGT65" s="11"/>
      <c r="KGU65" s="6"/>
      <c r="KGX65" s="11"/>
      <c r="KGY65" s="6"/>
      <c r="KHB65" s="11"/>
      <c r="KHC65" s="6"/>
      <c r="KHF65" s="11"/>
      <c r="KHG65" s="6"/>
      <c r="KHJ65" s="11"/>
      <c r="KHK65" s="6"/>
      <c r="KHN65" s="11"/>
      <c r="KHO65" s="6"/>
      <c r="KHR65" s="11"/>
      <c r="KHS65" s="6"/>
      <c r="KHV65" s="11"/>
      <c r="KHW65" s="6"/>
      <c r="KHZ65" s="11"/>
      <c r="KIA65" s="6"/>
      <c r="KID65" s="11"/>
      <c r="KIE65" s="6"/>
      <c r="KIH65" s="11"/>
      <c r="KII65" s="6"/>
      <c r="KIL65" s="11"/>
      <c r="KIM65" s="6"/>
      <c r="KIP65" s="11"/>
      <c r="KIQ65" s="6"/>
      <c r="KIT65" s="11"/>
      <c r="KIU65" s="6"/>
      <c r="KIX65" s="11"/>
      <c r="KIY65" s="6"/>
      <c r="KJB65" s="11"/>
      <c r="KJC65" s="6"/>
      <c r="KJF65" s="11"/>
      <c r="KJG65" s="6"/>
      <c r="KJJ65" s="11"/>
      <c r="KJK65" s="6"/>
      <c r="KJN65" s="11"/>
      <c r="KJO65" s="6"/>
      <c r="KJR65" s="11"/>
      <c r="KJS65" s="6"/>
      <c r="KJV65" s="11"/>
      <c r="KJW65" s="6"/>
      <c r="KJZ65" s="11"/>
      <c r="KKA65" s="6"/>
      <c r="KKD65" s="11"/>
      <c r="KKE65" s="6"/>
      <c r="KKH65" s="11"/>
      <c r="KKI65" s="6"/>
      <c r="KKL65" s="11"/>
      <c r="KKM65" s="6"/>
      <c r="KKP65" s="11"/>
      <c r="KKQ65" s="6"/>
      <c r="KKT65" s="11"/>
      <c r="KKU65" s="6"/>
      <c r="KKX65" s="11"/>
      <c r="KKY65" s="6"/>
      <c r="KLB65" s="11"/>
      <c r="KLC65" s="6"/>
      <c r="KLF65" s="11"/>
      <c r="KLG65" s="6"/>
      <c r="KLJ65" s="11"/>
      <c r="KLK65" s="6"/>
      <c r="KLN65" s="11"/>
      <c r="KLO65" s="6"/>
      <c r="KLR65" s="11"/>
      <c r="KLS65" s="6"/>
      <c r="KLV65" s="11"/>
      <c r="KLW65" s="6"/>
      <c r="KLZ65" s="11"/>
      <c r="KMA65" s="6"/>
      <c r="KMD65" s="11"/>
      <c r="KME65" s="6"/>
      <c r="KMH65" s="11"/>
      <c r="KMI65" s="6"/>
      <c r="KML65" s="11"/>
      <c r="KMM65" s="6"/>
      <c r="KMP65" s="11"/>
      <c r="KMQ65" s="6"/>
      <c r="KMT65" s="11"/>
      <c r="KMU65" s="6"/>
      <c r="KMX65" s="11"/>
      <c r="KMY65" s="6"/>
      <c r="KNB65" s="11"/>
      <c r="KNC65" s="6"/>
      <c r="KNF65" s="11"/>
      <c r="KNG65" s="6"/>
      <c r="KNJ65" s="11"/>
      <c r="KNK65" s="6"/>
      <c r="KNN65" s="11"/>
      <c r="KNO65" s="6"/>
      <c r="KNR65" s="11"/>
      <c r="KNS65" s="6"/>
      <c r="KNV65" s="11"/>
      <c r="KNW65" s="6"/>
      <c r="KNZ65" s="11"/>
      <c r="KOA65" s="6"/>
      <c r="KOD65" s="11"/>
      <c r="KOE65" s="6"/>
      <c r="KOH65" s="11"/>
      <c r="KOI65" s="6"/>
      <c r="KOL65" s="11"/>
      <c r="KOM65" s="6"/>
      <c r="KOP65" s="11"/>
      <c r="KOQ65" s="6"/>
      <c r="KOT65" s="11"/>
      <c r="KOU65" s="6"/>
      <c r="KOX65" s="11"/>
      <c r="KOY65" s="6"/>
      <c r="KPB65" s="11"/>
      <c r="KPC65" s="6"/>
      <c r="KPF65" s="11"/>
      <c r="KPG65" s="6"/>
      <c r="KPJ65" s="11"/>
      <c r="KPK65" s="6"/>
      <c r="KPN65" s="11"/>
      <c r="KPO65" s="6"/>
      <c r="KPR65" s="11"/>
      <c r="KPS65" s="6"/>
      <c r="KPV65" s="11"/>
      <c r="KPW65" s="6"/>
      <c r="KPZ65" s="11"/>
      <c r="KQA65" s="6"/>
      <c r="KQD65" s="11"/>
      <c r="KQE65" s="6"/>
      <c r="KQH65" s="11"/>
      <c r="KQI65" s="6"/>
      <c r="KQL65" s="11"/>
      <c r="KQM65" s="6"/>
      <c r="KQP65" s="11"/>
      <c r="KQQ65" s="6"/>
      <c r="KQT65" s="11"/>
      <c r="KQU65" s="6"/>
      <c r="KQX65" s="11"/>
      <c r="KQY65" s="6"/>
      <c r="KRB65" s="11"/>
      <c r="KRC65" s="6"/>
      <c r="KRF65" s="11"/>
      <c r="KRG65" s="6"/>
      <c r="KRJ65" s="11"/>
      <c r="KRK65" s="6"/>
      <c r="KRN65" s="11"/>
      <c r="KRO65" s="6"/>
      <c r="KRR65" s="11"/>
      <c r="KRS65" s="6"/>
      <c r="KRV65" s="11"/>
      <c r="KRW65" s="6"/>
      <c r="KRZ65" s="11"/>
      <c r="KSA65" s="6"/>
      <c r="KSD65" s="11"/>
      <c r="KSE65" s="6"/>
      <c r="KSH65" s="11"/>
      <c r="KSI65" s="6"/>
      <c r="KSL65" s="11"/>
      <c r="KSM65" s="6"/>
      <c r="KSP65" s="11"/>
      <c r="KSQ65" s="6"/>
      <c r="KST65" s="11"/>
      <c r="KSU65" s="6"/>
      <c r="KSX65" s="11"/>
      <c r="KSY65" s="6"/>
      <c r="KTB65" s="11"/>
      <c r="KTC65" s="6"/>
      <c r="KTF65" s="11"/>
      <c r="KTG65" s="6"/>
      <c r="KTJ65" s="11"/>
      <c r="KTK65" s="6"/>
      <c r="KTN65" s="11"/>
      <c r="KTO65" s="6"/>
      <c r="KTR65" s="11"/>
      <c r="KTS65" s="6"/>
      <c r="KTV65" s="11"/>
      <c r="KTW65" s="6"/>
      <c r="KTZ65" s="11"/>
      <c r="KUA65" s="6"/>
      <c r="KUD65" s="11"/>
      <c r="KUE65" s="6"/>
      <c r="KUH65" s="11"/>
      <c r="KUI65" s="6"/>
      <c r="KUL65" s="11"/>
      <c r="KUM65" s="6"/>
      <c r="KUP65" s="11"/>
      <c r="KUQ65" s="6"/>
      <c r="KUT65" s="11"/>
      <c r="KUU65" s="6"/>
      <c r="KUX65" s="11"/>
      <c r="KUY65" s="6"/>
      <c r="KVB65" s="11"/>
      <c r="KVC65" s="6"/>
      <c r="KVF65" s="11"/>
      <c r="KVG65" s="6"/>
      <c r="KVJ65" s="11"/>
      <c r="KVK65" s="6"/>
      <c r="KVN65" s="11"/>
      <c r="KVO65" s="6"/>
      <c r="KVR65" s="11"/>
      <c r="KVS65" s="6"/>
      <c r="KVV65" s="11"/>
      <c r="KVW65" s="6"/>
      <c r="KVZ65" s="11"/>
      <c r="KWA65" s="6"/>
      <c r="KWD65" s="11"/>
      <c r="KWE65" s="6"/>
      <c r="KWH65" s="11"/>
      <c r="KWI65" s="6"/>
      <c r="KWL65" s="11"/>
      <c r="KWM65" s="6"/>
      <c r="KWP65" s="11"/>
      <c r="KWQ65" s="6"/>
      <c r="KWT65" s="11"/>
      <c r="KWU65" s="6"/>
      <c r="KWX65" s="11"/>
      <c r="KWY65" s="6"/>
      <c r="KXB65" s="11"/>
      <c r="KXC65" s="6"/>
      <c r="KXF65" s="11"/>
      <c r="KXG65" s="6"/>
      <c r="KXJ65" s="11"/>
      <c r="KXK65" s="6"/>
      <c r="KXN65" s="11"/>
      <c r="KXO65" s="6"/>
      <c r="KXR65" s="11"/>
      <c r="KXS65" s="6"/>
      <c r="KXV65" s="11"/>
      <c r="KXW65" s="6"/>
      <c r="KXZ65" s="11"/>
      <c r="KYA65" s="6"/>
      <c r="KYD65" s="11"/>
      <c r="KYE65" s="6"/>
      <c r="KYH65" s="11"/>
      <c r="KYI65" s="6"/>
      <c r="KYL65" s="11"/>
      <c r="KYM65" s="6"/>
      <c r="KYP65" s="11"/>
      <c r="KYQ65" s="6"/>
      <c r="KYT65" s="11"/>
      <c r="KYU65" s="6"/>
      <c r="KYX65" s="11"/>
      <c r="KYY65" s="6"/>
      <c r="KZB65" s="11"/>
      <c r="KZC65" s="6"/>
      <c r="KZF65" s="11"/>
      <c r="KZG65" s="6"/>
      <c r="KZJ65" s="11"/>
      <c r="KZK65" s="6"/>
      <c r="KZN65" s="11"/>
      <c r="KZO65" s="6"/>
      <c r="KZR65" s="11"/>
      <c r="KZS65" s="6"/>
      <c r="KZV65" s="11"/>
      <c r="KZW65" s="6"/>
      <c r="KZZ65" s="11"/>
      <c r="LAA65" s="6"/>
      <c r="LAD65" s="11"/>
      <c r="LAE65" s="6"/>
      <c r="LAH65" s="11"/>
      <c r="LAI65" s="6"/>
      <c r="LAL65" s="11"/>
      <c r="LAM65" s="6"/>
      <c r="LAP65" s="11"/>
      <c r="LAQ65" s="6"/>
      <c r="LAT65" s="11"/>
      <c r="LAU65" s="6"/>
      <c r="LAX65" s="11"/>
      <c r="LAY65" s="6"/>
      <c r="LBB65" s="11"/>
      <c r="LBC65" s="6"/>
      <c r="LBF65" s="11"/>
      <c r="LBG65" s="6"/>
      <c r="LBJ65" s="11"/>
      <c r="LBK65" s="6"/>
      <c r="LBN65" s="11"/>
      <c r="LBO65" s="6"/>
      <c r="LBR65" s="11"/>
      <c r="LBS65" s="6"/>
      <c r="LBV65" s="11"/>
      <c r="LBW65" s="6"/>
      <c r="LBZ65" s="11"/>
      <c r="LCA65" s="6"/>
      <c r="LCD65" s="11"/>
      <c r="LCE65" s="6"/>
      <c r="LCH65" s="11"/>
      <c r="LCI65" s="6"/>
      <c r="LCL65" s="11"/>
      <c r="LCM65" s="6"/>
      <c r="LCP65" s="11"/>
      <c r="LCQ65" s="6"/>
      <c r="LCT65" s="11"/>
      <c r="LCU65" s="6"/>
      <c r="LCX65" s="11"/>
      <c r="LCY65" s="6"/>
      <c r="LDB65" s="11"/>
      <c r="LDC65" s="6"/>
      <c r="LDF65" s="11"/>
      <c r="LDG65" s="6"/>
      <c r="LDJ65" s="11"/>
      <c r="LDK65" s="6"/>
      <c r="LDN65" s="11"/>
      <c r="LDO65" s="6"/>
      <c r="LDR65" s="11"/>
      <c r="LDS65" s="6"/>
      <c r="LDV65" s="11"/>
      <c r="LDW65" s="6"/>
      <c r="LDZ65" s="11"/>
      <c r="LEA65" s="6"/>
      <c r="LED65" s="11"/>
      <c r="LEE65" s="6"/>
      <c r="LEH65" s="11"/>
      <c r="LEI65" s="6"/>
      <c r="LEL65" s="11"/>
      <c r="LEM65" s="6"/>
      <c r="LEP65" s="11"/>
      <c r="LEQ65" s="6"/>
      <c r="LET65" s="11"/>
      <c r="LEU65" s="6"/>
      <c r="LEX65" s="11"/>
      <c r="LEY65" s="6"/>
      <c r="LFB65" s="11"/>
      <c r="LFC65" s="6"/>
      <c r="LFF65" s="11"/>
      <c r="LFG65" s="6"/>
      <c r="LFJ65" s="11"/>
      <c r="LFK65" s="6"/>
      <c r="LFN65" s="11"/>
      <c r="LFO65" s="6"/>
      <c r="LFR65" s="11"/>
      <c r="LFS65" s="6"/>
      <c r="LFV65" s="11"/>
      <c r="LFW65" s="6"/>
      <c r="LFZ65" s="11"/>
      <c r="LGA65" s="6"/>
      <c r="LGD65" s="11"/>
      <c r="LGE65" s="6"/>
      <c r="LGH65" s="11"/>
      <c r="LGI65" s="6"/>
      <c r="LGL65" s="11"/>
      <c r="LGM65" s="6"/>
      <c r="LGP65" s="11"/>
      <c r="LGQ65" s="6"/>
      <c r="LGT65" s="11"/>
      <c r="LGU65" s="6"/>
      <c r="LGX65" s="11"/>
      <c r="LGY65" s="6"/>
      <c r="LHB65" s="11"/>
      <c r="LHC65" s="6"/>
      <c r="LHF65" s="11"/>
      <c r="LHG65" s="6"/>
      <c r="LHJ65" s="11"/>
      <c r="LHK65" s="6"/>
      <c r="LHN65" s="11"/>
      <c r="LHO65" s="6"/>
      <c r="LHR65" s="11"/>
      <c r="LHS65" s="6"/>
      <c r="LHV65" s="11"/>
      <c r="LHW65" s="6"/>
      <c r="LHZ65" s="11"/>
      <c r="LIA65" s="6"/>
      <c r="LID65" s="11"/>
      <c r="LIE65" s="6"/>
      <c r="LIH65" s="11"/>
      <c r="LII65" s="6"/>
      <c r="LIL65" s="11"/>
      <c r="LIM65" s="6"/>
      <c r="LIP65" s="11"/>
      <c r="LIQ65" s="6"/>
      <c r="LIT65" s="11"/>
      <c r="LIU65" s="6"/>
      <c r="LIX65" s="11"/>
      <c r="LIY65" s="6"/>
      <c r="LJB65" s="11"/>
      <c r="LJC65" s="6"/>
      <c r="LJF65" s="11"/>
      <c r="LJG65" s="6"/>
      <c r="LJJ65" s="11"/>
      <c r="LJK65" s="6"/>
      <c r="LJN65" s="11"/>
      <c r="LJO65" s="6"/>
      <c r="LJR65" s="11"/>
      <c r="LJS65" s="6"/>
      <c r="LJV65" s="11"/>
      <c r="LJW65" s="6"/>
      <c r="LJZ65" s="11"/>
      <c r="LKA65" s="6"/>
      <c r="LKD65" s="11"/>
      <c r="LKE65" s="6"/>
      <c r="LKH65" s="11"/>
      <c r="LKI65" s="6"/>
      <c r="LKL65" s="11"/>
      <c r="LKM65" s="6"/>
      <c r="LKP65" s="11"/>
      <c r="LKQ65" s="6"/>
      <c r="LKT65" s="11"/>
      <c r="LKU65" s="6"/>
      <c r="LKX65" s="11"/>
      <c r="LKY65" s="6"/>
      <c r="LLB65" s="11"/>
      <c r="LLC65" s="6"/>
      <c r="LLF65" s="11"/>
      <c r="LLG65" s="6"/>
      <c r="LLJ65" s="11"/>
      <c r="LLK65" s="6"/>
      <c r="LLN65" s="11"/>
      <c r="LLO65" s="6"/>
      <c r="LLR65" s="11"/>
      <c r="LLS65" s="6"/>
      <c r="LLV65" s="11"/>
      <c r="LLW65" s="6"/>
      <c r="LLZ65" s="11"/>
      <c r="LMA65" s="6"/>
      <c r="LMD65" s="11"/>
      <c r="LME65" s="6"/>
      <c r="LMH65" s="11"/>
      <c r="LMI65" s="6"/>
      <c r="LML65" s="11"/>
      <c r="LMM65" s="6"/>
      <c r="LMP65" s="11"/>
      <c r="LMQ65" s="6"/>
      <c r="LMT65" s="11"/>
      <c r="LMU65" s="6"/>
      <c r="LMX65" s="11"/>
      <c r="LMY65" s="6"/>
      <c r="LNB65" s="11"/>
      <c r="LNC65" s="6"/>
      <c r="LNF65" s="11"/>
      <c r="LNG65" s="6"/>
      <c r="LNJ65" s="11"/>
      <c r="LNK65" s="6"/>
      <c r="LNN65" s="11"/>
      <c r="LNO65" s="6"/>
      <c r="LNR65" s="11"/>
      <c r="LNS65" s="6"/>
      <c r="LNV65" s="11"/>
      <c r="LNW65" s="6"/>
      <c r="LNZ65" s="11"/>
      <c r="LOA65" s="6"/>
      <c r="LOD65" s="11"/>
      <c r="LOE65" s="6"/>
      <c r="LOH65" s="11"/>
      <c r="LOI65" s="6"/>
      <c r="LOL65" s="11"/>
      <c r="LOM65" s="6"/>
      <c r="LOP65" s="11"/>
      <c r="LOQ65" s="6"/>
      <c r="LOT65" s="11"/>
      <c r="LOU65" s="6"/>
      <c r="LOX65" s="11"/>
      <c r="LOY65" s="6"/>
      <c r="LPB65" s="11"/>
      <c r="LPC65" s="6"/>
      <c r="LPF65" s="11"/>
      <c r="LPG65" s="6"/>
      <c r="LPJ65" s="11"/>
      <c r="LPK65" s="6"/>
      <c r="LPN65" s="11"/>
      <c r="LPO65" s="6"/>
      <c r="LPR65" s="11"/>
      <c r="LPS65" s="6"/>
      <c r="LPV65" s="11"/>
      <c r="LPW65" s="6"/>
      <c r="LPZ65" s="11"/>
      <c r="LQA65" s="6"/>
      <c r="LQD65" s="11"/>
      <c r="LQE65" s="6"/>
      <c r="LQH65" s="11"/>
      <c r="LQI65" s="6"/>
      <c r="LQL65" s="11"/>
      <c r="LQM65" s="6"/>
      <c r="LQP65" s="11"/>
      <c r="LQQ65" s="6"/>
      <c r="LQT65" s="11"/>
      <c r="LQU65" s="6"/>
      <c r="LQX65" s="11"/>
      <c r="LQY65" s="6"/>
      <c r="LRB65" s="11"/>
      <c r="LRC65" s="6"/>
      <c r="LRF65" s="11"/>
      <c r="LRG65" s="6"/>
      <c r="LRJ65" s="11"/>
      <c r="LRK65" s="6"/>
      <c r="LRN65" s="11"/>
      <c r="LRO65" s="6"/>
      <c r="LRR65" s="11"/>
      <c r="LRS65" s="6"/>
      <c r="LRV65" s="11"/>
      <c r="LRW65" s="6"/>
      <c r="LRZ65" s="11"/>
      <c r="LSA65" s="6"/>
      <c r="LSD65" s="11"/>
      <c r="LSE65" s="6"/>
      <c r="LSH65" s="11"/>
      <c r="LSI65" s="6"/>
      <c r="LSL65" s="11"/>
      <c r="LSM65" s="6"/>
      <c r="LSP65" s="11"/>
      <c r="LSQ65" s="6"/>
      <c r="LST65" s="11"/>
      <c r="LSU65" s="6"/>
      <c r="LSX65" s="11"/>
      <c r="LSY65" s="6"/>
      <c r="LTB65" s="11"/>
      <c r="LTC65" s="6"/>
      <c r="LTF65" s="11"/>
      <c r="LTG65" s="6"/>
      <c r="LTJ65" s="11"/>
      <c r="LTK65" s="6"/>
      <c r="LTN65" s="11"/>
      <c r="LTO65" s="6"/>
      <c r="LTR65" s="11"/>
      <c r="LTS65" s="6"/>
      <c r="LTV65" s="11"/>
      <c r="LTW65" s="6"/>
      <c r="LTZ65" s="11"/>
      <c r="LUA65" s="6"/>
      <c r="LUD65" s="11"/>
      <c r="LUE65" s="6"/>
      <c r="LUH65" s="11"/>
      <c r="LUI65" s="6"/>
      <c r="LUL65" s="11"/>
      <c r="LUM65" s="6"/>
      <c r="LUP65" s="11"/>
      <c r="LUQ65" s="6"/>
      <c r="LUT65" s="11"/>
      <c r="LUU65" s="6"/>
      <c r="LUX65" s="11"/>
      <c r="LUY65" s="6"/>
      <c r="LVB65" s="11"/>
      <c r="LVC65" s="6"/>
      <c r="LVF65" s="11"/>
      <c r="LVG65" s="6"/>
      <c r="LVJ65" s="11"/>
      <c r="LVK65" s="6"/>
      <c r="LVN65" s="11"/>
      <c r="LVO65" s="6"/>
      <c r="LVR65" s="11"/>
      <c r="LVS65" s="6"/>
      <c r="LVV65" s="11"/>
      <c r="LVW65" s="6"/>
      <c r="LVZ65" s="11"/>
      <c r="LWA65" s="6"/>
      <c r="LWD65" s="11"/>
      <c r="LWE65" s="6"/>
      <c r="LWH65" s="11"/>
      <c r="LWI65" s="6"/>
      <c r="LWL65" s="11"/>
      <c r="LWM65" s="6"/>
      <c r="LWP65" s="11"/>
      <c r="LWQ65" s="6"/>
      <c r="LWT65" s="11"/>
      <c r="LWU65" s="6"/>
      <c r="LWX65" s="11"/>
      <c r="LWY65" s="6"/>
      <c r="LXB65" s="11"/>
      <c r="LXC65" s="6"/>
      <c r="LXF65" s="11"/>
      <c r="LXG65" s="6"/>
      <c r="LXJ65" s="11"/>
      <c r="LXK65" s="6"/>
      <c r="LXN65" s="11"/>
      <c r="LXO65" s="6"/>
      <c r="LXR65" s="11"/>
      <c r="LXS65" s="6"/>
      <c r="LXV65" s="11"/>
      <c r="LXW65" s="6"/>
      <c r="LXZ65" s="11"/>
      <c r="LYA65" s="6"/>
      <c r="LYD65" s="11"/>
      <c r="LYE65" s="6"/>
      <c r="LYH65" s="11"/>
      <c r="LYI65" s="6"/>
      <c r="LYL65" s="11"/>
      <c r="LYM65" s="6"/>
      <c r="LYP65" s="11"/>
      <c r="LYQ65" s="6"/>
      <c r="LYT65" s="11"/>
      <c r="LYU65" s="6"/>
      <c r="LYX65" s="11"/>
      <c r="LYY65" s="6"/>
      <c r="LZB65" s="11"/>
      <c r="LZC65" s="6"/>
      <c r="LZF65" s="11"/>
      <c r="LZG65" s="6"/>
      <c r="LZJ65" s="11"/>
      <c r="LZK65" s="6"/>
      <c r="LZN65" s="11"/>
      <c r="LZO65" s="6"/>
      <c r="LZR65" s="11"/>
      <c r="LZS65" s="6"/>
      <c r="LZV65" s="11"/>
      <c r="LZW65" s="6"/>
      <c r="LZZ65" s="11"/>
      <c r="MAA65" s="6"/>
      <c r="MAD65" s="11"/>
      <c r="MAE65" s="6"/>
      <c r="MAH65" s="11"/>
      <c r="MAI65" s="6"/>
      <c r="MAL65" s="11"/>
      <c r="MAM65" s="6"/>
      <c r="MAP65" s="11"/>
      <c r="MAQ65" s="6"/>
      <c r="MAT65" s="11"/>
      <c r="MAU65" s="6"/>
      <c r="MAX65" s="11"/>
      <c r="MAY65" s="6"/>
      <c r="MBB65" s="11"/>
      <c r="MBC65" s="6"/>
      <c r="MBF65" s="11"/>
      <c r="MBG65" s="6"/>
      <c r="MBJ65" s="11"/>
      <c r="MBK65" s="6"/>
      <c r="MBN65" s="11"/>
      <c r="MBO65" s="6"/>
      <c r="MBR65" s="11"/>
      <c r="MBS65" s="6"/>
      <c r="MBV65" s="11"/>
      <c r="MBW65" s="6"/>
      <c r="MBZ65" s="11"/>
      <c r="MCA65" s="6"/>
      <c r="MCD65" s="11"/>
      <c r="MCE65" s="6"/>
      <c r="MCH65" s="11"/>
      <c r="MCI65" s="6"/>
      <c r="MCL65" s="11"/>
      <c r="MCM65" s="6"/>
      <c r="MCP65" s="11"/>
      <c r="MCQ65" s="6"/>
      <c r="MCT65" s="11"/>
      <c r="MCU65" s="6"/>
      <c r="MCX65" s="11"/>
      <c r="MCY65" s="6"/>
      <c r="MDB65" s="11"/>
      <c r="MDC65" s="6"/>
      <c r="MDF65" s="11"/>
      <c r="MDG65" s="6"/>
      <c r="MDJ65" s="11"/>
      <c r="MDK65" s="6"/>
      <c r="MDN65" s="11"/>
      <c r="MDO65" s="6"/>
      <c r="MDR65" s="11"/>
      <c r="MDS65" s="6"/>
      <c r="MDV65" s="11"/>
      <c r="MDW65" s="6"/>
      <c r="MDZ65" s="11"/>
      <c r="MEA65" s="6"/>
      <c r="MED65" s="11"/>
      <c r="MEE65" s="6"/>
      <c r="MEH65" s="11"/>
      <c r="MEI65" s="6"/>
      <c r="MEL65" s="11"/>
      <c r="MEM65" s="6"/>
      <c r="MEP65" s="11"/>
      <c r="MEQ65" s="6"/>
      <c r="MET65" s="11"/>
      <c r="MEU65" s="6"/>
      <c r="MEX65" s="11"/>
      <c r="MEY65" s="6"/>
      <c r="MFB65" s="11"/>
      <c r="MFC65" s="6"/>
      <c r="MFF65" s="11"/>
      <c r="MFG65" s="6"/>
      <c r="MFJ65" s="11"/>
      <c r="MFK65" s="6"/>
      <c r="MFN65" s="11"/>
      <c r="MFO65" s="6"/>
      <c r="MFR65" s="11"/>
      <c r="MFS65" s="6"/>
      <c r="MFV65" s="11"/>
      <c r="MFW65" s="6"/>
      <c r="MFZ65" s="11"/>
      <c r="MGA65" s="6"/>
      <c r="MGD65" s="11"/>
      <c r="MGE65" s="6"/>
      <c r="MGH65" s="11"/>
      <c r="MGI65" s="6"/>
      <c r="MGL65" s="11"/>
      <c r="MGM65" s="6"/>
      <c r="MGP65" s="11"/>
      <c r="MGQ65" s="6"/>
      <c r="MGT65" s="11"/>
      <c r="MGU65" s="6"/>
      <c r="MGX65" s="11"/>
      <c r="MGY65" s="6"/>
      <c r="MHB65" s="11"/>
      <c r="MHC65" s="6"/>
      <c r="MHF65" s="11"/>
      <c r="MHG65" s="6"/>
      <c r="MHJ65" s="11"/>
      <c r="MHK65" s="6"/>
      <c r="MHN65" s="11"/>
      <c r="MHO65" s="6"/>
      <c r="MHR65" s="11"/>
      <c r="MHS65" s="6"/>
      <c r="MHV65" s="11"/>
      <c r="MHW65" s="6"/>
      <c r="MHZ65" s="11"/>
      <c r="MIA65" s="6"/>
      <c r="MID65" s="11"/>
      <c r="MIE65" s="6"/>
      <c r="MIH65" s="11"/>
      <c r="MII65" s="6"/>
      <c r="MIL65" s="11"/>
      <c r="MIM65" s="6"/>
      <c r="MIP65" s="11"/>
      <c r="MIQ65" s="6"/>
      <c r="MIT65" s="11"/>
      <c r="MIU65" s="6"/>
      <c r="MIX65" s="11"/>
      <c r="MIY65" s="6"/>
      <c r="MJB65" s="11"/>
      <c r="MJC65" s="6"/>
      <c r="MJF65" s="11"/>
      <c r="MJG65" s="6"/>
      <c r="MJJ65" s="11"/>
      <c r="MJK65" s="6"/>
      <c r="MJN65" s="11"/>
      <c r="MJO65" s="6"/>
      <c r="MJR65" s="11"/>
      <c r="MJS65" s="6"/>
      <c r="MJV65" s="11"/>
      <c r="MJW65" s="6"/>
      <c r="MJZ65" s="11"/>
      <c r="MKA65" s="6"/>
      <c r="MKD65" s="11"/>
      <c r="MKE65" s="6"/>
      <c r="MKH65" s="11"/>
      <c r="MKI65" s="6"/>
      <c r="MKL65" s="11"/>
      <c r="MKM65" s="6"/>
      <c r="MKP65" s="11"/>
      <c r="MKQ65" s="6"/>
      <c r="MKT65" s="11"/>
      <c r="MKU65" s="6"/>
      <c r="MKX65" s="11"/>
      <c r="MKY65" s="6"/>
      <c r="MLB65" s="11"/>
      <c r="MLC65" s="6"/>
      <c r="MLF65" s="11"/>
      <c r="MLG65" s="6"/>
      <c r="MLJ65" s="11"/>
      <c r="MLK65" s="6"/>
      <c r="MLN65" s="11"/>
      <c r="MLO65" s="6"/>
      <c r="MLR65" s="11"/>
      <c r="MLS65" s="6"/>
      <c r="MLV65" s="11"/>
      <c r="MLW65" s="6"/>
      <c r="MLZ65" s="11"/>
      <c r="MMA65" s="6"/>
      <c r="MMD65" s="11"/>
      <c r="MME65" s="6"/>
      <c r="MMH65" s="11"/>
      <c r="MMI65" s="6"/>
      <c r="MML65" s="11"/>
      <c r="MMM65" s="6"/>
      <c r="MMP65" s="11"/>
      <c r="MMQ65" s="6"/>
      <c r="MMT65" s="11"/>
      <c r="MMU65" s="6"/>
      <c r="MMX65" s="11"/>
      <c r="MMY65" s="6"/>
      <c r="MNB65" s="11"/>
      <c r="MNC65" s="6"/>
      <c r="MNF65" s="11"/>
      <c r="MNG65" s="6"/>
      <c r="MNJ65" s="11"/>
      <c r="MNK65" s="6"/>
      <c r="MNN65" s="11"/>
      <c r="MNO65" s="6"/>
      <c r="MNR65" s="11"/>
      <c r="MNS65" s="6"/>
      <c r="MNV65" s="11"/>
      <c r="MNW65" s="6"/>
      <c r="MNZ65" s="11"/>
      <c r="MOA65" s="6"/>
      <c r="MOD65" s="11"/>
      <c r="MOE65" s="6"/>
      <c r="MOH65" s="11"/>
      <c r="MOI65" s="6"/>
      <c r="MOL65" s="11"/>
      <c r="MOM65" s="6"/>
      <c r="MOP65" s="11"/>
      <c r="MOQ65" s="6"/>
      <c r="MOT65" s="11"/>
      <c r="MOU65" s="6"/>
      <c r="MOX65" s="11"/>
      <c r="MOY65" s="6"/>
      <c r="MPB65" s="11"/>
      <c r="MPC65" s="6"/>
      <c r="MPF65" s="11"/>
      <c r="MPG65" s="6"/>
      <c r="MPJ65" s="11"/>
      <c r="MPK65" s="6"/>
      <c r="MPN65" s="11"/>
      <c r="MPO65" s="6"/>
      <c r="MPR65" s="11"/>
      <c r="MPS65" s="6"/>
      <c r="MPV65" s="11"/>
      <c r="MPW65" s="6"/>
      <c r="MPZ65" s="11"/>
      <c r="MQA65" s="6"/>
      <c r="MQD65" s="11"/>
      <c r="MQE65" s="6"/>
      <c r="MQH65" s="11"/>
      <c r="MQI65" s="6"/>
      <c r="MQL65" s="11"/>
      <c r="MQM65" s="6"/>
      <c r="MQP65" s="11"/>
      <c r="MQQ65" s="6"/>
      <c r="MQT65" s="11"/>
      <c r="MQU65" s="6"/>
      <c r="MQX65" s="11"/>
      <c r="MQY65" s="6"/>
      <c r="MRB65" s="11"/>
      <c r="MRC65" s="6"/>
      <c r="MRF65" s="11"/>
      <c r="MRG65" s="6"/>
      <c r="MRJ65" s="11"/>
      <c r="MRK65" s="6"/>
      <c r="MRN65" s="11"/>
      <c r="MRO65" s="6"/>
      <c r="MRR65" s="11"/>
      <c r="MRS65" s="6"/>
      <c r="MRV65" s="11"/>
      <c r="MRW65" s="6"/>
      <c r="MRZ65" s="11"/>
      <c r="MSA65" s="6"/>
      <c r="MSD65" s="11"/>
      <c r="MSE65" s="6"/>
      <c r="MSH65" s="11"/>
      <c r="MSI65" s="6"/>
      <c r="MSL65" s="11"/>
      <c r="MSM65" s="6"/>
      <c r="MSP65" s="11"/>
      <c r="MSQ65" s="6"/>
      <c r="MST65" s="11"/>
      <c r="MSU65" s="6"/>
      <c r="MSX65" s="11"/>
      <c r="MSY65" s="6"/>
      <c r="MTB65" s="11"/>
      <c r="MTC65" s="6"/>
      <c r="MTF65" s="11"/>
      <c r="MTG65" s="6"/>
      <c r="MTJ65" s="11"/>
      <c r="MTK65" s="6"/>
      <c r="MTN65" s="11"/>
      <c r="MTO65" s="6"/>
      <c r="MTR65" s="11"/>
      <c r="MTS65" s="6"/>
      <c r="MTV65" s="11"/>
      <c r="MTW65" s="6"/>
      <c r="MTZ65" s="11"/>
      <c r="MUA65" s="6"/>
      <c r="MUD65" s="11"/>
      <c r="MUE65" s="6"/>
      <c r="MUH65" s="11"/>
      <c r="MUI65" s="6"/>
      <c r="MUL65" s="11"/>
      <c r="MUM65" s="6"/>
      <c r="MUP65" s="11"/>
      <c r="MUQ65" s="6"/>
      <c r="MUT65" s="11"/>
      <c r="MUU65" s="6"/>
      <c r="MUX65" s="11"/>
      <c r="MUY65" s="6"/>
      <c r="MVB65" s="11"/>
      <c r="MVC65" s="6"/>
      <c r="MVF65" s="11"/>
      <c r="MVG65" s="6"/>
      <c r="MVJ65" s="11"/>
      <c r="MVK65" s="6"/>
      <c r="MVN65" s="11"/>
      <c r="MVO65" s="6"/>
      <c r="MVR65" s="11"/>
      <c r="MVS65" s="6"/>
      <c r="MVV65" s="11"/>
      <c r="MVW65" s="6"/>
      <c r="MVZ65" s="11"/>
      <c r="MWA65" s="6"/>
      <c r="MWD65" s="11"/>
      <c r="MWE65" s="6"/>
      <c r="MWH65" s="11"/>
      <c r="MWI65" s="6"/>
      <c r="MWL65" s="11"/>
      <c r="MWM65" s="6"/>
      <c r="MWP65" s="11"/>
      <c r="MWQ65" s="6"/>
      <c r="MWT65" s="11"/>
      <c r="MWU65" s="6"/>
      <c r="MWX65" s="11"/>
      <c r="MWY65" s="6"/>
      <c r="MXB65" s="11"/>
      <c r="MXC65" s="6"/>
      <c r="MXF65" s="11"/>
      <c r="MXG65" s="6"/>
      <c r="MXJ65" s="11"/>
      <c r="MXK65" s="6"/>
      <c r="MXN65" s="11"/>
      <c r="MXO65" s="6"/>
      <c r="MXR65" s="11"/>
      <c r="MXS65" s="6"/>
      <c r="MXV65" s="11"/>
      <c r="MXW65" s="6"/>
      <c r="MXZ65" s="11"/>
      <c r="MYA65" s="6"/>
      <c r="MYD65" s="11"/>
      <c r="MYE65" s="6"/>
      <c r="MYH65" s="11"/>
      <c r="MYI65" s="6"/>
      <c r="MYL65" s="11"/>
      <c r="MYM65" s="6"/>
      <c r="MYP65" s="11"/>
      <c r="MYQ65" s="6"/>
      <c r="MYT65" s="11"/>
      <c r="MYU65" s="6"/>
      <c r="MYX65" s="11"/>
      <c r="MYY65" s="6"/>
      <c r="MZB65" s="11"/>
      <c r="MZC65" s="6"/>
      <c r="MZF65" s="11"/>
      <c r="MZG65" s="6"/>
      <c r="MZJ65" s="11"/>
      <c r="MZK65" s="6"/>
      <c r="MZN65" s="11"/>
      <c r="MZO65" s="6"/>
      <c r="MZR65" s="11"/>
      <c r="MZS65" s="6"/>
      <c r="MZV65" s="11"/>
      <c r="MZW65" s="6"/>
      <c r="MZZ65" s="11"/>
      <c r="NAA65" s="6"/>
      <c r="NAD65" s="11"/>
      <c r="NAE65" s="6"/>
      <c r="NAH65" s="11"/>
      <c r="NAI65" s="6"/>
      <c r="NAL65" s="11"/>
      <c r="NAM65" s="6"/>
      <c r="NAP65" s="11"/>
      <c r="NAQ65" s="6"/>
      <c r="NAT65" s="11"/>
      <c r="NAU65" s="6"/>
      <c r="NAX65" s="11"/>
      <c r="NAY65" s="6"/>
      <c r="NBB65" s="11"/>
      <c r="NBC65" s="6"/>
      <c r="NBF65" s="11"/>
      <c r="NBG65" s="6"/>
      <c r="NBJ65" s="11"/>
      <c r="NBK65" s="6"/>
      <c r="NBN65" s="11"/>
      <c r="NBO65" s="6"/>
      <c r="NBR65" s="11"/>
      <c r="NBS65" s="6"/>
      <c r="NBV65" s="11"/>
      <c r="NBW65" s="6"/>
      <c r="NBZ65" s="11"/>
      <c r="NCA65" s="6"/>
      <c r="NCD65" s="11"/>
      <c r="NCE65" s="6"/>
      <c r="NCH65" s="11"/>
      <c r="NCI65" s="6"/>
      <c r="NCL65" s="11"/>
      <c r="NCM65" s="6"/>
      <c r="NCP65" s="11"/>
      <c r="NCQ65" s="6"/>
      <c r="NCT65" s="11"/>
      <c r="NCU65" s="6"/>
      <c r="NCX65" s="11"/>
      <c r="NCY65" s="6"/>
      <c r="NDB65" s="11"/>
      <c r="NDC65" s="6"/>
      <c r="NDF65" s="11"/>
      <c r="NDG65" s="6"/>
      <c r="NDJ65" s="11"/>
      <c r="NDK65" s="6"/>
      <c r="NDN65" s="11"/>
      <c r="NDO65" s="6"/>
      <c r="NDR65" s="11"/>
      <c r="NDS65" s="6"/>
      <c r="NDV65" s="11"/>
      <c r="NDW65" s="6"/>
      <c r="NDZ65" s="11"/>
      <c r="NEA65" s="6"/>
      <c r="NED65" s="11"/>
      <c r="NEE65" s="6"/>
      <c r="NEH65" s="11"/>
      <c r="NEI65" s="6"/>
      <c r="NEL65" s="11"/>
      <c r="NEM65" s="6"/>
      <c r="NEP65" s="11"/>
      <c r="NEQ65" s="6"/>
      <c r="NET65" s="11"/>
      <c r="NEU65" s="6"/>
      <c r="NEX65" s="11"/>
      <c r="NEY65" s="6"/>
      <c r="NFB65" s="11"/>
      <c r="NFC65" s="6"/>
      <c r="NFF65" s="11"/>
      <c r="NFG65" s="6"/>
      <c r="NFJ65" s="11"/>
      <c r="NFK65" s="6"/>
      <c r="NFN65" s="11"/>
      <c r="NFO65" s="6"/>
      <c r="NFR65" s="11"/>
      <c r="NFS65" s="6"/>
      <c r="NFV65" s="11"/>
      <c r="NFW65" s="6"/>
      <c r="NFZ65" s="11"/>
      <c r="NGA65" s="6"/>
      <c r="NGD65" s="11"/>
      <c r="NGE65" s="6"/>
      <c r="NGH65" s="11"/>
      <c r="NGI65" s="6"/>
      <c r="NGL65" s="11"/>
      <c r="NGM65" s="6"/>
      <c r="NGP65" s="11"/>
      <c r="NGQ65" s="6"/>
      <c r="NGT65" s="11"/>
      <c r="NGU65" s="6"/>
      <c r="NGX65" s="11"/>
      <c r="NGY65" s="6"/>
      <c r="NHB65" s="11"/>
      <c r="NHC65" s="6"/>
      <c r="NHF65" s="11"/>
      <c r="NHG65" s="6"/>
      <c r="NHJ65" s="11"/>
      <c r="NHK65" s="6"/>
      <c r="NHN65" s="11"/>
      <c r="NHO65" s="6"/>
      <c r="NHR65" s="11"/>
      <c r="NHS65" s="6"/>
      <c r="NHV65" s="11"/>
      <c r="NHW65" s="6"/>
      <c r="NHZ65" s="11"/>
      <c r="NIA65" s="6"/>
      <c r="NID65" s="11"/>
      <c r="NIE65" s="6"/>
      <c r="NIH65" s="11"/>
      <c r="NII65" s="6"/>
      <c r="NIL65" s="11"/>
      <c r="NIM65" s="6"/>
      <c r="NIP65" s="11"/>
      <c r="NIQ65" s="6"/>
      <c r="NIT65" s="11"/>
      <c r="NIU65" s="6"/>
      <c r="NIX65" s="11"/>
      <c r="NIY65" s="6"/>
      <c r="NJB65" s="11"/>
      <c r="NJC65" s="6"/>
      <c r="NJF65" s="11"/>
      <c r="NJG65" s="6"/>
      <c r="NJJ65" s="11"/>
      <c r="NJK65" s="6"/>
      <c r="NJN65" s="11"/>
      <c r="NJO65" s="6"/>
      <c r="NJR65" s="11"/>
      <c r="NJS65" s="6"/>
      <c r="NJV65" s="11"/>
      <c r="NJW65" s="6"/>
      <c r="NJZ65" s="11"/>
      <c r="NKA65" s="6"/>
      <c r="NKD65" s="11"/>
      <c r="NKE65" s="6"/>
      <c r="NKH65" s="11"/>
      <c r="NKI65" s="6"/>
      <c r="NKL65" s="11"/>
      <c r="NKM65" s="6"/>
      <c r="NKP65" s="11"/>
      <c r="NKQ65" s="6"/>
      <c r="NKT65" s="11"/>
      <c r="NKU65" s="6"/>
      <c r="NKX65" s="11"/>
      <c r="NKY65" s="6"/>
      <c r="NLB65" s="11"/>
      <c r="NLC65" s="6"/>
      <c r="NLF65" s="11"/>
      <c r="NLG65" s="6"/>
      <c r="NLJ65" s="11"/>
      <c r="NLK65" s="6"/>
      <c r="NLN65" s="11"/>
      <c r="NLO65" s="6"/>
      <c r="NLR65" s="11"/>
      <c r="NLS65" s="6"/>
      <c r="NLV65" s="11"/>
      <c r="NLW65" s="6"/>
      <c r="NLZ65" s="11"/>
      <c r="NMA65" s="6"/>
      <c r="NMD65" s="11"/>
      <c r="NME65" s="6"/>
      <c r="NMH65" s="11"/>
      <c r="NMI65" s="6"/>
      <c r="NML65" s="11"/>
      <c r="NMM65" s="6"/>
      <c r="NMP65" s="11"/>
      <c r="NMQ65" s="6"/>
      <c r="NMT65" s="11"/>
      <c r="NMU65" s="6"/>
      <c r="NMX65" s="11"/>
      <c r="NMY65" s="6"/>
      <c r="NNB65" s="11"/>
      <c r="NNC65" s="6"/>
      <c r="NNF65" s="11"/>
      <c r="NNG65" s="6"/>
      <c r="NNJ65" s="11"/>
      <c r="NNK65" s="6"/>
      <c r="NNN65" s="11"/>
      <c r="NNO65" s="6"/>
      <c r="NNR65" s="11"/>
      <c r="NNS65" s="6"/>
      <c r="NNV65" s="11"/>
      <c r="NNW65" s="6"/>
      <c r="NNZ65" s="11"/>
      <c r="NOA65" s="6"/>
      <c r="NOD65" s="11"/>
      <c r="NOE65" s="6"/>
      <c r="NOH65" s="11"/>
      <c r="NOI65" s="6"/>
      <c r="NOL65" s="11"/>
      <c r="NOM65" s="6"/>
      <c r="NOP65" s="11"/>
      <c r="NOQ65" s="6"/>
      <c r="NOT65" s="11"/>
      <c r="NOU65" s="6"/>
      <c r="NOX65" s="11"/>
      <c r="NOY65" s="6"/>
      <c r="NPB65" s="11"/>
      <c r="NPC65" s="6"/>
      <c r="NPF65" s="11"/>
      <c r="NPG65" s="6"/>
      <c r="NPJ65" s="11"/>
      <c r="NPK65" s="6"/>
      <c r="NPN65" s="11"/>
      <c r="NPO65" s="6"/>
      <c r="NPR65" s="11"/>
      <c r="NPS65" s="6"/>
      <c r="NPV65" s="11"/>
      <c r="NPW65" s="6"/>
      <c r="NPZ65" s="11"/>
      <c r="NQA65" s="6"/>
      <c r="NQD65" s="11"/>
      <c r="NQE65" s="6"/>
      <c r="NQH65" s="11"/>
      <c r="NQI65" s="6"/>
      <c r="NQL65" s="11"/>
      <c r="NQM65" s="6"/>
      <c r="NQP65" s="11"/>
      <c r="NQQ65" s="6"/>
      <c r="NQT65" s="11"/>
      <c r="NQU65" s="6"/>
      <c r="NQX65" s="11"/>
      <c r="NQY65" s="6"/>
      <c r="NRB65" s="11"/>
      <c r="NRC65" s="6"/>
      <c r="NRF65" s="11"/>
      <c r="NRG65" s="6"/>
      <c r="NRJ65" s="11"/>
      <c r="NRK65" s="6"/>
      <c r="NRN65" s="11"/>
      <c r="NRO65" s="6"/>
      <c r="NRR65" s="11"/>
      <c r="NRS65" s="6"/>
      <c r="NRV65" s="11"/>
      <c r="NRW65" s="6"/>
      <c r="NRZ65" s="11"/>
      <c r="NSA65" s="6"/>
      <c r="NSD65" s="11"/>
      <c r="NSE65" s="6"/>
      <c r="NSH65" s="11"/>
      <c r="NSI65" s="6"/>
      <c r="NSL65" s="11"/>
      <c r="NSM65" s="6"/>
      <c r="NSP65" s="11"/>
      <c r="NSQ65" s="6"/>
      <c r="NST65" s="11"/>
      <c r="NSU65" s="6"/>
      <c r="NSX65" s="11"/>
      <c r="NSY65" s="6"/>
      <c r="NTB65" s="11"/>
      <c r="NTC65" s="6"/>
      <c r="NTF65" s="11"/>
      <c r="NTG65" s="6"/>
      <c r="NTJ65" s="11"/>
      <c r="NTK65" s="6"/>
      <c r="NTN65" s="11"/>
      <c r="NTO65" s="6"/>
      <c r="NTR65" s="11"/>
      <c r="NTS65" s="6"/>
      <c r="NTV65" s="11"/>
      <c r="NTW65" s="6"/>
      <c r="NTZ65" s="11"/>
      <c r="NUA65" s="6"/>
      <c r="NUD65" s="11"/>
      <c r="NUE65" s="6"/>
      <c r="NUH65" s="11"/>
      <c r="NUI65" s="6"/>
      <c r="NUL65" s="11"/>
      <c r="NUM65" s="6"/>
      <c r="NUP65" s="11"/>
      <c r="NUQ65" s="6"/>
      <c r="NUT65" s="11"/>
      <c r="NUU65" s="6"/>
      <c r="NUX65" s="11"/>
      <c r="NUY65" s="6"/>
      <c r="NVB65" s="11"/>
      <c r="NVC65" s="6"/>
      <c r="NVF65" s="11"/>
      <c r="NVG65" s="6"/>
      <c r="NVJ65" s="11"/>
      <c r="NVK65" s="6"/>
      <c r="NVN65" s="11"/>
      <c r="NVO65" s="6"/>
      <c r="NVR65" s="11"/>
      <c r="NVS65" s="6"/>
      <c r="NVV65" s="11"/>
      <c r="NVW65" s="6"/>
      <c r="NVZ65" s="11"/>
      <c r="NWA65" s="6"/>
      <c r="NWD65" s="11"/>
      <c r="NWE65" s="6"/>
      <c r="NWH65" s="11"/>
      <c r="NWI65" s="6"/>
      <c r="NWL65" s="11"/>
      <c r="NWM65" s="6"/>
      <c r="NWP65" s="11"/>
      <c r="NWQ65" s="6"/>
      <c r="NWT65" s="11"/>
      <c r="NWU65" s="6"/>
      <c r="NWX65" s="11"/>
      <c r="NWY65" s="6"/>
      <c r="NXB65" s="11"/>
      <c r="NXC65" s="6"/>
      <c r="NXF65" s="11"/>
      <c r="NXG65" s="6"/>
      <c r="NXJ65" s="11"/>
      <c r="NXK65" s="6"/>
      <c r="NXN65" s="11"/>
      <c r="NXO65" s="6"/>
      <c r="NXR65" s="11"/>
      <c r="NXS65" s="6"/>
      <c r="NXV65" s="11"/>
      <c r="NXW65" s="6"/>
      <c r="NXZ65" s="11"/>
      <c r="NYA65" s="6"/>
      <c r="NYD65" s="11"/>
      <c r="NYE65" s="6"/>
      <c r="NYH65" s="11"/>
      <c r="NYI65" s="6"/>
      <c r="NYL65" s="11"/>
      <c r="NYM65" s="6"/>
      <c r="NYP65" s="11"/>
      <c r="NYQ65" s="6"/>
      <c r="NYT65" s="11"/>
      <c r="NYU65" s="6"/>
      <c r="NYX65" s="11"/>
      <c r="NYY65" s="6"/>
      <c r="NZB65" s="11"/>
      <c r="NZC65" s="6"/>
      <c r="NZF65" s="11"/>
      <c r="NZG65" s="6"/>
      <c r="NZJ65" s="11"/>
      <c r="NZK65" s="6"/>
      <c r="NZN65" s="11"/>
      <c r="NZO65" s="6"/>
      <c r="NZR65" s="11"/>
      <c r="NZS65" s="6"/>
      <c r="NZV65" s="11"/>
      <c r="NZW65" s="6"/>
      <c r="NZZ65" s="11"/>
      <c r="OAA65" s="6"/>
      <c r="OAD65" s="11"/>
      <c r="OAE65" s="6"/>
      <c r="OAH65" s="11"/>
      <c r="OAI65" s="6"/>
      <c r="OAL65" s="11"/>
      <c r="OAM65" s="6"/>
      <c r="OAP65" s="11"/>
      <c r="OAQ65" s="6"/>
      <c r="OAT65" s="11"/>
      <c r="OAU65" s="6"/>
      <c r="OAX65" s="11"/>
      <c r="OAY65" s="6"/>
      <c r="OBB65" s="11"/>
      <c r="OBC65" s="6"/>
      <c r="OBF65" s="11"/>
      <c r="OBG65" s="6"/>
      <c r="OBJ65" s="11"/>
      <c r="OBK65" s="6"/>
      <c r="OBN65" s="11"/>
      <c r="OBO65" s="6"/>
      <c r="OBR65" s="11"/>
      <c r="OBS65" s="6"/>
      <c r="OBV65" s="11"/>
      <c r="OBW65" s="6"/>
      <c r="OBZ65" s="11"/>
      <c r="OCA65" s="6"/>
      <c r="OCD65" s="11"/>
      <c r="OCE65" s="6"/>
      <c r="OCH65" s="11"/>
      <c r="OCI65" s="6"/>
      <c r="OCL65" s="11"/>
      <c r="OCM65" s="6"/>
      <c r="OCP65" s="11"/>
      <c r="OCQ65" s="6"/>
      <c r="OCT65" s="11"/>
      <c r="OCU65" s="6"/>
      <c r="OCX65" s="11"/>
      <c r="OCY65" s="6"/>
      <c r="ODB65" s="11"/>
      <c r="ODC65" s="6"/>
      <c r="ODF65" s="11"/>
      <c r="ODG65" s="6"/>
      <c r="ODJ65" s="11"/>
      <c r="ODK65" s="6"/>
      <c r="ODN65" s="11"/>
      <c r="ODO65" s="6"/>
      <c r="ODR65" s="11"/>
      <c r="ODS65" s="6"/>
      <c r="ODV65" s="11"/>
      <c r="ODW65" s="6"/>
      <c r="ODZ65" s="11"/>
      <c r="OEA65" s="6"/>
      <c r="OED65" s="11"/>
      <c r="OEE65" s="6"/>
      <c r="OEH65" s="11"/>
      <c r="OEI65" s="6"/>
      <c r="OEL65" s="11"/>
      <c r="OEM65" s="6"/>
      <c r="OEP65" s="11"/>
      <c r="OEQ65" s="6"/>
      <c r="OET65" s="11"/>
      <c r="OEU65" s="6"/>
      <c r="OEX65" s="11"/>
      <c r="OEY65" s="6"/>
      <c r="OFB65" s="11"/>
      <c r="OFC65" s="6"/>
      <c r="OFF65" s="11"/>
      <c r="OFG65" s="6"/>
      <c r="OFJ65" s="11"/>
      <c r="OFK65" s="6"/>
      <c r="OFN65" s="11"/>
      <c r="OFO65" s="6"/>
      <c r="OFR65" s="11"/>
      <c r="OFS65" s="6"/>
      <c r="OFV65" s="11"/>
      <c r="OFW65" s="6"/>
      <c r="OFZ65" s="11"/>
      <c r="OGA65" s="6"/>
      <c r="OGD65" s="11"/>
      <c r="OGE65" s="6"/>
      <c r="OGH65" s="11"/>
      <c r="OGI65" s="6"/>
      <c r="OGL65" s="11"/>
      <c r="OGM65" s="6"/>
      <c r="OGP65" s="11"/>
      <c r="OGQ65" s="6"/>
      <c r="OGT65" s="11"/>
      <c r="OGU65" s="6"/>
      <c r="OGX65" s="11"/>
      <c r="OGY65" s="6"/>
      <c r="OHB65" s="11"/>
      <c r="OHC65" s="6"/>
      <c r="OHF65" s="11"/>
      <c r="OHG65" s="6"/>
      <c r="OHJ65" s="11"/>
      <c r="OHK65" s="6"/>
      <c r="OHN65" s="11"/>
      <c r="OHO65" s="6"/>
      <c r="OHR65" s="11"/>
      <c r="OHS65" s="6"/>
      <c r="OHV65" s="11"/>
      <c r="OHW65" s="6"/>
      <c r="OHZ65" s="11"/>
      <c r="OIA65" s="6"/>
      <c r="OID65" s="11"/>
      <c r="OIE65" s="6"/>
      <c r="OIH65" s="11"/>
      <c r="OII65" s="6"/>
      <c r="OIL65" s="11"/>
      <c r="OIM65" s="6"/>
      <c r="OIP65" s="11"/>
      <c r="OIQ65" s="6"/>
      <c r="OIT65" s="11"/>
      <c r="OIU65" s="6"/>
      <c r="OIX65" s="11"/>
      <c r="OIY65" s="6"/>
      <c r="OJB65" s="11"/>
      <c r="OJC65" s="6"/>
      <c r="OJF65" s="11"/>
      <c r="OJG65" s="6"/>
      <c r="OJJ65" s="11"/>
      <c r="OJK65" s="6"/>
      <c r="OJN65" s="11"/>
      <c r="OJO65" s="6"/>
      <c r="OJR65" s="11"/>
      <c r="OJS65" s="6"/>
      <c r="OJV65" s="11"/>
      <c r="OJW65" s="6"/>
      <c r="OJZ65" s="11"/>
      <c r="OKA65" s="6"/>
      <c r="OKD65" s="11"/>
      <c r="OKE65" s="6"/>
      <c r="OKH65" s="11"/>
      <c r="OKI65" s="6"/>
      <c r="OKL65" s="11"/>
      <c r="OKM65" s="6"/>
      <c r="OKP65" s="11"/>
      <c r="OKQ65" s="6"/>
      <c r="OKT65" s="11"/>
      <c r="OKU65" s="6"/>
      <c r="OKX65" s="11"/>
      <c r="OKY65" s="6"/>
      <c r="OLB65" s="11"/>
      <c r="OLC65" s="6"/>
      <c r="OLF65" s="11"/>
      <c r="OLG65" s="6"/>
      <c r="OLJ65" s="11"/>
      <c r="OLK65" s="6"/>
      <c r="OLN65" s="11"/>
      <c r="OLO65" s="6"/>
      <c r="OLR65" s="11"/>
      <c r="OLS65" s="6"/>
      <c r="OLV65" s="11"/>
      <c r="OLW65" s="6"/>
      <c r="OLZ65" s="11"/>
      <c r="OMA65" s="6"/>
      <c r="OMD65" s="11"/>
      <c r="OME65" s="6"/>
      <c r="OMH65" s="11"/>
      <c r="OMI65" s="6"/>
      <c r="OML65" s="11"/>
      <c r="OMM65" s="6"/>
      <c r="OMP65" s="11"/>
      <c r="OMQ65" s="6"/>
      <c r="OMT65" s="11"/>
      <c r="OMU65" s="6"/>
      <c r="OMX65" s="11"/>
      <c r="OMY65" s="6"/>
      <c r="ONB65" s="11"/>
      <c r="ONC65" s="6"/>
      <c r="ONF65" s="11"/>
      <c r="ONG65" s="6"/>
      <c r="ONJ65" s="11"/>
      <c r="ONK65" s="6"/>
      <c r="ONN65" s="11"/>
      <c r="ONO65" s="6"/>
      <c r="ONR65" s="11"/>
      <c r="ONS65" s="6"/>
      <c r="ONV65" s="11"/>
      <c r="ONW65" s="6"/>
      <c r="ONZ65" s="11"/>
      <c r="OOA65" s="6"/>
      <c r="OOD65" s="11"/>
      <c r="OOE65" s="6"/>
      <c r="OOH65" s="11"/>
      <c r="OOI65" s="6"/>
      <c r="OOL65" s="11"/>
      <c r="OOM65" s="6"/>
      <c r="OOP65" s="11"/>
      <c r="OOQ65" s="6"/>
      <c r="OOT65" s="11"/>
      <c r="OOU65" s="6"/>
      <c r="OOX65" s="11"/>
      <c r="OOY65" s="6"/>
      <c r="OPB65" s="11"/>
      <c r="OPC65" s="6"/>
      <c r="OPF65" s="11"/>
      <c r="OPG65" s="6"/>
      <c r="OPJ65" s="11"/>
      <c r="OPK65" s="6"/>
      <c r="OPN65" s="11"/>
      <c r="OPO65" s="6"/>
      <c r="OPR65" s="11"/>
      <c r="OPS65" s="6"/>
      <c r="OPV65" s="11"/>
      <c r="OPW65" s="6"/>
      <c r="OPZ65" s="11"/>
      <c r="OQA65" s="6"/>
      <c r="OQD65" s="11"/>
      <c r="OQE65" s="6"/>
      <c r="OQH65" s="11"/>
      <c r="OQI65" s="6"/>
      <c r="OQL65" s="11"/>
      <c r="OQM65" s="6"/>
      <c r="OQP65" s="11"/>
      <c r="OQQ65" s="6"/>
      <c r="OQT65" s="11"/>
      <c r="OQU65" s="6"/>
      <c r="OQX65" s="11"/>
      <c r="OQY65" s="6"/>
      <c r="ORB65" s="11"/>
      <c r="ORC65" s="6"/>
      <c r="ORF65" s="11"/>
      <c r="ORG65" s="6"/>
      <c r="ORJ65" s="11"/>
      <c r="ORK65" s="6"/>
      <c r="ORN65" s="11"/>
      <c r="ORO65" s="6"/>
      <c r="ORR65" s="11"/>
      <c r="ORS65" s="6"/>
      <c r="ORV65" s="11"/>
      <c r="ORW65" s="6"/>
      <c r="ORZ65" s="11"/>
      <c r="OSA65" s="6"/>
      <c r="OSD65" s="11"/>
      <c r="OSE65" s="6"/>
      <c r="OSH65" s="11"/>
      <c r="OSI65" s="6"/>
      <c r="OSL65" s="11"/>
      <c r="OSM65" s="6"/>
      <c r="OSP65" s="11"/>
      <c r="OSQ65" s="6"/>
      <c r="OST65" s="11"/>
      <c r="OSU65" s="6"/>
      <c r="OSX65" s="11"/>
      <c r="OSY65" s="6"/>
      <c r="OTB65" s="11"/>
      <c r="OTC65" s="6"/>
      <c r="OTF65" s="11"/>
      <c r="OTG65" s="6"/>
      <c r="OTJ65" s="11"/>
      <c r="OTK65" s="6"/>
      <c r="OTN65" s="11"/>
      <c r="OTO65" s="6"/>
      <c r="OTR65" s="11"/>
      <c r="OTS65" s="6"/>
      <c r="OTV65" s="11"/>
      <c r="OTW65" s="6"/>
      <c r="OTZ65" s="11"/>
      <c r="OUA65" s="6"/>
      <c r="OUD65" s="11"/>
      <c r="OUE65" s="6"/>
      <c r="OUH65" s="11"/>
      <c r="OUI65" s="6"/>
      <c r="OUL65" s="11"/>
      <c r="OUM65" s="6"/>
      <c r="OUP65" s="11"/>
      <c r="OUQ65" s="6"/>
      <c r="OUT65" s="11"/>
      <c r="OUU65" s="6"/>
      <c r="OUX65" s="11"/>
      <c r="OUY65" s="6"/>
      <c r="OVB65" s="11"/>
      <c r="OVC65" s="6"/>
      <c r="OVF65" s="11"/>
      <c r="OVG65" s="6"/>
      <c r="OVJ65" s="11"/>
      <c r="OVK65" s="6"/>
      <c r="OVN65" s="11"/>
      <c r="OVO65" s="6"/>
      <c r="OVR65" s="11"/>
      <c r="OVS65" s="6"/>
      <c r="OVV65" s="11"/>
      <c r="OVW65" s="6"/>
      <c r="OVZ65" s="11"/>
      <c r="OWA65" s="6"/>
      <c r="OWD65" s="11"/>
      <c r="OWE65" s="6"/>
      <c r="OWH65" s="11"/>
      <c r="OWI65" s="6"/>
      <c r="OWL65" s="11"/>
      <c r="OWM65" s="6"/>
      <c r="OWP65" s="11"/>
      <c r="OWQ65" s="6"/>
      <c r="OWT65" s="11"/>
      <c r="OWU65" s="6"/>
      <c r="OWX65" s="11"/>
      <c r="OWY65" s="6"/>
      <c r="OXB65" s="11"/>
      <c r="OXC65" s="6"/>
      <c r="OXF65" s="11"/>
      <c r="OXG65" s="6"/>
      <c r="OXJ65" s="11"/>
      <c r="OXK65" s="6"/>
      <c r="OXN65" s="11"/>
      <c r="OXO65" s="6"/>
      <c r="OXR65" s="11"/>
      <c r="OXS65" s="6"/>
      <c r="OXV65" s="11"/>
      <c r="OXW65" s="6"/>
      <c r="OXZ65" s="11"/>
      <c r="OYA65" s="6"/>
      <c r="OYD65" s="11"/>
      <c r="OYE65" s="6"/>
      <c r="OYH65" s="11"/>
      <c r="OYI65" s="6"/>
      <c r="OYL65" s="11"/>
      <c r="OYM65" s="6"/>
      <c r="OYP65" s="11"/>
      <c r="OYQ65" s="6"/>
      <c r="OYT65" s="11"/>
      <c r="OYU65" s="6"/>
      <c r="OYX65" s="11"/>
      <c r="OYY65" s="6"/>
      <c r="OZB65" s="11"/>
      <c r="OZC65" s="6"/>
      <c r="OZF65" s="11"/>
      <c r="OZG65" s="6"/>
      <c r="OZJ65" s="11"/>
      <c r="OZK65" s="6"/>
      <c r="OZN65" s="11"/>
      <c r="OZO65" s="6"/>
      <c r="OZR65" s="11"/>
      <c r="OZS65" s="6"/>
      <c r="OZV65" s="11"/>
      <c r="OZW65" s="6"/>
      <c r="OZZ65" s="11"/>
      <c r="PAA65" s="6"/>
      <c r="PAD65" s="11"/>
      <c r="PAE65" s="6"/>
      <c r="PAH65" s="11"/>
      <c r="PAI65" s="6"/>
      <c r="PAL65" s="11"/>
      <c r="PAM65" s="6"/>
      <c r="PAP65" s="11"/>
      <c r="PAQ65" s="6"/>
      <c r="PAT65" s="11"/>
      <c r="PAU65" s="6"/>
      <c r="PAX65" s="11"/>
      <c r="PAY65" s="6"/>
      <c r="PBB65" s="11"/>
      <c r="PBC65" s="6"/>
      <c r="PBF65" s="11"/>
      <c r="PBG65" s="6"/>
      <c r="PBJ65" s="11"/>
      <c r="PBK65" s="6"/>
      <c r="PBN65" s="11"/>
      <c r="PBO65" s="6"/>
      <c r="PBR65" s="11"/>
      <c r="PBS65" s="6"/>
      <c r="PBV65" s="11"/>
      <c r="PBW65" s="6"/>
      <c r="PBZ65" s="11"/>
      <c r="PCA65" s="6"/>
      <c r="PCD65" s="11"/>
      <c r="PCE65" s="6"/>
      <c r="PCH65" s="11"/>
      <c r="PCI65" s="6"/>
      <c r="PCL65" s="11"/>
      <c r="PCM65" s="6"/>
      <c r="PCP65" s="11"/>
      <c r="PCQ65" s="6"/>
      <c r="PCT65" s="11"/>
      <c r="PCU65" s="6"/>
      <c r="PCX65" s="11"/>
      <c r="PCY65" s="6"/>
      <c r="PDB65" s="11"/>
      <c r="PDC65" s="6"/>
      <c r="PDF65" s="11"/>
      <c r="PDG65" s="6"/>
      <c r="PDJ65" s="11"/>
      <c r="PDK65" s="6"/>
      <c r="PDN65" s="11"/>
      <c r="PDO65" s="6"/>
      <c r="PDR65" s="11"/>
      <c r="PDS65" s="6"/>
      <c r="PDV65" s="11"/>
      <c r="PDW65" s="6"/>
      <c r="PDZ65" s="11"/>
      <c r="PEA65" s="6"/>
      <c r="PED65" s="11"/>
      <c r="PEE65" s="6"/>
      <c r="PEH65" s="11"/>
      <c r="PEI65" s="6"/>
      <c r="PEL65" s="11"/>
      <c r="PEM65" s="6"/>
      <c r="PEP65" s="11"/>
      <c r="PEQ65" s="6"/>
      <c r="PET65" s="11"/>
      <c r="PEU65" s="6"/>
      <c r="PEX65" s="11"/>
      <c r="PEY65" s="6"/>
      <c r="PFB65" s="11"/>
      <c r="PFC65" s="6"/>
      <c r="PFF65" s="11"/>
      <c r="PFG65" s="6"/>
      <c r="PFJ65" s="11"/>
      <c r="PFK65" s="6"/>
      <c r="PFN65" s="11"/>
      <c r="PFO65" s="6"/>
      <c r="PFR65" s="11"/>
      <c r="PFS65" s="6"/>
      <c r="PFV65" s="11"/>
      <c r="PFW65" s="6"/>
      <c r="PFZ65" s="11"/>
      <c r="PGA65" s="6"/>
      <c r="PGD65" s="11"/>
      <c r="PGE65" s="6"/>
      <c r="PGH65" s="11"/>
      <c r="PGI65" s="6"/>
      <c r="PGL65" s="11"/>
      <c r="PGM65" s="6"/>
      <c r="PGP65" s="11"/>
      <c r="PGQ65" s="6"/>
      <c r="PGT65" s="11"/>
      <c r="PGU65" s="6"/>
      <c r="PGX65" s="11"/>
      <c r="PGY65" s="6"/>
      <c r="PHB65" s="11"/>
      <c r="PHC65" s="6"/>
      <c r="PHF65" s="11"/>
      <c r="PHG65" s="6"/>
      <c r="PHJ65" s="11"/>
      <c r="PHK65" s="6"/>
      <c r="PHN65" s="11"/>
      <c r="PHO65" s="6"/>
      <c r="PHR65" s="11"/>
      <c r="PHS65" s="6"/>
      <c r="PHV65" s="11"/>
      <c r="PHW65" s="6"/>
      <c r="PHZ65" s="11"/>
      <c r="PIA65" s="6"/>
      <c r="PID65" s="11"/>
      <c r="PIE65" s="6"/>
      <c r="PIH65" s="11"/>
      <c r="PII65" s="6"/>
      <c r="PIL65" s="11"/>
      <c r="PIM65" s="6"/>
      <c r="PIP65" s="11"/>
      <c r="PIQ65" s="6"/>
      <c r="PIT65" s="11"/>
      <c r="PIU65" s="6"/>
      <c r="PIX65" s="11"/>
      <c r="PIY65" s="6"/>
      <c r="PJB65" s="11"/>
      <c r="PJC65" s="6"/>
      <c r="PJF65" s="11"/>
      <c r="PJG65" s="6"/>
      <c r="PJJ65" s="11"/>
      <c r="PJK65" s="6"/>
      <c r="PJN65" s="11"/>
      <c r="PJO65" s="6"/>
      <c r="PJR65" s="11"/>
      <c r="PJS65" s="6"/>
      <c r="PJV65" s="11"/>
      <c r="PJW65" s="6"/>
      <c r="PJZ65" s="11"/>
      <c r="PKA65" s="6"/>
      <c r="PKD65" s="11"/>
      <c r="PKE65" s="6"/>
      <c r="PKH65" s="11"/>
      <c r="PKI65" s="6"/>
      <c r="PKL65" s="11"/>
      <c r="PKM65" s="6"/>
      <c r="PKP65" s="11"/>
      <c r="PKQ65" s="6"/>
      <c r="PKT65" s="11"/>
      <c r="PKU65" s="6"/>
      <c r="PKX65" s="11"/>
      <c r="PKY65" s="6"/>
      <c r="PLB65" s="11"/>
      <c r="PLC65" s="6"/>
      <c r="PLF65" s="11"/>
      <c r="PLG65" s="6"/>
      <c r="PLJ65" s="11"/>
      <c r="PLK65" s="6"/>
      <c r="PLN65" s="11"/>
      <c r="PLO65" s="6"/>
      <c r="PLR65" s="11"/>
      <c r="PLS65" s="6"/>
      <c r="PLV65" s="11"/>
      <c r="PLW65" s="6"/>
      <c r="PLZ65" s="11"/>
      <c r="PMA65" s="6"/>
      <c r="PMD65" s="11"/>
      <c r="PME65" s="6"/>
      <c r="PMH65" s="11"/>
      <c r="PMI65" s="6"/>
      <c r="PML65" s="11"/>
      <c r="PMM65" s="6"/>
      <c r="PMP65" s="11"/>
      <c r="PMQ65" s="6"/>
      <c r="PMT65" s="11"/>
      <c r="PMU65" s="6"/>
      <c r="PMX65" s="11"/>
      <c r="PMY65" s="6"/>
      <c r="PNB65" s="11"/>
      <c r="PNC65" s="6"/>
      <c r="PNF65" s="11"/>
      <c r="PNG65" s="6"/>
      <c r="PNJ65" s="11"/>
      <c r="PNK65" s="6"/>
      <c r="PNN65" s="11"/>
      <c r="PNO65" s="6"/>
      <c r="PNR65" s="11"/>
      <c r="PNS65" s="6"/>
      <c r="PNV65" s="11"/>
      <c r="PNW65" s="6"/>
      <c r="PNZ65" s="11"/>
      <c r="POA65" s="6"/>
      <c r="POD65" s="11"/>
      <c r="POE65" s="6"/>
      <c r="POH65" s="11"/>
      <c r="POI65" s="6"/>
      <c r="POL65" s="11"/>
      <c r="POM65" s="6"/>
      <c r="POP65" s="11"/>
      <c r="POQ65" s="6"/>
      <c r="POT65" s="11"/>
      <c r="POU65" s="6"/>
      <c r="POX65" s="11"/>
      <c r="POY65" s="6"/>
      <c r="PPB65" s="11"/>
      <c r="PPC65" s="6"/>
      <c r="PPF65" s="11"/>
      <c r="PPG65" s="6"/>
      <c r="PPJ65" s="11"/>
      <c r="PPK65" s="6"/>
      <c r="PPN65" s="11"/>
      <c r="PPO65" s="6"/>
      <c r="PPR65" s="11"/>
      <c r="PPS65" s="6"/>
      <c r="PPV65" s="11"/>
      <c r="PPW65" s="6"/>
      <c r="PPZ65" s="11"/>
      <c r="PQA65" s="6"/>
      <c r="PQD65" s="11"/>
      <c r="PQE65" s="6"/>
      <c r="PQH65" s="11"/>
      <c r="PQI65" s="6"/>
      <c r="PQL65" s="11"/>
      <c r="PQM65" s="6"/>
      <c r="PQP65" s="11"/>
      <c r="PQQ65" s="6"/>
      <c r="PQT65" s="11"/>
      <c r="PQU65" s="6"/>
      <c r="PQX65" s="11"/>
      <c r="PQY65" s="6"/>
      <c r="PRB65" s="11"/>
      <c r="PRC65" s="6"/>
      <c r="PRF65" s="11"/>
      <c r="PRG65" s="6"/>
      <c r="PRJ65" s="11"/>
      <c r="PRK65" s="6"/>
      <c r="PRN65" s="11"/>
      <c r="PRO65" s="6"/>
      <c r="PRR65" s="11"/>
      <c r="PRS65" s="6"/>
      <c r="PRV65" s="11"/>
      <c r="PRW65" s="6"/>
      <c r="PRZ65" s="11"/>
      <c r="PSA65" s="6"/>
      <c r="PSD65" s="11"/>
      <c r="PSE65" s="6"/>
      <c r="PSH65" s="11"/>
      <c r="PSI65" s="6"/>
      <c r="PSL65" s="11"/>
      <c r="PSM65" s="6"/>
      <c r="PSP65" s="11"/>
      <c r="PSQ65" s="6"/>
      <c r="PST65" s="11"/>
      <c r="PSU65" s="6"/>
      <c r="PSX65" s="11"/>
      <c r="PSY65" s="6"/>
      <c r="PTB65" s="11"/>
      <c r="PTC65" s="6"/>
      <c r="PTF65" s="11"/>
      <c r="PTG65" s="6"/>
      <c r="PTJ65" s="11"/>
      <c r="PTK65" s="6"/>
      <c r="PTN65" s="11"/>
      <c r="PTO65" s="6"/>
      <c r="PTR65" s="11"/>
      <c r="PTS65" s="6"/>
      <c r="PTV65" s="11"/>
      <c r="PTW65" s="6"/>
      <c r="PTZ65" s="11"/>
      <c r="PUA65" s="6"/>
      <c r="PUD65" s="11"/>
      <c r="PUE65" s="6"/>
      <c r="PUH65" s="11"/>
      <c r="PUI65" s="6"/>
      <c r="PUL65" s="11"/>
      <c r="PUM65" s="6"/>
      <c r="PUP65" s="11"/>
      <c r="PUQ65" s="6"/>
      <c r="PUT65" s="11"/>
      <c r="PUU65" s="6"/>
      <c r="PUX65" s="11"/>
      <c r="PUY65" s="6"/>
      <c r="PVB65" s="11"/>
      <c r="PVC65" s="6"/>
      <c r="PVF65" s="11"/>
      <c r="PVG65" s="6"/>
      <c r="PVJ65" s="11"/>
      <c r="PVK65" s="6"/>
      <c r="PVN65" s="11"/>
      <c r="PVO65" s="6"/>
      <c r="PVR65" s="11"/>
      <c r="PVS65" s="6"/>
      <c r="PVV65" s="11"/>
      <c r="PVW65" s="6"/>
      <c r="PVZ65" s="11"/>
      <c r="PWA65" s="6"/>
      <c r="PWD65" s="11"/>
      <c r="PWE65" s="6"/>
      <c r="PWH65" s="11"/>
      <c r="PWI65" s="6"/>
      <c r="PWL65" s="11"/>
      <c r="PWM65" s="6"/>
      <c r="PWP65" s="11"/>
      <c r="PWQ65" s="6"/>
      <c r="PWT65" s="11"/>
      <c r="PWU65" s="6"/>
      <c r="PWX65" s="11"/>
      <c r="PWY65" s="6"/>
      <c r="PXB65" s="11"/>
      <c r="PXC65" s="6"/>
      <c r="PXF65" s="11"/>
      <c r="PXG65" s="6"/>
      <c r="PXJ65" s="11"/>
      <c r="PXK65" s="6"/>
      <c r="PXN65" s="11"/>
      <c r="PXO65" s="6"/>
      <c r="PXR65" s="11"/>
      <c r="PXS65" s="6"/>
      <c r="PXV65" s="11"/>
      <c r="PXW65" s="6"/>
      <c r="PXZ65" s="11"/>
      <c r="PYA65" s="6"/>
      <c r="PYD65" s="11"/>
      <c r="PYE65" s="6"/>
      <c r="PYH65" s="11"/>
      <c r="PYI65" s="6"/>
      <c r="PYL65" s="11"/>
      <c r="PYM65" s="6"/>
      <c r="PYP65" s="11"/>
      <c r="PYQ65" s="6"/>
      <c r="PYT65" s="11"/>
      <c r="PYU65" s="6"/>
      <c r="PYX65" s="11"/>
      <c r="PYY65" s="6"/>
      <c r="PZB65" s="11"/>
      <c r="PZC65" s="6"/>
      <c r="PZF65" s="11"/>
      <c r="PZG65" s="6"/>
      <c r="PZJ65" s="11"/>
      <c r="PZK65" s="6"/>
      <c r="PZN65" s="11"/>
      <c r="PZO65" s="6"/>
      <c r="PZR65" s="11"/>
      <c r="PZS65" s="6"/>
      <c r="PZV65" s="11"/>
      <c r="PZW65" s="6"/>
      <c r="PZZ65" s="11"/>
      <c r="QAA65" s="6"/>
      <c r="QAD65" s="11"/>
      <c r="QAE65" s="6"/>
      <c r="QAH65" s="11"/>
      <c r="QAI65" s="6"/>
      <c r="QAL65" s="11"/>
      <c r="QAM65" s="6"/>
      <c r="QAP65" s="11"/>
      <c r="QAQ65" s="6"/>
      <c r="QAT65" s="11"/>
      <c r="QAU65" s="6"/>
      <c r="QAX65" s="11"/>
      <c r="QAY65" s="6"/>
      <c r="QBB65" s="11"/>
      <c r="QBC65" s="6"/>
      <c r="QBF65" s="11"/>
      <c r="QBG65" s="6"/>
      <c r="QBJ65" s="11"/>
      <c r="QBK65" s="6"/>
      <c r="QBN65" s="11"/>
      <c r="QBO65" s="6"/>
      <c r="QBR65" s="11"/>
      <c r="QBS65" s="6"/>
      <c r="QBV65" s="11"/>
      <c r="QBW65" s="6"/>
      <c r="QBZ65" s="11"/>
      <c r="QCA65" s="6"/>
      <c r="QCD65" s="11"/>
      <c r="QCE65" s="6"/>
      <c r="QCH65" s="11"/>
      <c r="QCI65" s="6"/>
      <c r="QCL65" s="11"/>
      <c r="QCM65" s="6"/>
      <c r="QCP65" s="11"/>
      <c r="QCQ65" s="6"/>
      <c r="QCT65" s="11"/>
      <c r="QCU65" s="6"/>
      <c r="QCX65" s="11"/>
      <c r="QCY65" s="6"/>
      <c r="QDB65" s="11"/>
      <c r="QDC65" s="6"/>
      <c r="QDF65" s="11"/>
      <c r="QDG65" s="6"/>
      <c r="QDJ65" s="11"/>
      <c r="QDK65" s="6"/>
      <c r="QDN65" s="11"/>
      <c r="QDO65" s="6"/>
      <c r="QDR65" s="11"/>
      <c r="QDS65" s="6"/>
      <c r="QDV65" s="11"/>
      <c r="QDW65" s="6"/>
      <c r="QDZ65" s="11"/>
      <c r="QEA65" s="6"/>
      <c r="QED65" s="11"/>
      <c r="QEE65" s="6"/>
      <c r="QEH65" s="11"/>
      <c r="QEI65" s="6"/>
      <c r="QEL65" s="11"/>
      <c r="QEM65" s="6"/>
      <c r="QEP65" s="11"/>
      <c r="QEQ65" s="6"/>
      <c r="QET65" s="11"/>
      <c r="QEU65" s="6"/>
      <c r="QEX65" s="11"/>
      <c r="QEY65" s="6"/>
      <c r="QFB65" s="11"/>
      <c r="QFC65" s="6"/>
      <c r="QFF65" s="11"/>
      <c r="QFG65" s="6"/>
      <c r="QFJ65" s="11"/>
      <c r="QFK65" s="6"/>
      <c r="QFN65" s="11"/>
      <c r="QFO65" s="6"/>
      <c r="QFR65" s="11"/>
      <c r="QFS65" s="6"/>
      <c r="QFV65" s="11"/>
      <c r="QFW65" s="6"/>
      <c r="QFZ65" s="11"/>
      <c r="QGA65" s="6"/>
      <c r="QGD65" s="11"/>
      <c r="QGE65" s="6"/>
      <c r="QGH65" s="11"/>
      <c r="QGI65" s="6"/>
      <c r="QGL65" s="11"/>
      <c r="QGM65" s="6"/>
      <c r="QGP65" s="11"/>
      <c r="QGQ65" s="6"/>
      <c r="QGT65" s="11"/>
      <c r="QGU65" s="6"/>
      <c r="QGX65" s="11"/>
      <c r="QGY65" s="6"/>
      <c r="QHB65" s="11"/>
      <c r="QHC65" s="6"/>
      <c r="QHF65" s="11"/>
      <c r="QHG65" s="6"/>
      <c r="QHJ65" s="11"/>
      <c r="QHK65" s="6"/>
      <c r="QHN65" s="11"/>
      <c r="QHO65" s="6"/>
      <c r="QHR65" s="11"/>
      <c r="QHS65" s="6"/>
      <c r="QHV65" s="11"/>
      <c r="QHW65" s="6"/>
      <c r="QHZ65" s="11"/>
      <c r="QIA65" s="6"/>
      <c r="QID65" s="11"/>
      <c r="QIE65" s="6"/>
      <c r="QIH65" s="11"/>
      <c r="QII65" s="6"/>
      <c r="QIL65" s="11"/>
      <c r="QIM65" s="6"/>
      <c r="QIP65" s="11"/>
      <c r="QIQ65" s="6"/>
      <c r="QIT65" s="11"/>
      <c r="QIU65" s="6"/>
      <c r="QIX65" s="11"/>
      <c r="QIY65" s="6"/>
      <c r="QJB65" s="11"/>
      <c r="QJC65" s="6"/>
      <c r="QJF65" s="11"/>
      <c r="QJG65" s="6"/>
      <c r="QJJ65" s="11"/>
      <c r="QJK65" s="6"/>
      <c r="QJN65" s="11"/>
      <c r="QJO65" s="6"/>
      <c r="QJR65" s="11"/>
      <c r="QJS65" s="6"/>
      <c r="QJV65" s="11"/>
      <c r="QJW65" s="6"/>
      <c r="QJZ65" s="11"/>
      <c r="QKA65" s="6"/>
      <c r="QKD65" s="11"/>
      <c r="QKE65" s="6"/>
      <c r="QKH65" s="11"/>
      <c r="QKI65" s="6"/>
      <c r="QKL65" s="11"/>
      <c r="QKM65" s="6"/>
      <c r="QKP65" s="11"/>
      <c r="QKQ65" s="6"/>
      <c r="QKT65" s="11"/>
      <c r="QKU65" s="6"/>
      <c r="QKX65" s="11"/>
      <c r="QKY65" s="6"/>
      <c r="QLB65" s="11"/>
      <c r="QLC65" s="6"/>
      <c r="QLF65" s="11"/>
      <c r="QLG65" s="6"/>
      <c r="QLJ65" s="11"/>
      <c r="QLK65" s="6"/>
      <c r="QLN65" s="11"/>
      <c r="QLO65" s="6"/>
      <c r="QLR65" s="11"/>
      <c r="QLS65" s="6"/>
      <c r="QLV65" s="11"/>
      <c r="QLW65" s="6"/>
      <c r="QLZ65" s="11"/>
      <c r="QMA65" s="6"/>
      <c r="QMD65" s="11"/>
      <c r="QME65" s="6"/>
      <c r="QMH65" s="11"/>
      <c r="QMI65" s="6"/>
      <c r="QML65" s="11"/>
      <c r="QMM65" s="6"/>
      <c r="QMP65" s="11"/>
      <c r="QMQ65" s="6"/>
      <c r="QMT65" s="11"/>
      <c r="QMU65" s="6"/>
      <c r="QMX65" s="11"/>
      <c r="QMY65" s="6"/>
      <c r="QNB65" s="11"/>
      <c r="QNC65" s="6"/>
      <c r="QNF65" s="11"/>
      <c r="QNG65" s="6"/>
      <c r="QNJ65" s="11"/>
      <c r="QNK65" s="6"/>
      <c r="QNN65" s="11"/>
      <c r="QNO65" s="6"/>
      <c r="QNR65" s="11"/>
      <c r="QNS65" s="6"/>
      <c r="QNV65" s="11"/>
      <c r="QNW65" s="6"/>
      <c r="QNZ65" s="11"/>
      <c r="QOA65" s="6"/>
      <c r="QOD65" s="11"/>
      <c r="QOE65" s="6"/>
      <c r="QOH65" s="11"/>
      <c r="QOI65" s="6"/>
      <c r="QOL65" s="11"/>
      <c r="QOM65" s="6"/>
      <c r="QOP65" s="11"/>
      <c r="QOQ65" s="6"/>
      <c r="QOT65" s="11"/>
      <c r="QOU65" s="6"/>
      <c r="QOX65" s="11"/>
      <c r="QOY65" s="6"/>
      <c r="QPB65" s="11"/>
      <c r="QPC65" s="6"/>
      <c r="QPF65" s="11"/>
      <c r="QPG65" s="6"/>
      <c r="QPJ65" s="11"/>
      <c r="QPK65" s="6"/>
      <c r="QPN65" s="11"/>
      <c r="QPO65" s="6"/>
      <c r="QPR65" s="11"/>
      <c r="QPS65" s="6"/>
      <c r="QPV65" s="11"/>
      <c r="QPW65" s="6"/>
      <c r="QPZ65" s="11"/>
      <c r="QQA65" s="6"/>
      <c r="QQD65" s="11"/>
      <c r="QQE65" s="6"/>
      <c r="QQH65" s="11"/>
      <c r="QQI65" s="6"/>
      <c r="QQL65" s="11"/>
      <c r="QQM65" s="6"/>
      <c r="QQP65" s="11"/>
      <c r="QQQ65" s="6"/>
      <c r="QQT65" s="11"/>
      <c r="QQU65" s="6"/>
      <c r="QQX65" s="11"/>
      <c r="QQY65" s="6"/>
      <c r="QRB65" s="11"/>
      <c r="QRC65" s="6"/>
      <c r="QRF65" s="11"/>
      <c r="QRG65" s="6"/>
      <c r="QRJ65" s="11"/>
      <c r="QRK65" s="6"/>
      <c r="QRN65" s="11"/>
      <c r="QRO65" s="6"/>
      <c r="QRR65" s="11"/>
      <c r="QRS65" s="6"/>
      <c r="QRV65" s="11"/>
      <c r="QRW65" s="6"/>
      <c r="QRZ65" s="11"/>
      <c r="QSA65" s="6"/>
      <c r="QSD65" s="11"/>
      <c r="QSE65" s="6"/>
      <c r="QSH65" s="11"/>
      <c r="QSI65" s="6"/>
      <c r="QSL65" s="11"/>
      <c r="QSM65" s="6"/>
      <c r="QSP65" s="11"/>
      <c r="QSQ65" s="6"/>
      <c r="QST65" s="11"/>
      <c r="QSU65" s="6"/>
      <c r="QSX65" s="11"/>
      <c r="QSY65" s="6"/>
      <c r="QTB65" s="11"/>
      <c r="QTC65" s="6"/>
      <c r="QTF65" s="11"/>
      <c r="QTG65" s="6"/>
      <c r="QTJ65" s="11"/>
      <c r="QTK65" s="6"/>
      <c r="QTN65" s="11"/>
      <c r="QTO65" s="6"/>
      <c r="QTR65" s="11"/>
      <c r="QTS65" s="6"/>
      <c r="QTV65" s="11"/>
      <c r="QTW65" s="6"/>
      <c r="QTZ65" s="11"/>
      <c r="QUA65" s="6"/>
      <c r="QUD65" s="11"/>
      <c r="QUE65" s="6"/>
      <c r="QUH65" s="11"/>
      <c r="QUI65" s="6"/>
      <c r="QUL65" s="11"/>
      <c r="QUM65" s="6"/>
      <c r="QUP65" s="11"/>
      <c r="QUQ65" s="6"/>
      <c r="QUT65" s="11"/>
      <c r="QUU65" s="6"/>
      <c r="QUX65" s="11"/>
      <c r="QUY65" s="6"/>
      <c r="QVB65" s="11"/>
      <c r="QVC65" s="6"/>
      <c r="QVF65" s="11"/>
      <c r="QVG65" s="6"/>
      <c r="QVJ65" s="11"/>
      <c r="QVK65" s="6"/>
      <c r="QVN65" s="11"/>
      <c r="QVO65" s="6"/>
      <c r="QVR65" s="11"/>
      <c r="QVS65" s="6"/>
      <c r="QVV65" s="11"/>
      <c r="QVW65" s="6"/>
      <c r="QVZ65" s="11"/>
      <c r="QWA65" s="6"/>
      <c r="QWD65" s="11"/>
      <c r="QWE65" s="6"/>
      <c r="QWH65" s="11"/>
      <c r="QWI65" s="6"/>
      <c r="QWL65" s="11"/>
      <c r="QWM65" s="6"/>
      <c r="QWP65" s="11"/>
      <c r="QWQ65" s="6"/>
      <c r="QWT65" s="11"/>
      <c r="QWU65" s="6"/>
      <c r="QWX65" s="11"/>
      <c r="QWY65" s="6"/>
      <c r="QXB65" s="11"/>
      <c r="QXC65" s="6"/>
      <c r="QXF65" s="11"/>
      <c r="QXG65" s="6"/>
      <c r="QXJ65" s="11"/>
      <c r="QXK65" s="6"/>
      <c r="QXN65" s="11"/>
      <c r="QXO65" s="6"/>
      <c r="QXR65" s="11"/>
      <c r="QXS65" s="6"/>
      <c r="QXV65" s="11"/>
      <c r="QXW65" s="6"/>
      <c r="QXZ65" s="11"/>
      <c r="QYA65" s="6"/>
      <c r="QYD65" s="11"/>
      <c r="QYE65" s="6"/>
      <c r="QYH65" s="11"/>
      <c r="QYI65" s="6"/>
      <c r="QYL65" s="11"/>
      <c r="QYM65" s="6"/>
      <c r="QYP65" s="11"/>
      <c r="QYQ65" s="6"/>
      <c r="QYT65" s="11"/>
      <c r="QYU65" s="6"/>
      <c r="QYX65" s="11"/>
      <c r="QYY65" s="6"/>
      <c r="QZB65" s="11"/>
      <c r="QZC65" s="6"/>
      <c r="QZF65" s="11"/>
      <c r="QZG65" s="6"/>
      <c r="QZJ65" s="11"/>
      <c r="QZK65" s="6"/>
      <c r="QZN65" s="11"/>
      <c r="QZO65" s="6"/>
      <c r="QZR65" s="11"/>
      <c r="QZS65" s="6"/>
      <c r="QZV65" s="11"/>
      <c r="QZW65" s="6"/>
      <c r="QZZ65" s="11"/>
      <c r="RAA65" s="6"/>
      <c r="RAD65" s="11"/>
      <c r="RAE65" s="6"/>
      <c r="RAH65" s="11"/>
      <c r="RAI65" s="6"/>
      <c r="RAL65" s="11"/>
      <c r="RAM65" s="6"/>
      <c r="RAP65" s="11"/>
      <c r="RAQ65" s="6"/>
      <c r="RAT65" s="11"/>
      <c r="RAU65" s="6"/>
      <c r="RAX65" s="11"/>
      <c r="RAY65" s="6"/>
      <c r="RBB65" s="11"/>
      <c r="RBC65" s="6"/>
      <c r="RBF65" s="11"/>
      <c r="RBG65" s="6"/>
      <c r="RBJ65" s="11"/>
      <c r="RBK65" s="6"/>
      <c r="RBN65" s="11"/>
      <c r="RBO65" s="6"/>
      <c r="RBR65" s="11"/>
      <c r="RBS65" s="6"/>
      <c r="RBV65" s="11"/>
      <c r="RBW65" s="6"/>
      <c r="RBZ65" s="11"/>
      <c r="RCA65" s="6"/>
      <c r="RCD65" s="11"/>
      <c r="RCE65" s="6"/>
      <c r="RCH65" s="11"/>
      <c r="RCI65" s="6"/>
      <c r="RCL65" s="11"/>
      <c r="RCM65" s="6"/>
      <c r="RCP65" s="11"/>
      <c r="RCQ65" s="6"/>
      <c r="RCT65" s="11"/>
      <c r="RCU65" s="6"/>
      <c r="RCX65" s="11"/>
      <c r="RCY65" s="6"/>
      <c r="RDB65" s="11"/>
      <c r="RDC65" s="6"/>
      <c r="RDF65" s="11"/>
      <c r="RDG65" s="6"/>
      <c r="RDJ65" s="11"/>
      <c r="RDK65" s="6"/>
      <c r="RDN65" s="11"/>
      <c r="RDO65" s="6"/>
      <c r="RDR65" s="11"/>
      <c r="RDS65" s="6"/>
      <c r="RDV65" s="11"/>
      <c r="RDW65" s="6"/>
      <c r="RDZ65" s="11"/>
      <c r="REA65" s="6"/>
      <c r="RED65" s="11"/>
      <c r="REE65" s="6"/>
      <c r="REH65" s="11"/>
      <c r="REI65" s="6"/>
      <c r="REL65" s="11"/>
      <c r="REM65" s="6"/>
      <c r="REP65" s="11"/>
      <c r="REQ65" s="6"/>
      <c r="RET65" s="11"/>
      <c r="REU65" s="6"/>
      <c r="REX65" s="11"/>
      <c r="REY65" s="6"/>
      <c r="RFB65" s="11"/>
      <c r="RFC65" s="6"/>
      <c r="RFF65" s="11"/>
      <c r="RFG65" s="6"/>
      <c r="RFJ65" s="11"/>
      <c r="RFK65" s="6"/>
      <c r="RFN65" s="11"/>
      <c r="RFO65" s="6"/>
      <c r="RFR65" s="11"/>
      <c r="RFS65" s="6"/>
      <c r="RFV65" s="11"/>
      <c r="RFW65" s="6"/>
      <c r="RFZ65" s="11"/>
      <c r="RGA65" s="6"/>
      <c r="RGD65" s="11"/>
      <c r="RGE65" s="6"/>
      <c r="RGH65" s="11"/>
      <c r="RGI65" s="6"/>
      <c r="RGL65" s="11"/>
      <c r="RGM65" s="6"/>
      <c r="RGP65" s="11"/>
      <c r="RGQ65" s="6"/>
      <c r="RGT65" s="11"/>
      <c r="RGU65" s="6"/>
      <c r="RGX65" s="11"/>
      <c r="RGY65" s="6"/>
      <c r="RHB65" s="11"/>
      <c r="RHC65" s="6"/>
      <c r="RHF65" s="11"/>
      <c r="RHG65" s="6"/>
      <c r="RHJ65" s="11"/>
      <c r="RHK65" s="6"/>
      <c r="RHN65" s="11"/>
      <c r="RHO65" s="6"/>
      <c r="RHR65" s="11"/>
      <c r="RHS65" s="6"/>
      <c r="RHV65" s="11"/>
      <c r="RHW65" s="6"/>
      <c r="RHZ65" s="11"/>
      <c r="RIA65" s="6"/>
      <c r="RID65" s="11"/>
      <c r="RIE65" s="6"/>
      <c r="RIH65" s="11"/>
      <c r="RII65" s="6"/>
      <c r="RIL65" s="11"/>
      <c r="RIM65" s="6"/>
      <c r="RIP65" s="11"/>
      <c r="RIQ65" s="6"/>
      <c r="RIT65" s="11"/>
      <c r="RIU65" s="6"/>
      <c r="RIX65" s="11"/>
      <c r="RIY65" s="6"/>
      <c r="RJB65" s="11"/>
      <c r="RJC65" s="6"/>
      <c r="RJF65" s="11"/>
      <c r="RJG65" s="6"/>
      <c r="RJJ65" s="11"/>
      <c r="RJK65" s="6"/>
      <c r="RJN65" s="11"/>
      <c r="RJO65" s="6"/>
      <c r="RJR65" s="11"/>
      <c r="RJS65" s="6"/>
      <c r="RJV65" s="11"/>
      <c r="RJW65" s="6"/>
      <c r="RJZ65" s="11"/>
      <c r="RKA65" s="6"/>
      <c r="RKD65" s="11"/>
      <c r="RKE65" s="6"/>
      <c r="RKH65" s="11"/>
      <c r="RKI65" s="6"/>
      <c r="RKL65" s="11"/>
      <c r="RKM65" s="6"/>
      <c r="RKP65" s="11"/>
      <c r="RKQ65" s="6"/>
      <c r="RKT65" s="11"/>
      <c r="RKU65" s="6"/>
      <c r="RKX65" s="11"/>
      <c r="RKY65" s="6"/>
      <c r="RLB65" s="11"/>
      <c r="RLC65" s="6"/>
      <c r="RLF65" s="11"/>
      <c r="RLG65" s="6"/>
      <c r="RLJ65" s="11"/>
      <c r="RLK65" s="6"/>
      <c r="RLN65" s="11"/>
      <c r="RLO65" s="6"/>
      <c r="RLR65" s="11"/>
      <c r="RLS65" s="6"/>
      <c r="RLV65" s="11"/>
      <c r="RLW65" s="6"/>
      <c r="RLZ65" s="11"/>
      <c r="RMA65" s="6"/>
      <c r="RMD65" s="11"/>
      <c r="RME65" s="6"/>
      <c r="RMH65" s="11"/>
      <c r="RMI65" s="6"/>
      <c r="RML65" s="11"/>
      <c r="RMM65" s="6"/>
      <c r="RMP65" s="11"/>
      <c r="RMQ65" s="6"/>
      <c r="RMT65" s="11"/>
      <c r="RMU65" s="6"/>
      <c r="RMX65" s="11"/>
      <c r="RMY65" s="6"/>
      <c r="RNB65" s="11"/>
      <c r="RNC65" s="6"/>
      <c r="RNF65" s="11"/>
      <c r="RNG65" s="6"/>
      <c r="RNJ65" s="11"/>
      <c r="RNK65" s="6"/>
      <c r="RNN65" s="11"/>
      <c r="RNO65" s="6"/>
      <c r="RNR65" s="11"/>
      <c r="RNS65" s="6"/>
      <c r="RNV65" s="11"/>
      <c r="RNW65" s="6"/>
      <c r="RNZ65" s="11"/>
      <c r="ROA65" s="6"/>
      <c r="ROD65" s="11"/>
      <c r="ROE65" s="6"/>
      <c r="ROH65" s="11"/>
      <c r="ROI65" s="6"/>
      <c r="ROL65" s="11"/>
      <c r="ROM65" s="6"/>
      <c r="ROP65" s="11"/>
      <c r="ROQ65" s="6"/>
      <c r="ROT65" s="11"/>
      <c r="ROU65" s="6"/>
      <c r="ROX65" s="11"/>
      <c r="ROY65" s="6"/>
      <c r="RPB65" s="11"/>
      <c r="RPC65" s="6"/>
      <c r="RPF65" s="11"/>
      <c r="RPG65" s="6"/>
      <c r="RPJ65" s="11"/>
      <c r="RPK65" s="6"/>
      <c r="RPN65" s="11"/>
      <c r="RPO65" s="6"/>
      <c r="RPR65" s="11"/>
      <c r="RPS65" s="6"/>
      <c r="RPV65" s="11"/>
      <c r="RPW65" s="6"/>
      <c r="RPZ65" s="11"/>
      <c r="RQA65" s="6"/>
      <c r="RQD65" s="11"/>
      <c r="RQE65" s="6"/>
      <c r="RQH65" s="11"/>
      <c r="RQI65" s="6"/>
      <c r="RQL65" s="11"/>
      <c r="RQM65" s="6"/>
      <c r="RQP65" s="11"/>
      <c r="RQQ65" s="6"/>
      <c r="RQT65" s="11"/>
      <c r="RQU65" s="6"/>
      <c r="RQX65" s="11"/>
      <c r="RQY65" s="6"/>
      <c r="RRB65" s="11"/>
      <c r="RRC65" s="6"/>
      <c r="RRF65" s="11"/>
      <c r="RRG65" s="6"/>
      <c r="RRJ65" s="11"/>
      <c r="RRK65" s="6"/>
      <c r="RRN65" s="11"/>
      <c r="RRO65" s="6"/>
      <c r="RRR65" s="11"/>
      <c r="RRS65" s="6"/>
      <c r="RRV65" s="11"/>
      <c r="RRW65" s="6"/>
      <c r="RRZ65" s="11"/>
      <c r="RSA65" s="6"/>
      <c r="RSD65" s="11"/>
      <c r="RSE65" s="6"/>
      <c r="RSH65" s="11"/>
      <c r="RSI65" s="6"/>
      <c r="RSL65" s="11"/>
      <c r="RSM65" s="6"/>
      <c r="RSP65" s="11"/>
      <c r="RSQ65" s="6"/>
      <c r="RST65" s="11"/>
      <c r="RSU65" s="6"/>
      <c r="RSX65" s="11"/>
      <c r="RSY65" s="6"/>
      <c r="RTB65" s="11"/>
      <c r="RTC65" s="6"/>
      <c r="RTF65" s="11"/>
      <c r="RTG65" s="6"/>
      <c r="RTJ65" s="11"/>
      <c r="RTK65" s="6"/>
      <c r="RTN65" s="11"/>
      <c r="RTO65" s="6"/>
      <c r="RTR65" s="11"/>
      <c r="RTS65" s="6"/>
      <c r="RTV65" s="11"/>
      <c r="RTW65" s="6"/>
      <c r="RTZ65" s="11"/>
      <c r="RUA65" s="6"/>
      <c r="RUD65" s="11"/>
      <c r="RUE65" s="6"/>
      <c r="RUH65" s="11"/>
      <c r="RUI65" s="6"/>
      <c r="RUL65" s="11"/>
      <c r="RUM65" s="6"/>
      <c r="RUP65" s="11"/>
      <c r="RUQ65" s="6"/>
      <c r="RUT65" s="11"/>
      <c r="RUU65" s="6"/>
      <c r="RUX65" s="11"/>
      <c r="RUY65" s="6"/>
      <c r="RVB65" s="11"/>
      <c r="RVC65" s="6"/>
      <c r="RVF65" s="11"/>
      <c r="RVG65" s="6"/>
      <c r="RVJ65" s="11"/>
      <c r="RVK65" s="6"/>
      <c r="RVN65" s="11"/>
      <c r="RVO65" s="6"/>
      <c r="RVR65" s="11"/>
      <c r="RVS65" s="6"/>
      <c r="RVV65" s="11"/>
      <c r="RVW65" s="6"/>
      <c r="RVZ65" s="11"/>
      <c r="RWA65" s="6"/>
      <c r="RWD65" s="11"/>
      <c r="RWE65" s="6"/>
      <c r="RWH65" s="11"/>
      <c r="RWI65" s="6"/>
      <c r="RWL65" s="11"/>
      <c r="RWM65" s="6"/>
      <c r="RWP65" s="11"/>
      <c r="RWQ65" s="6"/>
      <c r="RWT65" s="11"/>
      <c r="RWU65" s="6"/>
      <c r="RWX65" s="11"/>
      <c r="RWY65" s="6"/>
      <c r="RXB65" s="11"/>
      <c r="RXC65" s="6"/>
      <c r="RXF65" s="11"/>
      <c r="RXG65" s="6"/>
      <c r="RXJ65" s="11"/>
      <c r="RXK65" s="6"/>
      <c r="RXN65" s="11"/>
      <c r="RXO65" s="6"/>
      <c r="RXR65" s="11"/>
      <c r="RXS65" s="6"/>
      <c r="RXV65" s="11"/>
      <c r="RXW65" s="6"/>
      <c r="RXZ65" s="11"/>
      <c r="RYA65" s="6"/>
      <c r="RYD65" s="11"/>
      <c r="RYE65" s="6"/>
      <c r="RYH65" s="11"/>
      <c r="RYI65" s="6"/>
      <c r="RYL65" s="11"/>
      <c r="RYM65" s="6"/>
      <c r="RYP65" s="11"/>
      <c r="RYQ65" s="6"/>
      <c r="RYT65" s="11"/>
      <c r="RYU65" s="6"/>
      <c r="RYX65" s="11"/>
      <c r="RYY65" s="6"/>
      <c r="RZB65" s="11"/>
      <c r="RZC65" s="6"/>
      <c r="RZF65" s="11"/>
      <c r="RZG65" s="6"/>
      <c r="RZJ65" s="11"/>
      <c r="RZK65" s="6"/>
      <c r="RZN65" s="11"/>
      <c r="RZO65" s="6"/>
      <c r="RZR65" s="11"/>
      <c r="RZS65" s="6"/>
      <c r="RZV65" s="11"/>
      <c r="RZW65" s="6"/>
      <c r="RZZ65" s="11"/>
      <c r="SAA65" s="6"/>
      <c r="SAD65" s="11"/>
      <c r="SAE65" s="6"/>
      <c r="SAH65" s="11"/>
      <c r="SAI65" s="6"/>
      <c r="SAL65" s="11"/>
      <c r="SAM65" s="6"/>
      <c r="SAP65" s="11"/>
      <c r="SAQ65" s="6"/>
      <c r="SAT65" s="11"/>
      <c r="SAU65" s="6"/>
      <c r="SAX65" s="11"/>
      <c r="SAY65" s="6"/>
      <c r="SBB65" s="11"/>
      <c r="SBC65" s="6"/>
      <c r="SBF65" s="11"/>
      <c r="SBG65" s="6"/>
      <c r="SBJ65" s="11"/>
      <c r="SBK65" s="6"/>
      <c r="SBN65" s="11"/>
      <c r="SBO65" s="6"/>
      <c r="SBR65" s="11"/>
      <c r="SBS65" s="6"/>
      <c r="SBV65" s="11"/>
      <c r="SBW65" s="6"/>
      <c r="SBZ65" s="11"/>
      <c r="SCA65" s="6"/>
      <c r="SCD65" s="11"/>
      <c r="SCE65" s="6"/>
      <c r="SCH65" s="11"/>
      <c r="SCI65" s="6"/>
      <c r="SCL65" s="11"/>
      <c r="SCM65" s="6"/>
      <c r="SCP65" s="11"/>
      <c r="SCQ65" s="6"/>
      <c r="SCT65" s="11"/>
      <c r="SCU65" s="6"/>
      <c r="SCX65" s="11"/>
      <c r="SCY65" s="6"/>
      <c r="SDB65" s="11"/>
      <c r="SDC65" s="6"/>
      <c r="SDF65" s="11"/>
      <c r="SDG65" s="6"/>
      <c r="SDJ65" s="11"/>
      <c r="SDK65" s="6"/>
      <c r="SDN65" s="11"/>
      <c r="SDO65" s="6"/>
      <c r="SDR65" s="11"/>
      <c r="SDS65" s="6"/>
      <c r="SDV65" s="11"/>
      <c r="SDW65" s="6"/>
      <c r="SDZ65" s="11"/>
      <c r="SEA65" s="6"/>
      <c r="SED65" s="11"/>
      <c r="SEE65" s="6"/>
      <c r="SEH65" s="11"/>
      <c r="SEI65" s="6"/>
      <c r="SEL65" s="11"/>
      <c r="SEM65" s="6"/>
      <c r="SEP65" s="11"/>
      <c r="SEQ65" s="6"/>
      <c r="SET65" s="11"/>
      <c r="SEU65" s="6"/>
      <c r="SEX65" s="11"/>
      <c r="SEY65" s="6"/>
      <c r="SFB65" s="11"/>
      <c r="SFC65" s="6"/>
      <c r="SFF65" s="11"/>
      <c r="SFG65" s="6"/>
      <c r="SFJ65" s="11"/>
      <c r="SFK65" s="6"/>
      <c r="SFN65" s="11"/>
      <c r="SFO65" s="6"/>
      <c r="SFR65" s="11"/>
      <c r="SFS65" s="6"/>
      <c r="SFV65" s="11"/>
      <c r="SFW65" s="6"/>
      <c r="SFZ65" s="11"/>
      <c r="SGA65" s="6"/>
      <c r="SGD65" s="11"/>
      <c r="SGE65" s="6"/>
      <c r="SGH65" s="11"/>
      <c r="SGI65" s="6"/>
      <c r="SGL65" s="11"/>
      <c r="SGM65" s="6"/>
      <c r="SGP65" s="11"/>
      <c r="SGQ65" s="6"/>
      <c r="SGT65" s="11"/>
      <c r="SGU65" s="6"/>
      <c r="SGX65" s="11"/>
      <c r="SGY65" s="6"/>
      <c r="SHB65" s="11"/>
      <c r="SHC65" s="6"/>
      <c r="SHF65" s="11"/>
      <c r="SHG65" s="6"/>
      <c r="SHJ65" s="11"/>
      <c r="SHK65" s="6"/>
      <c r="SHN65" s="11"/>
      <c r="SHO65" s="6"/>
      <c r="SHR65" s="11"/>
      <c r="SHS65" s="6"/>
      <c r="SHV65" s="11"/>
      <c r="SHW65" s="6"/>
      <c r="SHZ65" s="11"/>
      <c r="SIA65" s="6"/>
      <c r="SID65" s="11"/>
      <c r="SIE65" s="6"/>
      <c r="SIH65" s="11"/>
      <c r="SII65" s="6"/>
      <c r="SIL65" s="11"/>
      <c r="SIM65" s="6"/>
      <c r="SIP65" s="11"/>
      <c r="SIQ65" s="6"/>
      <c r="SIT65" s="11"/>
      <c r="SIU65" s="6"/>
      <c r="SIX65" s="11"/>
      <c r="SIY65" s="6"/>
      <c r="SJB65" s="11"/>
      <c r="SJC65" s="6"/>
      <c r="SJF65" s="11"/>
      <c r="SJG65" s="6"/>
      <c r="SJJ65" s="11"/>
      <c r="SJK65" s="6"/>
      <c r="SJN65" s="11"/>
      <c r="SJO65" s="6"/>
      <c r="SJR65" s="11"/>
      <c r="SJS65" s="6"/>
      <c r="SJV65" s="11"/>
      <c r="SJW65" s="6"/>
      <c r="SJZ65" s="11"/>
      <c r="SKA65" s="6"/>
      <c r="SKD65" s="11"/>
      <c r="SKE65" s="6"/>
      <c r="SKH65" s="11"/>
      <c r="SKI65" s="6"/>
      <c r="SKL65" s="11"/>
      <c r="SKM65" s="6"/>
      <c r="SKP65" s="11"/>
      <c r="SKQ65" s="6"/>
      <c r="SKT65" s="11"/>
      <c r="SKU65" s="6"/>
      <c r="SKX65" s="11"/>
      <c r="SKY65" s="6"/>
      <c r="SLB65" s="11"/>
      <c r="SLC65" s="6"/>
      <c r="SLF65" s="11"/>
      <c r="SLG65" s="6"/>
      <c r="SLJ65" s="11"/>
      <c r="SLK65" s="6"/>
      <c r="SLN65" s="11"/>
      <c r="SLO65" s="6"/>
      <c r="SLR65" s="11"/>
      <c r="SLS65" s="6"/>
      <c r="SLV65" s="11"/>
      <c r="SLW65" s="6"/>
      <c r="SLZ65" s="11"/>
      <c r="SMA65" s="6"/>
      <c r="SMD65" s="11"/>
      <c r="SME65" s="6"/>
      <c r="SMH65" s="11"/>
      <c r="SMI65" s="6"/>
      <c r="SML65" s="11"/>
      <c r="SMM65" s="6"/>
      <c r="SMP65" s="11"/>
      <c r="SMQ65" s="6"/>
      <c r="SMT65" s="11"/>
      <c r="SMU65" s="6"/>
      <c r="SMX65" s="11"/>
      <c r="SMY65" s="6"/>
      <c r="SNB65" s="11"/>
      <c r="SNC65" s="6"/>
      <c r="SNF65" s="11"/>
      <c r="SNG65" s="6"/>
      <c r="SNJ65" s="11"/>
      <c r="SNK65" s="6"/>
      <c r="SNN65" s="11"/>
      <c r="SNO65" s="6"/>
      <c r="SNR65" s="11"/>
      <c r="SNS65" s="6"/>
      <c r="SNV65" s="11"/>
      <c r="SNW65" s="6"/>
      <c r="SNZ65" s="11"/>
      <c r="SOA65" s="6"/>
      <c r="SOD65" s="11"/>
      <c r="SOE65" s="6"/>
      <c r="SOH65" s="11"/>
      <c r="SOI65" s="6"/>
      <c r="SOL65" s="11"/>
      <c r="SOM65" s="6"/>
      <c r="SOP65" s="11"/>
      <c r="SOQ65" s="6"/>
      <c r="SOT65" s="11"/>
      <c r="SOU65" s="6"/>
      <c r="SOX65" s="11"/>
      <c r="SOY65" s="6"/>
      <c r="SPB65" s="11"/>
      <c r="SPC65" s="6"/>
      <c r="SPF65" s="11"/>
      <c r="SPG65" s="6"/>
      <c r="SPJ65" s="11"/>
      <c r="SPK65" s="6"/>
      <c r="SPN65" s="11"/>
      <c r="SPO65" s="6"/>
      <c r="SPR65" s="11"/>
      <c r="SPS65" s="6"/>
      <c r="SPV65" s="11"/>
      <c r="SPW65" s="6"/>
      <c r="SPZ65" s="11"/>
      <c r="SQA65" s="6"/>
      <c r="SQD65" s="11"/>
      <c r="SQE65" s="6"/>
      <c r="SQH65" s="11"/>
      <c r="SQI65" s="6"/>
      <c r="SQL65" s="11"/>
      <c r="SQM65" s="6"/>
      <c r="SQP65" s="11"/>
      <c r="SQQ65" s="6"/>
      <c r="SQT65" s="11"/>
      <c r="SQU65" s="6"/>
      <c r="SQX65" s="11"/>
      <c r="SQY65" s="6"/>
      <c r="SRB65" s="11"/>
      <c r="SRC65" s="6"/>
      <c r="SRF65" s="11"/>
      <c r="SRG65" s="6"/>
      <c r="SRJ65" s="11"/>
      <c r="SRK65" s="6"/>
      <c r="SRN65" s="11"/>
      <c r="SRO65" s="6"/>
      <c r="SRR65" s="11"/>
      <c r="SRS65" s="6"/>
      <c r="SRV65" s="11"/>
      <c r="SRW65" s="6"/>
      <c r="SRZ65" s="11"/>
      <c r="SSA65" s="6"/>
      <c r="SSD65" s="11"/>
      <c r="SSE65" s="6"/>
      <c r="SSH65" s="11"/>
      <c r="SSI65" s="6"/>
      <c r="SSL65" s="11"/>
      <c r="SSM65" s="6"/>
      <c r="SSP65" s="11"/>
      <c r="SSQ65" s="6"/>
      <c r="SST65" s="11"/>
      <c r="SSU65" s="6"/>
      <c r="SSX65" s="11"/>
      <c r="SSY65" s="6"/>
      <c r="STB65" s="11"/>
      <c r="STC65" s="6"/>
      <c r="STF65" s="11"/>
      <c r="STG65" s="6"/>
      <c r="STJ65" s="11"/>
      <c r="STK65" s="6"/>
      <c r="STN65" s="11"/>
      <c r="STO65" s="6"/>
      <c r="STR65" s="11"/>
      <c r="STS65" s="6"/>
      <c r="STV65" s="11"/>
      <c r="STW65" s="6"/>
      <c r="STZ65" s="11"/>
      <c r="SUA65" s="6"/>
      <c r="SUD65" s="11"/>
      <c r="SUE65" s="6"/>
      <c r="SUH65" s="11"/>
      <c r="SUI65" s="6"/>
      <c r="SUL65" s="11"/>
      <c r="SUM65" s="6"/>
      <c r="SUP65" s="11"/>
      <c r="SUQ65" s="6"/>
      <c r="SUT65" s="11"/>
      <c r="SUU65" s="6"/>
      <c r="SUX65" s="11"/>
      <c r="SUY65" s="6"/>
      <c r="SVB65" s="11"/>
      <c r="SVC65" s="6"/>
      <c r="SVF65" s="11"/>
      <c r="SVG65" s="6"/>
      <c r="SVJ65" s="11"/>
      <c r="SVK65" s="6"/>
      <c r="SVN65" s="11"/>
      <c r="SVO65" s="6"/>
      <c r="SVR65" s="11"/>
      <c r="SVS65" s="6"/>
      <c r="SVV65" s="11"/>
      <c r="SVW65" s="6"/>
      <c r="SVZ65" s="11"/>
      <c r="SWA65" s="6"/>
      <c r="SWD65" s="11"/>
      <c r="SWE65" s="6"/>
      <c r="SWH65" s="11"/>
      <c r="SWI65" s="6"/>
      <c r="SWL65" s="11"/>
      <c r="SWM65" s="6"/>
      <c r="SWP65" s="11"/>
      <c r="SWQ65" s="6"/>
      <c r="SWT65" s="11"/>
      <c r="SWU65" s="6"/>
      <c r="SWX65" s="11"/>
      <c r="SWY65" s="6"/>
      <c r="SXB65" s="11"/>
      <c r="SXC65" s="6"/>
      <c r="SXF65" s="11"/>
      <c r="SXG65" s="6"/>
      <c r="SXJ65" s="11"/>
      <c r="SXK65" s="6"/>
      <c r="SXN65" s="11"/>
      <c r="SXO65" s="6"/>
      <c r="SXR65" s="11"/>
      <c r="SXS65" s="6"/>
      <c r="SXV65" s="11"/>
      <c r="SXW65" s="6"/>
      <c r="SXZ65" s="11"/>
      <c r="SYA65" s="6"/>
      <c r="SYD65" s="11"/>
      <c r="SYE65" s="6"/>
      <c r="SYH65" s="11"/>
      <c r="SYI65" s="6"/>
      <c r="SYL65" s="11"/>
      <c r="SYM65" s="6"/>
      <c r="SYP65" s="11"/>
      <c r="SYQ65" s="6"/>
      <c r="SYT65" s="11"/>
      <c r="SYU65" s="6"/>
      <c r="SYX65" s="11"/>
      <c r="SYY65" s="6"/>
      <c r="SZB65" s="11"/>
      <c r="SZC65" s="6"/>
      <c r="SZF65" s="11"/>
      <c r="SZG65" s="6"/>
      <c r="SZJ65" s="11"/>
      <c r="SZK65" s="6"/>
      <c r="SZN65" s="11"/>
      <c r="SZO65" s="6"/>
      <c r="SZR65" s="11"/>
      <c r="SZS65" s="6"/>
      <c r="SZV65" s="11"/>
      <c r="SZW65" s="6"/>
      <c r="SZZ65" s="11"/>
      <c r="TAA65" s="6"/>
      <c r="TAD65" s="11"/>
      <c r="TAE65" s="6"/>
      <c r="TAH65" s="11"/>
      <c r="TAI65" s="6"/>
      <c r="TAL65" s="11"/>
      <c r="TAM65" s="6"/>
      <c r="TAP65" s="11"/>
      <c r="TAQ65" s="6"/>
      <c r="TAT65" s="11"/>
      <c r="TAU65" s="6"/>
      <c r="TAX65" s="11"/>
      <c r="TAY65" s="6"/>
      <c r="TBB65" s="11"/>
      <c r="TBC65" s="6"/>
      <c r="TBF65" s="11"/>
      <c r="TBG65" s="6"/>
      <c r="TBJ65" s="11"/>
      <c r="TBK65" s="6"/>
      <c r="TBN65" s="11"/>
      <c r="TBO65" s="6"/>
      <c r="TBR65" s="11"/>
      <c r="TBS65" s="6"/>
      <c r="TBV65" s="11"/>
      <c r="TBW65" s="6"/>
      <c r="TBZ65" s="11"/>
      <c r="TCA65" s="6"/>
      <c r="TCD65" s="11"/>
      <c r="TCE65" s="6"/>
      <c r="TCH65" s="11"/>
      <c r="TCI65" s="6"/>
      <c r="TCL65" s="11"/>
      <c r="TCM65" s="6"/>
      <c r="TCP65" s="11"/>
      <c r="TCQ65" s="6"/>
      <c r="TCT65" s="11"/>
      <c r="TCU65" s="6"/>
      <c r="TCX65" s="11"/>
      <c r="TCY65" s="6"/>
      <c r="TDB65" s="11"/>
      <c r="TDC65" s="6"/>
      <c r="TDF65" s="11"/>
      <c r="TDG65" s="6"/>
      <c r="TDJ65" s="11"/>
      <c r="TDK65" s="6"/>
      <c r="TDN65" s="11"/>
      <c r="TDO65" s="6"/>
      <c r="TDR65" s="11"/>
      <c r="TDS65" s="6"/>
      <c r="TDV65" s="11"/>
      <c r="TDW65" s="6"/>
      <c r="TDZ65" s="11"/>
      <c r="TEA65" s="6"/>
      <c r="TED65" s="11"/>
      <c r="TEE65" s="6"/>
      <c r="TEH65" s="11"/>
      <c r="TEI65" s="6"/>
      <c r="TEL65" s="11"/>
      <c r="TEM65" s="6"/>
      <c r="TEP65" s="11"/>
      <c r="TEQ65" s="6"/>
      <c r="TET65" s="11"/>
      <c r="TEU65" s="6"/>
      <c r="TEX65" s="11"/>
      <c r="TEY65" s="6"/>
      <c r="TFB65" s="11"/>
      <c r="TFC65" s="6"/>
      <c r="TFF65" s="11"/>
      <c r="TFG65" s="6"/>
      <c r="TFJ65" s="11"/>
      <c r="TFK65" s="6"/>
      <c r="TFN65" s="11"/>
      <c r="TFO65" s="6"/>
      <c r="TFR65" s="11"/>
      <c r="TFS65" s="6"/>
      <c r="TFV65" s="11"/>
      <c r="TFW65" s="6"/>
      <c r="TFZ65" s="11"/>
      <c r="TGA65" s="6"/>
      <c r="TGD65" s="11"/>
      <c r="TGE65" s="6"/>
      <c r="TGH65" s="11"/>
      <c r="TGI65" s="6"/>
      <c r="TGL65" s="11"/>
      <c r="TGM65" s="6"/>
      <c r="TGP65" s="11"/>
      <c r="TGQ65" s="6"/>
      <c r="TGT65" s="11"/>
      <c r="TGU65" s="6"/>
      <c r="TGX65" s="11"/>
      <c r="TGY65" s="6"/>
      <c r="THB65" s="11"/>
      <c r="THC65" s="6"/>
      <c r="THF65" s="11"/>
      <c r="THG65" s="6"/>
      <c r="THJ65" s="11"/>
      <c r="THK65" s="6"/>
      <c r="THN65" s="11"/>
      <c r="THO65" s="6"/>
      <c r="THR65" s="11"/>
      <c r="THS65" s="6"/>
      <c r="THV65" s="11"/>
      <c r="THW65" s="6"/>
      <c r="THZ65" s="11"/>
      <c r="TIA65" s="6"/>
      <c r="TID65" s="11"/>
      <c r="TIE65" s="6"/>
      <c r="TIH65" s="11"/>
      <c r="TII65" s="6"/>
      <c r="TIL65" s="11"/>
      <c r="TIM65" s="6"/>
      <c r="TIP65" s="11"/>
      <c r="TIQ65" s="6"/>
      <c r="TIT65" s="11"/>
      <c r="TIU65" s="6"/>
      <c r="TIX65" s="11"/>
      <c r="TIY65" s="6"/>
      <c r="TJB65" s="11"/>
      <c r="TJC65" s="6"/>
      <c r="TJF65" s="11"/>
      <c r="TJG65" s="6"/>
      <c r="TJJ65" s="11"/>
      <c r="TJK65" s="6"/>
      <c r="TJN65" s="11"/>
      <c r="TJO65" s="6"/>
      <c r="TJR65" s="11"/>
      <c r="TJS65" s="6"/>
      <c r="TJV65" s="11"/>
      <c r="TJW65" s="6"/>
      <c r="TJZ65" s="11"/>
      <c r="TKA65" s="6"/>
      <c r="TKD65" s="11"/>
      <c r="TKE65" s="6"/>
      <c r="TKH65" s="11"/>
      <c r="TKI65" s="6"/>
      <c r="TKL65" s="11"/>
      <c r="TKM65" s="6"/>
      <c r="TKP65" s="11"/>
      <c r="TKQ65" s="6"/>
      <c r="TKT65" s="11"/>
      <c r="TKU65" s="6"/>
      <c r="TKX65" s="11"/>
      <c r="TKY65" s="6"/>
      <c r="TLB65" s="11"/>
      <c r="TLC65" s="6"/>
      <c r="TLF65" s="11"/>
      <c r="TLG65" s="6"/>
      <c r="TLJ65" s="11"/>
      <c r="TLK65" s="6"/>
      <c r="TLN65" s="11"/>
      <c r="TLO65" s="6"/>
      <c r="TLR65" s="11"/>
      <c r="TLS65" s="6"/>
      <c r="TLV65" s="11"/>
      <c r="TLW65" s="6"/>
      <c r="TLZ65" s="11"/>
      <c r="TMA65" s="6"/>
      <c r="TMD65" s="11"/>
      <c r="TME65" s="6"/>
      <c r="TMH65" s="11"/>
      <c r="TMI65" s="6"/>
      <c r="TML65" s="11"/>
      <c r="TMM65" s="6"/>
      <c r="TMP65" s="11"/>
      <c r="TMQ65" s="6"/>
      <c r="TMT65" s="11"/>
      <c r="TMU65" s="6"/>
      <c r="TMX65" s="11"/>
      <c r="TMY65" s="6"/>
      <c r="TNB65" s="11"/>
      <c r="TNC65" s="6"/>
      <c r="TNF65" s="11"/>
      <c r="TNG65" s="6"/>
      <c r="TNJ65" s="11"/>
      <c r="TNK65" s="6"/>
      <c r="TNN65" s="11"/>
      <c r="TNO65" s="6"/>
      <c r="TNR65" s="11"/>
      <c r="TNS65" s="6"/>
      <c r="TNV65" s="11"/>
      <c r="TNW65" s="6"/>
      <c r="TNZ65" s="11"/>
      <c r="TOA65" s="6"/>
      <c r="TOD65" s="11"/>
      <c r="TOE65" s="6"/>
      <c r="TOH65" s="11"/>
      <c r="TOI65" s="6"/>
      <c r="TOL65" s="11"/>
      <c r="TOM65" s="6"/>
      <c r="TOP65" s="11"/>
      <c r="TOQ65" s="6"/>
      <c r="TOT65" s="11"/>
      <c r="TOU65" s="6"/>
      <c r="TOX65" s="11"/>
      <c r="TOY65" s="6"/>
      <c r="TPB65" s="11"/>
      <c r="TPC65" s="6"/>
      <c r="TPF65" s="11"/>
      <c r="TPG65" s="6"/>
      <c r="TPJ65" s="11"/>
      <c r="TPK65" s="6"/>
      <c r="TPN65" s="11"/>
      <c r="TPO65" s="6"/>
      <c r="TPR65" s="11"/>
      <c r="TPS65" s="6"/>
      <c r="TPV65" s="11"/>
      <c r="TPW65" s="6"/>
      <c r="TPZ65" s="11"/>
      <c r="TQA65" s="6"/>
      <c r="TQD65" s="11"/>
      <c r="TQE65" s="6"/>
      <c r="TQH65" s="11"/>
      <c r="TQI65" s="6"/>
      <c r="TQL65" s="11"/>
      <c r="TQM65" s="6"/>
      <c r="TQP65" s="11"/>
      <c r="TQQ65" s="6"/>
      <c r="TQT65" s="11"/>
      <c r="TQU65" s="6"/>
      <c r="TQX65" s="11"/>
      <c r="TQY65" s="6"/>
      <c r="TRB65" s="11"/>
      <c r="TRC65" s="6"/>
      <c r="TRF65" s="11"/>
      <c r="TRG65" s="6"/>
      <c r="TRJ65" s="11"/>
      <c r="TRK65" s="6"/>
      <c r="TRN65" s="11"/>
      <c r="TRO65" s="6"/>
      <c r="TRR65" s="11"/>
      <c r="TRS65" s="6"/>
      <c r="TRV65" s="11"/>
      <c r="TRW65" s="6"/>
      <c r="TRZ65" s="11"/>
      <c r="TSA65" s="6"/>
      <c r="TSD65" s="11"/>
      <c r="TSE65" s="6"/>
      <c r="TSH65" s="11"/>
      <c r="TSI65" s="6"/>
      <c r="TSL65" s="11"/>
      <c r="TSM65" s="6"/>
      <c r="TSP65" s="11"/>
      <c r="TSQ65" s="6"/>
      <c r="TST65" s="11"/>
      <c r="TSU65" s="6"/>
      <c r="TSX65" s="11"/>
      <c r="TSY65" s="6"/>
      <c r="TTB65" s="11"/>
      <c r="TTC65" s="6"/>
      <c r="TTF65" s="11"/>
      <c r="TTG65" s="6"/>
      <c r="TTJ65" s="11"/>
      <c r="TTK65" s="6"/>
      <c r="TTN65" s="11"/>
      <c r="TTO65" s="6"/>
      <c r="TTR65" s="11"/>
      <c r="TTS65" s="6"/>
      <c r="TTV65" s="11"/>
      <c r="TTW65" s="6"/>
      <c r="TTZ65" s="11"/>
      <c r="TUA65" s="6"/>
      <c r="TUD65" s="11"/>
      <c r="TUE65" s="6"/>
      <c r="TUH65" s="11"/>
      <c r="TUI65" s="6"/>
      <c r="TUL65" s="11"/>
      <c r="TUM65" s="6"/>
      <c r="TUP65" s="11"/>
      <c r="TUQ65" s="6"/>
      <c r="TUT65" s="11"/>
      <c r="TUU65" s="6"/>
      <c r="TUX65" s="11"/>
      <c r="TUY65" s="6"/>
      <c r="TVB65" s="11"/>
      <c r="TVC65" s="6"/>
      <c r="TVF65" s="11"/>
      <c r="TVG65" s="6"/>
      <c r="TVJ65" s="11"/>
      <c r="TVK65" s="6"/>
      <c r="TVN65" s="11"/>
      <c r="TVO65" s="6"/>
      <c r="TVR65" s="11"/>
      <c r="TVS65" s="6"/>
      <c r="TVV65" s="11"/>
      <c r="TVW65" s="6"/>
      <c r="TVZ65" s="11"/>
      <c r="TWA65" s="6"/>
      <c r="TWD65" s="11"/>
      <c r="TWE65" s="6"/>
      <c r="TWH65" s="11"/>
      <c r="TWI65" s="6"/>
      <c r="TWL65" s="11"/>
      <c r="TWM65" s="6"/>
      <c r="TWP65" s="11"/>
      <c r="TWQ65" s="6"/>
      <c r="TWT65" s="11"/>
      <c r="TWU65" s="6"/>
      <c r="TWX65" s="11"/>
      <c r="TWY65" s="6"/>
      <c r="TXB65" s="11"/>
      <c r="TXC65" s="6"/>
      <c r="TXF65" s="11"/>
      <c r="TXG65" s="6"/>
      <c r="TXJ65" s="11"/>
      <c r="TXK65" s="6"/>
      <c r="TXN65" s="11"/>
      <c r="TXO65" s="6"/>
      <c r="TXR65" s="11"/>
      <c r="TXS65" s="6"/>
      <c r="TXV65" s="11"/>
      <c r="TXW65" s="6"/>
      <c r="TXZ65" s="11"/>
      <c r="TYA65" s="6"/>
      <c r="TYD65" s="11"/>
      <c r="TYE65" s="6"/>
      <c r="TYH65" s="11"/>
      <c r="TYI65" s="6"/>
      <c r="TYL65" s="11"/>
      <c r="TYM65" s="6"/>
      <c r="TYP65" s="11"/>
      <c r="TYQ65" s="6"/>
      <c r="TYT65" s="11"/>
      <c r="TYU65" s="6"/>
      <c r="TYX65" s="11"/>
      <c r="TYY65" s="6"/>
      <c r="TZB65" s="11"/>
      <c r="TZC65" s="6"/>
      <c r="TZF65" s="11"/>
      <c r="TZG65" s="6"/>
      <c r="TZJ65" s="11"/>
      <c r="TZK65" s="6"/>
      <c r="TZN65" s="11"/>
      <c r="TZO65" s="6"/>
      <c r="TZR65" s="11"/>
      <c r="TZS65" s="6"/>
      <c r="TZV65" s="11"/>
      <c r="TZW65" s="6"/>
      <c r="TZZ65" s="11"/>
      <c r="UAA65" s="6"/>
      <c r="UAD65" s="11"/>
      <c r="UAE65" s="6"/>
      <c r="UAH65" s="11"/>
      <c r="UAI65" s="6"/>
      <c r="UAL65" s="11"/>
      <c r="UAM65" s="6"/>
      <c r="UAP65" s="11"/>
      <c r="UAQ65" s="6"/>
      <c r="UAT65" s="11"/>
      <c r="UAU65" s="6"/>
      <c r="UAX65" s="11"/>
      <c r="UAY65" s="6"/>
      <c r="UBB65" s="11"/>
      <c r="UBC65" s="6"/>
      <c r="UBF65" s="11"/>
      <c r="UBG65" s="6"/>
      <c r="UBJ65" s="11"/>
      <c r="UBK65" s="6"/>
      <c r="UBN65" s="11"/>
      <c r="UBO65" s="6"/>
      <c r="UBR65" s="11"/>
      <c r="UBS65" s="6"/>
      <c r="UBV65" s="11"/>
      <c r="UBW65" s="6"/>
      <c r="UBZ65" s="11"/>
      <c r="UCA65" s="6"/>
      <c r="UCD65" s="11"/>
      <c r="UCE65" s="6"/>
      <c r="UCH65" s="11"/>
      <c r="UCI65" s="6"/>
      <c r="UCL65" s="11"/>
      <c r="UCM65" s="6"/>
      <c r="UCP65" s="11"/>
      <c r="UCQ65" s="6"/>
      <c r="UCT65" s="11"/>
      <c r="UCU65" s="6"/>
      <c r="UCX65" s="11"/>
      <c r="UCY65" s="6"/>
      <c r="UDB65" s="11"/>
      <c r="UDC65" s="6"/>
      <c r="UDF65" s="11"/>
      <c r="UDG65" s="6"/>
      <c r="UDJ65" s="11"/>
      <c r="UDK65" s="6"/>
      <c r="UDN65" s="11"/>
      <c r="UDO65" s="6"/>
      <c r="UDR65" s="11"/>
      <c r="UDS65" s="6"/>
      <c r="UDV65" s="11"/>
      <c r="UDW65" s="6"/>
      <c r="UDZ65" s="11"/>
      <c r="UEA65" s="6"/>
      <c r="UED65" s="11"/>
      <c r="UEE65" s="6"/>
      <c r="UEH65" s="11"/>
      <c r="UEI65" s="6"/>
      <c r="UEL65" s="11"/>
      <c r="UEM65" s="6"/>
      <c r="UEP65" s="11"/>
      <c r="UEQ65" s="6"/>
      <c r="UET65" s="11"/>
      <c r="UEU65" s="6"/>
      <c r="UEX65" s="11"/>
      <c r="UEY65" s="6"/>
      <c r="UFB65" s="11"/>
      <c r="UFC65" s="6"/>
      <c r="UFF65" s="11"/>
      <c r="UFG65" s="6"/>
      <c r="UFJ65" s="11"/>
      <c r="UFK65" s="6"/>
      <c r="UFN65" s="11"/>
      <c r="UFO65" s="6"/>
      <c r="UFR65" s="11"/>
      <c r="UFS65" s="6"/>
      <c r="UFV65" s="11"/>
      <c r="UFW65" s="6"/>
      <c r="UFZ65" s="11"/>
      <c r="UGA65" s="6"/>
      <c r="UGD65" s="11"/>
      <c r="UGE65" s="6"/>
      <c r="UGH65" s="11"/>
      <c r="UGI65" s="6"/>
      <c r="UGL65" s="11"/>
      <c r="UGM65" s="6"/>
      <c r="UGP65" s="11"/>
      <c r="UGQ65" s="6"/>
      <c r="UGT65" s="11"/>
      <c r="UGU65" s="6"/>
      <c r="UGX65" s="11"/>
      <c r="UGY65" s="6"/>
      <c r="UHB65" s="11"/>
      <c r="UHC65" s="6"/>
      <c r="UHF65" s="11"/>
      <c r="UHG65" s="6"/>
      <c r="UHJ65" s="11"/>
      <c r="UHK65" s="6"/>
      <c r="UHN65" s="11"/>
      <c r="UHO65" s="6"/>
      <c r="UHR65" s="11"/>
      <c r="UHS65" s="6"/>
      <c r="UHV65" s="11"/>
      <c r="UHW65" s="6"/>
      <c r="UHZ65" s="11"/>
      <c r="UIA65" s="6"/>
      <c r="UID65" s="11"/>
      <c r="UIE65" s="6"/>
      <c r="UIH65" s="11"/>
      <c r="UII65" s="6"/>
      <c r="UIL65" s="11"/>
      <c r="UIM65" s="6"/>
      <c r="UIP65" s="11"/>
      <c r="UIQ65" s="6"/>
      <c r="UIT65" s="11"/>
      <c r="UIU65" s="6"/>
      <c r="UIX65" s="11"/>
      <c r="UIY65" s="6"/>
      <c r="UJB65" s="11"/>
      <c r="UJC65" s="6"/>
      <c r="UJF65" s="11"/>
      <c r="UJG65" s="6"/>
      <c r="UJJ65" s="11"/>
      <c r="UJK65" s="6"/>
      <c r="UJN65" s="11"/>
      <c r="UJO65" s="6"/>
      <c r="UJR65" s="11"/>
      <c r="UJS65" s="6"/>
      <c r="UJV65" s="11"/>
      <c r="UJW65" s="6"/>
      <c r="UJZ65" s="11"/>
      <c r="UKA65" s="6"/>
      <c r="UKD65" s="11"/>
      <c r="UKE65" s="6"/>
      <c r="UKH65" s="11"/>
      <c r="UKI65" s="6"/>
      <c r="UKL65" s="11"/>
      <c r="UKM65" s="6"/>
      <c r="UKP65" s="11"/>
      <c r="UKQ65" s="6"/>
      <c r="UKT65" s="11"/>
      <c r="UKU65" s="6"/>
      <c r="UKX65" s="11"/>
      <c r="UKY65" s="6"/>
      <c r="ULB65" s="11"/>
      <c r="ULC65" s="6"/>
      <c r="ULF65" s="11"/>
      <c r="ULG65" s="6"/>
      <c r="ULJ65" s="11"/>
      <c r="ULK65" s="6"/>
      <c r="ULN65" s="11"/>
      <c r="ULO65" s="6"/>
      <c r="ULR65" s="11"/>
      <c r="ULS65" s="6"/>
      <c r="ULV65" s="11"/>
      <c r="ULW65" s="6"/>
      <c r="ULZ65" s="11"/>
      <c r="UMA65" s="6"/>
      <c r="UMD65" s="11"/>
      <c r="UME65" s="6"/>
      <c r="UMH65" s="11"/>
      <c r="UMI65" s="6"/>
      <c r="UML65" s="11"/>
      <c r="UMM65" s="6"/>
      <c r="UMP65" s="11"/>
      <c r="UMQ65" s="6"/>
      <c r="UMT65" s="11"/>
      <c r="UMU65" s="6"/>
      <c r="UMX65" s="11"/>
      <c r="UMY65" s="6"/>
      <c r="UNB65" s="11"/>
      <c r="UNC65" s="6"/>
      <c r="UNF65" s="11"/>
      <c r="UNG65" s="6"/>
      <c r="UNJ65" s="11"/>
      <c r="UNK65" s="6"/>
      <c r="UNN65" s="11"/>
      <c r="UNO65" s="6"/>
      <c r="UNR65" s="11"/>
      <c r="UNS65" s="6"/>
      <c r="UNV65" s="11"/>
      <c r="UNW65" s="6"/>
      <c r="UNZ65" s="11"/>
      <c r="UOA65" s="6"/>
      <c r="UOD65" s="11"/>
      <c r="UOE65" s="6"/>
      <c r="UOH65" s="11"/>
      <c r="UOI65" s="6"/>
      <c r="UOL65" s="11"/>
      <c r="UOM65" s="6"/>
      <c r="UOP65" s="11"/>
      <c r="UOQ65" s="6"/>
      <c r="UOT65" s="11"/>
      <c r="UOU65" s="6"/>
      <c r="UOX65" s="11"/>
      <c r="UOY65" s="6"/>
      <c r="UPB65" s="11"/>
      <c r="UPC65" s="6"/>
      <c r="UPF65" s="11"/>
      <c r="UPG65" s="6"/>
      <c r="UPJ65" s="11"/>
      <c r="UPK65" s="6"/>
      <c r="UPN65" s="11"/>
      <c r="UPO65" s="6"/>
      <c r="UPR65" s="11"/>
      <c r="UPS65" s="6"/>
      <c r="UPV65" s="11"/>
      <c r="UPW65" s="6"/>
      <c r="UPZ65" s="11"/>
      <c r="UQA65" s="6"/>
      <c r="UQD65" s="11"/>
      <c r="UQE65" s="6"/>
      <c r="UQH65" s="11"/>
      <c r="UQI65" s="6"/>
      <c r="UQL65" s="11"/>
      <c r="UQM65" s="6"/>
      <c r="UQP65" s="11"/>
      <c r="UQQ65" s="6"/>
      <c r="UQT65" s="11"/>
      <c r="UQU65" s="6"/>
      <c r="UQX65" s="11"/>
      <c r="UQY65" s="6"/>
      <c r="URB65" s="11"/>
      <c r="URC65" s="6"/>
      <c r="URF65" s="11"/>
      <c r="URG65" s="6"/>
      <c r="URJ65" s="11"/>
      <c r="URK65" s="6"/>
      <c r="URN65" s="11"/>
      <c r="URO65" s="6"/>
      <c r="URR65" s="11"/>
      <c r="URS65" s="6"/>
      <c r="URV65" s="11"/>
      <c r="URW65" s="6"/>
      <c r="URZ65" s="11"/>
      <c r="USA65" s="6"/>
      <c r="USD65" s="11"/>
      <c r="USE65" s="6"/>
      <c r="USH65" s="11"/>
      <c r="USI65" s="6"/>
      <c r="USL65" s="11"/>
      <c r="USM65" s="6"/>
      <c r="USP65" s="11"/>
      <c r="USQ65" s="6"/>
      <c r="UST65" s="11"/>
      <c r="USU65" s="6"/>
      <c r="USX65" s="11"/>
      <c r="USY65" s="6"/>
      <c r="UTB65" s="11"/>
      <c r="UTC65" s="6"/>
      <c r="UTF65" s="11"/>
      <c r="UTG65" s="6"/>
      <c r="UTJ65" s="11"/>
      <c r="UTK65" s="6"/>
      <c r="UTN65" s="11"/>
      <c r="UTO65" s="6"/>
      <c r="UTR65" s="11"/>
      <c r="UTS65" s="6"/>
      <c r="UTV65" s="11"/>
      <c r="UTW65" s="6"/>
      <c r="UTZ65" s="11"/>
      <c r="UUA65" s="6"/>
      <c r="UUD65" s="11"/>
      <c r="UUE65" s="6"/>
      <c r="UUH65" s="11"/>
      <c r="UUI65" s="6"/>
      <c r="UUL65" s="11"/>
      <c r="UUM65" s="6"/>
      <c r="UUP65" s="11"/>
      <c r="UUQ65" s="6"/>
      <c r="UUT65" s="11"/>
      <c r="UUU65" s="6"/>
      <c r="UUX65" s="11"/>
      <c r="UUY65" s="6"/>
      <c r="UVB65" s="11"/>
      <c r="UVC65" s="6"/>
      <c r="UVF65" s="11"/>
      <c r="UVG65" s="6"/>
      <c r="UVJ65" s="11"/>
      <c r="UVK65" s="6"/>
      <c r="UVN65" s="11"/>
      <c r="UVO65" s="6"/>
      <c r="UVR65" s="11"/>
      <c r="UVS65" s="6"/>
      <c r="UVV65" s="11"/>
      <c r="UVW65" s="6"/>
      <c r="UVZ65" s="11"/>
      <c r="UWA65" s="6"/>
      <c r="UWD65" s="11"/>
      <c r="UWE65" s="6"/>
      <c r="UWH65" s="11"/>
      <c r="UWI65" s="6"/>
      <c r="UWL65" s="11"/>
      <c r="UWM65" s="6"/>
      <c r="UWP65" s="11"/>
      <c r="UWQ65" s="6"/>
      <c r="UWT65" s="11"/>
      <c r="UWU65" s="6"/>
      <c r="UWX65" s="11"/>
      <c r="UWY65" s="6"/>
      <c r="UXB65" s="11"/>
      <c r="UXC65" s="6"/>
      <c r="UXF65" s="11"/>
      <c r="UXG65" s="6"/>
      <c r="UXJ65" s="11"/>
      <c r="UXK65" s="6"/>
      <c r="UXN65" s="11"/>
      <c r="UXO65" s="6"/>
      <c r="UXR65" s="11"/>
      <c r="UXS65" s="6"/>
      <c r="UXV65" s="11"/>
      <c r="UXW65" s="6"/>
      <c r="UXZ65" s="11"/>
      <c r="UYA65" s="6"/>
      <c r="UYD65" s="11"/>
      <c r="UYE65" s="6"/>
      <c r="UYH65" s="11"/>
      <c r="UYI65" s="6"/>
      <c r="UYL65" s="11"/>
      <c r="UYM65" s="6"/>
      <c r="UYP65" s="11"/>
      <c r="UYQ65" s="6"/>
      <c r="UYT65" s="11"/>
      <c r="UYU65" s="6"/>
      <c r="UYX65" s="11"/>
      <c r="UYY65" s="6"/>
      <c r="UZB65" s="11"/>
      <c r="UZC65" s="6"/>
      <c r="UZF65" s="11"/>
      <c r="UZG65" s="6"/>
      <c r="UZJ65" s="11"/>
      <c r="UZK65" s="6"/>
      <c r="UZN65" s="11"/>
      <c r="UZO65" s="6"/>
      <c r="UZR65" s="11"/>
      <c r="UZS65" s="6"/>
      <c r="UZV65" s="11"/>
      <c r="UZW65" s="6"/>
      <c r="UZZ65" s="11"/>
      <c r="VAA65" s="6"/>
      <c r="VAD65" s="11"/>
      <c r="VAE65" s="6"/>
      <c r="VAH65" s="11"/>
      <c r="VAI65" s="6"/>
      <c r="VAL65" s="11"/>
      <c r="VAM65" s="6"/>
      <c r="VAP65" s="11"/>
      <c r="VAQ65" s="6"/>
      <c r="VAT65" s="11"/>
      <c r="VAU65" s="6"/>
      <c r="VAX65" s="11"/>
      <c r="VAY65" s="6"/>
      <c r="VBB65" s="11"/>
      <c r="VBC65" s="6"/>
      <c r="VBF65" s="11"/>
      <c r="VBG65" s="6"/>
      <c r="VBJ65" s="11"/>
      <c r="VBK65" s="6"/>
      <c r="VBN65" s="11"/>
      <c r="VBO65" s="6"/>
      <c r="VBR65" s="11"/>
      <c r="VBS65" s="6"/>
      <c r="VBV65" s="11"/>
      <c r="VBW65" s="6"/>
      <c r="VBZ65" s="11"/>
      <c r="VCA65" s="6"/>
      <c r="VCD65" s="11"/>
      <c r="VCE65" s="6"/>
      <c r="VCH65" s="11"/>
      <c r="VCI65" s="6"/>
      <c r="VCL65" s="11"/>
      <c r="VCM65" s="6"/>
      <c r="VCP65" s="11"/>
      <c r="VCQ65" s="6"/>
      <c r="VCT65" s="11"/>
      <c r="VCU65" s="6"/>
      <c r="VCX65" s="11"/>
      <c r="VCY65" s="6"/>
      <c r="VDB65" s="11"/>
      <c r="VDC65" s="6"/>
      <c r="VDF65" s="11"/>
      <c r="VDG65" s="6"/>
      <c r="VDJ65" s="11"/>
      <c r="VDK65" s="6"/>
      <c r="VDN65" s="11"/>
      <c r="VDO65" s="6"/>
      <c r="VDR65" s="11"/>
      <c r="VDS65" s="6"/>
      <c r="VDV65" s="11"/>
      <c r="VDW65" s="6"/>
      <c r="VDZ65" s="11"/>
      <c r="VEA65" s="6"/>
      <c r="VED65" s="11"/>
      <c r="VEE65" s="6"/>
      <c r="VEH65" s="11"/>
      <c r="VEI65" s="6"/>
      <c r="VEL65" s="11"/>
      <c r="VEM65" s="6"/>
      <c r="VEP65" s="11"/>
      <c r="VEQ65" s="6"/>
      <c r="VET65" s="11"/>
      <c r="VEU65" s="6"/>
      <c r="VEX65" s="11"/>
      <c r="VEY65" s="6"/>
      <c r="VFB65" s="11"/>
      <c r="VFC65" s="6"/>
      <c r="VFF65" s="11"/>
      <c r="VFG65" s="6"/>
      <c r="VFJ65" s="11"/>
      <c r="VFK65" s="6"/>
      <c r="VFN65" s="11"/>
      <c r="VFO65" s="6"/>
      <c r="VFR65" s="11"/>
      <c r="VFS65" s="6"/>
      <c r="VFV65" s="11"/>
      <c r="VFW65" s="6"/>
      <c r="VFZ65" s="11"/>
      <c r="VGA65" s="6"/>
      <c r="VGD65" s="11"/>
      <c r="VGE65" s="6"/>
      <c r="VGH65" s="11"/>
      <c r="VGI65" s="6"/>
      <c r="VGL65" s="11"/>
      <c r="VGM65" s="6"/>
      <c r="VGP65" s="11"/>
      <c r="VGQ65" s="6"/>
      <c r="VGT65" s="11"/>
      <c r="VGU65" s="6"/>
      <c r="VGX65" s="11"/>
      <c r="VGY65" s="6"/>
      <c r="VHB65" s="11"/>
      <c r="VHC65" s="6"/>
      <c r="VHF65" s="11"/>
      <c r="VHG65" s="6"/>
      <c r="VHJ65" s="11"/>
      <c r="VHK65" s="6"/>
      <c r="VHN65" s="11"/>
      <c r="VHO65" s="6"/>
      <c r="VHR65" s="11"/>
      <c r="VHS65" s="6"/>
      <c r="VHV65" s="11"/>
      <c r="VHW65" s="6"/>
      <c r="VHZ65" s="11"/>
      <c r="VIA65" s="6"/>
      <c r="VID65" s="11"/>
      <c r="VIE65" s="6"/>
      <c r="VIH65" s="11"/>
      <c r="VII65" s="6"/>
      <c r="VIL65" s="11"/>
      <c r="VIM65" s="6"/>
      <c r="VIP65" s="11"/>
      <c r="VIQ65" s="6"/>
      <c r="VIT65" s="11"/>
      <c r="VIU65" s="6"/>
      <c r="VIX65" s="11"/>
      <c r="VIY65" s="6"/>
      <c r="VJB65" s="11"/>
      <c r="VJC65" s="6"/>
      <c r="VJF65" s="11"/>
      <c r="VJG65" s="6"/>
      <c r="VJJ65" s="11"/>
      <c r="VJK65" s="6"/>
      <c r="VJN65" s="11"/>
      <c r="VJO65" s="6"/>
      <c r="VJR65" s="11"/>
      <c r="VJS65" s="6"/>
      <c r="VJV65" s="11"/>
      <c r="VJW65" s="6"/>
      <c r="VJZ65" s="11"/>
      <c r="VKA65" s="6"/>
      <c r="VKD65" s="11"/>
      <c r="VKE65" s="6"/>
      <c r="VKH65" s="11"/>
      <c r="VKI65" s="6"/>
      <c r="VKL65" s="11"/>
      <c r="VKM65" s="6"/>
      <c r="VKP65" s="11"/>
      <c r="VKQ65" s="6"/>
      <c r="VKT65" s="11"/>
      <c r="VKU65" s="6"/>
      <c r="VKX65" s="11"/>
      <c r="VKY65" s="6"/>
      <c r="VLB65" s="11"/>
      <c r="VLC65" s="6"/>
      <c r="VLF65" s="11"/>
      <c r="VLG65" s="6"/>
      <c r="VLJ65" s="11"/>
      <c r="VLK65" s="6"/>
      <c r="VLN65" s="11"/>
      <c r="VLO65" s="6"/>
      <c r="VLR65" s="11"/>
      <c r="VLS65" s="6"/>
      <c r="VLV65" s="11"/>
      <c r="VLW65" s="6"/>
      <c r="VLZ65" s="11"/>
      <c r="VMA65" s="6"/>
      <c r="VMD65" s="11"/>
      <c r="VME65" s="6"/>
      <c r="VMH65" s="11"/>
      <c r="VMI65" s="6"/>
      <c r="VML65" s="11"/>
      <c r="VMM65" s="6"/>
      <c r="VMP65" s="11"/>
      <c r="VMQ65" s="6"/>
      <c r="VMT65" s="11"/>
      <c r="VMU65" s="6"/>
      <c r="VMX65" s="11"/>
      <c r="VMY65" s="6"/>
      <c r="VNB65" s="11"/>
      <c r="VNC65" s="6"/>
      <c r="VNF65" s="11"/>
      <c r="VNG65" s="6"/>
      <c r="VNJ65" s="11"/>
      <c r="VNK65" s="6"/>
      <c r="VNN65" s="11"/>
      <c r="VNO65" s="6"/>
      <c r="VNR65" s="11"/>
      <c r="VNS65" s="6"/>
      <c r="VNV65" s="11"/>
      <c r="VNW65" s="6"/>
      <c r="VNZ65" s="11"/>
      <c r="VOA65" s="6"/>
      <c r="VOD65" s="11"/>
      <c r="VOE65" s="6"/>
      <c r="VOH65" s="11"/>
      <c r="VOI65" s="6"/>
      <c r="VOL65" s="11"/>
      <c r="VOM65" s="6"/>
      <c r="VOP65" s="11"/>
      <c r="VOQ65" s="6"/>
      <c r="VOT65" s="11"/>
      <c r="VOU65" s="6"/>
      <c r="VOX65" s="11"/>
      <c r="VOY65" s="6"/>
      <c r="VPB65" s="11"/>
      <c r="VPC65" s="6"/>
      <c r="VPF65" s="11"/>
      <c r="VPG65" s="6"/>
      <c r="VPJ65" s="11"/>
      <c r="VPK65" s="6"/>
      <c r="VPN65" s="11"/>
      <c r="VPO65" s="6"/>
      <c r="VPR65" s="11"/>
      <c r="VPS65" s="6"/>
      <c r="VPV65" s="11"/>
      <c r="VPW65" s="6"/>
      <c r="VPZ65" s="11"/>
      <c r="VQA65" s="6"/>
      <c r="VQD65" s="11"/>
      <c r="VQE65" s="6"/>
      <c r="VQH65" s="11"/>
      <c r="VQI65" s="6"/>
      <c r="VQL65" s="11"/>
      <c r="VQM65" s="6"/>
      <c r="VQP65" s="11"/>
      <c r="VQQ65" s="6"/>
      <c r="VQT65" s="11"/>
      <c r="VQU65" s="6"/>
      <c r="VQX65" s="11"/>
      <c r="VQY65" s="6"/>
      <c r="VRB65" s="11"/>
      <c r="VRC65" s="6"/>
      <c r="VRF65" s="11"/>
      <c r="VRG65" s="6"/>
      <c r="VRJ65" s="11"/>
      <c r="VRK65" s="6"/>
      <c r="VRN65" s="11"/>
      <c r="VRO65" s="6"/>
      <c r="VRR65" s="11"/>
      <c r="VRS65" s="6"/>
      <c r="VRV65" s="11"/>
      <c r="VRW65" s="6"/>
      <c r="VRZ65" s="11"/>
      <c r="VSA65" s="6"/>
      <c r="VSD65" s="11"/>
      <c r="VSE65" s="6"/>
      <c r="VSH65" s="11"/>
      <c r="VSI65" s="6"/>
      <c r="VSL65" s="11"/>
      <c r="VSM65" s="6"/>
      <c r="VSP65" s="11"/>
      <c r="VSQ65" s="6"/>
      <c r="VST65" s="11"/>
      <c r="VSU65" s="6"/>
      <c r="VSX65" s="11"/>
      <c r="VSY65" s="6"/>
      <c r="VTB65" s="11"/>
      <c r="VTC65" s="6"/>
      <c r="VTF65" s="11"/>
      <c r="VTG65" s="6"/>
      <c r="VTJ65" s="11"/>
      <c r="VTK65" s="6"/>
      <c r="VTN65" s="11"/>
      <c r="VTO65" s="6"/>
      <c r="VTR65" s="11"/>
      <c r="VTS65" s="6"/>
      <c r="VTV65" s="11"/>
      <c r="VTW65" s="6"/>
      <c r="VTZ65" s="11"/>
      <c r="VUA65" s="6"/>
      <c r="VUD65" s="11"/>
      <c r="VUE65" s="6"/>
      <c r="VUH65" s="11"/>
      <c r="VUI65" s="6"/>
      <c r="VUL65" s="11"/>
      <c r="VUM65" s="6"/>
      <c r="VUP65" s="11"/>
      <c r="VUQ65" s="6"/>
      <c r="VUT65" s="11"/>
      <c r="VUU65" s="6"/>
      <c r="VUX65" s="11"/>
      <c r="VUY65" s="6"/>
      <c r="VVB65" s="11"/>
      <c r="VVC65" s="6"/>
      <c r="VVF65" s="11"/>
      <c r="VVG65" s="6"/>
      <c r="VVJ65" s="11"/>
      <c r="VVK65" s="6"/>
      <c r="VVN65" s="11"/>
      <c r="VVO65" s="6"/>
      <c r="VVR65" s="11"/>
      <c r="VVS65" s="6"/>
      <c r="VVV65" s="11"/>
      <c r="VVW65" s="6"/>
      <c r="VVZ65" s="11"/>
      <c r="VWA65" s="6"/>
      <c r="VWD65" s="11"/>
      <c r="VWE65" s="6"/>
      <c r="VWH65" s="11"/>
      <c r="VWI65" s="6"/>
      <c r="VWL65" s="11"/>
      <c r="VWM65" s="6"/>
      <c r="VWP65" s="11"/>
      <c r="VWQ65" s="6"/>
      <c r="VWT65" s="11"/>
      <c r="VWU65" s="6"/>
      <c r="VWX65" s="11"/>
      <c r="VWY65" s="6"/>
      <c r="VXB65" s="11"/>
      <c r="VXC65" s="6"/>
      <c r="VXF65" s="11"/>
      <c r="VXG65" s="6"/>
      <c r="VXJ65" s="11"/>
      <c r="VXK65" s="6"/>
      <c r="VXN65" s="11"/>
      <c r="VXO65" s="6"/>
      <c r="VXR65" s="11"/>
      <c r="VXS65" s="6"/>
      <c r="VXV65" s="11"/>
      <c r="VXW65" s="6"/>
      <c r="VXZ65" s="11"/>
      <c r="VYA65" s="6"/>
      <c r="VYD65" s="11"/>
      <c r="VYE65" s="6"/>
      <c r="VYH65" s="11"/>
      <c r="VYI65" s="6"/>
      <c r="VYL65" s="11"/>
      <c r="VYM65" s="6"/>
      <c r="VYP65" s="11"/>
      <c r="VYQ65" s="6"/>
      <c r="VYT65" s="11"/>
      <c r="VYU65" s="6"/>
      <c r="VYX65" s="11"/>
      <c r="VYY65" s="6"/>
      <c r="VZB65" s="11"/>
      <c r="VZC65" s="6"/>
      <c r="VZF65" s="11"/>
      <c r="VZG65" s="6"/>
      <c r="VZJ65" s="11"/>
      <c r="VZK65" s="6"/>
      <c r="VZN65" s="11"/>
      <c r="VZO65" s="6"/>
      <c r="VZR65" s="11"/>
      <c r="VZS65" s="6"/>
      <c r="VZV65" s="11"/>
      <c r="VZW65" s="6"/>
      <c r="VZZ65" s="11"/>
      <c r="WAA65" s="6"/>
      <c r="WAD65" s="11"/>
      <c r="WAE65" s="6"/>
      <c r="WAH65" s="11"/>
      <c r="WAI65" s="6"/>
      <c r="WAL65" s="11"/>
      <c r="WAM65" s="6"/>
      <c r="WAP65" s="11"/>
      <c r="WAQ65" s="6"/>
      <c r="WAT65" s="11"/>
      <c r="WAU65" s="6"/>
      <c r="WAX65" s="11"/>
      <c r="WAY65" s="6"/>
      <c r="WBB65" s="11"/>
      <c r="WBC65" s="6"/>
      <c r="WBF65" s="11"/>
      <c r="WBG65" s="6"/>
      <c r="WBJ65" s="11"/>
      <c r="WBK65" s="6"/>
      <c r="WBN65" s="11"/>
      <c r="WBO65" s="6"/>
      <c r="WBR65" s="11"/>
      <c r="WBS65" s="6"/>
      <c r="WBV65" s="11"/>
      <c r="WBW65" s="6"/>
      <c r="WBZ65" s="11"/>
      <c r="WCA65" s="6"/>
      <c r="WCD65" s="11"/>
      <c r="WCE65" s="6"/>
      <c r="WCH65" s="11"/>
      <c r="WCI65" s="6"/>
      <c r="WCL65" s="11"/>
      <c r="WCM65" s="6"/>
      <c r="WCP65" s="11"/>
      <c r="WCQ65" s="6"/>
      <c r="WCT65" s="11"/>
      <c r="WCU65" s="6"/>
      <c r="WCX65" s="11"/>
      <c r="WCY65" s="6"/>
      <c r="WDB65" s="11"/>
      <c r="WDC65" s="6"/>
      <c r="WDF65" s="11"/>
      <c r="WDG65" s="6"/>
      <c r="WDJ65" s="11"/>
      <c r="WDK65" s="6"/>
      <c r="WDN65" s="11"/>
      <c r="WDO65" s="6"/>
      <c r="WDR65" s="11"/>
      <c r="WDS65" s="6"/>
      <c r="WDV65" s="11"/>
      <c r="WDW65" s="6"/>
      <c r="WDZ65" s="11"/>
      <c r="WEA65" s="6"/>
      <c r="WED65" s="11"/>
      <c r="WEE65" s="6"/>
      <c r="WEH65" s="11"/>
      <c r="WEI65" s="6"/>
      <c r="WEL65" s="11"/>
      <c r="WEM65" s="6"/>
      <c r="WEP65" s="11"/>
      <c r="WEQ65" s="6"/>
      <c r="WET65" s="11"/>
      <c r="WEU65" s="6"/>
      <c r="WEX65" s="11"/>
      <c r="WEY65" s="6"/>
      <c r="WFB65" s="11"/>
      <c r="WFC65" s="6"/>
      <c r="WFF65" s="11"/>
      <c r="WFG65" s="6"/>
      <c r="WFJ65" s="11"/>
      <c r="WFK65" s="6"/>
      <c r="WFN65" s="11"/>
      <c r="WFO65" s="6"/>
      <c r="WFR65" s="11"/>
      <c r="WFS65" s="6"/>
      <c r="WFV65" s="11"/>
      <c r="WFW65" s="6"/>
      <c r="WFZ65" s="11"/>
      <c r="WGA65" s="6"/>
      <c r="WGD65" s="11"/>
      <c r="WGE65" s="6"/>
      <c r="WGH65" s="11"/>
      <c r="WGI65" s="6"/>
      <c r="WGL65" s="11"/>
      <c r="WGM65" s="6"/>
      <c r="WGP65" s="11"/>
      <c r="WGQ65" s="6"/>
      <c r="WGT65" s="11"/>
      <c r="WGU65" s="6"/>
      <c r="WGX65" s="11"/>
      <c r="WGY65" s="6"/>
      <c r="WHB65" s="11"/>
      <c r="WHC65" s="6"/>
      <c r="WHF65" s="11"/>
      <c r="WHG65" s="6"/>
      <c r="WHJ65" s="11"/>
      <c r="WHK65" s="6"/>
      <c r="WHN65" s="11"/>
      <c r="WHO65" s="6"/>
      <c r="WHR65" s="11"/>
      <c r="WHS65" s="6"/>
      <c r="WHV65" s="11"/>
      <c r="WHW65" s="6"/>
      <c r="WHZ65" s="11"/>
      <c r="WIA65" s="6"/>
      <c r="WID65" s="11"/>
      <c r="WIE65" s="6"/>
      <c r="WIH65" s="11"/>
      <c r="WII65" s="6"/>
      <c r="WIL65" s="11"/>
      <c r="WIM65" s="6"/>
      <c r="WIP65" s="11"/>
      <c r="WIQ65" s="6"/>
      <c r="WIT65" s="11"/>
      <c r="WIU65" s="6"/>
      <c r="WIX65" s="11"/>
      <c r="WIY65" s="6"/>
      <c r="WJB65" s="11"/>
      <c r="WJC65" s="6"/>
      <c r="WJF65" s="11"/>
      <c r="WJG65" s="6"/>
      <c r="WJJ65" s="11"/>
      <c r="WJK65" s="6"/>
      <c r="WJN65" s="11"/>
      <c r="WJO65" s="6"/>
      <c r="WJR65" s="11"/>
      <c r="WJS65" s="6"/>
      <c r="WJV65" s="11"/>
      <c r="WJW65" s="6"/>
      <c r="WJZ65" s="11"/>
      <c r="WKA65" s="6"/>
      <c r="WKD65" s="11"/>
      <c r="WKE65" s="6"/>
      <c r="WKH65" s="11"/>
      <c r="WKI65" s="6"/>
      <c r="WKL65" s="11"/>
      <c r="WKM65" s="6"/>
      <c r="WKP65" s="11"/>
      <c r="WKQ65" s="6"/>
      <c r="WKT65" s="11"/>
      <c r="WKU65" s="6"/>
      <c r="WKX65" s="11"/>
      <c r="WKY65" s="6"/>
      <c r="WLB65" s="11"/>
      <c r="WLC65" s="6"/>
      <c r="WLF65" s="11"/>
      <c r="WLG65" s="6"/>
      <c r="WLJ65" s="11"/>
      <c r="WLK65" s="6"/>
      <c r="WLN65" s="11"/>
      <c r="WLO65" s="6"/>
      <c r="WLR65" s="11"/>
      <c r="WLS65" s="6"/>
      <c r="WLV65" s="11"/>
      <c r="WLW65" s="6"/>
      <c r="WLZ65" s="11"/>
      <c r="WMA65" s="6"/>
      <c r="WMD65" s="11"/>
      <c r="WME65" s="6"/>
      <c r="WMH65" s="11"/>
      <c r="WMI65" s="6"/>
      <c r="WML65" s="11"/>
      <c r="WMM65" s="6"/>
      <c r="WMP65" s="11"/>
      <c r="WMQ65" s="6"/>
      <c r="WMT65" s="11"/>
      <c r="WMU65" s="6"/>
      <c r="WMX65" s="11"/>
      <c r="WMY65" s="6"/>
      <c r="WNB65" s="11"/>
      <c r="WNC65" s="6"/>
      <c r="WNF65" s="11"/>
      <c r="WNG65" s="6"/>
      <c r="WNJ65" s="11"/>
      <c r="WNK65" s="6"/>
      <c r="WNN65" s="11"/>
      <c r="WNO65" s="6"/>
      <c r="WNR65" s="11"/>
      <c r="WNS65" s="6"/>
      <c r="WNV65" s="11"/>
      <c r="WNW65" s="6"/>
      <c r="WNZ65" s="11"/>
      <c r="WOA65" s="6"/>
      <c r="WOD65" s="11"/>
      <c r="WOE65" s="6"/>
      <c r="WOH65" s="11"/>
      <c r="WOI65" s="6"/>
      <c r="WOL65" s="11"/>
      <c r="WOM65" s="6"/>
      <c r="WOP65" s="11"/>
      <c r="WOQ65" s="6"/>
      <c r="WOT65" s="11"/>
      <c r="WOU65" s="6"/>
      <c r="WOX65" s="11"/>
      <c r="WOY65" s="6"/>
      <c r="WPB65" s="11"/>
      <c r="WPC65" s="6"/>
      <c r="WPF65" s="11"/>
      <c r="WPG65" s="6"/>
      <c r="WPJ65" s="11"/>
      <c r="WPK65" s="6"/>
      <c r="WPN65" s="11"/>
      <c r="WPO65" s="6"/>
      <c r="WPR65" s="11"/>
      <c r="WPS65" s="6"/>
      <c r="WPV65" s="11"/>
      <c r="WPW65" s="6"/>
      <c r="WPZ65" s="11"/>
      <c r="WQA65" s="6"/>
      <c r="WQD65" s="11"/>
      <c r="WQE65" s="6"/>
      <c r="WQH65" s="11"/>
      <c r="WQI65" s="6"/>
      <c r="WQL65" s="11"/>
      <c r="WQM65" s="6"/>
      <c r="WQP65" s="11"/>
      <c r="WQQ65" s="6"/>
      <c r="WQT65" s="11"/>
      <c r="WQU65" s="6"/>
      <c r="WQX65" s="11"/>
      <c r="WQY65" s="6"/>
      <c r="WRB65" s="11"/>
      <c r="WRC65" s="6"/>
      <c r="WRF65" s="11"/>
      <c r="WRG65" s="6"/>
      <c r="WRJ65" s="11"/>
      <c r="WRK65" s="6"/>
      <c r="WRN65" s="11"/>
      <c r="WRO65" s="6"/>
      <c r="WRR65" s="11"/>
      <c r="WRS65" s="6"/>
      <c r="WRV65" s="11"/>
      <c r="WRW65" s="6"/>
      <c r="WRZ65" s="11"/>
      <c r="WSA65" s="6"/>
      <c r="WSD65" s="11"/>
      <c r="WSE65" s="6"/>
      <c r="WSH65" s="11"/>
      <c r="WSI65" s="6"/>
      <c r="WSL65" s="11"/>
      <c r="WSM65" s="6"/>
      <c r="WSP65" s="11"/>
      <c r="WSQ65" s="6"/>
      <c r="WST65" s="11"/>
      <c r="WSU65" s="6"/>
      <c r="WSX65" s="11"/>
      <c r="WSY65" s="6"/>
      <c r="WTB65" s="11"/>
      <c r="WTC65" s="6"/>
      <c r="WTF65" s="11"/>
      <c r="WTG65" s="6"/>
      <c r="WTJ65" s="11"/>
      <c r="WTK65" s="6"/>
      <c r="WTN65" s="11"/>
      <c r="WTO65" s="6"/>
      <c r="WTR65" s="11"/>
      <c r="WTS65" s="6"/>
      <c r="WTV65" s="11"/>
      <c r="WTW65" s="6"/>
      <c r="WTZ65" s="11"/>
      <c r="WUA65" s="6"/>
      <c r="WUD65" s="11"/>
      <c r="WUE65" s="6"/>
      <c r="WUH65" s="11"/>
      <c r="WUI65" s="6"/>
      <c r="WUL65" s="11"/>
      <c r="WUM65" s="6"/>
      <c r="WUP65" s="11"/>
      <c r="WUQ65" s="6"/>
      <c r="WUT65" s="11"/>
      <c r="WUU65" s="6"/>
      <c r="WUX65" s="11"/>
      <c r="WUY65" s="6"/>
      <c r="WVB65" s="11"/>
      <c r="WVC65" s="6"/>
      <c r="WVF65" s="11"/>
      <c r="WVG65" s="6"/>
      <c r="WVJ65" s="11"/>
      <c r="WVK65" s="6"/>
      <c r="WVN65" s="11"/>
      <c r="WVO65" s="6"/>
      <c r="WVR65" s="11"/>
      <c r="WVS65" s="6"/>
      <c r="WVV65" s="11"/>
      <c r="WVW65" s="6"/>
      <c r="WVZ65" s="11"/>
      <c r="WWA65" s="6"/>
      <c r="WWD65" s="11"/>
      <c r="WWE65" s="6"/>
      <c r="WWH65" s="11"/>
      <c r="WWI65" s="6"/>
      <c r="WWL65" s="11"/>
      <c r="WWM65" s="6"/>
      <c r="WWP65" s="11"/>
      <c r="WWQ65" s="6"/>
      <c r="WWT65" s="11"/>
      <c r="WWU65" s="6"/>
      <c r="WWX65" s="11"/>
      <c r="WWY65" s="6"/>
      <c r="WXB65" s="11"/>
      <c r="WXC65" s="6"/>
      <c r="WXF65" s="11"/>
      <c r="WXG65" s="6"/>
      <c r="WXJ65" s="11"/>
      <c r="WXK65" s="6"/>
      <c r="WXN65" s="11"/>
      <c r="WXO65" s="6"/>
      <c r="WXR65" s="11"/>
      <c r="WXS65" s="6"/>
      <c r="WXV65" s="11"/>
      <c r="WXW65" s="6"/>
      <c r="WXZ65" s="11"/>
      <c r="WYA65" s="6"/>
      <c r="WYD65" s="11"/>
      <c r="WYE65" s="6"/>
      <c r="WYH65" s="11"/>
      <c r="WYI65" s="6"/>
      <c r="WYL65" s="11"/>
      <c r="WYM65" s="6"/>
      <c r="WYP65" s="11"/>
      <c r="WYQ65" s="6"/>
      <c r="WYT65" s="11"/>
      <c r="WYU65" s="6"/>
      <c r="WYX65" s="11"/>
      <c r="WYY65" s="6"/>
      <c r="WZB65" s="11"/>
      <c r="WZC65" s="6"/>
      <c r="WZF65" s="11"/>
      <c r="WZG65" s="6"/>
      <c r="WZJ65" s="11"/>
      <c r="WZK65" s="6"/>
      <c r="WZN65" s="11"/>
      <c r="WZO65" s="6"/>
      <c r="WZR65" s="11"/>
      <c r="WZS65" s="6"/>
      <c r="WZV65" s="11"/>
      <c r="WZW65" s="6"/>
      <c r="WZZ65" s="11"/>
      <c r="XAA65" s="6"/>
      <c r="XAD65" s="11"/>
      <c r="XAE65" s="6"/>
      <c r="XAH65" s="11"/>
      <c r="XAI65" s="6"/>
      <c r="XAL65" s="11"/>
      <c r="XAM65" s="6"/>
      <c r="XAP65" s="11"/>
      <c r="XAQ65" s="6"/>
      <c r="XAT65" s="11"/>
      <c r="XAU65" s="6"/>
      <c r="XAX65" s="11"/>
      <c r="XAY65" s="6"/>
      <c r="XBB65" s="11"/>
      <c r="XBC65" s="6"/>
      <c r="XBF65" s="11"/>
      <c r="XBG65" s="6"/>
      <c r="XBJ65" s="11"/>
      <c r="XBK65" s="6"/>
      <c r="XBN65" s="11"/>
      <c r="XBO65" s="6"/>
      <c r="XBR65" s="11"/>
      <c r="XBS65" s="6"/>
      <c r="XBV65" s="11"/>
      <c r="XBW65" s="6"/>
      <c r="XBZ65" s="11"/>
      <c r="XCA65" s="6"/>
      <c r="XCD65" s="11"/>
      <c r="XCE65" s="6"/>
      <c r="XCH65" s="11"/>
      <c r="XCI65" s="6"/>
      <c r="XCL65" s="11"/>
      <c r="XCM65" s="6"/>
      <c r="XCP65" s="11"/>
      <c r="XCQ65" s="6"/>
      <c r="XCT65" s="11"/>
      <c r="XCU65" s="6"/>
      <c r="XCX65" s="11"/>
      <c r="XCY65" s="6"/>
      <c r="XDB65" s="11"/>
      <c r="XDC65" s="6"/>
      <c r="XDF65" s="11"/>
      <c r="XDG65" s="6"/>
      <c r="XDJ65" s="11"/>
      <c r="XDK65" s="6"/>
      <c r="XDN65" s="11"/>
      <c r="XDO65" s="6"/>
      <c r="XDR65" s="11"/>
      <c r="XDS65" s="6"/>
      <c r="XDV65" s="11"/>
      <c r="XDW65" s="6"/>
      <c r="XDZ65" s="11"/>
      <c r="XEA65" s="6"/>
      <c r="XED65" s="11"/>
      <c r="XEE65" s="6"/>
      <c r="XEH65" s="11"/>
      <c r="XEI65" s="6"/>
      <c r="XEL65" s="11"/>
      <c r="XEM65" s="6"/>
      <c r="XEP65" s="11"/>
      <c r="XEQ65" s="6"/>
      <c r="XET65" s="11"/>
      <c r="XEU65" s="6"/>
      <c r="XEX65" s="11"/>
      <c r="XEY65" s="6"/>
      <c r="XFB65" s="11"/>
      <c r="XFC65" s="6"/>
    </row>
    <row r="66" spans="2:1023 1026:2047 2050:3071 3074:4095 4098:5119 5122:6143 6146:7167 7170:8191 8194:9215 9218:10239 10242:11263 11266:12287 12290:13311 13314:14335 14338:15359 15362:16383" x14ac:dyDescent="0.2">
      <c r="B66" s="11" t="s">
        <v>181</v>
      </c>
      <c r="C66" s="6">
        <f>75000-9000-55000</f>
        <v>11000</v>
      </c>
      <c r="D66" s="1" t="str">
        <f ca="1">+_xlfn.FORMULATEXT(C66)</f>
        <v>=75000-9000-55000</v>
      </c>
      <c r="E66" s="6">
        <f>+C5</f>
        <v>0</v>
      </c>
    </row>
    <row r="67" spans="2:1023 1026:2047 2050:3071 3074:4095 4098:5119 5122:6143 6146:7167 7170:8191 8194:9215 9218:10239 10242:11263 11266:12287 12290:13311 13314:14335 14338:15359 15362:16383" x14ac:dyDescent="0.2">
      <c r="B67" s="11" t="s">
        <v>182</v>
      </c>
      <c r="C67" s="6">
        <f>7900-5000</f>
        <v>2900</v>
      </c>
      <c r="D67" s="1" t="str">
        <f ca="1">+_xlfn.FORMULATEXT(C67)</f>
        <v>=7900-5000</v>
      </c>
      <c r="E67" s="6"/>
    </row>
    <row r="68" spans="2:1023 1026:2047 2050:3071 3074:4095 4098:5119 5122:6143 6146:7167 7170:8191 8194:9215 9218:10239 10242:11263 11266:12287 12290:13311 13314:14335 14338:15359 15362:16383" ht="12.75" thickBot="1" x14ac:dyDescent="0.25">
      <c r="B68" s="11"/>
      <c r="C68" s="9">
        <f>SUM(C66:C67)</f>
        <v>13900</v>
      </c>
      <c r="F68" s="11"/>
      <c r="G68" s="6"/>
      <c r="J68" s="11"/>
      <c r="K68" s="6"/>
      <c r="N68" s="11"/>
      <c r="O68" s="6"/>
      <c r="R68" s="11"/>
      <c r="S68" s="6"/>
      <c r="V68" s="11"/>
      <c r="W68" s="6"/>
      <c r="Z68" s="11"/>
      <c r="AA68" s="6"/>
      <c r="AD68" s="11"/>
      <c r="AE68" s="6"/>
      <c r="AH68" s="11"/>
      <c r="AI68" s="6"/>
      <c r="AL68" s="11"/>
      <c r="AM68" s="6"/>
      <c r="AP68" s="11"/>
      <c r="AQ68" s="6"/>
      <c r="AT68" s="11"/>
      <c r="AU68" s="6"/>
      <c r="AX68" s="11"/>
      <c r="AY68" s="6"/>
      <c r="BB68" s="11"/>
      <c r="BC68" s="6"/>
      <c r="BF68" s="11"/>
      <c r="BG68" s="6"/>
      <c r="BJ68" s="11"/>
      <c r="BK68" s="6"/>
      <c r="BN68" s="11"/>
      <c r="BO68" s="6"/>
      <c r="BR68" s="11"/>
      <c r="BS68" s="6"/>
      <c r="BV68" s="11"/>
      <c r="BW68" s="6"/>
      <c r="BZ68" s="11"/>
      <c r="CA68" s="6"/>
      <c r="CD68" s="11"/>
      <c r="CE68" s="6"/>
      <c r="CH68" s="11"/>
      <c r="CI68" s="6"/>
      <c r="CL68" s="11"/>
      <c r="CM68" s="6"/>
      <c r="CP68" s="11"/>
      <c r="CQ68" s="6"/>
      <c r="CT68" s="11"/>
      <c r="CU68" s="6"/>
      <c r="CX68" s="11"/>
      <c r="CY68" s="6"/>
      <c r="DB68" s="11"/>
      <c r="DC68" s="6"/>
      <c r="DF68" s="11"/>
      <c r="DG68" s="6"/>
      <c r="DJ68" s="11"/>
      <c r="DK68" s="6"/>
      <c r="DN68" s="11"/>
      <c r="DO68" s="6"/>
      <c r="DR68" s="11"/>
      <c r="DS68" s="6"/>
      <c r="DV68" s="11"/>
      <c r="DW68" s="6"/>
      <c r="DZ68" s="11"/>
      <c r="EA68" s="6"/>
      <c r="ED68" s="11"/>
      <c r="EE68" s="6"/>
      <c r="EH68" s="11"/>
      <c r="EI68" s="6"/>
      <c r="EL68" s="11"/>
      <c r="EM68" s="6"/>
      <c r="EP68" s="11"/>
      <c r="EQ68" s="6"/>
      <c r="ET68" s="11"/>
      <c r="EU68" s="6"/>
      <c r="EX68" s="11"/>
      <c r="EY68" s="6"/>
      <c r="FB68" s="11"/>
      <c r="FC68" s="6"/>
      <c r="FF68" s="11"/>
      <c r="FG68" s="6"/>
      <c r="FJ68" s="11"/>
      <c r="FK68" s="6"/>
      <c r="FN68" s="11"/>
      <c r="FO68" s="6"/>
      <c r="FR68" s="11"/>
      <c r="FS68" s="6"/>
      <c r="FV68" s="11"/>
      <c r="FW68" s="6"/>
      <c r="FZ68" s="11"/>
      <c r="GA68" s="6"/>
      <c r="GD68" s="11"/>
      <c r="GE68" s="6"/>
      <c r="GH68" s="11"/>
      <c r="GI68" s="6"/>
      <c r="GL68" s="11"/>
      <c r="GM68" s="6"/>
      <c r="GP68" s="11"/>
      <c r="GQ68" s="6"/>
      <c r="GT68" s="11"/>
      <c r="GU68" s="6"/>
      <c r="GX68" s="11"/>
      <c r="GY68" s="6"/>
      <c r="HB68" s="11"/>
      <c r="HC68" s="6"/>
      <c r="HF68" s="11"/>
      <c r="HG68" s="6"/>
      <c r="HJ68" s="11"/>
      <c r="HK68" s="6"/>
      <c r="HN68" s="11"/>
      <c r="HO68" s="6"/>
      <c r="HR68" s="11"/>
      <c r="HS68" s="6"/>
      <c r="HV68" s="11"/>
      <c r="HW68" s="6"/>
      <c r="HZ68" s="11"/>
      <c r="IA68" s="6"/>
      <c r="ID68" s="11"/>
      <c r="IE68" s="6"/>
      <c r="IH68" s="11"/>
      <c r="II68" s="6"/>
      <c r="IL68" s="11"/>
      <c r="IM68" s="6"/>
      <c r="IP68" s="11"/>
      <c r="IQ68" s="6"/>
      <c r="IT68" s="11"/>
      <c r="IU68" s="6"/>
      <c r="IX68" s="11"/>
      <c r="IY68" s="6"/>
      <c r="JB68" s="11"/>
      <c r="JC68" s="6"/>
      <c r="JF68" s="11"/>
      <c r="JG68" s="6"/>
      <c r="JJ68" s="11"/>
      <c r="JK68" s="6"/>
      <c r="JN68" s="11"/>
      <c r="JO68" s="6"/>
      <c r="JR68" s="11"/>
      <c r="JS68" s="6"/>
      <c r="JV68" s="11"/>
      <c r="JW68" s="6"/>
      <c r="JZ68" s="11"/>
      <c r="KA68" s="6"/>
      <c r="KD68" s="11"/>
      <c r="KE68" s="6"/>
      <c r="KH68" s="11"/>
      <c r="KI68" s="6"/>
      <c r="KL68" s="11"/>
      <c r="KM68" s="6"/>
      <c r="KP68" s="11"/>
      <c r="KQ68" s="6"/>
      <c r="KT68" s="11"/>
      <c r="KU68" s="6"/>
      <c r="KX68" s="11"/>
      <c r="KY68" s="6"/>
      <c r="LB68" s="11"/>
      <c r="LC68" s="6"/>
      <c r="LF68" s="11"/>
      <c r="LG68" s="6"/>
      <c r="LJ68" s="11"/>
      <c r="LK68" s="6"/>
      <c r="LN68" s="11"/>
      <c r="LO68" s="6"/>
      <c r="LR68" s="11"/>
      <c r="LS68" s="6"/>
      <c r="LV68" s="11"/>
      <c r="LW68" s="6"/>
      <c r="LZ68" s="11"/>
      <c r="MA68" s="6"/>
      <c r="MD68" s="11"/>
      <c r="ME68" s="6"/>
      <c r="MH68" s="11"/>
      <c r="MI68" s="6"/>
      <c r="ML68" s="11"/>
      <c r="MM68" s="6"/>
      <c r="MP68" s="11"/>
      <c r="MQ68" s="6"/>
      <c r="MT68" s="11"/>
      <c r="MU68" s="6"/>
      <c r="MX68" s="11"/>
      <c r="MY68" s="6"/>
      <c r="NB68" s="11"/>
      <c r="NC68" s="6"/>
      <c r="NF68" s="11"/>
      <c r="NG68" s="6"/>
      <c r="NJ68" s="11"/>
      <c r="NK68" s="6"/>
      <c r="NN68" s="11"/>
      <c r="NO68" s="6"/>
      <c r="NR68" s="11"/>
      <c r="NS68" s="6"/>
      <c r="NV68" s="11"/>
      <c r="NW68" s="6"/>
      <c r="NZ68" s="11"/>
      <c r="OA68" s="6"/>
      <c r="OD68" s="11"/>
      <c r="OE68" s="6"/>
      <c r="OH68" s="11"/>
      <c r="OI68" s="6"/>
      <c r="OL68" s="11"/>
      <c r="OM68" s="6"/>
      <c r="OP68" s="11"/>
      <c r="OQ68" s="6"/>
      <c r="OT68" s="11"/>
      <c r="OU68" s="6"/>
      <c r="OX68" s="11"/>
      <c r="OY68" s="6"/>
      <c r="PB68" s="11"/>
      <c r="PC68" s="6"/>
      <c r="PF68" s="11"/>
      <c r="PG68" s="6"/>
      <c r="PJ68" s="11"/>
      <c r="PK68" s="6"/>
      <c r="PN68" s="11"/>
      <c r="PO68" s="6"/>
      <c r="PR68" s="11"/>
      <c r="PS68" s="6"/>
      <c r="PV68" s="11"/>
      <c r="PW68" s="6"/>
      <c r="PZ68" s="11"/>
      <c r="QA68" s="6"/>
      <c r="QD68" s="11"/>
      <c r="QE68" s="6"/>
      <c r="QH68" s="11"/>
      <c r="QI68" s="6"/>
      <c r="QL68" s="11"/>
      <c r="QM68" s="6"/>
      <c r="QP68" s="11"/>
      <c r="QQ68" s="6"/>
      <c r="QT68" s="11"/>
      <c r="QU68" s="6"/>
      <c r="QX68" s="11"/>
      <c r="QY68" s="6"/>
      <c r="RB68" s="11"/>
      <c r="RC68" s="6"/>
      <c r="RF68" s="11"/>
      <c r="RG68" s="6"/>
      <c r="RJ68" s="11"/>
      <c r="RK68" s="6"/>
      <c r="RN68" s="11"/>
      <c r="RO68" s="6"/>
      <c r="RR68" s="11"/>
      <c r="RS68" s="6"/>
      <c r="RV68" s="11"/>
      <c r="RW68" s="6"/>
      <c r="RZ68" s="11"/>
      <c r="SA68" s="6"/>
      <c r="SD68" s="11"/>
      <c r="SE68" s="6"/>
      <c r="SH68" s="11"/>
      <c r="SI68" s="6"/>
      <c r="SL68" s="11"/>
      <c r="SM68" s="6"/>
      <c r="SP68" s="11"/>
      <c r="SQ68" s="6"/>
      <c r="ST68" s="11"/>
      <c r="SU68" s="6"/>
      <c r="SX68" s="11"/>
      <c r="SY68" s="6"/>
      <c r="TB68" s="11"/>
      <c r="TC68" s="6"/>
      <c r="TF68" s="11"/>
      <c r="TG68" s="6"/>
      <c r="TJ68" s="11"/>
      <c r="TK68" s="6"/>
      <c r="TN68" s="11"/>
      <c r="TO68" s="6"/>
      <c r="TR68" s="11"/>
      <c r="TS68" s="6"/>
      <c r="TV68" s="11"/>
      <c r="TW68" s="6"/>
      <c r="TZ68" s="11"/>
      <c r="UA68" s="6"/>
      <c r="UD68" s="11"/>
      <c r="UE68" s="6"/>
      <c r="UH68" s="11"/>
      <c r="UI68" s="6"/>
      <c r="UL68" s="11"/>
      <c r="UM68" s="6"/>
      <c r="UP68" s="11"/>
      <c r="UQ68" s="6"/>
      <c r="UT68" s="11"/>
      <c r="UU68" s="6"/>
      <c r="UX68" s="11"/>
      <c r="UY68" s="6"/>
      <c r="VB68" s="11"/>
      <c r="VC68" s="6"/>
      <c r="VF68" s="11"/>
      <c r="VG68" s="6"/>
      <c r="VJ68" s="11"/>
      <c r="VK68" s="6"/>
      <c r="VN68" s="11"/>
      <c r="VO68" s="6"/>
      <c r="VR68" s="11"/>
      <c r="VS68" s="6"/>
      <c r="VV68" s="11"/>
      <c r="VW68" s="6"/>
      <c r="VZ68" s="11"/>
      <c r="WA68" s="6"/>
      <c r="WD68" s="11"/>
      <c r="WE68" s="6"/>
      <c r="WH68" s="11"/>
      <c r="WI68" s="6"/>
      <c r="WL68" s="11"/>
      <c r="WM68" s="6"/>
      <c r="WP68" s="11"/>
      <c r="WQ68" s="6"/>
      <c r="WT68" s="11"/>
      <c r="WU68" s="6"/>
      <c r="WX68" s="11"/>
      <c r="WY68" s="6"/>
      <c r="XB68" s="11"/>
      <c r="XC68" s="6"/>
      <c r="XF68" s="11"/>
      <c r="XG68" s="6"/>
      <c r="XJ68" s="11"/>
      <c r="XK68" s="6"/>
      <c r="XN68" s="11"/>
      <c r="XO68" s="6"/>
      <c r="XR68" s="11"/>
      <c r="XS68" s="6"/>
      <c r="XV68" s="11"/>
      <c r="XW68" s="6"/>
      <c r="XZ68" s="11"/>
      <c r="YA68" s="6"/>
      <c r="YD68" s="11"/>
      <c r="YE68" s="6"/>
      <c r="YH68" s="11"/>
      <c r="YI68" s="6"/>
      <c r="YL68" s="11"/>
      <c r="YM68" s="6"/>
      <c r="YP68" s="11"/>
      <c r="YQ68" s="6"/>
      <c r="YT68" s="11"/>
      <c r="YU68" s="6"/>
      <c r="YX68" s="11"/>
      <c r="YY68" s="6"/>
      <c r="ZB68" s="11"/>
      <c r="ZC68" s="6"/>
      <c r="ZF68" s="11"/>
      <c r="ZG68" s="6"/>
      <c r="ZJ68" s="11"/>
      <c r="ZK68" s="6"/>
      <c r="ZN68" s="11"/>
      <c r="ZO68" s="6"/>
      <c r="ZR68" s="11"/>
      <c r="ZS68" s="6"/>
      <c r="ZV68" s="11"/>
      <c r="ZW68" s="6"/>
      <c r="ZZ68" s="11"/>
      <c r="AAA68" s="6"/>
      <c r="AAD68" s="11"/>
      <c r="AAE68" s="6"/>
      <c r="AAH68" s="11"/>
      <c r="AAI68" s="6"/>
      <c r="AAL68" s="11"/>
      <c r="AAM68" s="6"/>
      <c r="AAP68" s="11"/>
      <c r="AAQ68" s="6"/>
      <c r="AAT68" s="11"/>
      <c r="AAU68" s="6"/>
      <c r="AAX68" s="11"/>
      <c r="AAY68" s="6"/>
      <c r="ABB68" s="11"/>
      <c r="ABC68" s="6"/>
      <c r="ABF68" s="11"/>
      <c r="ABG68" s="6"/>
      <c r="ABJ68" s="11"/>
      <c r="ABK68" s="6"/>
      <c r="ABN68" s="11"/>
      <c r="ABO68" s="6"/>
      <c r="ABR68" s="11"/>
      <c r="ABS68" s="6"/>
      <c r="ABV68" s="11"/>
      <c r="ABW68" s="6"/>
      <c r="ABZ68" s="11"/>
      <c r="ACA68" s="6"/>
      <c r="ACD68" s="11"/>
      <c r="ACE68" s="6"/>
      <c r="ACH68" s="11"/>
      <c r="ACI68" s="6"/>
      <c r="ACL68" s="11"/>
      <c r="ACM68" s="6"/>
      <c r="ACP68" s="11"/>
      <c r="ACQ68" s="6"/>
      <c r="ACT68" s="11"/>
      <c r="ACU68" s="6"/>
      <c r="ACX68" s="11"/>
      <c r="ACY68" s="6"/>
      <c r="ADB68" s="11"/>
      <c r="ADC68" s="6"/>
      <c r="ADF68" s="11"/>
      <c r="ADG68" s="6"/>
      <c r="ADJ68" s="11"/>
      <c r="ADK68" s="6"/>
      <c r="ADN68" s="11"/>
      <c r="ADO68" s="6"/>
      <c r="ADR68" s="11"/>
      <c r="ADS68" s="6"/>
      <c r="ADV68" s="11"/>
      <c r="ADW68" s="6"/>
      <c r="ADZ68" s="11"/>
      <c r="AEA68" s="6"/>
      <c r="AED68" s="11"/>
      <c r="AEE68" s="6"/>
      <c r="AEH68" s="11"/>
      <c r="AEI68" s="6"/>
      <c r="AEL68" s="11"/>
      <c r="AEM68" s="6"/>
      <c r="AEP68" s="11"/>
      <c r="AEQ68" s="6"/>
      <c r="AET68" s="11"/>
      <c r="AEU68" s="6"/>
      <c r="AEX68" s="11"/>
      <c r="AEY68" s="6"/>
      <c r="AFB68" s="11"/>
      <c r="AFC68" s="6"/>
      <c r="AFF68" s="11"/>
      <c r="AFG68" s="6"/>
      <c r="AFJ68" s="11"/>
      <c r="AFK68" s="6"/>
      <c r="AFN68" s="11"/>
      <c r="AFO68" s="6"/>
      <c r="AFR68" s="11"/>
      <c r="AFS68" s="6"/>
      <c r="AFV68" s="11"/>
      <c r="AFW68" s="6"/>
      <c r="AFZ68" s="11"/>
      <c r="AGA68" s="6"/>
      <c r="AGD68" s="11"/>
      <c r="AGE68" s="6"/>
      <c r="AGH68" s="11"/>
      <c r="AGI68" s="6"/>
      <c r="AGL68" s="11"/>
      <c r="AGM68" s="6"/>
      <c r="AGP68" s="11"/>
      <c r="AGQ68" s="6"/>
      <c r="AGT68" s="11"/>
      <c r="AGU68" s="6"/>
      <c r="AGX68" s="11"/>
      <c r="AGY68" s="6"/>
      <c r="AHB68" s="11"/>
      <c r="AHC68" s="6"/>
      <c r="AHF68" s="11"/>
      <c r="AHG68" s="6"/>
      <c r="AHJ68" s="11"/>
      <c r="AHK68" s="6"/>
      <c r="AHN68" s="11"/>
      <c r="AHO68" s="6"/>
      <c r="AHR68" s="11"/>
      <c r="AHS68" s="6"/>
      <c r="AHV68" s="11"/>
      <c r="AHW68" s="6"/>
      <c r="AHZ68" s="11"/>
      <c r="AIA68" s="6"/>
      <c r="AID68" s="11"/>
      <c r="AIE68" s="6"/>
      <c r="AIH68" s="11"/>
      <c r="AII68" s="6"/>
      <c r="AIL68" s="11"/>
      <c r="AIM68" s="6"/>
      <c r="AIP68" s="11"/>
      <c r="AIQ68" s="6"/>
      <c r="AIT68" s="11"/>
      <c r="AIU68" s="6"/>
      <c r="AIX68" s="11"/>
      <c r="AIY68" s="6"/>
      <c r="AJB68" s="11"/>
      <c r="AJC68" s="6"/>
      <c r="AJF68" s="11"/>
      <c r="AJG68" s="6"/>
      <c r="AJJ68" s="11"/>
      <c r="AJK68" s="6"/>
      <c r="AJN68" s="11"/>
      <c r="AJO68" s="6"/>
      <c r="AJR68" s="11"/>
      <c r="AJS68" s="6"/>
      <c r="AJV68" s="11"/>
      <c r="AJW68" s="6"/>
      <c r="AJZ68" s="11"/>
      <c r="AKA68" s="6"/>
      <c r="AKD68" s="11"/>
      <c r="AKE68" s="6"/>
      <c r="AKH68" s="11"/>
      <c r="AKI68" s="6"/>
      <c r="AKL68" s="11"/>
      <c r="AKM68" s="6"/>
      <c r="AKP68" s="11"/>
      <c r="AKQ68" s="6"/>
      <c r="AKT68" s="11"/>
      <c r="AKU68" s="6"/>
      <c r="AKX68" s="11"/>
      <c r="AKY68" s="6"/>
      <c r="ALB68" s="11"/>
      <c r="ALC68" s="6"/>
      <c r="ALF68" s="11"/>
      <c r="ALG68" s="6"/>
      <c r="ALJ68" s="11"/>
      <c r="ALK68" s="6"/>
      <c r="ALN68" s="11"/>
      <c r="ALO68" s="6"/>
      <c r="ALR68" s="11"/>
      <c r="ALS68" s="6"/>
      <c r="ALV68" s="11"/>
      <c r="ALW68" s="6"/>
      <c r="ALZ68" s="11"/>
      <c r="AMA68" s="6"/>
      <c r="AMD68" s="11"/>
      <c r="AME68" s="6"/>
      <c r="AMH68" s="11"/>
      <c r="AMI68" s="6"/>
      <c r="AML68" s="11"/>
      <c r="AMM68" s="6"/>
      <c r="AMP68" s="11"/>
      <c r="AMQ68" s="6"/>
      <c r="AMT68" s="11"/>
      <c r="AMU68" s="6"/>
      <c r="AMX68" s="11"/>
      <c r="AMY68" s="6"/>
      <c r="ANB68" s="11"/>
      <c r="ANC68" s="6"/>
      <c r="ANF68" s="11"/>
      <c r="ANG68" s="6"/>
      <c r="ANJ68" s="11"/>
      <c r="ANK68" s="6"/>
      <c r="ANN68" s="11"/>
      <c r="ANO68" s="6"/>
      <c r="ANR68" s="11"/>
      <c r="ANS68" s="6"/>
      <c r="ANV68" s="11"/>
      <c r="ANW68" s="6"/>
      <c r="ANZ68" s="11"/>
      <c r="AOA68" s="6"/>
      <c r="AOD68" s="11"/>
      <c r="AOE68" s="6"/>
      <c r="AOH68" s="11"/>
      <c r="AOI68" s="6"/>
      <c r="AOL68" s="11"/>
      <c r="AOM68" s="6"/>
      <c r="AOP68" s="11"/>
      <c r="AOQ68" s="6"/>
      <c r="AOT68" s="11"/>
      <c r="AOU68" s="6"/>
      <c r="AOX68" s="11"/>
      <c r="AOY68" s="6"/>
      <c r="APB68" s="11"/>
      <c r="APC68" s="6"/>
      <c r="APF68" s="11"/>
      <c r="APG68" s="6"/>
      <c r="APJ68" s="11"/>
      <c r="APK68" s="6"/>
      <c r="APN68" s="11"/>
      <c r="APO68" s="6"/>
      <c r="APR68" s="11"/>
      <c r="APS68" s="6"/>
      <c r="APV68" s="11"/>
      <c r="APW68" s="6"/>
      <c r="APZ68" s="11"/>
      <c r="AQA68" s="6"/>
      <c r="AQD68" s="11"/>
      <c r="AQE68" s="6"/>
      <c r="AQH68" s="11"/>
      <c r="AQI68" s="6"/>
      <c r="AQL68" s="11"/>
      <c r="AQM68" s="6"/>
      <c r="AQP68" s="11"/>
      <c r="AQQ68" s="6"/>
      <c r="AQT68" s="11"/>
      <c r="AQU68" s="6"/>
      <c r="AQX68" s="11"/>
      <c r="AQY68" s="6"/>
      <c r="ARB68" s="11"/>
      <c r="ARC68" s="6"/>
      <c r="ARF68" s="11"/>
      <c r="ARG68" s="6"/>
      <c r="ARJ68" s="11"/>
      <c r="ARK68" s="6"/>
      <c r="ARN68" s="11"/>
      <c r="ARO68" s="6"/>
      <c r="ARR68" s="11"/>
      <c r="ARS68" s="6"/>
      <c r="ARV68" s="11"/>
      <c r="ARW68" s="6"/>
      <c r="ARZ68" s="11"/>
      <c r="ASA68" s="6"/>
      <c r="ASD68" s="11"/>
      <c r="ASE68" s="6"/>
      <c r="ASH68" s="11"/>
      <c r="ASI68" s="6"/>
      <c r="ASL68" s="11"/>
      <c r="ASM68" s="6"/>
      <c r="ASP68" s="11"/>
      <c r="ASQ68" s="6"/>
      <c r="AST68" s="11"/>
      <c r="ASU68" s="6"/>
      <c r="ASX68" s="11"/>
      <c r="ASY68" s="6"/>
      <c r="ATB68" s="11"/>
      <c r="ATC68" s="6"/>
      <c r="ATF68" s="11"/>
      <c r="ATG68" s="6"/>
      <c r="ATJ68" s="11"/>
      <c r="ATK68" s="6"/>
      <c r="ATN68" s="11"/>
      <c r="ATO68" s="6"/>
      <c r="ATR68" s="11"/>
      <c r="ATS68" s="6"/>
      <c r="ATV68" s="11"/>
      <c r="ATW68" s="6"/>
      <c r="ATZ68" s="11"/>
      <c r="AUA68" s="6"/>
      <c r="AUD68" s="11"/>
      <c r="AUE68" s="6"/>
      <c r="AUH68" s="11"/>
      <c r="AUI68" s="6"/>
      <c r="AUL68" s="11"/>
      <c r="AUM68" s="6"/>
      <c r="AUP68" s="11"/>
      <c r="AUQ68" s="6"/>
      <c r="AUT68" s="11"/>
      <c r="AUU68" s="6"/>
      <c r="AUX68" s="11"/>
      <c r="AUY68" s="6"/>
      <c r="AVB68" s="11"/>
      <c r="AVC68" s="6"/>
      <c r="AVF68" s="11"/>
      <c r="AVG68" s="6"/>
      <c r="AVJ68" s="11"/>
      <c r="AVK68" s="6"/>
      <c r="AVN68" s="11"/>
      <c r="AVO68" s="6"/>
      <c r="AVR68" s="11"/>
      <c r="AVS68" s="6"/>
      <c r="AVV68" s="11"/>
      <c r="AVW68" s="6"/>
      <c r="AVZ68" s="11"/>
      <c r="AWA68" s="6"/>
      <c r="AWD68" s="11"/>
      <c r="AWE68" s="6"/>
      <c r="AWH68" s="11"/>
      <c r="AWI68" s="6"/>
      <c r="AWL68" s="11"/>
      <c r="AWM68" s="6"/>
      <c r="AWP68" s="11"/>
      <c r="AWQ68" s="6"/>
      <c r="AWT68" s="11"/>
      <c r="AWU68" s="6"/>
      <c r="AWX68" s="11"/>
      <c r="AWY68" s="6"/>
      <c r="AXB68" s="11"/>
      <c r="AXC68" s="6"/>
      <c r="AXF68" s="11"/>
      <c r="AXG68" s="6"/>
      <c r="AXJ68" s="11"/>
      <c r="AXK68" s="6"/>
      <c r="AXN68" s="11"/>
      <c r="AXO68" s="6"/>
      <c r="AXR68" s="11"/>
      <c r="AXS68" s="6"/>
      <c r="AXV68" s="11"/>
      <c r="AXW68" s="6"/>
      <c r="AXZ68" s="11"/>
      <c r="AYA68" s="6"/>
      <c r="AYD68" s="11"/>
      <c r="AYE68" s="6"/>
      <c r="AYH68" s="11"/>
      <c r="AYI68" s="6"/>
      <c r="AYL68" s="11"/>
      <c r="AYM68" s="6"/>
      <c r="AYP68" s="11"/>
      <c r="AYQ68" s="6"/>
      <c r="AYT68" s="11"/>
      <c r="AYU68" s="6"/>
      <c r="AYX68" s="11"/>
      <c r="AYY68" s="6"/>
      <c r="AZB68" s="11"/>
      <c r="AZC68" s="6"/>
      <c r="AZF68" s="11"/>
      <c r="AZG68" s="6"/>
      <c r="AZJ68" s="11"/>
      <c r="AZK68" s="6"/>
      <c r="AZN68" s="11"/>
      <c r="AZO68" s="6"/>
      <c r="AZR68" s="11"/>
      <c r="AZS68" s="6"/>
      <c r="AZV68" s="11"/>
      <c r="AZW68" s="6"/>
      <c r="AZZ68" s="11"/>
      <c r="BAA68" s="6"/>
      <c r="BAD68" s="11"/>
      <c r="BAE68" s="6"/>
      <c r="BAH68" s="11"/>
      <c r="BAI68" s="6"/>
      <c r="BAL68" s="11"/>
      <c r="BAM68" s="6"/>
      <c r="BAP68" s="11"/>
      <c r="BAQ68" s="6"/>
      <c r="BAT68" s="11"/>
      <c r="BAU68" s="6"/>
      <c r="BAX68" s="11"/>
      <c r="BAY68" s="6"/>
      <c r="BBB68" s="11"/>
      <c r="BBC68" s="6"/>
      <c r="BBF68" s="11"/>
      <c r="BBG68" s="6"/>
      <c r="BBJ68" s="11"/>
      <c r="BBK68" s="6"/>
      <c r="BBN68" s="11"/>
      <c r="BBO68" s="6"/>
      <c r="BBR68" s="11"/>
      <c r="BBS68" s="6"/>
      <c r="BBV68" s="11"/>
      <c r="BBW68" s="6"/>
      <c r="BBZ68" s="11"/>
      <c r="BCA68" s="6"/>
      <c r="BCD68" s="11"/>
      <c r="BCE68" s="6"/>
      <c r="BCH68" s="11"/>
      <c r="BCI68" s="6"/>
      <c r="BCL68" s="11"/>
      <c r="BCM68" s="6"/>
      <c r="BCP68" s="11"/>
      <c r="BCQ68" s="6"/>
      <c r="BCT68" s="11"/>
      <c r="BCU68" s="6"/>
      <c r="BCX68" s="11"/>
      <c r="BCY68" s="6"/>
      <c r="BDB68" s="11"/>
      <c r="BDC68" s="6"/>
      <c r="BDF68" s="11"/>
      <c r="BDG68" s="6"/>
      <c r="BDJ68" s="11"/>
      <c r="BDK68" s="6"/>
      <c r="BDN68" s="11"/>
      <c r="BDO68" s="6"/>
      <c r="BDR68" s="11"/>
      <c r="BDS68" s="6"/>
      <c r="BDV68" s="11"/>
      <c r="BDW68" s="6"/>
      <c r="BDZ68" s="11"/>
      <c r="BEA68" s="6"/>
      <c r="BED68" s="11"/>
      <c r="BEE68" s="6"/>
      <c r="BEH68" s="11"/>
      <c r="BEI68" s="6"/>
      <c r="BEL68" s="11"/>
      <c r="BEM68" s="6"/>
      <c r="BEP68" s="11"/>
      <c r="BEQ68" s="6"/>
      <c r="BET68" s="11"/>
      <c r="BEU68" s="6"/>
      <c r="BEX68" s="11"/>
      <c r="BEY68" s="6"/>
      <c r="BFB68" s="11"/>
      <c r="BFC68" s="6"/>
      <c r="BFF68" s="11"/>
      <c r="BFG68" s="6"/>
      <c r="BFJ68" s="11"/>
      <c r="BFK68" s="6"/>
      <c r="BFN68" s="11"/>
      <c r="BFO68" s="6"/>
      <c r="BFR68" s="11"/>
      <c r="BFS68" s="6"/>
      <c r="BFV68" s="11"/>
      <c r="BFW68" s="6"/>
      <c r="BFZ68" s="11"/>
      <c r="BGA68" s="6"/>
      <c r="BGD68" s="11"/>
      <c r="BGE68" s="6"/>
      <c r="BGH68" s="11"/>
      <c r="BGI68" s="6"/>
      <c r="BGL68" s="11"/>
      <c r="BGM68" s="6"/>
      <c r="BGP68" s="11"/>
      <c r="BGQ68" s="6"/>
      <c r="BGT68" s="11"/>
      <c r="BGU68" s="6"/>
      <c r="BGX68" s="11"/>
      <c r="BGY68" s="6"/>
      <c r="BHB68" s="11"/>
      <c r="BHC68" s="6"/>
      <c r="BHF68" s="11"/>
      <c r="BHG68" s="6"/>
      <c r="BHJ68" s="11"/>
      <c r="BHK68" s="6"/>
      <c r="BHN68" s="11"/>
      <c r="BHO68" s="6"/>
      <c r="BHR68" s="11"/>
      <c r="BHS68" s="6"/>
      <c r="BHV68" s="11"/>
      <c r="BHW68" s="6"/>
      <c r="BHZ68" s="11"/>
      <c r="BIA68" s="6"/>
      <c r="BID68" s="11"/>
      <c r="BIE68" s="6"/>
      <c r="BIH68" s="11"/>
      <c r="BII68" s="6"/>
      <c r="BIL68" s="11"/>
      <c r="BIM68" s="6"/>
      <c r="BIP68" s="11"/>
      <c r="BIQ68" s="6"/>
      <c r="BIT68" s="11"/>
      <c r="BIU68" s="6"/>
      <c r="BIX68" s="11"/>
      <c r="BIY68" s="6"/>
      <c r="BJB68" s="11"/>
      <c r="BJC68" s="6"/>
      <c r="BJF68" s="11"/>
      <c r="BJG68" s="6"/>
      <c r="BJJ68" s="11"/>
      <c r="BJK68" s="6"/>
      <c r="BJN68" s="11"/>
      <c r="BJO68" s="6"/>
      <c r="BJR68" s="11"/>
      <c r="BJS68" s="6"/>
      <c r="BJV68" s="11"/>
      <c r="BJW68" s="6"/>
      <c r="BJZ68" s="11"/>
      <c r="BKA68" s="6"/>
      <c r="BKD68" s="11"/>
      <c r="BKE68" s="6"/>
      <c r="BKH68" s="11"/>
      <c r="BKI68" s="6"/>
      <c r="BKL68" s="11"/>
      <c r="BKM68" s="6"/>
      <c r="BKP68" s="11"/>
      <c r="BKQ68" s="6"/>
      <c r="BKT68" s="11"/>
      <c r="BKU68" s="6"/>
      <c r="BKX68" s="11"/>
      <c r="BKY68" s="6"/>
      <c r="BLB68" s="11"/>
      <c r="BLC68" s="6"/>
      <c r="BLF68" s="11"/>
      <c r="BLG68" s="6"/>
      <c r="BLJ68" s="11"/>
      <c r="BLK68" s="6"/>
      <c r="BLN68" s="11"/>
      <c r="BLO68" s="6"/>
      <c r="BLR68" s="11"/>
      <c r="BLS68" s="6"/>
      <c r="BLV68" s="11"/>
      <c r="BLW68" s="6"/>
      <c r="BLZ68" s="11"/>
      <c r="BMA68" s="6"/>
      <c r="BMD68" s="11"/>
      <c r="BME68" s="6"/>
      <c r="BMH68" s="11"/>
      <c r="BMI68" s="6"/>
      <c r="BML68" s="11"/>
      <c r="BMM68" s="6"/>
      <c r="BMP68" s="11"/>
      <c r="BMQ68" s="6"/>
      <c r="BMT68" s="11"/>
      <c r="BMU68" s="6"/>
      <c r="BMX68" s="11"/>
      <c r="BMY68" s="6"/>
      <c r="BNB68" s="11"/>
      <c r="BNC68" s="6"/>
      <c r="BNF68" s="11"/>
      <c r="BNG68" s="6"/>
      <c r="BNJ68" s="11"/>
      <c r="BNK68" s="6"/>
      <c r="BNN68" s="11"/>
      <c r="BNO68" s="6"/>
      <c r="BNR68" s="11"/>
      <c r="BNS68" s="6"/>
      <c r="BNV68" s="11"/>
      <c r="BNW68" s="6"/>
      <c r="BNZ68" s="11"/>
      <c r="BOA68" s="6"/>
      <c r="BOD68" s="11"/>
      <c r="BOE68" s="6"/>
      <c r="BOH68" s="11"/>
      <c r="BOI68" s="6"/>
      <c r="BOL68" s="11"/>
      <c r="BOM68" s="6"/>
      <c r="BOP68" s="11"/>
      <c r="BOQ68" s="6"/>
      <c r="BOT68" s="11"/>
      <c r="BOU68" s="6"/>
      <c r="BOX68" s="11"/>
      <c r="BOY68" s="6"/>
      <c r="BPB68" s="11"/>
      <c r="BPC68" s="6"/>
      <c r="BPF68" s="11"/>
      <c r="BPG68" s="6"/>
      <c r="BPJ68" s="11"/>
      <c r="BPK68" s="6"/>
      <c r="BPN68" s="11"/>
      <c r="BPO68" s="6"/>
      <c r="BPR68" s="11"/>
      <c r="BPS68" s="6"/>
      <c r="BPV68" s="11"/>
      <c r="BPW68" s="6"/>
      <c r="BPZ68" s="11"/>
      <c r="BQA68" s="6"/>
      <c r="BQD68" s="11"/>
      <c r="BQE68" s="6"/>
      <c r="BQH68" s="11"/>
      <c r="BQI68" s="6"/>
      <c r="BQL68" s="11"/>
      <c r="BQM68" s="6"/>
      <c r="BQP68" s="11"/>
      <c r="BQQ68" s="6"/>
      <c r="BQT68" s="11"/>
      <c r="BQU68" s="6"/>
      <c r="BQX68" s="11"/>
      <c r="BQY68" s="6"/>
      <c r="BRB68" s="11"/>
      <c r="BRC68" s="6"/>
      <c r="BRF68" s="11"/>
      <c r="BRG68" s="6"/>
      <c r="BRJ68" s="11"/>
      <c r="BRK68" s="6"/>
      <c r="BRN68" s="11"/>
      <c r="BRO68" s="6"/>
      <c r="BRR68" s="11"/>
      <c r="BRS68" s="6"/>
      <c r="BRV68" s="11"/>
      <c r="BRW68" s="6"/>
      <c r="BRZ68" s="11"/>
      <c r="BSA68" s="6"/>
      <c r="BSD68" s="11"/>
      <c r="BSE68" s="6"/>
      <c r="BSH68" s="11"/>
      <c r="BSI68" s="6"/>
      <c r="BSL68" s="11"/>
      <c r="BSM68" s="6"/>
      <c r="BSP68" s="11"/>
      <c r="BSQ68" s="6"/>
      <c r="BST68" s="11"/>
      <c r="BSU68" s="6"/>
      <c r="BSX68" s="11"/>
      <c r="BSY68" s="6"/>
      <c r="BTB68" s="11"/>
      <c r="BTC68" s="6"/>
      <c r="BTF68" s="11"/>
      <c r="BTG68" s="6"/>
      <c r="BTJ68" s="11"/>
      <c r="BTK68" s="6"/>
      <c r="BTN68" s="11"/>
      <c r="BTO68" s="6"/>
      <c r="BTR68" s="11"/>
      <c r="BTS68" s="6"/>
      <c r="BTV68" s="11"/>
      <c r="BTW68" s="6"/>
      <c r="BTZ68" s="11"/>
      <c r="BUA68" s="6"/>
      <c r="BUD68" s="11"/>
      <c r="BUE68" s="6"/>
      <c r="BUH68" s="11"/>
      <c r="BUI68" s="6"/>
      <c r="BUL68" s="11"/>
      <c r="BUM68" s="6"/>
      <c r="BUP68" s="11"/>
      <c r="BUQ68" s="6"/>
      <c r="BUT68" s="11"/>
      <c r="BUU68" s="6"/>
      <c r="BUX68" s="11"/>
      <c r="BUY68" s="6"/>
      <c r="BVB68" s="11"/>
      <c r="BVC68" s="6"/>
      <c r="BVF68" s="11"/>
      <c r="BVG68" s="6"/>
      <c r="BVJ68" s="11"/>
      <c r="BVK68" s="6"/>
      <c r="BVN68" s="11"/>
      <c r="BVO68" s="6"/>
      <c r="BVR68" s="11"/>
      <c r="BVS68" s="6"/>
      <c r="BVV68" s="11"/>
      <c r="BVW68" s="6"/>
      <c r="BVZ68" s="11"/>
      <c r="BWA68" s="6"/>
      <c r="BWD68" s="11"/>
      <c r="BWE68" s="6"/>
      <c r="BWH68" s="11"/>
      <c r="BWI68" s="6"/>
      <c r="BWL68" s="11"/>
      <c r="BWM68" s="6"/>
      <c r="BWP68" s="11"/>
      <c r="BWQ68" s="6"/>
      <c r="BWT68" s="11"/>
      <c r="BWU68" s="6"/>
      <c r="BWX68" s="11"/>
      <c r="BWY68" s="6"/>
      <c r="BXB68" s="11"/>
      <c r="BXC68" s="6"/>
      <c r="BXF68" s="11"/>
      <c r="BXG68" s="6"/>
      <c r="BXJ68" s="11"/>
      <c r="BXK68" s="6"/>
      <c r="BXN68" s="11"/>
      <c r="BXO68" s="6"/>
      <c r="BXR68" s="11"/>
      <c r="BXS68" s="6"/>
      <c r="BXV68" s="11"/>
      <c r="BXW68" s="6"/>
      <c r="BXZ68" s="11"/>
      <c r="BYA68" s="6"/>
      <c r="BYD68" s="11"/>
      <c r="BYE68" s="6"/>
      <c r="BYH68" s="11"/>
      <c r="BYI68" s="6"/>
      <c r="BYL68" s="11"/>
      <c r="BYM68" s="6"/>
      <c r="BYP68" s="11"/>
      <c r="BYQ68" s="6"/>
      <c r="BYT68" s="11"/>
      <c r="BYU68" s="6"/>
      <c r="BYX68" s="11"/>
      <c r="BYY68" s="6"/>
      <c r="BZB68" s="11"/>
      <c r="BZC68" s="6"/>
      <c r="BZF68" s="11"/>
      <c r="BZG68" s="6"/>
      <c r="BZJ68" s="11"/>
      <c r="BZK68" s="6"/>
      <c r="BZN68" s="11"/>
      <c r="BZO68" s="6"/>
      <c r="BZR68" s="11"/>
      <c r="BZS68" s="6"/>
      <c r="BZV68" s="11"/>
      <c r="BZW68" s="6"/>
      <c r="BZZ68" s="11"/>
      <c r="CAA68" s="6"/>
      <c r="CAD68" s="11"/>
      <c r="CAE68" s="6"/>
      <c r="CAH68" s="11"/>
      <c r="CAI68" s="6"/>
      <c r="CAL68" s="11"/>
      <c r="CAM68" s="6"/>
      <c r="CAP68" s="11"/>
      <c r="CAQ68" s="6"/>
      <c r="CAT68" s="11"/>
      <c r="CAU68" s="6"/>
      <c r="CAX68" s="11"/>
      <c r="CAY68" s="6"/>
      <c r="CBB68" s="11"/>
      <c r="CBC68" s="6"/>
      <c r="CBF68" s="11"/>
      <c r="CBG68" s="6"/>
      <c r="CBJ68" s="11"/>
      <c r="CBK68" s="6"/>
      <c r="CBN68" s="11"/>
      <c r="CBO68" s="6"/>
      <c r="CBR68" s="11"/>
      <c r="CBS68" s="6"/>
      <c r="CBV68" s="11"/>
      <c r="CBW68" s="6"/>
      <c r="CBZ68" s="11"/>
      <c r="CCA68" s="6"/>
      <c r="CCD68" s="11"/>
      <c r="CCE68" s="6"/>
      <c r="CCH68" s="11"/>
      <c r="CCI68" s="6"/>
      <c r="CCL68" s="11"/>
      <c r="CCM68" s="6"/>
      <c r="CCP68" s="11"/>
      <c r="CCQ68" s="6"/>
      <c r="CCT68" s="11"/>
      <c r="CCU68" s="6"/>
      <c r="CCX68" s="11"/>
      <c r="CCY68" s="6"/>
      <c r="CDB68" s="11"/>
      <c r="CDC68" s="6"/>
      <c r="CDF68" s="11"/>
      <c r="CDG68" s="6"/>
      <c r="CDJ68" s="11"/>
      <c r="CDK68" s="6"/>
      <c r="CDN68" s="11"/>
      <c r="CDO68" s="6"/>
      <c r="CDR68" s="11"/>
      <c r="CDS68" s="6"/>
      <c r="CDV68" s="11"/>
      <c r="CDW68" s="6"/>
      <c r="CDZ68" s="11"/>
      <c r="CEA68" s="6"/>
      <c r="CED68" s="11"/>
      <c r="CEE68" s="6"/>
      <c r="CEH68" s="11"/>
      <c r="CEI68" s="6"/>
      <c r="CEL68" s="11"/>
      <c r="CEM68" s="6"/>
      <c r="CEP68" s="11"/>
      <c r="CEQ68" s="6"/>
      <c r="CET68" s="11"/>
      <c r="CEU68" s="6"/>
      <c r="CEX68" s="11"/>
      <c r="CEY68" s="6"/>
      <c r="CFB68" s="11"/>
      <c r="CFC68" s="6"/>
      <c r="CFF68" s="11"/>
      <c r="CFG68" s="6"/>
      <c r="CFJ68" s="11"/>
      <c r="CFK68" s="6"/>
      <c r="CFN68" s="11"/>
      <c r="CFO68" s="6"/>
      <c r="CFR68" s="11"/>
      <c r="CFS68" s="6"/>
      <c r="CFV68" s="11"/>
      <c r="CFW68" s="6"/>
      <c r="CFZ68" s="11"/>
      <c r="CGA68" s="6"/>
      <c r="CGD68" s="11"/>
      <c r="CGE68" s="6"/>
      <c r="CGH68" s="11"/>
      <c r="CGI68" s="6"/>
      <c r="CGL68" s="11"/>
      <c r="CGM68" s="6"/>
      <c r="CGP68" s="11"/>
      <c r="CGQ68" s="6"/>
      <c r="CGT68" s="11"/>
      <c r="CGU68" s="6"/>
      <c r="CGX68" s="11"/>
      <c r="CGY68" s="6"/>
      <c r="CHB68" s="11"/>
      <c r="CHC68" s="6"/>
      <c r="CHF68" s="11"/>
      <c r="CHG68" s="6"/>
      <c r="CHJ68" s="11"/>
      <c r="CHK68" s="6"/>
      <c r="CHN68" s="11"/>
      <c r="CHO68" s="6"/>
      <c r="CHR68" s="11"/>
      <c r="CHS68" s="6"/>
      <c r="CHV68" s="11"/>
      <c r="CHW68" s="6"/>
      <c r="CHZ68" s="11"/>
      <c r="CIA68" s="6"/>
      <c r="CID68" s="11"/>
      <c r="CIE68" s="6"/>
      <c r="CIH68" s="11"/>
      <c r="CII68" s="6"/>
      <c r="CIL68" s="11"/>
      <c r="CIM68" s="6"/>
      <c r="CIP68" s="11"/>
      <c r="CIQ68" s="6"/>
      <c r="CIT68" s="11"/>
      <c r="CIU68" s="6"/>
      <c r="CIX68" s="11"/>
      <c r="CIY68" s="6"/>
      <c r="CJB68" s="11"/>
      <c r="CJC68" s="6"/>
      <c r="CJF68" s="11"/>
      <c r="CJG68" s="6"/>
      <c r="CJJ68" s="11"/>
      <c r="CJK68" s="6"/>
      <c r="CJN68" s="11"/>
      <c r="CJO68" s="6"/>
      <c r="CJR68" s="11"/>
      <c r="CJS68" s="6"/>
      <c r="CJV68" s="11"/>
      <c r="CJW68" s="6"/>
      <c r="CJZ68" s="11"/>
      <c r="CKA68" s="6"/>
      <c r="CKD68" s="11"/>
      <c r="CKE68" s="6"/>
      <c r="CKH68" s="11"/>
      <c r="CKI68" s="6"/>
      <c r="CKL68" s="11"/>
      <c r="CKM68" s="6"/>
      <c r="CKP68" s="11"/>
      <c r="CKQ68" s="6"/>
      <c r="CKT68" s="11"/>
      <c r="CKU68" s="6"/>
      <c r="CKX68" s="11"/>
      <c r="CKY68" s="6"/>
      <c r="CLB68" s="11"/>
      <c r="CLC68" s="6"/>
      <c r="CLF68" s="11"/>
      <c r="CLG68" s="6"/>
      <c r="CLJ68" s="11"/>
      <c r="CLK68" s="6"/>
      <c r="CLN68" s="11"/>
      <c r="CLO68" s="6"/>
      <c r="CLR68" s="11"/>
      <c r="CLS68" s="6"/>
      <c r="CLV68" s="11"/>
      <c r="CLW68" s="6"/>
      <c r="CLZ68" s="11"/>
      <c r="CMA68" s="6"/>
      <c r="CMD68" s="11"/>
      <c r="CME68" s="6"/>
      <c r="CMH68" s="11"/>
      <c r="CMI68" s="6"/>
      <c r="CML68" s="11"/>
      <c r="CMM68" s="6"/>
      <c r="CMP68" s="11"/>
      <c r="CMQ68" s="6"/>
      <c r="CMT68" s="11"/>
      <c r="CMU68" s="6"/>
      <c r="CMX68" s="11"/>
      <c r="CMY68" s="6"/>
      <c r="CNB68" s="11"/>
      <c r="CNC68" s="6"/>
      <c r="CNF68" s="11"/>
      <c r="CNG68" s="6"/>
      <c r="CNJ68" s="11"/>
      <c r="CNK68" s="6"/>
      <c r="CNN68" s="11"/>
      <c r="CNO68" s="6"/>
      <c r="CNR68" s="11"/>
      <c r="CNS68" s="6"/>
      <c r="CNV68" s="11"/>
      <c r="CNW68" s="6"/>
      <c r="CNZ68" s="11"/>
      <c r="COA68" s="6"/>
      <c r="COD68" s="11"/>
      <c r="COE68" s="6"/>
      <c r="COH68" s="11"/>
      <c r="COI68" s="6"/>
      <c r="COL68" s="11"/>
      <c r="COM68" s="6"/>
      <c r="COP68" s="11"/>
      <c r="COQ68" s="6"/>
      <c r="COT68" s="11"/>
      <c r="COU68" s="6"/>
      <c r="COX68" s="11"/>
      <c r="COY68" s="6"/>
      <c r="CPB68" s="11"/>
      <c r="CPC68" s="6"/>
      <c r="CPF68" s="11"/>
      <c r="CPG68" s="6"/>
      <c r="CPJ68" s="11"/>
      <c r="CPK68" s="6"/>
      <c r="CPN68" s="11"/>
      <c r="CPO68" s="6"/>
      <c r="CPR68" s="11"/>
      <c r="CPS68" s="6"/>
      <c r="CPV68" s="11"/>
      <c r="CPW68" s="6"/>
      <c r="CPZ68" s="11"/>
      <c r="CQA68" s="6"/>
      <c r="CQD68" s="11"/>
      <c r="CQE68" s="6"/>
      <c r="CQH68" s="11"/>
      <c r="CQI68" s="6"/>
      <c r="CQL68" s="11"/>
      <c r="CQM68" s="6"/>
      <c r="CQP68" s="11"/>
      <c r="CQQ68" s="6"/>
      <c r="CQT68" s="11"/>
      <c r="CQU68" s="6"/>
      <c r="CQX68" s="11"/>
      <c r="CQY68" s="6"/>
      <c r="CRB68" s="11"/>
      <c r="CRC68" s="6"/>
      <c r="CRF68" s="11"/>
      <c r="CRG68" s="6"/>
      <c r="CRJ68" s="11"/>
      <c r="CRK68" s="6"/>
      <c r="CRN68" s="11"/>
      <c r="CRO68" s="6"/>
      <c r="CRR68" s="11"/>
      <c r="CRS68" s="6"/>
      <c r="CRV68" s="11"/>
      <c r="CRW68" s="6"/>
      <c r="CRZ68" s="11"/>
      <c r="CSA68" s="6"/>
      <c r="CSD68" s="11"/>
      <c r="CSE68" s="6"/>
      <c r="CSH68" s="11"/>
      <c r="CSI68" s="6"/>
      <c r="CSL68" s="11"/>
      <c r="CSM68" s="6"/>
      <c r="CSP68" s="11"/>
      <c r="CSQ68" s="6"/>
      <c r="CST68" s="11"/>
      <c r="CSU68" s="6"/>
      <c r="CSX68" s="11"/>
      <c r="CSY68" s="6"/>
      <c r="CTB68" s="11"/>
      <c r="CTC68" s="6"/>
      <c r="CTF68" s="11"/>
      <c r="CTG68" s="6"/>
      <c r="CTJ68" s="11"/>
      <c r="CTK68" s="6"/>
      <c r="CTN68" s="11"/>
      <c r="CTO68" s="6"/>
      <c r="CTR68" s="11"/>
      <c r="CTS68" s="6"/>
      <c r="CTV68" s="11"/>
      <c r="CTW68" s="6"/>
      <c r="CTZ68" s="11"/>
      <c r="CUA68" s="6"/>
      <c r="CUD68" s="11"/>
      <c r="CUE68" s="6"/>
      <c r="CUH68" s="11"/>
      <c r="CUI68" s="6"/>
      <c r="CUL68" s="11"/>
      <c r="CUM68" s="6"/>
      <c r="CUP68" s="11"/>
      <c r="CUQ68" s="6"/>
      <c r="CUT68" s="11"/>
      <c r="CUU68" s="6"/>
      <c r="CUX68" s="11"/>
      <c r="CUY68" s="6"/>
      <c r="CVB68" s="11"/>
      <c r="CVC68" s="6"/>
      <c r="CVF68" s="11"/>
      <c r="CVG68" s="6"/>
      <c r="CVJ68" s="11"/>
      <c r="CVK68" s="6"/>
      <c r="CVN68" s="11"/>
      <c r="CVO68" s="6"/>
      <c r="CVR68" s="11"/>
      <c r="CVS68" s="6"/>
      <c r="CVV68" s="11"/>
      <c r="CVW68" s="6"/>
      <c r="CVZ68" s="11"/>
      <c r="CWA68" s="6"/>
      <c r="CWD68" s="11"/>
      <c r="CWE68" s="6"/>
      <c r="CWH68" s="11"/>
      <c r="CWI68" s="6"/>
      <c r="CWL68" s="11"/>
      <c r="CWM68" s="6"/>
      <c r="CWP68" s="11"/>
      <c r="CWQ68" s="6"/>
      <c r="CWT68" s="11"/>
      <c r="CWU68" s="6"/>
      <c r="CWX68" s="11"/>
      <c r="CWY68" s="6"/>
      <c r="CXB68" s="11"/>
      <c r="CXC68" s="6"/>
      <c r="CXF68" s="11"/>
      <c r="CXG68" s="6"/>
      <c r="CXJ68" s="11"/>
      <c r="CXK68" s="6"/>
      <c r="CXN68" s="11"/>
      <c r="CXO68" s="6"/>
      <c r="CXR68" s="11"/>
      <c r="CXS68" s="6"/>
      <c r="CXV68" s="11"/>
      <c r="CXW68" s="6"/>
      <c r="CXZ68" s="11"/>
      <c r="CYA68" s="6"/>
      <c r="CYD68" s="11"/>
      <c r="CYE68" s="6"/>
      <c r="CYH68" s="11"/>
      <c r="CYI68" s="6"/>
      <c r="CYL68" s="11"/>
      <c r="CYM68" s="6"/>
      <c r="CYP68" s="11"/>
      <c r="CYQ68" s="6"/>
      <c r="CYT68" s="11"/>
      <c r="CYU68" s="6"/>
      <c r="CYX68" s="11"/>
      <c r="CYY68" s="6"/>
      <c r="CZB68" s="11"/>
      <c r="CZC68" s="6"/>
      <c r="CZF68" s="11"/>
      <c r="CZG68" s="6"/>
      <c r="CZJ68" s="11"/>
      <c r="CZK68" s="6"/>
      <c r="CZN68" s="11"/>
      <c r="CZO68" s="6"/>
      <c r="CZR68" s="11"/>
      <c r="CZS68" s="6"/>
      <c r="CZV68" s="11"/>
      <c r="CZW68" s="6"/>
      <c r="CZZ68" s="11"/>
      <c r="DAA68" s="6"/>
      <c r="DAD68" s="11"/>
      <c r="DAE68" s="6"/>
      <c r="DAH68" s="11"/>
      <c r="DAI68" s="6"/>
      <c r="DAL68" s="11"/>
      <c r="DAM68" s="6"/>
      <c r="DAP68" s="11"/>
      <c r="DAQ68" s="6"/>
      <c r="DAT68" s="11"/>
      <c r="DAU68" s="6"/>
      <c r="DAX68" s="11"/>
      <c r="DAY68" s="6"/>
      <c r="DBB68" s="11"/>
      <c r="DBC68" s="6"/>
      <c r="DBF68" s="11"/>
      <c r="DBG68" s="6"/>
      <c r="DBJ68" s="11"/>
      <c r="DBK68" s="6"/>
      <c r="DBN68" s="11"/>
      <c r="DBO68" s="6"/>
      <c r="DBR68" s="11"/>
      <c r="DBS68" s="6"/>
      <c r="DBV68" s="11"/>
      <c r="DBW68" s="6"/>
      <c r="DBZ68" s="11"/>
      <c r="DCA68" s="6"/>
      <c r="DCD68" s="11"/>
      <c r="DCE68" s="6"/>
      <c r="DCH68" s="11"/>
      <c r="DCI68" s="6"/>
      <c r="DCL68" s="11"/>
      <c r="DCM68" s="6"/>
      <c r="DCP68" s="11"/>
      <c r="DCQ68" s="6"/>
      <c r="DCT68" s="11"/>
      <c r="DCU68" s="6"/>
      <c r="DCX68" s="11"/>
      <c r="DCY68" s="6"/>
      <c r="DDB68" s="11"/>
      <c r="DDC68" s="6"/>
      <c r="DDF68" s="11"/>
      <c r="DDG68" s="6"/>
      <c r="DDJ68" s="11"/>
      <c r="DDK68" s="6"/>
      <c r="DDN68" s="11"/>
      <c r="DDO68" s="6"/>
      <c r="DDR68" s="11"/>
      <c r="DDS68" s="6"/>
      <c r="DDV68" s="11"/>
      <c r="DDW68" s="6"/>
      <c r="DDZ68" s="11"/>
      <c r="DEA68" s="6"/>
      <c r="DED68" s="11"/>
      <c r="DEE68" s="6"/>
      <c r="DEH68" s="11"/>
      <c r="DEI68" s="6"/>
      <c r="DEL68" s="11"/>
      <c r="DEM68" s="6"/>
      <c r="DEP68" s="11"/>
      <c r="DEQ68" s="6"/>
      <c r="DET68" s="11"/>
      <c r="DEU68" s="6"/>
      <c r="DEX68" s="11"/>
      <c r="DEY68" s="6"/>
      <c r="DFB68" s="11"/>
      <c r="DFC68" s="6"/>
      <c r="DFF68" s="11"/>
      <c r="DFG68" s="6"/>
      <c r="DFJ68" s="11"/>
      <c r="DFK68" s="6"/>
      <c r="DFN68" s="11"/>
      <c r="DFO68" s="6"/>
      <c r="DFR68" s="11"/>
      <c r="DFS68" s="6"/>
      <c r="DFV68" s="11"/>
      <c r="DFW68" s="6"/>
      <c r="DFZ68" s="11"/>
      <c r="DGA68" s="6"/>
      <c r="DGD68" s="11"/>
      <c r="DGE68" s="6"/>
      <c r="DGH68" s="11"/>
      <c r="DGI68" s="6"/>
      <c r="DGL68" s="11"/>
      <c r="DGM68" s="6"/>
      <c r="DGP68" s="11"/>
      <c r="DGQ68" s="6"/>
      <c r="DGT68" s="11"/>
      <c r="DGU68" s="6"/>
      <c r="DGX68" s="11"/>
      <c r="DGY68" s="6"/>
      <c r="DHB68" s="11"/>
      <c r="DHC68" s="6"/>
      <c r="DHF68" s="11"/>
      <c r="DHG68" s="6"/>
      <c r="DHJ68" s="11"/>
      <c r="DHK68" s="6"/>
      <c r="DHN68" s="11"/>
      <c r="DHO68" s="6"/>
      <c r="DHR68" s="11"/>
      <c r="DHS68" s="6"/>
      <c r="DHV68" s="11"/>
      <c r="DHW68" s="6"/>
      <c r="DHZ68" s="11"/>
      <c r="DIA68" s="6"/>
      <c r="DID68" s="11"/>
      <c r="DIE68" s="6"/>
      <c r="DIH68" s="11"/>
      <c r="DII68" s="6"/>
      <c r="DIL68" s="11"/>
      <c r="DIM68" s="6"/>
      <c r="DIP68" s="11"/>
      <c r="DIQ68" s="6"/>
      <c r="DIT68" s="11"/>
      <c r="DIU68" s="6"/>
      <c r="DIX68" s="11"/>
      <c r="DIY68" s="6"/>
      <c r="DJB68" s="11"/>
      <c r="DJC68" s="6"/>
      <c r="DJF68" s="11"/>
      <c r="DJG68" s="6"/>
      <c r="DJJ68" s="11"/>
      <c r="DJK68" s="6"/>
      <c r="DJN68" s="11"/>
      <c r="DJO68" s="6"/>
      <c r="DJR68" s="11"/>
      <c r="DJS68" s="6"/>
      <c r="DJV68" s="11"/>
      <c r="DJW68" s="6"/>
      <c r="DJZ68" s="11"/>
      <c r="DKA68" s="6"/>
      <c r="DKD68" s="11"/>
      <c r="DKE68" s="6"/>
      <c r="DKH68" s="11"/>
      <c r="DKI68" s="6"/>
      <c r="DKL68" s="11"/>
      <c r="DKM68" s="6"/>
      <c r="DKP68" s="11"/>
      <c r="DKQ68" s="6"/>
      <c r="DKT68" s="11"/>
      <c r="DKU68" s="6"/>
      <c r="DKX68" s="11"/>
      <c r="DKY68" s="6"/>
      <c r="DLB68" s="11"/>
      <c r="DLC68" s="6"/>
      <c r="DLF68" s="11"/>
      <c r="DLG68" s="6"/>
      <c r="DLJ68" s="11"/>
      <c r="DLK68" s="6"/>
      <c r="DLN68" s="11"/>
      <c r="DLO68" s="6"/>
      <c r="DLR68" s="11"/>
      <c r="DLS68" s="6"/>
      <c r="DLV68" s="11"/>
      <c r="DLW68" s="6"/>
      <c r="DLZ68" s="11"/>
      <c r="DMA68" s="6"/>
      <c r="DMD68" s="11"/>
      <c r="DME68" s="6"/>
      <c r="DMH68" s="11"/>
      <c r="DMI68" s="6"/>
      <c r="DML68" s="11"/>
      <c r="DMM68" s="6"/>
      <c r="DMP68" s="11"/>
      <c r="DMQ68" s="6"/>
      <c r="DMT68" s="11"/>
      <c r="DMU68" s="6"/>
      <c r="DMX68" s="11"/>
      <c r="DMY68" s="6"/>
      <c r="DNB68" s="11"/>
      <c r="DNC68" s="6"/>
      <c r="DNF68" s="11"/>
      <c r="DNG68" s="6"/>
      <c r="DNJ68" s="11"/>
      <c r="DNK68" s="6"/>
      <c r="DNN68" s="11"/>
      <c r="DNO68" s="6"/>
      <c r="DNR68" s="11"/>
      <c r="DNS68" s="6"/>
      <c r="DNV68" s="11"/>
      <c r="DNW68" s="6"/>
      <c r="DNZ68" s="11"/>
      <c r="DOA68" s="6"/>
      <c r="DOD68" s="11"/>
      <c r="DOE68" s="6"/>
      <c r="DOH68" s="11"/>
      <c r="DOI68" s="6"/>
      <c r="DOL68" s="11"/>
      <c r="DOM68" s="6"/>
      <c r="DOP68" s="11"/>
      <c r="DOQ68" s="6"/>
      <c r="DOT68" s="11"/>
      <c r="DOU68" s="6"/>
      <c r="DOX68" s="11"/>
      <c r="DOY68" s="6"/>
      <c r="DPB68" s="11"/>
      <c r="DPC68" s="6"/>
      <c r="DPF68" s="11"/>
      <c r="DPG68" s="6"/>
      <c r="DPJ68" s="11"/>
      <c r="DPK68" s="6"/>
      <c r="DPN68" s="11"/>
      <c r="DPO68" s="6"/>
      <c r="DPR68" s="11"/>
      <c r="DPS68" s="6"/>
      <c r="DPV68" s="11"/>
      <c r="DPW68" s="6"/>
      <c r="DPZ68" s="11"/>
      <c r="DQA68" s="6"/>
      <c r="DQD68" s="11"/>
      <c r="DQE68" s="6"/>
      <c r="DQH68" s="11"/>
      <c r="DQI68" s="6"/>
      <c r="DQL68" s="11"/>
      <c r="DQM68" s="6"/>
      <c r="DQP68" s="11"/>
      <c r="DQQ68" s="6"/>
      <c r="DQT68" s="11"/>
      <c r="DQU68" s="6"/>
      <c r="DQX68" s="11"/>
      <c r="DQY68" s="6"/>
      <c r="DRB68" s="11"/>
      <c r="DRC68" s="6"/>
      <c r="DRF68" s="11"/>
      <c r="DRG68" s="6"/>
      <c r="DRJ68" s="11"/>
      <c r="DRK68" s="6"/>
      <c r="DRN68" s="11"/>
      <c r="DRO68" s="6"/>
      <c r="DRR68" s="11"/>
      <c r="DRS68" s="6"/>
      <c r="DRV68" s="11"/>
      <c r="DRW68" s="6"/>
      <c r="DRZ68" s="11"/>
      <c r="DSA68" s="6"/>
      <c r="DSD68" s="11"/>
      <c r="DSE68" s="6"/>
      <c r="DSH68" s="11"/>
      <c r="DSI68" s="6"/>
      <c r="DSL68" s="11"/>
      <c r="DSM68" s="6"/>
      <c r="DSP68" s="11"/>
      <c r="DSQ68" s="6"/>
      <c r="DST68" s="11"/>
      <c r="DSU68" s="6"/>
      <c r="DSX68" s="11"/>
      <c r="DSY68" s="6"/>
      <c r="DTB68" s="11"/>
      <c r="DTC68" s="6"/>
      <c r="DTF68" s="11"/>
      <c r="DTG68" s="6"/>
      <c r="DTJ68" s="11"/>
      <c r="DTK68" s="6"/>
      <c r="DTN68" s="11"/>
      <c r="DTO68" s="6"/>
      <c r="DTR68" s="11"/>
      <c r="DTS68" s="6"/>
      <c r="DTV68" s="11"/>
      <c r="DTW68" s="6"/>
      <c r="DTZ68" s="11"/>
      <c r="DUA68" s="6"/>
      <c r="DUD68" s="11"/>
      <c r="DUE68" s="6"/>
      <c r="DUH68" s="11"/>
      <c r="DUI68" s="6"/>
      <c r="DUL68" s="11"/>
      <c r="DUM68" s="6"/>
      <c r="DUP68" s="11"/>
      <c r="DUQ68" s="6"/>
      <c r="DUT68" s="11"/>
      <c r="DUU68" s="6"/>
      <c r="DUX68" s="11"/>
      <c r="DUY68" s="6"/>
      <c r="DVB68" s="11"/>
      <c r="DVC68" s="6"/>
      <c r="DVF68" s="11"/>
      <c r="DVG68" s="6"/>
      <c r="DVJ68" s="11"/>
      <c r="DVK68" s="6"/>
      <c r="DVN68" s="11"/>
      <c r="DVO68" s="6"/>
      <c r="DVR68" s="11"/>
      <c r="DVS68" s="6"/>
      <c r="DVV68" s="11"/>
      <c r="DVW68" s="6"/>
      <c r="DVZ68" s="11"/>
      <c r="DWA68" s="6"/>
      <c r="DWD68" s="11"/>
      <c r="DWE68" s="6"/>
      <c r="DWH68" s="11"/>
      <c r="DWI68" s="6"/>
      <c r="DWL68" s="11"/>
      <c r="DWM68" s="6"/>
      <c r="DWP68" s="11"/>
      <c r="DWQ68" s="6"/>
      <c r="DWT68" s="11"/>
      <c r="DWU68" s="6"/>
      <c r="DWX68" s="11"/>
      <c r="DWY68" s="6"/>
      <c r="DXB68" s="11"/>
      <c r="DXC68" s="6"/>
      <c r="DXF68" s="11"/>
      <c r="DXG68" s="6"/>
      <c r="DXJ68" s="11"/>
      <c r="DXK68" s="6"/>
      <c r="DXN68" s="11"/>
      <c r="DXO68" s="6"/>
      <c r="DXR68" s="11"/>
      <c r="DXS68" s="6"/>
      <c r="DXV68" s="11"/>
      <c r="DXW68" s="6"/>
      <c r="DXZ68" s="11"/>
      <c r="DYA68" s="6"/>
      <c r="DYD68" s="11"/>
      <c r="DYE68" s="6"/>
      <c r="DYH68" s="11"/>
      <c r="DYI68" s="6"/>
      <c r="DYL68" s="11"/>
      <c r="DYM68" s="6"/>
      <c r="DYP68" s="11"/>
      <c r="DYQ68" s="6"/>
      <c r="DYT68" s="11"/>
      <c r="DYU68" s="6"/>
      <c r="DYX68" s="11"/>
      <c r="DYY68" s="6"/>
      <c r="DZB68" s="11"/>
      <c r="DZC68" s="6"/>
      <c r="DZF68" s="11"/>
      <c r="DZG68" s="6"/>
      <c r="DZJ68" s="11"/>
      <c r="DZK68" s="6"/>
      <c r="DZN68" s="11"/>
      <c r="DZO68" s="6"/>
      <c r="DZR68" s="11"/>
      <c r="DZS68" s="6"/>
      <c r="DZV68" s="11"/>
      <c r="DZW68" s="6"/>
      <c r="DZZ68" s="11"/>
      <c r="EAA68" s="6"/>
      <c r="EAD68" s="11"/>
      <c r="EAE68" s="6"/>
      <c r="EAH68" s="11"/>
      <c r="EAI68" s="6"/>
      <c r="EAL68" s="11"/>
      <c r="EAM68" s="6"/>
      <c r="EAP68" s="11"/>
      <c r="EAQ68" s="6"/>
      <c r="EAT68" s="11"/>
      <c r="EAU68" s="6"/>
      <c r="EAX68" s="11"/>
      <c r="EAY68" s="6"/>
      <c r="EBB68" s="11"/>
      <c r="EBC68" s="6"/>
      <c r="EBF68" s="11"/>
      <c r="EBG68" s="6"/>
      <c r="EBJ68" s="11"/>
      <c r="EBK68" s="6"/>
      <c r="EBN68" s="11"/>
      <c r="EBO68" s="6"/>
      <c r="EBR68" s="11"/>
      <c r="EBS68" s="6"/>
      <c r="EBV68" s="11"/>
      <c r="EBW68" s="6"/>
      <c r="EBZ68" s="11"/>
      <c r="ECA68" s="6"/>
      <c r="ECD68" s="11"/>
      <c r="ECE68" s="6"/>
      <c r="ECH68" s="11"/>
      <c r="ECI68" s="6"/>
      <c r="ECL68" s="11"/>
      <c r="ECM68" s="6"/>
      <c r="ECP68" s="11"/>
      <c r="ECQ68" s="6"/>
      <c r="ECT68" s="11"/>
      <c r="ECU68" s="6"/>
      <c r="ECX68" s="11"/>
      <c r="ECY68" s="6"/>
      <c r="EDB68" s="11"/>
      <c r="EDC68" s="6"/>
      <c r="EDF68" s="11"/>
      <c r="EDG68" s="6"/>
      <c r="EDJ68" s="11"/>
      <c r="EDK68" s="6"/>
      <c r="EDN68" s="11"/>
      <c r="EDO68" s="6"/>
      <c r="EDR68" s="11"/>
      <c r="EDS68" s="6"/>
      <c r="EDV68" s="11"/>
      <c r="EDW68" s="6"/>
      <c r="EDZ68" s="11"/>
      <c r="EEA68" s="6"/>
      <c r="EED68" s="11"/>
      <c r="EEE68" s="6"/>
      <c r="EEH68" s="11"/>
      <c r="EEI68" s="6"/>
      <c r="EEL68" s="11"/>
      <c r="EEM68" s="6"/>
      <c r="EEP68" s="11"/>
      <c r="EEQ68" s="6"/>
      <c r="EET68" s="11"/>
      <c r="EEU68" s="6"/>
      <c r="EEX68" s="11"/>
      <c r="EEY68" s="6"/>
      <c r="EFB68" s="11"/>
      <c r="EFC68" s="6"/>
      <c r="EFF68" s="11"/>
      <c r="EFG68" s="6"/>
      <c r="EFJ68" s="11"/>
      <c r="EFK68" s="6"/>
      <c r="EFN68" s="11"/>
      <c r="EFO68" s="6"/>
      <c r="EFR68" s="11"/>
      <c r="EFS68" s="6"/>
      <c r="EFV68" s="11"/>
      <c r="EFW68" s="6"/>
      <c r="EFZ68" s="11"/>
      <c r="EGA68" s="6"/>
      <c r="EGD68" s="11"/>
      <c r="EGE68" s="6"/>
      <c r="EGH68" s="11"/>
      <c r="EGI68" s="6"/>
      <c r="EGL68" s="11"/>
      <c r="EGM68" s="6"/>
      <c r="EGP68" s="11"/>
      <c r="EGQ68" s="6"/>
      <c r="EGT68" s="11"/>
      <c r="EGU68" s="6"/>
      <c r="EGX68" s="11"/>
      <c r="EGY68" s="6"/>
      <c r="EHB68" s="11"/>
      <c r="EHC68" s="6"/>
      <c r="EHF68" s="11"/>
      <c r="EHG68" s="6"/>
      <c r="EHJ68" s="11"/>
      <c r="EHK68" s="6"/>
      <c r="EHN68" s="11"/>
      <c r="EHO68" s="6"/>
      <c r="EHR68" s="11"/>
      <c r="EHS68" s="6"/>
      <c r="EHV68" s="11"/>
      <c r="EHW68" s="6"/>
      <c r="EHZ68" s="11"/>
      <c r="EIA68" s="6"/>
      <c r="EID68" s="11"/>
      <c r="EIE68" s="6"/>
      <c r="EIH68" s="11"/>
      <c r="EII68" s="6"/>
      <c r="EIL68" s="11"/>
      <c r="EIM68" s="6"/>
      <c r="EIP68" s="11"/>
      <c r="EIQ68" s="6"/>
      <c r="EIT68" s="11"/>
      <c r="EIU68" s="6"/>
      <c r="EIX68" s="11"/>
      <c r="EIY68" s="6"/>
      <c r="EJB68" s="11"/>
      <c r="EJC68" s="6"/>
      <c r="EJF68" s="11"/>
      <c r="EJG68" s="6"/>
      <c r="EJJ68" s="11"/>
      <c r="EJK68" s="6"/>
      <c r="EJN68" s="11"/>
      <c r="EJO68" s="6"/>
      <c r="EJR68" s="11"/>
      <c r="EJS68" s="6"/>
      <c r="EJV68" s="11"/>
      <c r="EJW68" s="6"/>
      <c r="EJZ68" s="11"/>
      <c r="EKA68" s="6"/>
      <c r="EKD68" s="11"/>
      <c r="EKE68" s="6"/>
      <c r="EKH68" s="11"/>
      <c r="EKI68" s="6"/>
      <c r="EKL68" s="11"/>
      <c r="EKM68" s="6"/>
      <c r="EKP68" s="11"/>
      <c r="EKQ68" s="6"/>
      <c r="EKT68" s="11"/>
      <c r="EKU68" s="6"/>
      <c r="EKX68" s="11"/>
      <c r="EKY68" s="6"/>
      <c r="ELB68" s="11"/>
      <c r="ELC68" s="6"/>
      <c r="ELF68" s="11"/>
      <c r="ELG68" s="6"/>
      <c r="ELJ68" s="11"/>
      <c r="ELK68" s="6"/>
      <c r="ELN68" s="11"/>
      <c r="ELO68" s="6"/>
      <c r="ELR68" s="11"/>
      <c r="ELS68" s="6"/>
      <c r="ELV68" s="11"/>
      <c r="ELW68" s="6"/>
      <c r="ELZ68" s="11"/>
      <c r="EMA68" s="6"/>
      <c r="EMD68" s="11"/>
      <c r="EME68" s="6"/>
      <c r="EMH68" s="11"/>
      <c r="EMI68" s="6"/>
      <c r="EML68" s="11"/>
      <c r="EMM68" s="6"/>
      <c r="EMP68" s="11"/>
      <c r="EMQ68" s="6"/>
      <c r="EMT68" s="11"/>
      <c r="EMU68" s="6"/>
      <c r="EMX68" s="11"/>
      <c r="EMY68" s="6"/>
      <c r="ENB68" s="11"/>
      <c r="ENC68" s="6"/>
      <c r="ENF68" s="11"/>
      <c r="ENG68" s="6"/>
      <c r="ENJ68" s="11"/>
      <c r="ENK68" s="6"/>
      <c r="ENN68" s="11"/>
      <c r="ENO68" s="6"/>
      <c r="ENR68" s="11"/>
      <c r="ENS68" s="6"/>
      <c r="ENV68" s="11"/>
      <c r="ENW68" s="6"/>
      <c r="ENZ68" s="11"/>
      <c r="EOA68" s="6"/>
      <c r="EOD68" s="11"/>
      <c r="EOE68" s="6"/>
      <c r="EOH68" s="11"/>
      <c r="EOI68" s="6"/>
      <c r="EOL68" s="11"/>
      <c r="EOM68" s="6"/>
      <c r="EOP68" s="11"/>
      <c r="EOQ68" s="6"/>
      <c r="EOT68" s="11"/>
      <c r="EOU68" s="6"/>
      <c r="EOX68" s="11"/>
      <c r="EOY68" s="6"/>
      <c r="EPB68" s="11"/>
      <c r="EPC68" s="6"/>
      <c r="EPF68" s="11"/>
      <c r="EPG68" s="6"/>
      <c r="EPJ68" s="11"/>
      <c r="EPK68" s="6"/>
      <c r="EPN68" s="11"/>
      <c r="EPO68" s="6"/>
      <c r="EPR68" s="11"/>
      <c r="EPS68" s="6"/>
      <c r="EPV68" s="11"/>
      <c r="EPW68" s="6"/>
      <c r="EPZ68" s="11"/>
      <c r="EQA68" s="6"/>
      <c r="EQD68" s="11"/>
      <c r="EQE68" s="6"/>
      <c r="EQH68" s="11"/>
      <c r="EQI68" s="6"/>
      <c r="EQL68" s="11"/>
      <c r="EQM68" s="6"/>
      <c r="EQP68" s="11"/>
      <c r="EQQ68" s="6"/>
      <c r="EQT68" s="11"/>
      <c r="EQU68" s="6"/>
      <c r="EQX68" s="11"/>
      <c r="EQY68" s="6"/>
      <c r="ERB68" s="11"/>
      <c r="ERC68" s="6"/>
      <c r="ERF68" s="11"/>
      <c r="ERG68" s="6"/>
      <c r="ERJ68" s="11"/>
      <c r="ERK68" s="6"/>
      <c r="ERN68" s="11"/>
      <c r="ERO68" s="6"/>
      <c r="ERR68" s="11"/>
      <c r="ERS68" s="6"/>
      <c r="ERV68" s="11"/>
      <c r="ERW68" s="6"/>
      <c r="ERZ68" s="11"/>
      <c r="ESA68" s="6"/>
      <c r="ESD68" s="11"/>
      <c r="ESE68" s="6"/>
      <c r="ESH68" s="11"/>
      <c r="ESI68" s="6"/>
      <c r="ESL68" s="11"/>
      <c r="ESM68" s="6"/>
      <c r="ESP68" s="11"/>
      <c r="ESQ68" s="6"/>
      <c r="EST68" s="11"/>
      <c r="ESU68" s="6"/>
      <c r="ESX68" s="11"/>
      <c r="ESY68" s="6"/>
      <c r="ETB68" s="11"/>
      <c r="ETC68" s="6"/>
      <c r="ETF68" s="11"/>
      <c r="ETG68" s="6"/>
      <c r="ETJ68" s="11"/>
      <c r="ETK68" s="6"/>
      <c r="ETN68" s="11"/>
      <c r="ETO68" s="6"/>
      <c r="ETR68" s="11"/>
      <c r="ETS68" s="6"/>
      <c r="ETV68" s="11"/>
      <c r="ETW68" s="6"/>
      <c r="ETZ68" s="11"/>
      <c r="EUA68" s="6"/>
      <c r="EUD68" s="11"/>
      <c r="EUE68" s="6"/>
      <c r="EUH68" s="11"/>
      <c r="EUI68" s="6"/>
      <c r="EUL68" s="11"/>
      <c r="EUM68" s="6"/>
      <c r="EUP68" s="11"/>
      <c r="EUQ68" s="6"/>
      <c r="EUT68" s="11"/>
      <c r="EUU68" s="6"/>
      <c r="EUX68" s="11"/>
      <c r="EUY68" s="6"/>
      <c r="EVB68" s="11"/>
      <c r="EVC68" s="6"/>
      <c r="EVF68" s="11"/>
      <c r="EVG68" s="6"/>
      <c r="EVJ68" s="11"/>
      <c r="EVK68" s="6"/>
      <c r="EVN68" s="11"/>
      <c r="EVO68" s="6"/>
      <c r="EVR68" s="11"/>
      <c r="EVS68" s="6"/>
      <c r="EVV68" s="11"/>
      <c r="EVW68" s="6"/>
      <c r="EVZ68" s="11"/>
      <c r="EWA68" s="6"/>
      <c r="EWD68" s="11"/>
      <c r="EWE68" s="6"/>
      <c r="EWH68" s="11"/>
      <c r="EWI68" s="6"/>
      <c r="EWL68" s="11"/>
      <c r="EWM68" s="6"/>
      <c r="EWP68" s="11"/>
      <c r="EWQ68" s="6"/>
      <c r="EWT68" s="11"/>
      <c r="EWU68" s="6"/>
      <c r="EWX68" s="11"/>
      <c r="EWY68" s="6"/>
      <c r="EXB68" s="11"/>
      <c r="EXC68" s="6"/>
      <c r="EXF68" s="11"/>
      <c r="EXG68" s="6"/>
      <c r="EXJ68" s="11"/>
      <c r="EXK68" s="6"/>
      <c r="EXN68" s="11"/>
      <c r="EXO68" s="6"/>
      <c r="EXR68" s="11"/>
      <c r="EXS68" s="6"/>
      <c r="EXV68" s="11"/>
      <c r="EXW68" s="6"/>
      <c r="EXZ68" s="11"/>
      <c r="EYA68" s="6"/>
      <c r="EYD68" s="11"/>
      <c r="EYE68" s="6"/>
      <c r="EYH68" s="11"/>
      <c r="EYI68" s="6"/>
      <c r="EYL68" s="11"/>
      <c r="EYM68" s="6"/>
      <c r="EYP68" s="11"/>
      <c r="EYQ68" s="6"/>
      <c r="EYT68" s="11"/>
      <c r="EYU68" s="6"/>
      <c r="EYX68" s="11"/>
      <c r="EYY68" s="6"/>
      <c r="EZB68" s="11"/>
      <c r="EZC68" s="6"/>
      <c r="EZF68" s="11"/>
      <c r="EZG68" s="6"/>
      <c r="EZJ68" s="11"/>
      <c r="EZK68" s="6"/>
      <c r="EZN68" s="11"/>
      <c r="EZO68" s="6"/>
      <c r="EZR68" s="11"/>
      <c r="EZS68" s="6"/>
      <c r="EZV68" s="11"/>
      <c r="EZW68" s="6"/>
      <c r="EZZ68" s="11"/>
      <c r="FAA68" s="6"/>
      <c r="FAD68" s="11"/>
      <c r="FAE68" s="6"/>
      <c r="FAH68" s="11"/>
      <c r="FAI68" s="6"/>
      <c r="FAL68" s="11"/>
      <c r="FAM68" s="6"/>
      <c r="FAP68" s="11"/>
      <c r="FAQ68" s="6"/>
      <c r="FAT68" s="11"/>
      <c r="FAU68" s="6"/>
      <c r="FAX68" s="11"/>
      <c r="FAY68" s="6"/>
      <c r="FBB68" s="11"/>
      <c r="FBC68" s="6"/>
      <c r="FBF68" s="11"/>
      <c r="FBG68" s="6"/>
      <c r="FBJ68" s="11"/>
      <c r="FBK68" s="6"/>
      <c r="FBN68" s="11"/>
      <c r="FBO68" s="6"/>
      <c r="FBR68" s="11"/>
      <c r="FBS68" s="6"/>
      <c r="FBV68" s="11"/>
      <c r="FBW68" s="6"/>
      <c r="FBZ68" s="11"/>
      <c r="FCA68" s="6"/>
      <c r="FCD68" s="11"/>
      <c r="FCE68" s="6"/>
      <c r="FCH68" s="11"/>
      <c r="FCI68" s="6"/>
      <c r="FCL68" s="11"/>
      <c r="FCM68" s="6"/>
      <c r="FCP68" s="11"/>
      <c r="FCQ68" s="6"/>
      <c r="FCT68" s="11"/>
      <c r="FCU68" s="6"/>
      <c r="FCX68" s="11"/>
      <c r="FCY68" s="6"/>
      <c r="FDB68" s="11"/>
      <c r="FDC68" s="6"/>
      <c r="FDF68" s="11"/>
      <c r="FDG68" s="6"/>
      <c r="FDJ68" s="11"/>
      <c r="FDK68" s="6"/>
      <c r="FDN68" s="11"/>
      <c r="FDO68" s="6"/>
      <c r="FDR68" s="11"/>
      <c r="FDS68" s="6"/>
      <c r="FDV68" s="11"/>
      <c r="FDW68" s="6"/>
      <c r="FDZ68" s="11"/>
      <c r="FEA68" s="6"/>
      <c r="FED68" s="11"/>
      <c r="FEE68" s="6"/>
      <c r="FEH68" s="11"/>
      <c r="FEI68" s="6"/>
      <c r="FEL68" s="11"/>
      <c r="FEM68" s="6"/>
      <c r="FEP68" s="11"/>
      <c r="FEQ68" s="6"/>
      <c r="FET68" s="11"/>
      <c r="FEU68" s="6"/>
      <c r="FEX68" s="11"/>
      <c r="FEY68" s="6"/>
      <c r="FFB68" s="11"/>
      <c r="FFC68" s="6"/>
      <c r="FFF68" s="11"/>
      <c r="FFG68" s="6"/>
      <c r="FFJ68" s="11"/>
      <c r="FFK68" s="6"/>
      <c r="FFN68" s="11"/>
      <c r="FFO68" s="6"/>
      <c r="FFR68" s="11"/>
      <c r="FFS68" s="6"/>
      <c r="FFV68" s="11"/>
      <c r="FFW68" s="6"/>
      <c r="FFZ68" s="11"/>
      <c r="FGA68" s="6"/>
      <c r="FGD68" s="11"/>
      <c r="FGE68" s="6"/>
      <c r="FGH68" s="11"/>
      <c r="FGI68" s="6"/>
      <c r="FGL68" s="11"/>
      <c r="FGM68" s="6"/>
      <c r="FGP68" s="11"/>
      <c r="FGQ68" s="6"/>
      <c r="FGT68" s="11"/>
      <c r="FGU68" s="6"/>
      <c r="FGX68" s="11"/>
      <c r="FGY68" s="6"/>
      <c r="FHB68" s="11"/>
      <c r="FHC68" s="6"/>
      <c r="FHF68" s="11"/>
      <c r="FHG68" s="6"/>
      <c r="FHJ68" s="11"/>
      <c r="FHK68" s="6"/>
      <c r="FHN68" s="11"/>
      <c r="FHO68" s="6"/>
      <c r="FHR68" s="11"/>
      <c r="FHS68" s="6"/>
      <c r="FHV68" s="11"/>
      <c r="FHW68" s="6"/>
      <c r="FHZ68" s="11"/>
      <c r="FIA68" s="6"/>
      <c r="FID68" s="11"/>
      <c r="FIE68" s="6"/>
      <c r="FIH68" s="11"/>
      <c r="FII68" s="6"/>
      <c r="FIL68" s="11"/>
      <c r="FIM68" s="6"/>
      <c r="FIP68" s="11"/>
      <c r="FIQ68" s="6"/>
      <c r="FIT68" s="11"/>
      <c r="FIU68" s="6"/>
      <c r="FIX68" s="11"/>
      <c r="FIY68" s="6"/>
      <c r="FJB68" s="11"/>
      <c r="FJC68" s="6"/>
      <c r="FJF68" s="11"/>
      <c r="FJG68" s="6"/>
      <c r="FJJ68" s="11"/>
      <c r="FJK68" s="6"/>
      <c r="FJN68" s="11"/>
      <c r="FJO68" s="6"/>
      <c r="FJR68" s="11"/>
      <c r="FJS68" s="6"/>
      <c r="FJV68" s="11"/>
      <c r="FJW68" s="6"/>
      <c r="FJZ68" s="11"/>
      <c r="FKA68" s="6"/>
      <c r="FKD68" s="11"/>
      <c r="FKE68" s="6"/>
      <c r="FKH68" s="11"/>
      <c r="FKI68" s="6"/>
      <c r="FKL68" s="11"/>
      <c r="FKM68" s="6"/>
      <c r="FKP68" s="11"/>
      <c r="FKQ68" s="6"/>
      <c r="FKT68" s="11"/>
      <c r="FKU68" s="6"/>
      <c r="FKX68" s="11"/>
      <c r="FKY68" s="6"/>
      <c r="FLB68" s="11"/>
      <c r="FLC68" s="6"/>
      <c r="FLF68" s="11"/>
      <c r="FLG68" s="6"/>
      <c r="FLJ68" s="11"/>
      <c r="FLK68" s="6"/>
      <c r="FLN68" s="11"/>
      <c r="FLO68" s="6"/>
      <c r="FLR68" s="11"/>
      <c r="FLS68" s="6"/>
      <c r="FLV68" s="11"/>
      <c r="FLW68" s="6"/>
      <c r="FLZ68" s="11"/>
      <c r="FMA68" s="6"/>
      <c r="FMD68" s="11"/>
      <c r="FME68" s="6"/>
      <c r="FMH68" s="11"/>
      <c r="FMI68" s="6"/>
      <c r="FML68" s="11"/>
      <c r="FMM68" s="6"/>
      <c r="FMP68" s="11"/>
      <c r="FMQ68" s="6"/>
      <c r="FMT68" s="11"/>
      <c r="FMU68" s="6"/>
      <c r="FMX68" s="11"/>
      <c r="FMY68" s="6"/>
      <c r="FNB68" s="11"/>
      <c r="FNC68" s="6"/>
      <c r="FNF68" s="11"/>
      <c r="FNG68" s="6"/>
      <c r="FNJ68" s="11"/>
      <c r="FNK68" s="6"/>
      <c r="FNN68" s="11"/>
      <c r="FNO68" s="6"/>
      <c r="FNR68" s="11"/>
      <c r="FNS68" s="6"/>
      <c r="FNV68" s="11"/>
      <c r="FNW68" s="6"/>
      <c r="FNZ68" s="11"/>
      <c r="FOA68" s="6"/>
      <c r="FOD68" s="11"/>
      <c r="FOE68" s="6"/>
      <c r="FOH68" s="11"/>
      <c r="FOI68" s="6"/>
      <c r="FOL68" s="11"/>
      <c r="FOM68" s="6"/>
      <c r="FOP68" s="11"/>
      <c r="FOQ68" s="6"/>
      <c r="FOT68" s="11"/>
      <c r="FOU68" s="6"/>
      <c r="FOX68" s="11"/>
      <c r="FOY68" s="6"/>
      <c r="FPB68" s="11"/>
      <c r="FPC68" s="6"/>
      <c r="FPF68" s="11"/>
      <c r="FPG68" s="6"/>
      <c r="FPJ68" s="11"/>
      <c r="FPK68" s="6"/>
      <c r="FPN68" s="11"/>
      <c r="FPO68" s="6"/>
      <c r="FPR68" s="11"/>
      <c r="FPS68" s="6"/>
      <c r="FPV68" s="11"/>
      <c r="FPW68" s="6"/>
      <c r="FPZ68" s="11"/>
      <c r="FQA68" s="6"/>
      <c r="FQD68" s="11"/>
      <c r="FQE68" s="6"/>
      <c r="FQH68" s="11"/>
      <c r="FQI68" s="6"/>
      <c r="FQL68" s="11"/>
      <c r="FQM68" s="6"/>
      <c r="FQP68" s="11"/>
      <c r="FQQ68" s="6"/>
      <c r="FQT68" s="11"/>
      <c r="FQU68" s="6"/>
      <c r="FQX68" s="11"/>
      <c r="FQY68" s="6"/>
      <c r="FRB68" s="11"/>
      <c r="FRC68" s="6"/>
      <c r="FRF68" s="11"/>
      <c r="FRG68" s="6"/>
      <c r="FRJ68" s="11"/>
      <c r="FRK68" s="6"/>
      <c r="FRN68" s="11"/>
      <c r="FRO68" s="6"/>
      <c r="FRR68" s="11"/>
      <c r="FRS68" s="6"/>
      <c r="FRV68" s="11"/>
      <c r="FRW68" s="6"/>
      <c r="FRZ68" s="11"/>
      <c r="FSA68" s="6"/>
      <c r="FSD68" s="11"/>
      <c r="FSE68" s="6"/>
      <c r="FSH68" s="11"/>
      <c r="FSI68" s="6"/>
      <c r="FSL68" s="11"/>
      <c r="FSM68" s="6"/>
      <c r="FSP68" s="11"/>
      <c r="FSQ68" s="6"/>
      <c r="FST68" s="11"/>
      <c r="FSU68" s="6"/>
      <c r="FSX68" s="11"/>
      <c r="FSY68" s="6"/>
      <c r="FTB68" s="11"/>
      <c r="FTC68" s="6"/>
      <c r="FTF68" s="11"/>
      <c r="FTG68" s="6"/>
      <c r="FTJ68" s="11"/>
      <c r="FTK68" s="6"/>
      <c r="FTN68" s="11"/>
      <c r="FTO68" s="6"/>
      <c r="FTR68" s="11"/>
      <c r="FTS68" s="6"/>
      <c r="FTV68" s="11"/>
      <c r="FTW68" s="6"/>
      <c r="FTZ68" s="11"/>
      <c r="FUA68" s="6"/>
      <c r="FUD68" s="11"/>
      <c r="FUE68" s="6"/>
      <c r="FUH68" s="11"/>
      <c r="FUI68" s="6"/>
      <c r="FUL68" s="11"/>
      <c r="FUM68" s="6"/>
      <c r="FUP68" s="11"/>
      <c r="FUQ68" s="6"/>
      <c r="FUT68" s="11"/>
      <c r="FUU68" s="6"/>
      <c r="FUX68" s="11"/>
      <c r="FUY68" s="6"/>
      <c r="FVB68" s="11"/>
      <c r="FVC68" s="6"/>
      <c r="FVF68" s="11"/>
      <c r="FVG68" s="6"/>
      <c r="FVJ68" s="11"/>
      <c r="FVK68" s="6"/>
      <c r="FVN68" s="11"/>
      <c r="FVO68" s="6"/>
      <c r="FVR68" s="11"/>
      <c r="FVS68" s="6"/>
      <c r="FVV68" s="11"/>
      <c r="FVW68" s="6"/>
      <c r="FVZ68" s="11"/>
      <c r="FWA68" s="6"/>
      <c r="FWD68" s="11"/>
      <c r="FWE68" s="6"/>
      <c r="FWH68" s="11"/>
      <c r="FWI68" s="6"/>
      <c r="FWL68" s="11"/>
      <c r="FWM68" s="6"/>
      <c r="FWP68" s="11"/>
      <c r="FWQ68" s="6"/>
      <c r="FWT68" s="11"/>
      <c r="FWU68" s="6"/>
      <c r="FWX68" s="11"/>
      <c r="FWY68" s="6"/>
      <c r="FXB68" s="11"/>
      <c r="FXC68" s="6"/>
      <c r="FXF68" s="11"/>
      <c r="FXG68" s="6"/>
      <c r="FXJ68" s="11"/>
      <c r="FXK68" s="6"/>
      <c r="FXN68" s="11"/>
      <c r="FXO68" s="6"/>
      <c r="FXR68" s="11"/>
      <c r="FXS68" s="6"/>
      <c r="FXV68" s="11"/>
      <c r="FXW68" s="6"/>
      <c r="FXZ68" s="11"/>
      <c r="FYA68" s="6"/>
      <c r="FYD68" s="11"/>
      <c r="FYE68" s="6"/>
      <c r="FYH68" s="11"/>
      <c r="FYI68" s="6"/>
      <c r="FYL68" s="11"/>
      <c r="FYM68" s="6"/>
      <c r="FYP68" s="11"/>
      <c r="FYQ68" s="6"/>
      <c r="FYT68" s="11"/>
      <c r="FYU68" s="6"/>
      <c r="FYX68" s="11"/>
      <c r="FYY68" s="6"/>
      <c r="FZB68" s="11"/>
      <c r="FZC68" s="6"/>
      <c r="FZF68" s="11"/>
      <c r="FZG68" s="6"/>
      <c r="FZJ68" s="11"/>
      <c r="FZK68" s="6"/>
      <c r="FZN68" s="11"/>
      <c r="FZO68" s="6"/>
      <c r="FZR68" s="11"/>
      <c r="FZS68" s="6"/>
      <c r="FZV68" s="11"/>
      <c r="FZW68" s="6"/>
      <c r="FZZ68" s="11"/>
      <c r="GAA68" s="6"/>
      <c r="GAD68" s="11"/>
      <c r="GAE68" s="6"/>
      <c r="GAH68" s="11"/>
      <c r="GAI68" s="6"/>
      <c r="GAL68" s="11"/>
      <c r="GAM68" s="6"/>
      <c r="GAP68" s="11"/>
      <c r="GAQ68" s="6"/>
      <c r="GAT68" s="11"/>
      <c r="GAU68" s="6"/>
      <c r="GAX68" s="11"/>
      <c r="GAY68" s="6"/>
      <c r="GBB68" s="11"/>
      <c r="GBC68" s="6"/>
      <c r="GBF68" s="11"/>
      <c r="GBG68" s="6"/>
      <c r="GBJ68" s="11"/>
      <c r="GBK68" s="6"/>
      <c r="GBN68" s="11"/>
      <c r="GBO68" s="6"/>
      <c r="GBR68" s="11"/>
      <c r="GBS68" s="6"/>
      <c r="GBV68" s="11"/>
      <c r="GBW68" s="6"/>
      <c r="GBZ68" s="11"/>
      <c r="GCA68" s="6"/>
      <c r="GCD68" s="11"/>
      <c r="GCE68" s="6"/>
      <c r="GCH68" s="11"/>
      <c r="GCI68" s="6"/>
      <c r="GCL68" s="11"/>
      <c r="GCM68" s="6"/>
      <c r="GCP68" s="11"/>
      <c r="GCQ68" s="6"/>
      <c r="GCT68" s="11"/>
      <c r="GCU68" s="6"/>
      <c r="GCX68" s="11"/>
      <c r="GCY68" s="6"/>
      <c r="GDB68" s="11"/>
      <c r="GDC68" s="6"/>
      <c r="GDF68" s="11"/>
      <c r="GDG68" s="6"/>
      <c r="GDJ68" s="11"/>
      <c r="GDK68" s="6"/>
      <c r="GDN68" s="11"/>
      <c r="GDO68" s="6"/>
      <c r="GDR68" s="11"/>
      <c r="GDS68" s="6"/>
      <c r="GDV68" s="11"/>
      <c r="GDW68" s="6"/>
      <c r="GDZ68" s="11"/>
      <c r="GEA68" s="6"/>
      <c r="GED68" s="11"/>
      <c r="GEE68" s="6"/>
      <c r="GEH68" s="11"/>
      <c r="GEI68" s="6"/>
      <c r="GEL68" s="11"/>
      <c r="GEM68" s="6"/>
      <c r="GEP68" s="11"/>
      <c r="GEQ68" s="6"/>
      <c r="GET68" s="11"/>
      <c r="GEU68" s="6"/>
      <c r="GEX68" s="11"/>
      <c r="GEY68" s="6"/>
      <c r="GFB68" s="11"/>
      <c r="GFC68" s="6"/>
      <c r="GFF68" s="11"/>
      <c r="GFG68" s="6"/>
      <c r="GFJ68" s="11"/>
      <c r="GFK68" s="6"/>
      <c r="GFN68" s="11"/>
      <c r="GFO68" s="6"/>
      <c r="GFR68" s="11"/>
      <c r="GFS68" s="6"/>
      <c r="GFV68" s="11"/>
      <c r="GFW68" s="6"/>
      <c r="GFZ68" s="11"/>
      <c r="GGA68" s="6"/>
      <c r="GGD68" s="11"/>
      <c r="GGE68" s="6"/>
      <c r="GGH68" s="11"/>
      <c r="GGI68" s="6"/>
      <c r="GGL68" s="11"/>
      <c r="GGM68" s="6"/>
      <c r="GGP68" s="11"/>
      <c r="GGQ68" s="6"/>
      <c r="GGT68" s="11"/>
      <c r="GGU68" s="6"/>
      <c r="GGX68" s="11"/>
      <c r="GGY68" s="6"/>
      <c r="GHB68" s="11"/>
      <c r="GHC68" s="6"/>
      <c r="GHF68" s="11"/>
      <c r="GHG68" s="6"/>
      <c r="GHJ68" s="11"/>
      <c r="GHK68" s="6"/>
      <c r="GHN68" s="11"/>
      <c r="GHO68" s="6"/>
      <c r="GHR68" s="11"/>
      <c r="GHS68" s="6"/>
      <c r="GHV68" s="11"/>
      <c r="GHW68" s="6"/>
      <c r="GHZ68" s="11"/>
      <c r="GIA68" s="6"/>
      <c r="GID68" s="11"/>
      <c r="GIE68" s="6"/>
      <c r="GIH68" s="11"/>
      <c r="GII68" s="6"/>
      <c r="GIL68" s="11"/>
      <c r="GIM68" s="6"/>
      <c r="GIP68" s="11"/>
      <c r="GIQ68" s="6"/>
      <c r="GIT68" s="11"/>
      <c r="GIU68" s="6"/>
      <c r="GIX68" s="11"/>
      <c r="GIY68" s="6"/>
      <c r="GJB68" s="11"/>
      <c r="GJC68" s="6"/>
      <c r="GJF68" s="11"/>
      <c r="GJG68" s="6"/>
      <c r="GJJ68" s="11"/>
      <c r="GJK68" s="6"/>
      <c r="GJN68" s="11"/>
      <c r="GJO68" s="6"/>
      <c r="GJR68" s="11"/>
      <c r="GJS68" s="6"/>
      <c r="GJV68" s="11"/>
      <c r="GJW68" s="6"/>
      <c r="GJZ68" s="11"/>
      <c r="GKA68" s="6"/>
      <c r="GKD68" s="11"/>
      <c r="GKE68" s="6"/>
      <c r="GKH68" s="11"/>
      <c r="GKI68" s="6"/>
      <c r="GKL68" s="11"/>
      <c r="GKM68" s="6"/>
      <c r="GKP68" s="11"/>
      <c r="GKQ68" s="6"/>
      <c r="GKT68" s="11"/>
      <c r="GKU68" s="6"/>
      <c r="GKX68" s="11"/>
      <c r="GKY68" s="6"/>
      <c r="GLB68" s="11"/>
      <c r="GLC68" s="6"/>
      <c r="GLF68" s="11"/>
      <c r="GLG68" s="6"/>
      <c r="GLJ68" s="11"/>
      <c r="GLK68" s="6"/>
      <c r="GLN68" s="11"/>
      <c r="GLO68" s="6"/>
      <c r="GLR68" s="11"/>
      <c r="GLS68" s="6"/>
      <c r="GLV68" s="11"/>
      <c r="GLW68" s="6"/>
      <c r="GLZ68" s="11"/>
      <c r="GMA68" s="6"/>
      <c r="GMD68" s="11"/>
      <c r="GME68" s="6"/>
      <c r="GMH68" s="11"/>
      <c r="GMI68" s="6"/>
      <c r="GML68" s="11"/>
      <c r="GMM68" s="6"/>
      <c r="GMP68" s="11"/>
      <c r="GMQ68" s="6"/>
      <c r="GMT68" s="11"/>
      <c r="GMU68" s="6"/>
      <c r="GMX68" s="11"/>
      <c r="GMY68" s="6"/>
      <c r="GNB68" s="11"/>
      <c r="GNC68" s="6"/>
      <c r="GNF68" s="11"/>
      <c r="GNG68" s="6"/>
      <c r="GNJ68" s="11"/>
      <c r="GNK68" s="6"/>
      <c r="GNN68" s="11"/>
      <c r="GNO68" s="6"/>
      <c r="GNR68" s="11"/>
      <c r="GNS68" s="6"/>
      <c r="GNV68" s="11"/>
      <c r="GNW68" s="6"/>
      <c r="GNZ68" s="11"/>
      <c r="GOA68" s="6"/>
      <c r="GOD68" s="11"/>
      <c r="GOE68" s="6"/>
      <c r="GOH68" s="11"/>
      <c r="GOI68" s="6"/>
      <c r="GOL68" s="11"/>
      <c r="GOM68" s="6"/>
      <c r="GOP68" s="11"/>
      <c r="GOQ68" s="6"/>
      <c r="GOT68" s="11"/>
      <c r="GOU68" s="6"/>
      <c r="GOX68" s="11"/>
      <c r="GOY68" s="6"/>
      <c r="GPB68" s="11"/>
      <c r="GPC68" s="6"/>
      <c r="GPF68" s="11"/>
      <c r="GPG68" s="6"/>
      <c r="GPJ68" s="11"/>
      <c r="GPK68" s="6"/>
      <c r="GPN68" s="11"/>
      <c r="GPO68" s="6"/>
      <c r="GPR68" s="11"/>
      <c r="GPS68" s="6"/>
      <c r="GPV68" s="11"/>
      <c r="GPW68" s="6"/>
      <c r="GPZ68" s="11"/>
      <c r="GQA68" s="6"/>
      <c r="GQD68" s="11"/>
      <c r="GQE68" s="6"/>
      <c r="GQH68" s="11"/>
      <c r="GQI68" s="6"/>
      <c r="GQL68" s="11"/>
      <c r="GQM68" s="6"/>
      <c r="GQP68" s="11"/>
      <c r="GQQ68" s="6"/>
      <c r="GQT68" s="11"/>
      <c r="GQU68" s="6"/>
      <c r="GQX68" s="11"/>
      <c r="GQY68" s="6"/>
      <c r="GRB68" s="11"/>
      <c r="GRC68" s="6"/>
      <c r="GRF68" s="11"/>
      <c r="GRG68" s="6"/>
      <c r="GRJ68" s="11"/>
      <c r="GRK68" s="6"/>
      <c r="GRN68" s="11"/>
      <c r="GRO68" s="6"/>
      <c r="GRR68" s="11"/>
      <c r="GRS68" s="6"/>
      <c r="GRV68" s="11"/>
      <c r="GRW68" s="6"/>
      <c r="GRZ68" s="11"/>
      <c r="GSA68" s="6"/>
      <c r="GSD68" s="11"/>
      <c r="GSE68" s="6"/>
      <c r="GSH68" s="11"/>
      <c r="GSI68" s="6"/>
      <c r="GSL68" s="11"/>
      <c r="GSM68" s="6"/>
      <c r="GSP68" s="11"/>
      <c r="GSQ68" s="6"/>
      <c r="GST68" s="11"/>
      <c r="GSU68" s="6"/>
      <c r="GSX68" s="11"/>
      <c r="GSY68" s="6"/>
      <c r="GTB68" s="11"/>
      <c r="GTC68" s="6"/>
      <c r="GTF68" s="11"/>
      <c r="GTG68" s="6"/>
      <c r="GTJ68" s="11"/>
      <c r="GTK68" s="6"/>
      <c r="GTN68" s="11"/>
      <c r="GTO68" s="6"/>
      <c r="GTR68" s="11"/>
      <c r="GTS68" s="6"/>
      <c r="GTV68" s="11"/>
      <c r="GTW68" s="6"/>
      <c r="GTZ68" s="11"/>
      <c r="GUA68" s="6"/>
      <c r="GUD68" s="11"/>
      <c r="GUE68" s="6"/>
      <c r="GUH68" s="11"/>
      <c r="GUI68" s="6"/>
      <c r="GUL68" s="11"/>
      <c r="GUM68" s="6"/>
      <c r="GUP68" s="11"/>
      <c r="GUQ68" s="6"/>
      <c r="GUT68" s="11"/>
      <c r="GUU68" s="6"/>
      <c r="GUX68" s="11"/>
      <c r="GUY68" s="6"/>
      <c r="GVB68" s="11"/>
      <c r="GVC68" s="6"/>
      <c r="GVF68" s="11"/>
      <c r="GVG68" s="6"/>
      <c r="GVJ68" s="11"/>
      <c r="GVK68" s="6"/>
      <c r="GVN68" s="11"/>
      <c r="GVO68" s="6"/>
      <c r="GVR68" s="11"/>
      <c r="GVS68" s="6"/>
      <c r="GVV68" s="11"/>
      <c r="GVW68" s="6"/>
      <c r="GVZ68" s="11"/>
      <c r="GWA68" s="6"/>
      <c r="GWD68" s="11"/>
      <c r="GWE68" s="6"/>
      <c r="GWH68" s="11"/>
      <c r="GWI68" s="6"/>
      <c r="GWL68" s="11"/>
      <c r="GWM68" s="6"/>
      <c r="GWP68" s="11"/>
      <c r="GWQ68" s="6"/>
      <c r="GWT68" s="11"/>
      <c r="GWU68" s="6"/>
      <c r="GWX68" s="11"/>
      <c r="GWY68" s="6"/>
      <c r="GXB68" s="11"/>
      <c r="GXC68" s="6"/>
      <c r="GXF68" s="11"/>
      <c r="GXG68" s="6"/>
      <c r="GXJ68" s="11"/>
      <c r="GXK68" s="6"/>
      <c r="GXN68" s="11"/>
      <c r="GXO68" s="6"/>
      <c r="GXR68" s="11"/>
      <c r="GXS68" s="6"/>
      <c r="GXV68" s="11"/>
      <c r="GXW68" s="6"/>
      <c r="GXZ68" s="11"/>
      <c r="GYA68" s="6"/>
      <c r="GYD68" s="11"/>
      <c r="GYE68" s="6"/>
      <c r="GYH68" s="11"/>
      <c r="GYI68" s="6"/>
      <c r="GYL68" s="11"/>
      <c r="GYM68" s="6"/>
      <c r="GYP68" s="11"/>
      <c r="GYQ68" s="6"/>
      <c r="GYT68" s="11"/>
      <c r="GYU68" s="6"/>
      <c r="GYX68" s="11"/>
      <c r="GYY68" s="6"/>
      <c r="GZB68" s="11"/>
      <c r="GZC68" s="6"/>
      <c r="GZF68" s="11"/>
      <c r="GZG68" s="6"/>
      <c r="GZJ68" s="11"/>
      <c r="GZK68" s="6"/>
      <c r="GZN68" s="11"/>
      <c r="GZO68" s="6"/>
      <c r="GZR68" s="11"/>
      <c r="GZS68" s="6"/>
      <c r="GZV68" s="11"/>
      <c r="GZW68" s="6"/>
      <c r="GZZ68" s="11"/>
      <c r="HAA68" s="6"/>
      <c r="HAD68" s="11"/>
      <c r="HAE68" s="6"/>
      <c r="HAH68" s="11"/>
      <c r="HAI68" s="6"/>
      <c r="HAL68" s="11"/>
      <c r="HAM68" s="6"/>
      <c r="HAP68" s="11"/>
      <c r="HAQ68" s="6"/>
      <c r="HAT68" s="11"/>
      <c r="HAU68" s="6"/>
      <c r="HAX68" s="11"/>
      <c r="HAY68" s="6"/>
      <c r="HBB68" s="11"/>
      <c r="HBC68" s="6"/>
      <c r="HBF68" s="11"/>
      <c r="HBG68" s="6"/>
      <c r="HBJ68" s="11"/>
      <c r="HBK68" s="6"/>
      <c r="HBN68" s="11"/>
      <c r="HBO68" s="6"/>
      <c r="HBR68" s="11"/>
      <c r="HBS68" s="6"/>
      <c r="HBV68" s="11"/>
      <c r="HBW68" s="6"/>
      <c r="HBZ68" s="11"/>
      <c r="HCA68" s="6"/>
      <c r="HCD68" s="11"/>
      <c r="HCE68" s="6"/>
      <c r="HCH68" s="11"/>
      <c r="HCI68" s="6"/>
      <c r="HCL68" s="11"/>
      <c r="HCM68" s="6"/>
      <c r="HCP68" s="11"/>
      <c r="HCQ68" s="6"/>
      <c r="HCT68" s="11"/>
      <c r="HCU68" s="6"/>
      <c r="HCX68" s="11"/>
      <c r="HCY68" s="6"/>
      <c r="HDB68" s="11"/>
      <c r="HDC68" s="6"/>
      <c r="HDF68" s="11"/>
      <c r="HDG68" s="6"/>
      <c r="HDJ68" s="11"/>
      <c r="HDK68" s="6"/>
      <c r="HDN68" s="11"/>
      <c r="HDO68" s="6"/>
      <c r="HDR68" s="11"/>
      <c r="HDS68" s="6"/>
      <c r="HDV68" s="11"/>
      <c r="HDW68" s="6"/>
      <c r="HDZ68" s="11"/>
      <c r="HEA68" s="6"/>
      <c r="HED68" s="11"/>
      <c r="HEE68" s="6"/>
      <c r="HEH68" s="11"/>
      <c r="HEI68" s="6"/>
      <c r="HEL68" s="11"/>
      <c r="HEM68" s="6"/>
      <c r="HEP68" s="11"/>
      <c r="HEQ68" s="6"/>
      <c r="HET68" s="11"/>
      <c r="HEU68" s="6"/>
      <c r="HEX68" s="11"/>
      <c r="HEY68" s="6"/>
      <c r="HFB68" s="11"/>
      <c r="HFC68" s="6"/>
      <c r="HFF68" s="11"/>
      <c r="HFG68" s="6"/>
      <c r="HFJ68" s="11"/>
      <c r="HFK68" s="6"/>
      <c r="HFN68" s="11"/>
      <c r="HFO68" s="6"/>
      <c r="HFR68" s="11"/>
      <c r="HFS68" s="6"/>
      <c r="HFV68" s="11"/>
      <c r="HFW68" s="6"/>
      <c r="HFZ68" s="11"/>
      <c r="HGA68" s="6"/>
      <c r="HGD68" s="11"/>
      <c r="HGE68" s="6"/>
      <c r="HGH68" s="11"/>
      <c r="HGI68" s="6"/>
      <c r="HGL68" s="11"/>
      <c r="HGM68" s="6"/>
      <c r="HGP68" s="11"/>
      <c r="HGQ68" s="6"/>
      <c r="HGT68" s="11"/>
      <c r="HGU68" s="6"/>
      <c r="HGX68" s="11"/>
      <c r="HGY68" s="6"/>
      <c r="HHB68" s="11"/>
      <c r="HHC68" s="6"/>
      <c r="HHF68" s="11"/>
      <c r="HHG68" s="6"/>
      <c r="HHJ68" s="11"/>
      <c r="HHK68" s="6"/>
      <c r="HHN68" s="11"/>
      <c r="HHO68" s="6"/>
      <c r="HHR68" s="11"/>
      <c r="HHS68" s="6"/>
      <c r="HHV68" s="11"/>
      <c r="HHW68" s="6"/>
      <c r="HHZ68" s="11"/>
      <c r="HIA68" s="6"/>
      <c r="HID68" s="11"/>
      <c r="HIE68" s="6"/>
      <c r="HIH68" s="11"/>
      <c r="HII68" s="6"/>
      <c r="HIL68" s="11"/>
      <c r="HIM68" s="6"/>
      <c r="HIP68" s="11"/>
      <c r="HIQ68" s="6"/>
      <c r="HIT68" s="11"/>
      <c r="HIU68" s="6"/>
      <c r="HIX68" s="11"/>
      <c r="HIY68" s="6"/>
      <c r="HJB68" s="11"/>
      <c r="HJC68" s="6"/>
      <c r="HJF68" s="11"/>
      <c r="HJG68" s="6"/>
      <c r="HJJ68" s="11"/>
      <c r="HJK68" s="6"/>
      <c r="HJN68" s="11"/>
      <c r="HJO68" s="6"/>
      <c r="HJR68" s="11"/>
      <c r="HJS68" s="6"/>
      <c r="HJV68" s="11"/>
      <c r="HJW68" s="6"/>
      <c r="HJZ68" s="11"/>
      <c r="HKA68" s="6"/>
      <c r="HKD68" s="11"/>
      <c r="HKE68" s="6"/>
      <c r="HKH68" s="11"/>
      <c r="HKI68" s="6"/>
      <c r="HKL68" s="11"/>
      <c r="HKM68" s="6"/>
      <c r="HKP68" s="11"/>
      <c r="HKQ68" s="6"/>
      <c r="HKT68" s="11"/>
      <c r="HKU68" s="6"/>
      <c r="HKX68" s="11"/>
      <c r="HKY68" s="6"/>
      <c r="HLB68" s="11"/>
      <c r="HLC68" s="6"/>
      <c r="HLF68" s="11"/>
      <c r="HLG68" s="6"/>
      <c r="HLJ68" s="11"/>
      <c r="HLK68" s="6"/>
      <c r="HLN68" s="11"/>
      <c r="HLO68" s="6"/>
      <c r="HLR68" s="11"/>
      <c r="HLS68" s="6"/>
      <c r="HLV68" s="11"/>
      <c r="HLW68" s="6"/>
      <c r="HLZ68" s="11"/>
      <c r="HMA68" s="6"/>
      <c r="HMD68" s="11"/>
      <c r="HME68" s="6"/>
      <c r="HMH68" s="11"/>
      <c r="HMI68" s="6"/>
      <c r="HML68" s="11"/>
      <c r="HMM68" s="6"/>
      <c r="HMP68" s="11"/>
      <c r="HMQ68" s="6"/>
      <c r="HMT68" s="11"/>
      <c r="HMU68" s="6"/>
      <c r="HMX68" s="11"/>
      <c r="HMY68" s="6"/>
      <c r="HNB68" s="11"/>
      <c r="HNC68" s="6"/>
      <c r="HNF68" s="11"/>
      <c r="HNG68" s="6"/>
      <c r="HNJ68" s="11"/>
      <c r="HNK68" s="6"/>
      <c r="HNN68" s="11"/>
      <c r="HNO68" s="6"/>
      <c r="HNR68" s="11"/>
      <c r="HNS68" s="6"/>
      <c r="HNV68" s="11"/>
      <c r="HNW68" s="6"/>
      <c r="HNZ68" s="11"/>
      <c r="HOA68" s="6"/>
      <c r="HOD68" s="11"/>
      <c r="HOE68" s="6"/>
      <c r="HOH68" s="11"/>
      <c r="HOI68" s="6"/>
      <c r="HOL68" s="11"/>
      <c r="HOM68" s="6"/>
      <c r="HOP68" s="11"/>
      <c r="HOQ68" s="6"/>
      <c r="HOT68" s="11"/>
      <c r="HOU68" s="6"/>
      <c r="HOX68" s="11"/>
      <c r="HOY68" s="6"/>
      <c r="HPB68" s="11"/>
      <c r="HPC68" s="6"/>
      <c r="HPF68" s="11"/>
      <c r="HPG68" s="6"/>
      <c r="HPJ68" s="11"/>
      <c r="HPK68" s="6"/>
      <c r="HPN68" s="11"/>
      <c r="HPO68" s="6"/>
      <c r="HPR68" s="11"/>
      <c r="HPS68" s="6"/>
      <c r="HPV68" s="11"/>
      <c r="HPW68" s="6"/>
      <c r="HPZ68" s="11"/>
      <c r="HQA68" s="6"/>
      <c r="HQD68" s="11"/>
      <c r="HQE68" s="6"/>
      <c r="HQH68" s="11"/>
      <c r="HQI68" s="6"/>
      <c r="HQL68" s="11"/>
      <c r="HQM68" s="6"/>
      <c r="HQP68" s="11"/>
      <c r="HQQ68" s="6"/>
      <c r="HQT68" s="11"/>
      <c r="HQU68" s="6"/>
      <c r="HQX68" s="11"/>
      <c r="HQY68" s="6"/>
      <c r="HRB68" s="11"/>
      <c r="HRC68" s="6"/>
      <c r="HRF68" s="11"/>
      <c r="HRG68" s="6"/>
      <c r="HRJ68" s="11"/>
      <c r="HRK68" s="6"/>
      <c r="HRN68" s="11"/>
      <c r="HRO68" s="6"/>
      <c r="HRR68" s="11"/>
      <c r="HRS68" s="6"/>
      <c r="HRV68" s="11"/>
      <c r="HRW68" s="6"/>
      <c r="HRZ68" s="11"/>
      <c r="HSA68" s="6"/>
      <c r="HSD68" s="11"/>
      <c r="HSE68" s="6"/>
      <c r="HSH68" s="11"/>
      <c r="HSI68" s="6"/>
      <c r="HSL68" s="11"/>
      <c r="HSM68" s="6"/>
      <c r="HSP68" s="11"/>
      <c r="HSQ68" s="6"/>
      <c r="HST68" s="11"/>
      <c r="HSU68" s="6"/>
      <c r="HSX68" s="11"/>
      <c r="HSY68" s="6"/>
      <c r="HTB68" s="11"/>
      <c r="HTC68" s="6"/>
      <c r="HTF68" s="11"/>
      <c r="HTG68" s="6"/>
      <c r="HTJ68" s="11"/>
      <c r="HTK68" s="6"/>
      <c r="HTN68" s="11"/>
      <c r="HTO68" s="6"/>
      <c r="HTR68" s="11"/>
      <c r="HTS68" s="6"/>
      <c r="HTV68" s="11"/>
      <c r="HTW68" s="6"/>
      <c r="HTZ68" s="11"/>
      <c r="HUA68" s="6"/>
      <c r="HUD68" s="11"/>
      <c r="HUE68" s="6"/>
      <c r="HUH68" s="11"/>
      <c r="HUI68" s="6"/>
      <c r="HUL68" s="11"/>
      <c r="HUM68" s="6"/>
      <c r="HUP68" s="11"/>
      <c r="HUQ68" s="6"/>
      <c r="HUT68" s="11"/>
      <c r="HUU68" s="6"/>
      <c r="HUX68" s="11"/>
      <c r="HUY68" s="6"/>
      <c r="HVB68" s="11"/>
      <c r="HVC68" s="6"/>
      <c r="HVF68" s="11"/>
      <c r="HVG68" s="6"/>
      <c r="HVJ68" s="11"/>
      <c r="HVK68" s="6"/>
      <c r="HVN68" s="11"/>
      <c r="HVO68" s="6"/>
      <c r="HVR68" s="11"/>
      <c r="HVS68" s="6"/>
      <c r="HVV68" s="11"/>
      <c r="HVW68" s="6"/>
      <c r="HVZ68" s="11"/>
      <c r="HWA68" s="6"/>
      <c r="HWD68" s="11"/>
      <c r="HWE68" s="6"/>
      <c r="HWH68" s="11"/>
      <c r="HWI68" s="6"/>
      <c r="HWL68" s="11"/>
      <c r="HWM68" s="6"/>
      <c r="HWP68" s="11"/>
      <c r="HWQ68" s="6"/>
      <c r="HWT68" s="11"/>
      <c r="HWU68" s="6"/>
      <c r="HWX68" s="11"/>
      <c r="HWY68" s="6"/>
      <c r="HXB68" s="11"/>
      <c r="HXC68" s="6"/>
      <c r="HXF68" s="11"/>
      <c r="HXG68" s="6"/>
      <c r="HXJ68" s="11"/>
      <c r="HXK68" s="6"/>
      <c r="HXN68" s="11"/>
      <c r="HXO68" s="6"/>
      <c r="HXR68" s="11"/>
      <c r="HXS68" s="6"/>
      <c r="HXV68" s="11"/>
      <c r="HXW68" s="6"/>
      <c r="HXZ68" s="11"/>
      <c r="HYA68" s="6"/>
      <c r="HYD68" s="11"/>
      <c r="HYE68" s="6"/>
      <c r="HYH68" s="11"/>
      <c r="HYI68" s="6"/>
      <c r="HYL68" s="11"/>
      <c r="HYM68" s="6"/>
      <c r="HYP68" s="11"/>
      <c r="HYQ68" s="6"/>
      <c r="HYT68" s="11"/>
      <c r="HYU68" s="6"/>
      <c r="HYX68" s="11"/>
      <c r="HYY68" s="6"/>
      <c r="HZB68" s="11"/>
      <c r="HZC68" s="6"/>
      <c r="HZF68" s="11"/>
      <c r="HZG68" s="6"/>
      <c r="HZJ68" s="11"/>
      <c r="HZK68" s="6"/>
      <c r="HZN68" s="11"/>
      <c r="HZO68" s="6"/>
      <c r="HZR68" s="11"/>
      <c r="HZS68" s="6"/>
      <c r="HZV68" s="11"/>
      <c r="HZW68" s="6"/>
      <c r="HZZ68" s="11"/>
      <c r="IAA68" s="6"/>
      <c r="IAD68" s="11"/>
      <c r="IAE68" s="6"/>
      <c r="IAH68" s="11"/>
      <c r="IAI68" s="6"/>
      <c r="IAL68" s="11"/>
      <c r="IAM68" s="6"/>
      <c r="IAP68" s="11"/>
      <c r="IAQ68" s="6"/>
      <c r="IAT68" s="11"/>
      <c r="IAU68" s="6"/>
      <c r="IAX68" s="11"/>
      <c r="IAY68" s="6"/>
      <c r="IBB68" s="11"/>
      <c r="IBC68" s="6"/>
      <c r="IBF68" s="11"/>
      <c r="IBG68" s="6"/>
      <c r="IBJ68" s="11"/>
      <c r="IBK68" s="6"/>
      <c r="IBN68" s="11"/>
      <c r="IBO68" s="6"/>
      <c r="IBR68" s="11"/>
      <c r="IBS68" s="6"/>
      <c r="IBV68" s="11"/>
      <c r="IBW68" s="6"/>
      <c r="IBZ68" s="11"/>
      <c r="ICA68" s="6"/>
      <c r="ICD68" s="11"/>
      <c r="ICE68" s="6"/>
      <c r="ICH68" s="11"/>
      <c r="ICI68" s="6"/>
      <c r="ICL68" s="11"/>
      <c r="ICM68" s="6"/>
      <c r="ICP68" s="11"/>
      <c r="ICQ68" s="6"/>
      <c r="ICT68" s="11"/>
      <c r="ICU68" s="6"/>
      <c r="ICX68" s="11"/>
      <c r="ICY68" s="6"/>
      <c r="IDB68" s="11"/>
      <c r="IDC68" s="6"/>
      <c r="IDF68" s="11"/>
      <c r="IDG68" s="6"/>
      <c r="IDJ68" s="11"/>
      <c r="IDK68" s="6"/>
      <c r="IDN68" s="11"/>
      <c r="IDO68" s="6"/>
      <c r="IDR68" s="11"/>
      <c r="IDS68" s="6"/>
      <c r="IDV68" s="11"/>
      <c r="IDW68" s="6"/>
      <c r="IDZ68" s="11"/>
      <c r="IEA68" s="6"/>
      <c r="IED68" s="11"/>
      <c r="IEE68" s="6"/>
      <c r="IEH68" s="11"/>
      <c r="IEI68" s="6"/>
      <c r="IEL68" s="11"/>
      <c r="IEM68" s="6"/>
      <c r="IEP68" s="11"/>
      <c r="IEQ68" s="6"/>
      <c r="IET68" s="11"/>
      <c r="IEU68" s="6"/>
      <c r="IEX68" s="11"/>
      <c r="IEY68" s="6"/>
      <c r="IFB68" s="11"/>
      <c r="IFC68" s="6"/>
      <c r="IFF68" s="11"/>
      <c r="IFG68" s="6"/>
      <c r="IFJ68" s="11"/>
      <c r="IFK68" s="6"/>
      <c r="IFN68" s="11"/>
      <c r="IFO68" s="6"/>
      <c r="IFR68" s="11"/>
      <c r="IFS68" s="6"/>
      <c r="IFV68" s="11"/>
      <c r="IFW68" s="6"/>
      <c r="IFZ68" s="11"/>
      <c r="IGA68" s="6"/>
      <c r="IGD68" s="11"/>
      <c r="IGE68" s="6"/>
      <c r="IGH68" s="11"/>
      <c r="IGI68" s="6"/>
      <c r="IGL68" s="11"/>
      <c r="IGM68" s="6"/>
      <c r="IGP68" s="11"/>
      <c r="IGQ68" s="6"/>
      <c r="IGT68" s="11"/>
      <c r="IGU68" s="6"/>
      <c r="IGX68" s="11"/>
      <c r="IGY68" s="6"/>
      <c r="IHB68" s="11"/>
      <c r="IHC68" s="6"/>
      <c r="IHF68" s="11"/>
      <c r="IHG68" s="6"/>
      <c r="IHJ68" s="11"/>
      <c r="IHK68" s="6"/>
      <c r="IHN68" s="11"/>
      <c r="IHO68" s="6"/>
      <c r="IHR68" s="11"/>
      <c r="IHS68" s="6"/>
      <c r="IHV68" s="11"/>
      <c r="IHW68" s="6"/>
      <c r="IHZ68" s="11"/>
      <c r="IIA68" s="6"/>
      <c r="IID68" s="11"/>
      <c r="IIE68" s="6"/>
      <c r="IIH68" s="11"/>
      <c r="III68" s="6"/>
      <c r="IIL68" s="11"/>
      <c r="IIM68" s="6"/>
      <c r="IIP68" s="11"/>
      <c r="IIQ68" s="6"/>
      <c r="IIT68" s="11"/>
      <c r="IIU68" s="6"/>
      <c r="IIX68" s="11"/>
      <c r="IIY68" s="6"/>
      <c r="IJB68" s="11"/>
      <c r="IJC68" s="6"/>
      <c r="IJF68" s="11"/>
      <c r="IJG68" s="6"/>
      <c r="IJJ68" s="11"/>
      <c r="IJK68" s="6"/>
      <c r="IJN68" s="11"/>
      <c r="IJO68" s="6"/>
      <c r="IJR68" s="11"/>
      <c r="IJS68" s="6"/>
      <c r="IJV68" s="11"/>
      <c r="IJW68" s="6"/>
      <c r="IJZ68" s="11"/>
      <c r="IKA68" s="6"/>
      <c r="IKD68" s="11"/>
      <c r="IKE68" s="6"/>
      <c r="IKH68" s="11"/>
      <c r="IKI68" s="6"/>
      <c r="IKL68" s="11"/>
      <c r="IKM68" s="6"/>
      <c r="IKP68" s="11"/>
      <c r="IKQ68" s="6"/>
      <c r="IKT68" s="11"/>
      <c r="IKU68" s="6"/>
      <c r="IKX68" s="11"/>
      <c r="IKY68" s="6"/>
      <c r="ILB68" s="11"/>
      <c r="ILC68" s="6"/>
      <c r="ILF68" s="11"/>
      <c r="ILG68" s="6"/>
      <c r="ILJ68" s="11"/>
      <c r="ILK68" s="6"/>
      <c r="ILN68" s="11"/>
      <c r="ILO68" s="6"/>
      <c r="ILR68" s="11"/>
      <c r="ILS68" s="6"/>
      <c r="ILV68" s="11"/>
      <c r="ILW68" s="6"/>
      <c r="ILZ68" s="11"/>
      <c r="IMA68" s="6"/>
      <c r="IMD68" s="11"/>
      <c r="IME68" s="6"/>
      <c r="IMH68" s="11"/>
      <c r="IMI68" s="6"/>
      <c r="IML68" s="11"/>
      <c r="IMM68" s="6"/>
      <c r="IMP68" s="11"/>
      <c r="IMQ68" s="6"/>
      <c r="IMT68" s="11"/>
      <c r="IMU68" s="6"/>
      <c r="IMX68" s="11"/>
      <c r="IMY68" s="6"/>
      <c r="INB68" s="11"/>
      <c r="INC68" s="6"/>
      <c r="INF68" s="11"/>
      <c r="ING68" s="6"/>
      <c r="INJ68" s="11"/>
      <c r="INK68" s="6"/>
      <c r="INN68" s="11"/>
      <c r="INO68" s="6"/>
      <c r="INR68" s="11"/>
      <c r="INS68" s="6"/>
      <c r="INV68" s="11"/>
      <c r="INW68" s="6"/>
      <c r="INZ68" s="11"/>
      <c r="IOA68" s="6"/>
      <c r="IOD68" s="11"/>
      <c r="IOE68" s="6"/>
      <c r="IOH68" s="11"/>
      <c r="IOI68" s="6"/>
      <c r="IOL68" s="11"/>
      <c r="IOM68" s="6"/>
      <c r="IOP68" s="11"/>
      <c r="IOQ68" s="6"/>
      <c r="IOT68" s="11"/>
      <c r="IOU68" s="6"/>
      <c r="IOX68" s="11"/>
      <c r="IOY68" s="6"/>
      <c r="IPB68" s="11"/>
      <c r="IPC68" s="6"/>
      <c r="IPF68" s="11"/>
      <c r="IPG68" s="6"/>
      <c r="IPJ68" s="11"/>
      <c r="IPK68" s="6"/>
      <c r="IPN68" s="11"/>
      <c r="IPO68" s="6"/>
      <c r="IPR68" s="11"/>
      <c r="IPS68" s="6"/>
      <c r="IPV68" s="11"/>
      <c r="IPW68" s="6"/>
      <c r="IPZ68" s="11"/>
      <c r="IQA68" s="6"/>
      <c r="IQD68" s="11"/>
      <c r="IQE68" s="6"/>
      <c r="IQH68" s="11"/>
      <c r="IQI68" s="6"/>
      <c r="IQL68" s="11"/>
      <c r="IQM68" s="6"/>
      <c r="IQP68" s="11"/>
      <c r="IQQ68" s="6"/>
      <c r="IQT68" s="11"/>
      <c r="IQU68" s="6"/>
      <c r="IQX68" s="11"/>
      <c r="IQY68" s="6"/>
      <c r="IRB68" s="11"/>
      <c r="IRC68" s="6"/>
      <c r="IRF68" s="11"/>
      <c r="IRG68" s="6"/>
      <c r="IRJ68" s="11"/>
      <c r="IRK68" s="6"/>
      <c r="IRN68" s="11"/>
      <c r="IRO68" s="6"/>
      <c r="IRR68" s="11"/>
      <c r="IRS68" s="6"/>
      <c r="IRV68" s="11"/>
      <c r="IRW68" s="6"/>
      <c r="IRZ68" s="11"/>
      <c r="ISA68" s="6"/>
      <c r="ISD68" s="11"/>
      <c r="ISE68" s="6"/>
      <c r="ISH68" s="11"/>
      <c r="ISI68" s="6"/>
      <c r="ISL68" s="11"/>
      <c r="ISM68" s="6"/>
      <c r="ISP68" s="11"/>
      <c r="ISQ68" s="6"/>
      <c r="IST68" s="11"/>
      <c r="ISU68" s="6"/>
      <c r="ISX68" s="11"/>
      <c r="ISY68" s="6"/>
      <c r="ITB68" s="11"/>
      <c r="ITC68" s="6"/>
      <c r="ITF68" s="11"/>
      <c r="ITG68" s="6"/>
      <c r="ITJ68" s="11"/>
      <c r="ITK68" s="6"/>
      <c r="ITN68" s="11"/>
      <c r="ITO68" s="6"/>
      <c r="ITR68" s="11"/>
      <c r="ITS68" s="6"/>
      <c r="ITV68" s="11"/>
      <c r="ITW68" s="6"/>
      <c r="ITZ68" s="11"/>
      <c r="IUA68" s="6"/>
      <c r="IUD68" s="11"/>
      <c r="IUE68" s="6"/>
      <c r="IUH68" s="11"/>
      <c r="IUI68" s="6"/>
      <c r="IUL68" s="11"/>
      <c r="IUM68" s="6"/>
      <c r="IUP68" s="11"/>
      <c r="IUQ68" s="6"/>
      <c r="IUT68" s="11"/>
      <c r="IUU68" s="6"/>
      <c r="IUX68" s="11"/>
      <c r="IUY68" s="6"/>
      <c r="IVB68" s="11"/>
      <c r="IVC68" s="6"/>
      <c r="IVF68" s="11"/>
      <c r="IVG68" s="6"/>
      <c r="IVJ68" s="11"/>
      <c r="IVK68" s="6"/>
      <c r="IVN68" s="11"/>
      <c r="IVO68" s="6"/>
      <c r="IVR68" s="11"/>
      <c r="IVS68" s="6"/>
      <c r="IVV68" s="11"/>
      <c r="IVW68" s="6"/>
      <c r="IVZ68" s="11"/>
      <c r="IWA68" s="6"/>
      <c r="IWD68" s="11"/>
      <c r="IWE68" s="6"/>
      <c r="IWH68" s="11"/>
      <c r="IWI68" s="6"/>
      <c r="IWL68" s="11"/>
      <c r="IWM68" s="6"/>
      <c r="IWP68" s="11"/>
      <c r="IWQ68" s="6"/>
      <c r="IWT68" s="11"/>
      <c r="IWU68" s="6"/>
      <c r="IWX68" s="11"/>
      <c r="IWY68" s="6"/>
      <c r="IXB68" s="11"/>
      <c r="IXC68" s="6"/>
      <c r="IXF68" s="11"/>
      <c r="IXG68" s="6"/>
      <c r="IXJ68" s="11"/>
      <c r="IXK68" s="6"/>
      <c r="IXN68" s="11"/>
      <c r="IXO68" s="6"/>
      <c r="IXR68" s="11"/>
      <c r="IXS68" s="6"/>
      <c r="IXV68" s="11"/>
      <c r="IXW68" s="6"/>
      <c r="IXZ68" s="11"/>
      <c r="IYA68" s="6"/>
      <c r="IYD68" s="11"/>
      <c r="IYE68" s="6"/>
      <c r="IYH68" s="11"/>
      <c r="IYI68" s="6"/>
      <c r="IYL68" s="11"/>
      <c r="IYM68" s="6"/>
      <c r="IYP68" s="11"/>
      <c r="IYQ68" s="6"/>
      <c r="IYT68" s="11"/>
      <c r="IYU68" s="6"/>
      <c r="IYX68" s="11"/>
      <c r="IYY68" s="6"/>
      <c r="IZB68" s="11"/>
      <c r="IZC68" s="6"/>
      <c r="IZF68" s="11"/>
      <c r="IZG68" s="6"/>
      <c r="IZJ68" s="11"/>
      <c r="IZK68" s="6"/>
      <c r="IZN68" s="11"/>
      <c r="IZO68" s="6"/>
      <c r="IZR68" s="11"/>
      <c r="IZS68" s="6"/>
      <c r="IZV68" s="11"/>
      <c r="IZW68" s="6"/>
      <c r="IZZ68" s="11"/>
      <c r="JAA68" s="6"/>
      <c r="JAD68" s="11"/>
      <c r="JAE68" s="6"/>
      <c r="JAH68" s="11"/>
      <c r="JAI68" s="6"/>
      <c r="JAL68" s="11"/>
      <c r="JAM68" s="6"/>
      <c r="JAP68" s="11"/>
      <c r="JAQ68" s="6"/>
      <c r="JAT68" s="11"/>
      <c r="JAU68" s="6"/>
      <c r="JAX68" s="11"/>
      <c r="JAY68" s="6"/>
      <c r="JBB68" s="11"/>
      <c r="JBC68" s="6"/>
      <c r="JBF68" s="11"/>
      <c r="JBG68" s="6"/>
      <c r="JBJ68" s="11"/>
      <c r="JBK68" s="6"/>
      <c r="JBN68" s="11"/>
      <c r="JBO68" s="6"/>
      <c r="JBR68" s="11"/>
      <c r="JBS68" s="6"/>
      <c r="JBV68" s="11"/>
      <c r="JBW68" s="6"/>
      <c r="JBZ68" s="11"/>
      <c r="JCA68" s="6"/>
      <c r="JCD68" s="11"/>
      <c r="JCE68" s="6"/>
      <c r="JCH68" s="11"/>
      <c r="JCI68" s="6"/>
      <c r="JCL68" s="11"/>
      <c r="JCM68" s="6"/>
      <c r="JCP68" s="11"/>
      <c r="JCQ68" s="6"/>
      <c r="JCT68" s="11"/>
      <c r="JCU68" s="6"/>
      <c r="JCX68" s="11"/>
      <c r="JCY68" s="6"/>
      <c r="JDB68" s="11"/>
      <c r="JDC68" s="6"/>
      <c r="JDF68" s="11"/>
      <c r="JDG68" s="6"/>
      <c r="JDJ68" s="11"/>
      <c r="JDK68" s="6"/>
      <c r="JDN68" s="11"/>
      <c r="JDO68" s="6"/>
      <c r="JDR68" s="11"/>
      <c r="JDS68" s="6"/>
      <c r="JDV68" s="11"/>
      <c r="JDW68" s="6"/>
      <c r="JDZ68" s="11"/>
      <c r="JEA68" s="6"/>
      <c r="JED68" s="11"/>
      <c r="JEE68" s="6"/>
      <c r="JEH68" s="11"/>
      <c r="JEI68" s="6"/>
      <c r="JEL68" s="11"/>
      <c r="JEM68" s="6"/>
      <c r="JEP68" s="11"/>
      <c r="JEQ68" s="6"/>
      <c r="JET68" s="11"/>
      <c r="JEU68" s="6"/>
      <c r="JEX68" s="11"/>
      <c r="JEY68" s="6"/>
      <c r="JFB68" s="11"/>
      <c r="JFC68" s="6"/>
      <c r="JFF68" s="11"/>
      <c r="JFG68" s="6"/>
      <c r="JFJ68" s="11"/>
      <c r="JFK68" s="6"/>
      <c r="JFN68" s="11"/>
      <c r="JFO68" s="6"/>
      <c r="JFR68" s="11"/>
      <c r="JFS68" s="6"/>
      <c r="JFV68" s="11"/>
      <c r="JFW68" s="6"/>
      <c r="JFZ68" s="11"/>
      <c r="JGA68" s="6"/>
      <c r="JGD68" s="11"/>
      <c r="JGE68" s="6"/>
      <c r="JGH68" s="11"/>
      <c r="JGI68" s="6"/>
      <c r="JGL68" s="11"/>
      <c r="JGM68" s="6"/>
      <c r="JGP68" s="11"/>
      <c r="JGQ68" s="6"/>
      <c r="JGT68" s="11"/>
      <c r="JGU68" s="6"/>
      <c r="JGX68" s="11"/>
      <c r="JGY68" s="6"/>
      <c r="JHB68" s="11"/>
      <c r="JHC68" s="6"/>
      <c r="JHF68" s="11"/>
      <c r="JHG68" s="6"/>
      <c r="JHJ68" s="11"/>
      <c r="JHK68" s="6"/>
      <c r="JHN68" s="11"/>
      <c r="JHO68" s="6"/>
      <c r="JHR68" s="11"/>
      <c r="JHS68" s="6"/>
      <c r="JHV68" s="11"/>
      <c r="JHW68" s="6"/>
      <c r="JHZ68" s="11"/>
      <c r="JIA68" s="6"/>
      <c r="JID68" s="11"/>
      <c r="JIE68" s="6"/>
      <c r="JIH68" s="11"/>
      <c r="JII68" s="6"/>
      <c r="JIL68" s="11"/>
      <c r="JIM68" s="6"/>
      <c r="JIP68" s="11"/>
      <c r="JIQ68" s="6"/>
      <c r="JIT68" s="11"/>
      <c r="JIU68" s="6"/>
      <c r="JIX68" s="11"/>
      <c r="JIY68" s="6"/>
      <c r="JJB68" s="11"/>
      <c r="JJC68" s="6"/>
      <c r="JJF68" s="11"/>
      <c r="JJG68" s="6"/>
      <c r="JJJ68" s="11"/>
      <c r="JJK68" s="6"/>
      <c r="JJN68" s="11"/>
      <c r="JJO68" s="6"/>
      <c r="JJR68" s="11"/>
      <c r="JJS68" s="6"/>
      <c r="JJV68" s="11"/>
      <c r="JJW68" s="6"/>
      <c r="JJZ68" s="11"/>
      <c r="JKA68" s="6"/>
      <c r="JKD68" s="11"/>
      <c r="JKE68" s="6"/>
      <c r="JKH68" s="11"/>
      <c r="JKI68" s="6"/>
      <c r="JKL68" s="11"/>
      <c r="JKM68" s="6"/>
      <c r="JKP68" s="11"/>
      <c r="JKQ68" s="6"/>
      <c r="JKT68" s="11"/>
      <c r="JKU68" s="6"/>
      <c r="JKX68" s="11"/>
      <c r="JKY68" s="6"/>
      <c r="JLB68" s="11"/>
      <c r="JLC68" s="6"/>
      <c r="JLF68" s="11"/>
      <c r="JLG68" s="6"/>
      <c r="JLJ68" s="11"/>
      <c r="JLK68" s="6"/>
      <c r="JLN68" s="11"/>
      <c r="JLO68" s="6"/>
      <c r="JLR68" s="11"/>
      <c r="JLS68" s="6"/>
      <c r="JLV68" s="11"/>
      <c r="JLW68" s="6"/>
      <c r="JLZ68" s="11"/>
      <c r="JMA68" s="6"/>
      <c r="JMD68" s="11"/>
      <c r="JME68" s="6"/>
      <c r="JMH68" s="11"/>
      <c r="JMI68" s="6"/>
      <c r="JML68" s="11"/>
      <c r="JMM68" s="6"/>
      <c r="JMP68" s="11"/>
      <c r="JMQ68" s="6"/>
      <c r="JMT68" s="11"/>
      <c r="JMU68" s="6"/>
      <c r="JMX68" s="11"/>
      <c r="JMY68" s="6"/>
      <c r="JNB68" s="11"/>
      <c r="JNC68" s="6"/>
      <c r="JNF68" s="11"/>
      <c r="JNG68" s="6"/>
      <c r="JNJ68" s="11"/>
      <c r="JNK68" s="6"/>
      <c r="JNN68" s="11"/>
      <c r="JNO68" s="6"/>
      <c r="JNR68" s="11"/>
      <c r="JNS68" s="6"/>
      <c r="JNV68" s="11"/>
      <c r="JNW68" s="6"/>
      <c r="JNZ68" s="11"/>
      <c r="JOA68" s="6"/>
      <c r="JOD68" s="11"/>
      <c r="JOE68" s="6"/>
      <c r="JOH68" s="11"/>
      <c r="JOI68" s="6"/>
      <c r="JOL68" s="11"/>
      <c r="JOM68" s="6"/>
      <c r="JOP68" s="11"/>
      <c r="JOQ68" s="6"/>
      <c r="JOT68" s="11"/>
      <c r="JOU68" s="6"/>
      <c r="JOX68" s="11"/>
      <c r="JOY68" s="6"/>
      <c r="JPB68" s="11"/>
      <c r="JPC68" s="6"/>
      <c r="JPF68" s="11"/>
      <c r="JPG68" s="6"/>
      <c r="JPJ68" s="11"/>
      <c r="JPK68" s="6"/>
      <c r="JPN68" s="11"/>
      <c r="JPO68" s="6"/>
      <c r="JPR68" s="11"/>
      <c r="JPS68" s="6"/>
      <c r="JPV68" s="11"/>
      <c r="JPW68" s="6"/>
      <c r="JPZ68" s="11"/>
      <c r="JQA68" s="6"/>
      <c r="JQD68" s="11"/>
      <c r="JQE68" s="6"/>
      <c r="JQH68" s="11"/>
      <c r="JQI68" s="6"/>
      <c r="JQL68" s="11"/>
      <c r="JQM68" s="6"/>
      <c r="JQP68" s="11"/>
      <c r="JQQ68" s="6"/>
      <c r="JQT68" s="11"/>
      <c r="JQU68" s="6"/>
      <c r="JQX68" s="11"/>
      <c r="JQY68" s="6"/>
      <c r="JRB68" s="11"/>
      <c r="JRC68" s="6"/>
      <c r="JRF68" s="11"/>
      <c r="JRG68" s="6"/>
      <c r="JRJ68" s="11"/>
      <c r="JRK68" s="6"/>
      <c r="JRN68" s="11"/>
      <c r="JRO68" s="6"/>
      <c r="JRR68" s="11"/>
      <c r="JRS68" s="6"/>
      <c r="JRV68" s="11"/>
      <c r="JRW68" s="6"/>
      <c r="JRZ68" s="11"/>
      <c r="JSA68" s="6"/>
      <c r="JSD68" s="11"/>
      <c r="JSE68" s="6"/>
      <c r="JSH68" s="11"/>
      <c r="JSI68" s="6"/>
      <c r="JSL68" s="11"/>
      <c r="JSM68" s="6"/>
      <c r="JSP68" s="11"/>
      <c r="JSQ68" s="6"/>
      <c r="JST68" s="11"/>
      <c r="JSU68" s="6"/>
      <c r="JSX68" s="11"/>
      <c r="JSY68" s="6"/>
      <c r="JTB68" s="11"/>
      <c r="JTC68" s="6"/>
      <c r="JTF68" s="11"/>
      <c r="JTG68" s="6"/>
      <c r="JTJ68" s="11"/>
      <c r="JTK68" s="6"/>
      <c r="JTN68" s="11"/>
      <c r="JTO68" s="6"/>
      <c r="JTR68" s="11"/>
      <c r="JTS68" s="6"/>
      <c r="JTV68" s="11"/>
      <c r="JTW68" s="6"/>
      <c r="JTZ68" s="11"/>
      <c r="JUA68" s="6"/>
      <c r="JUD68" s="11"/>
      <c r="JUE68" s="6"/>
      <c r="JUH68" s="11"/>
      <c r="JUI68" s="6"/>
      <c r="JUL68" s="11"/>
      <c r="JUM68" s="6"/>
      <c r="JUP68" s="11"/>
      <c r="JUQ68" s="6"/>
      <c r="JUT68" s="11"/>
      <c r="JUU68" s="6"/>
      <c r="JUX68" s="11"/>
      <c r="JUY68" s="6"/>
      <c r="JVB68" s="11"/>
      <c r="JVC68" s="6"/>
      <c r="JVF68" s="11"/>
      <c r="JVG68" s="6"/>
      <c r="JVJ68" s="11"/>
      <c r="JVK68" s="6"/>
      <c r="JVN68" s="11"/>
      <c r="JVO68" s="6"/>
      <c r="JVR68" s="11"/>
      <c r="JVS68" s="6"/>
      <c r="JVV68" s="11"/>
      <c r="JVW68" s="6"/>
      <c r="JVZ68" s="11"/>
      <c r="JWA68" s="6"/>
      <c r="JWD68" s="11"/>
      <c r="JWE68" s="6"/>
      <c r="JWH68" s="11"/>
      <c r="JWI68" s="6"/>
      <c r="JWL68" s="11"/>
      <c r="JWM68" s="6"/>
      <c r="JWP68" s="11"/>
      <c r="JWQ68" s="6"/>
      <c r="JWT68" s="11"/>
      <c r="JWU68" s="6"/>
      <c r="JWX68" s="11"/>
      <c r="JWY68" s="6"/>
      <c r="JXB68" s="11"/>
      <c r="JXC68" s="6"/>
      <c r="JXF68" s="11"/>
      <c r="JXG68" s="6"/>
      <c r="JXJ68" s="11"/>
      <c r="JXK68" s="6"/>
      <c r="JXN68" s="11"/>
      <c r="JXO68" s="6"/>
      <c r="JXR68" s="11"/>
      <c r="JXS68" s="6"/>
      <c r="JXV68" s="11"/>
      <c r="JXW68" s="6"/>
      <c r="JXZ68" s="11"/>
      <c r="JYA68" s="6"/>
      <c r="JYD68" s="11"/>
      <c r="JYE68" s="6"/>
      <c r="JYH68" s="11"/>
      <c r="JYI68" s="6"/>
      <c r="JYL68" s="11"/>
      <c r="JYM68" s="6"/>
      <c r="JYP68" s="11"/>
      <c r="JYQ68" s="6"/>
      <c r="JYT68" s="11"/>
      <c r="JYU68" s="6"/>
      <c r="JYX68" s="11"/>
      <c r="JYY68" s="6"/>
      <c r="JZB68" s="11"/>
      <c r="JZC68" s="6"/>
      <c r="JZF68" s="11"/>
      <c r="JZG68" s="6"/>
      <c r="JZJ68" s="11"/>
      <c r="JZK68" s="6"/>
      <c r="JZN68" s="11"/>
      <c r="JZO68" s="6"/>
      <c r="JZR68" s="11"/>
      <c r="JZS68" s="6"/>
      <c r="JZV68" s="11"/>
      <c r="JZW68" s="6"/>
      <c r="JZZ68" s="11"/>
      <c r="KAA68" s="6"/>
      <c r="KAD68" s="11"/>
      <c r="KAE68" s="6"/>
      <c r="KAH68" s="11"/>
      <c r="KAI68" s="6"/>
      <c r="KAL68" s="11"/>
      <c r="KAM68" s="6"/>
      <c r="KAP68" s="11"/>
      <c r="KAQ68" s="6"/>
      <c r="KAT68" s="11"/>
      <c r="KAU68" s="6"/>
      <c r="KAX68" s="11"/>
      <c r="KAY68" s="6"/>
      <c r="KBB68" s="11"/>
      <c r="KBC68" s="6"/>
      <c r="KBF68" s="11"/>
      <c r="KBG68" s="6"/>
      <c r="KBJ68" s="11"/>
      <c r="KBK68" s="6"/>
      <c r="KBN68" s="11"/>
      <c r="KBO68" s="6"/>
      <c r="KBR68" s="11"/>
      <c r="KBS68" s="6"/>
      <c r="KBV68" s="11"/>
      <c r="KBW68" s="6"/>
      <c r="KBZ68" s="11"/>
      <c r="KCA68" s="6"/>
      <c r="KCD68" s="11"/>
      <c r="KCE68" s="6"/>
      <c r="KCH68" s="11"/>
      <c r="KCI68" s="6"/>
      <c r="KCL68" s="11"/>
      <c r="KCM68" s="6"/>
      <c r="KCP68" s="11"/>
      <c r="KCQ68" s="6"/>
      <c r="KCT68" s="11"/>
      <c r="KCU68" s="6"/>
      <c r="KCX68" s="11"/>
      <c r="KCY68" s="6"/>
      <c r="KDB68" s="11"/>
      <c r="KDC68" s="6"/>
      <c r="KDF68" s="11"/>
      <c r="KDG68" s="6"/>
      <c r="KDJ68" s="11"/>
      <c r="KDK68" s="6"/>
      <c r="KDN68" s="11"/>
      <c r="KDO68" s="6"/>
      <c r="KDR68" s="11"/>
      <c r="KDS68" s="6"/>
      <c r="KDV68" s="11"/>
      <c r="KDW68" s="6"/>
      <c r="KDZ68" s="11"/>
      <c r="KEA68" s="6"/>
      <c r="KED68" s="11"/>
      <c r="KEE68" s="6"/>
      <c r="KEH68" s="11"/>
      <c r="KEI68" s="6"/>
      <c r="KEL68" s="11"/>
      <c r="KEM68" s="6"/>
      <c r="KEP68" s="11"/>
      <c r="KEQ68" s="6"/>
      <c r="KET68" s="11"/>
      <c r="KEU68" s="6"/>
      <c r="KEX68" s="11"/>
      <c r="KEY68" s="6"/>
      <c r="KFB68" s="11"/>
      <c r="KFC68" s="6"/>
      <c r="KFF68" s="11"/>
      <c r="KFG68" s="6"/>
      <c r="KFJ68" s="11"/>
      <c r="KFK68" s="6"/>
      <c r="KFN68" s="11"/>
      <c r="KFO68" s="6"/>
      <c r="KFR68" s="11"/>
      <c r="KFS68" s="6"/>
      <c r="KFV68" s="11"/>
      <c r="KFW68" s="6"/>
      <c r="KFZ68" s="11"/>
      <c r="KGA68" s="6"/>
      <c r="KGD68" s="11"/>
      <c r="KGE68" s="6"/>
      <c r="KGH68" s="11"/>
      <c r="KGI68" s="6"/>
      <c r="KGL68" s="11"/>
      <c r="KGM68" s="6"/>
      <c r="KGP68" s="11"/>
      <c r="KGQ68" s="6"/>
      <c r="KGT68" s="11"/>
      <c r="KGU68" s="6"/>
      <c r="KGX68" s="11"/>
      <c r="KGY68" s="6"/>
      <c r="KHB68" s="11"/>
      <c r="KHC68" s="6"/>
      <c r="KHF68" s="11"/>
      <c r="KHG68" s="6"/>
      <c r="KHJ68" s="11"/>
      <c r="KHK68" s="6"/>
      <c r="KHN68" s="11"/>
      <c r="KHO68" s="6"/>
      <c r="KHR68" s="11"/>
      <c r="KHS68" s="6"/>
      <c r="KHV68" s="11"/>
      <c r="KHW68" s="6"/>
      <c r="KHZ68" s="11"/>
      <c r="KIA68" s="6"/>
      <c r="KID68" s="11"/>
      <c r="KIE68" s="6"/>
      <c r="KIH68" s="11"/>
      <c r="KII68" s="6"/>
      <c r="KIL68" s="11"/>
      <c r="KIM68" s="6"/>
      <c r="KIP68" s="11"/>
      <c r="KIQ68" s="6"/>
      <c r="KIT68" s="11"/>
      <c r="KIU68" s="6"/>
      <c r="KIX68" s="11"/>
      <c r="KIY68" s="6"/>
      <c r="KJB68" s="11"/>
      <c r="KJC68" s="6"/>
      <c r="KJF68" s="11"/>
      <c r="KJG68" s="6"/>
      <c r="KJJ68" s="11"/>
      <c r="KJK68" s="6"/>
      <c r="KJN68" s="11"/>
      <c r="KJO68" s="6"/>
      <c r="KJR68" s="11"/>
      <c r="KJS68" s="6"/>
      <c r="KJV68" s="11"/>
      <c r="KJW68" s="6"/>
      <c r="KJZ68" s="11"/>
      <c r="KKA68" s="6"/>
      <c r="KKD68" s="11"/>
      <c r="KKE68" s="6"/>
      <c r="KKH68" s="11"/>
      <c r="KKI68" s="6"/>
      <c r="KKL68" s="11"/>
      <c r="KKM68" s="6"/>
      <c r="KKP68" s="11"/>
      <c r="KKQ68" s="6"/>
      <c r="KKT68" s="11"/>
      <c r="KKU68" s="6"/>
      <c r="KKX68" s="11"/>
      <c r="KKY68" s="6"/>
      <c r="KLB68" s="11"/>
      <c r="KLC68" s="6"/>
      <c r="KLF68" s="11"/>
      <c r="KLG68" s="6"/>
      <c r="KLJ68" s="11"/>
      <c r="KLK68" s="6"/>
      <c r="KLN68" s="11"/>
      <c r="KLO68" s="6"/>
      <c r="KLR68" s="11"/>
      <c r="KLS68" s="6"/>
      <c r="KLV68" s="11"/>
      <c r="KLW68" s="6"/>
      <c r="KLZ68" s="11"/>
      <c r="KMA68" s="6"/>
      <c r="KMD68" s="11"/>
      <c r="KME68" s="6"/>
      <c r="KMH68" s="11"/>
      <c r="KMI68" s="6"/>
      <c r="KML68" s="11"/>
      <c r="KMM68" s="6"/>
      <c r="KMP68" s="11"/>
      <c r="KMQ68" s="6"/>
      <c r="KMT68" s="11"/>
      <c r="KMU68" s="6"/>
      <c r="KMX68" s="11"/>
      <c r="KMY68" s="6"/>
      <c r="KNB68" s="11"/>
      <c r="KNC68" s="6"/>
      <c r="KNF68" s="11"/>
      <c r="KNG68" s="6"/>
      <c r="KNJ68" s="11"/>
      <c r="KNK68" s="6"/>
      <c r="KNN68" s="11"/>
      <c r="KNO68" s="6"/>
      <c r="KNR68" s="11"/>
      <c r="KNS68" s="6"/>
      <c r="KNV68" s="11"/>
      <c r="KNW68" s="6"/>
      <c r="KNZ68" s="11"/>
      <c r="KOA68" s="6"/>
      <c r="KOD68" s="11"/>
      <c r="KOE68" s="6"/>
      <c r="KOH68" s="11"/>
      <c r="KOI68" s="6"/>
      <c r="KOL68" s="11"/>
      <c r="KOM68" s="6"/>
      <c r="KOP68" s="11"/>
      <c r="KOQ68" s="6"/>
      <c r="KOT68" s="11"/>
      <c r="KOU68" s="6"/>
      <c r="KOX68" s="11"/>
      <c r="KOY68" s="6"/>
      <c r="KPB68" s="11"/>
      <c r="KPC68" s="6"/>
      <c r="KPF68" s="11"/>
      <c r="KPG68" s="6"/>
      <c r="KPJ68" s="11"/>
      <c r="KPK68" s="6"/>
      <c r="KPN68" s="11"/>
      <c r="KPO68" s="6"/>
      <c r="KPR68" s="11"/>
      <c r="KPS68" s="6"/>
      <c r="KPV68" s="11"/>
      <c r="KPW68" s="6"/>
      <c r="KPZ68" s="11"/>
      <c r="KQA68" s="6"/>
      <c r="KQD68" s="11"/>
      <c r="KQE68" s="6"/>
      <c r="KQH68" s="11"/>
      <c r="KQI68" s="6"/>
      <c r="KQL68" s="11"/>
      <c r="KQM68" s="6"/>
      <c r="KQP68" s="11"/>
      <c r="KQQ68" s="6"/>
      <c r="KQT68" s="11"/>
      <c r="KQU68" s="6"/>
      <c r="KQX68" s="11"/>
      <c r="KQY68" s="6"/>
      <c r="KRB68" s="11"/>
      <c r="KRC68" s="6"/>
      <c r="KRF68" s="11"/>
      <c r="KRG68" s="6"/>
      <c r="KRJ68" s="11"/>
      <c r="KRK68" s="6"/>
      <c r="KRN68" s="11"/>
      <c r="KRO68" s="6"/>
      <c r="KRR68" s="11"/>
      <c r="KRS68" s="6"/>
      <c r="KRV68" s="11"/>
      <c r="KRW68" s="6"/>
      <c r="KRZ68" s="11"/>
      <c r="KSA68" s="6"/>
      <c r="KSD68" s="11"/>
      <c r="KSE68" s="6"/>
      <c r="KSH68" s="11"/>
      <c r="KSI68" s="6"/>
      <c r="KSL68" s="11"/>
      <c r="KSM68" s="6"/>
      <c r="KSP68" s="11"/>
      <c r="KSQ68" s="6"/>
      <c r="KST68" s="11"/>
      <c r="KSU68" s="6"/>
      <c r="KSX68" s="11"/>
      <c r="KSY68" s="6"/>
      <c r="KTB68" s="11"/>
      <c r="KTC68" s="6"/>
      <c r="KTF68" s="11"/>
      <c r="KTG68" s="6"/>
      <c r="KTJ68" s="11"/>
      <c r="KTK68" s="6"/>
      <c r="KTN68" s="11"/>
      <c r="KTO68" s="6"/>
      <c r="KTR68" s="11"/>
      <c r="KTS68" s="6"/>
      <c r="KTV68" s="11"/>
      <c r="KTW68" s="6"/>
      <c r="KTZ68" s="11"/>
      <c r="KUA68" s="6"/>
      <c r="KUD68" s="11"/>
      <c r="KUE68" s="6"/>
      <c r="KUH68" s="11"/>
      <c r="KUI68" s="6"/>
      <c r="KUL68" s="11"/>
      <c r="KUM68" s="6"/>
      <c r="KUP68" s="11"/>
      <c r="KUQ68" s="6"/>
      <c r="KUT68" s="11"/>
      <c r="KUU68" s="6"/>
      <c r="KUX68" s="11"/>
      <c r="KUY68" s="6"/>
      <c r="KVB68" s="11"/>
      <c r="KVC68" s="6"/>
      <c r="KVF68" s="11"/>
      <c r="KVG68" s="6"/>
      <c r="KVJ68" s="11"/>
      <c r="KVK68" s="6"/>
      <c r="KVN68" s="11"/>
      <c r="KVO68" s="6"/>
      <c r="KVR68" s="11"/>
      <c r="KVS68" s="6"/>
      <c r="KVV68" s="11"/>
      <c r="KVW68" s="6"/>
      <c r="KVZ68" s="11"/>
      <c r="KWA68" s="6"/>
      <c r="KWD68" s="11"/>
      <c r="KWE68" s="6"/>
      <c r="KWH68" s="11"/>
      <c r="KWI68" s="6"/>
      <c r="KWL68" s="11"/>
      <c r="KWM68" s="6"/>
      <c r="KWP68" s="11"/>
      <c r="KWQ68" s="6"/>
      <c r="KWT68" s="11"/>
      <c r="KWU68" s="6"/>
      <c r="KWX68" s="11"/>
      <c r="KWY68" s="6"/>
      <c r="KXB68" s="11"/>
      <c r="KXC68" s="6"/>
      <c r="KXF68" s="11"/>
      <c r="KXG68" s="6"/>
      <c r="KXJ68" s="11"/>
      <c r="KXK68" s="6"/>
      <c r="KXN68" s="11"/>
      <c r="KXO68" s="6"/>
      <c r="KXR68" s="11"/>
      <c r="KXS68" s="6"/>
      <c r="KXV68" s="11"/>
      <c r="KXW68" s="6"/>
      <c r="KXZ68" s="11"/>
      <c r="KYA68" s="6"/>
      <c r="KYD68" s="11"/>
      <c r="KYE68" s="6"/>
      <c r="KYH68" s="11"/>
      <c r="KYI68" s="6"/>
      <c r="KYL68" s="11"/>
      <c r="KYM68" s="6"/>
      <c r="KYP68" s="11"/>
      <c r="KYQ68" s="6"/>
      <c r="KYT68" s="11"/>
      <c r="KYU68" s="6"/>
      <c r="KYX68" s="11"/>
      <c r="KYY68" s="6"/>
      <c r="KZB68" s="11"/>
      <c r="KZC68" s="6"/>
      <c r="KZF68" s="11"/>
      <c r="KZG68" s="6"/>
      <c r="KZJ68" s="11"/>
      <c r="KZK68" s="6"/>
      <c r="KZN68" s="11"/>
      <c r="KZO68" s="6"/>
      <c r="KZR68" s="11"/>
      <c r="KZS68" s="6"/>
      <c r="KZV68" s="11"/>
      <c r="KZW68" s="6"/>
      <c r="KZZ68" s="11"/>
      <c r="LAA68" s="6"/>
      <c r="LAD68" s="11"/>
      <c r="LAE68" s="6"/>
      <c r="LAH68" s="11"/>
      <c r="LAI68" s="6"/>
      <c r="LAL68" s="11"/>
      <c r="LAM68" s="6"/>
      <c r="LAP68" s="11"/>
      <c r="LAQ68" s="6"/>
      <c r="LAT68" s="11"/>
      <c r="LAU68" s="6"/>
      <c r="LAX68" s="11"/>
      <c r="LAY68" s="6"/>
      <c r="LBB68" s="11"/>
      <c r="LBC68" s="6"/>
      <c r="LBF68" s="11"/>
      <c r="LBG68" s="6"/>
      <c r="LBJ68" s="11"/>
      <c r="LBK68" s="6"/>
      <c r="LBN68" s="11"/>
      <c r="LBO68" s="6"/>
      <c r="LBR68" s="11"/>
      <c r="LBS68" s="6"/>
      <c r="LBV68" s="11"/>
      <c r="LBW68" s="6"/>
      <c r="LBZ68" s="11"/>
      <c r="LCA68" s="6"/>
      <c r="LCD68" s="11"/>
      <c r="LCE68" s="6"/>
      <c r="LCH68" s="11"/>
      <c r="LCI68" s="6"/>
      <c r="LCL68" s="11"/>
      <c r="LCM68" s="6"/>
      <c r="LCP68" s="11"/>
      <c r="LCQ68" s="6"/>
      <c r="LCT68" s="11"/>
      <c r="LCU68" s="6"/>
      <c r="LCX68" s="11"/>
      <c r="LCY68" s="6"/>
      <c r="LDB68" s="11"/>
      <c r="LDC68" s="6"/>
      <c r="LDF68" s="11"/>
      <c r="LDG68" s="6"/>
      <c r="LDJ68" s="11"/>
      <c r="LDK68" s="6"/>
      <c r="LDN68" s="11"/>
      <c r="LDO68" s="6"/>
      <c r="LDR68" s="11"/>
      <c r="LDS68" s="6"/>
      <c r="LDV68" s="11"/>
      <c r="LDW68" s="6"/>
      <c r="LDZ68" s="11"/>
      <c r="LEA68" s="6"/>
      <c r="LED68" s="11"/>
      <c r="LEE68" s="6"/>
      <c r="LEH68" s="11"/>
      <c r="LEI68" s="6"/>
      <c r="LEL68" s="11"/>
      <c r="LEM68" s="6"/>
      <c r="LEP68" s="11"/>
      <c r="LEQ68" s="6"/>
      <c r="LET68" s="11"/>
      <c r="LEU68" s="6"/>
      <c r="LEX68" s="11"/>
      <c r="LEY68" s="6"/>
      <c r="LFB68" s="11"/>
      <c r="LFC68" s="6"/>
      <c r="LFF68" s="11"/>
      <c r="LFG68" s="6"/>
      <c r="LFJ68" s="11"/>
      <c r="LFK68" s="6"/>
      <c r="LFN68" s="11"/>
      <c r="LFO68" s="6"/>
      <c r="LFR68" s="11"/>
      <c r="LFS68" s="6"/>
      <c r="LFV68" s="11"/>
      <c r="LFW68" s="6"/>
      <c r="LFZ68" s="11"/>
      <c r="LGA68" s="6"/>
      <c r="LGD68" s="11"/>
      <c r="LGE68" s="6"/>
      <c r="LGH68" s="11"/>
      <c r="LGI68" s="6"/>
      <c r="LGL68" s="11"/>
      <c r="LGM68" s="6"/>
      <c r="LGP68" s="11"/>
      <c r="LGQ68" s="6"/>
      <c r="LGT68" s="11"/>
      <c r="LGU68" s="6"/>
      <c r="LGX68" s="11"/>
      <c r="LGY68" s="6"/>
      <c r="LHB68" s="11"/>
      <c r="LHC68" s="6"/>
      <c r="LHF68" s="11"/>
      <c r="LHG68" s="6"/>
      <c r="LHJ68" s="11"/>
      <c r="LHK68" s="6"/>
      <c r="LHN68" s="11"/>
      <c r="LHO68" s="6"/>
      <c r="LHR68" s="11"/>
      <c r="LHS68" s="6"/>
      <c r="LHV68" s="11"/>
      <c r="LHW68" s="6"/>
      <c r="LHZ68" s="11"/>
      <c r="LIA68" s="6"/>
      <c r="LID68" s="11"/>
      <c r="LIE68" s="6"/>
      <c r="LIH68" s="11"/>
      <c r="LII68" s="6"/>
      <c r="LIL68" s="11"/>
      <c r="LIM68" s="6"/>
      <c r="LIP68" s="11"/>
      <c r="LIQ68" s="6"/>
      <c r="LIT68" s="11"/>
      <c r="LIU68" s="6"/>
      <c r="LIX68" s="11"/>
      <c r="LIY68" s="6"/>
      <c r="LJB68" s="11"/>
      <c r="LJC68" s="6"/>
      <c r="LJF68" s="11"/>
      <c r="LJG68" s="6"/>
      <c r="LJJ68" s="11"/>
      <c r="LJK68" s="6"/>
      <c r="LJN68" s="11"/>
      <c r="LJO68" s="6"/>
      <c r="LJR68" s="11"/>
      <c r="LJS68" s="6"/>
      <c r="LJV68" s="11"/>
      <c r="LJW68" s="6"/>
      <c r="LJZ68" s="11"/>
      <c r="LKA68" s="6"/>
      <c r="LKD68" s="11"/>
      <c r="LKE68" s="6"/>
      <c r="LKH68" s="11"/>
      <c r="LKI68" s="6"/>
      <c r="LKL68" s="11"/>
      <c r="LKM68" s="6"/>
      <c r="LKP68" s="11"/>
      <c r="LKQ68" s="6"/>
      <c r="LKT68" s="11"/>
      <c r="LKU68" s="6"/>
      <c r="LKX68" s="11"/>
      <c r="LKY68" s="6"/>
      <c r="LLB68" s="11"/>
      <c r="LLC68" s="6"/>
      <c r="LLF68" s="11"/>
      <c r="LLG68" s="6"/>
      <c r="LLJ68" s="11"/>
      <c r="LLK68" s="6"/>
      <c r="LLN68" s="11"/>
      <c r="LLO68" s="6"/>
      <c r="LLR68" s="11"/>
      <c r="LLS68" s="6"/>
      <c r="LLV68" s="11"/>
      <c r="LLW68" s="6"/>
      <c r="LLZ68" s="11"/>
      <c r="LMA68" s="6"/>
      <c r="LMD68" s="11"/>
      <c r="LME68" s="6"/>
      <c r="LMH68" s="11"/>
      <c r="LMI68" s="6"/>
      <c r="LML68" s="11"/>
      <c r="LMM68" s="6"/>
      <c r="LMP68" s="11"/>
      <c r="LMQ68" s="6"/>
      <c r="LMT68" s="11"/>
      <c r="LMU68" s="6"/>
      <c r="LMX68" s="11"/>
      <c r="LMY68" s="6"/>
      <c r="LNB68" s="11"/>
      <c r="LNC68" s="6"/>
      <c r="LNF68" s="11"/>
      <c r="LNG68" s="6"/>
      <c r="LNJ68" s="11"/>
      <c r="LNK68" s="6"/>
      <c r="LNN68" s="11"/>
      <c r="LNO68" s="6"/>
      <c r="LNR68" s="11"/>
      <c r="LNS68" s="6"/>
      <c r="LNV68" s="11"/>
      <c r="LNW68" s="6"/>
      <c r="LNZ68" s="11"/>
      <c r="LOA68" s="6"/>
      <c r="LOD68" s="11"/>
      <c r="LOE68" s="6"/>
      <c r="LOH68" s="11"/>
      <c r="LOI68" s="6"/>
      <c r="LOL68" s="11"/>
      <c r="LOM68" s="6"/>
      <c r="LOP68" s="11"/>
      <c r="LOQ68" s="6"/>
      <c r="LOT68" s="11"/>
      <c r="LOU68" s="6"/>
      <c r="LOX68" s="11"/>
      <c r="LOY68" s="6"/>
      <c r="LPB68" s="11"/>
      <c r="LPC68" s="6"/>
      <c r="LPF68" s="11"/>
      <c r="LPG68" s="6"/>
      <c r="LPJ68" s="11"/>
      <c r="LPK68" s="6"/>
      <c r="LPN68" s="11"/>
      <c r="LPO68" s="6"/>
      <c r="LPR68" s="11"/>
      <c r="LPS68" s="6"/>
      <c r="LPV68" s="11"/>
      <c r="LPW68" s="6"/>
      <c r="LPZ68" s="11"/>
      <c r="LQA68" s="6"/>
      <c r="LQD68" s="11"/>
      <c r="LQE68" s="6"/>
      <c r="LQH68" s="11"/>
      <c r="LQI68" s="6"/>
      <c r="LQL68" s="11"/>
      <c r="LQM68" s="6"/>
      <c r="LQP68" s="11"/>
      <c r="LQQ68" s="6"/>
      <c r="LQT68" s="11"/>
      <c r="LQU68" s="6"/>
      <c r="LQX68" s="11"/>
      <c r="LQY68" s="6"/>
      <c r="LRB68" s="11"/>
      <c r="LRC68" s="6"/>
      <c r="LRF68" s="11"/>
      <c r="LRG68" s="6"/>
      <c r="LRJ68" s="11"/>
      <c r="LRK68" s="6"/>
      <c r="LRN68" s="11"/>
      <c r="LRO68" s="6"/>
      <c r="LRR68" s="11"/>
      <c r="LRS68" s="6"/>
      <c r="LRV68" s="11"/>
      <c r="LRW68" s="6"/>
      <c r="LRZ68" s="11"/>
      <c r="LSA68" s="6"/>
      <c r="LSD68" s="11"/>
      <c r="LSE68" s="6"/>
      <c r="LSH68" s="11"/>
      <c r="LSI68" s="6"/>
      <c r="LSL68" s="11"/>
      <c r="LSM68" s="6"/>
      <c r="LSP68" s="11"/>
      <c r="LSQ68" s="6"/>
      <c r="LST68" s="11"/>
      <c r="LSU68" s="6"/>
      <c r="LSX68" s="11"/>
      <c r="LSY68" s="6"/>
      <c r="LTB68" s="11"/>
      <c r="LTC68" s="6"/>
      <c r="LTF68" s="11"/>
      <c r="LTG68" s="6"/>
      <c r="LTJ68" s="11"/>
      <c r="LTK68" s="6"/>
      <c r="LTN68" s="11"/>
      <c r="LTO68" s="6"/>
      <c r="LTR68" s="11"/>
      <c r="LTS68" s="6"/>
      <c r="LTV68" s="11"/>
      <c r="LTW68" s="6"/>
      <c r="LTZ68" s="11"/>
      <c r="LUA68" s="6"/>
      <c r="LUD68" s="11"/>
      <c r="LUE68" s="6"/>
      <c r="LUH68" s="11"/>
      <c r="LUI68" s="6"/>
      <c r="LUL68" s="11"/>
      <c r="LUM68" s="6"/>
      <c r="LUP68" s="11"/>
      <c r="LUQ68" s="6"/>
      <c r="LUT68" s="11"/>
      <c r="LUU68" s="6"/>
      <c r="LUX68" s="11"/>
      <c r="LUY68" s="6"/>
      <c r="LVB68" s="11"/>
      <c r="LVC68" s="6"/>
      <c r="LVF68" s="11"/>
      <c r="LVG68" s="6"/>
      <c r="LVJ68" s="11"/>
      <c r="LVK68" s="6"/>
      <c r="LVN68" s="11"/>
      <c r="LVO68" s="6"/>
      <c r="LVR68" s="11"/>
      <c r="LVS68" s="6"/>
      <c r="LVV68" s="11"/>
      <c r="LVW68" s="6"/>
      <c r="LVZ68" s="11"/>
      <c r="LWA68" s="6"/>
      <c r="LWD68" s="11"/>
      <c r="LWE68" s="6"/>
      <c r="LWH68" s="11"/>
      <c r="LWI68" s="6"/>
      <c r="LWL68" s="11"/>
      <c r="LWM68" s="6"/>
      <c r="LWP68" s="11"/>
      <c r="LWQ68" s="6"/>
      <c r="LWT68" s="11"/>
      <c r="LWU68" s="6"/>
      <c r="LWX68" s="11"/>
      <c r="LWY68" s="6"/>
      <c r="LXB68" s="11"/>
      <c r="LXC68" s="6"/>
      <c r="LXF68" s="11"/>
      <c r="LXG68" s="6"/>
      <c r="LXJ68" s="11"/>
      <c r="LXK68" s="6"/>
      <c r="LXN68" s="11"/>
      <c r="LXO68" s="6"/>
      <c r="LXR68" s="11"/>
      <c r="LXS68" s="6"/>
      <c r="LXV68" s="11"/>
      <c r="LXW68" s="6"/>
      <c r="LXZ68" s="11"/>
      <c r="LYA68" s="6"/>
      <c r="LYD68" s="11"/>
      <c r="LYE68" s="6"/>
      <c r="LYH68" s="11"/>
      <c r="LYI68" s="6"/>
      <c r="LYL68" s="11"/>
      <c r="LYM68" s="6"/>
      <c r="LYP68" s="11"/>
      <c r="LYQ68" s="6"/>
      <c r="LYT68" s="11"/>
      <c r="LYU68" s="6"/>
      <c r="LYX68" s="11"/>
      <c r="LYY68" s="6"/>
      <c r="LZB68" s="11"/>
      <c r="LZC68" s="6"/>
      <c r="LZF68" s="11"/>
      <c r="LZG68" s="6"/>
      <c r="LZJ68" s="11"/>
      <c r="LZK68" s="6"/>
      <c r="LZN68" s="11"/>
      <c r="LZO68" s="6"/>
      <c r="LZR68" s="11"/>
      <c r="LZS68" s="6"/>
      <c r="LZV68" s="11"/>
      <c r="LZW68" s="6"/>
      <c r="LZZ68" s="11"/>
      <c r="MAA68" s="6"/>
      <c r="MAD68" s="11"/>
      <c r="MAE68" s="6"/>
      <c r="MAH68" s="11"/>
      <c r="MAI68" s="6"/>
      <c r="MAL68" s="11"/>
      <c r="MAM68" s="6"/>
      <c r="MAP68" s="11"/>
      <c r="MAQ68" s="6"/>
      <c r="MAT68" s="11"/>
      <c r="MAU68" s="6"/>
      <c r="MAX68" s="11"/>
      <c r="MAY68" s="6"/>
      <c r="MBB68" s="11"/>
      <c r="MBC68" s="6"/>
      <c r="MBF68" s="11"/>
      <c r="MBG68" s="6"/>
      <c r="MBJ68" s="11"/>
      <c r="MBK68" s="6"/>
      <c r="MBN68" s="11"/>
      <c r="MBO68" s="6"/>
      <c r="MBR68" s="11"/>
      <c r="MBS68" s="6"/>
      <c r="MBV68" s="11"/>
      <c r="MBW68" s="6"/>
      <c r="MBZ68" s="11"/>
      <c r="MCA68" s="6"/>
      <c r="MCD68" s="11"/>
      <c r="MCE68" s="6"/>
      <c r="MCH68" s="11"/>
      <c r="MCI68" s="6"/>
      <c r="MCL68" s="11"/>
      <c r="MCM68" s="6"/>
      <c r="MCP68" s="11"/>
      <c r="MCQ68" s="6"/>
      <c r="MCT68" s="11"/>
      <c r="MCU68" s="6"/>
      <c r="MCX68" s="11"/>
      <c r="MCY68" s="6"/>
      <c r="MDB68" s="11"/>
      <c r="MDC68" s="6"/>
      <c r="MDF68" s="11"/>
      <c r="MDG68" s="6"/>
      <c r="MDJ68" s="11"/>
      <c r="MDK68" s="6"/>
      <c r="MDN68" s="11"/>
      <c r="MDO68" s="6"/>
      <c r="MDR68" s="11"/>
      <c r="MDS68" s="6"/>
      <c r="MDV68" s="11"/>
      <c r="MDW68" s="6"/>
      <c r="MDZ68" s="11"/>
      <c r="MEA68" s="6"/>
      <c r="MED68" s="11"/>
      <c r="MEE68" s="6"/>
      <c r="MEH68" s="11"/>
      <c r="MEI68" s="6"/>
      <c r="MEL68" s="11"/>
      <c r="MEM68" s="6"/>
      <c r="MEP68" s="11"/>
      <c r="MEQ68" s="6"/>
      <c r="MET68" s="11"/>
      <c r="MEU68" s="6"/>
      <c r="MEX68" s="11"/>
      <c r="MEY68" s="6"/>
      <c r="MFB68" s="11"/>
      <c r="MFC68" s="6"/>
      <c r="MFF68" s="11"/>
      <c r="MFG68" s="6"/>
      <c r="MFJ68" s="11"/>
      <c r="MFK68" s="6"/>
      <c r="MFN68" s="11"/>
      <c r="MFO68" s="6"/>
      <c r="MFR68" s="11"/>
      <c r="MFS68" s="6"/>
      <c r="MFV68" s="11"/>
      <c r="MFW68" s="6"/>
      <c r="MFZ68" s="11"/>
      <c r="MGA68" s="6"/>
      <c r="MGD68" s="11"/>
      <c r="MGE68" s="6"/>
      <c r="MGH68" s="11"/>
      <c r="MGI68" s="6"/>
      <c r="MGL68" s="11"/>
      <c r="MGM68" s="6"/>
      <c r="MGP68" s="11"/>
      <c r="MGQ68" s="6"/>
      <c r="MGT68" s="11"/>
      <c r="MGU68" s="6"/>
      <c r="MGX68" s="11"/>
      <c r="MGY68" s="6"/>
      <c r="MHB68" s="11"/>
      <c r="MHC68" s="6"/>
      <c r="MHF68" s="11"/>
      <c r="MHG68" s="6"/>
      <c r="MHJ68" s="11"/>
      <c r="MHK68" s="6"/>
      <c r="MHN68" s="11"/>
      <c r="MHO68" s="6"/>
      <c r="MHR68" s="11"/>
      <c r="MHS68" s="6"/>
      <c r="MHV68" s="11"/>
      <c r="MHW68" s="6"/>
      <c r="MHZ68" s="11"/>
      <c r="MIA68" s="6"/>
      <c r="MID68" s="11"/>
      <c r="MIE68" s="6"/>
      <c r="MIH68" s="11"/>
      <c r="MII68" s="6"/>
      <c r="MIL68" s="11"/>
      <c r="MIM68" s="6"/>
      <c r="MIP68" s="11"/>
      <c r="MIQ68" s="6"/>
      <c r="MIT68" s="11"/>
      <c r="MIU68" s="6"/>
      <c r="MIX68" s="11"/>
      <c r="MIY68" s="6"/>
      <c r="MJB68" s="11"/>
      <c r="MJC68" s="6"/>
      <c r="MJF68" s="11"/>
      <c r="MJG68" s="6"/>
      <c r="MJJ68" s="11"/>
      <c r="MJK68" s="6"/>
      <c r="MJN68" s="11"/>
      <c r="MJO68" s="6"/>
      <c r="MJR68" s="11"/>
      <c r="MJS68" s="6"/>
      <c r="MJV68" s="11"/>
      <c r="MJW68" s="6"/>
      <c r="MJZ68" s="11"/>
      <c r="MKA68" s="6"/>
      <c r="MKD68" s="11"/>
      <c r="MKE68" s="6"/>
      <c r="MKH68" s="11"/>
      <c r="MKI68" s="6"/>
      <c r="MKL68" s="11"/>
      <c r="MKM68" s="6"/>
      <c r="MKP68" s="11"/>
      <c r="MKQ68" s="6"/>
      <c r="MKT68" s="11"/>
      <c r="MKU68" s="6"/>
      <c r="MKX68" s="11"/>
      <c r="MKY68" s="6"/>
      <c r="MLB68" s="11"/>
      <c r="MLC68" s="6"/>
      <c r="MLF68" s="11"/>
      <c r="MLG68" s="6"/>
      <c r="MLJ68" s="11"/>
      <c r="MLK68" s="6"/>
      <c r="MLN68" s="11"/>
      <c r="MLO68" s="6"/>
      <c r="MLR68" s="11"/>
      <c r="MLS68" s="6"/>
      <c r="MLV68" s="11"/>
      <c r="MLW68" s="6"/>
      <c r="MLZ68" s="11"/>
      <c r="MMA68" s="6"/>
      <c r="MMD68" s="11"/>
      <c r="MME68" s="6"/>
      <c r="MMH68" s="11"/>
      <c r="MMI68" s="6"/>
      <c r="MML68" s="11"/>
      <c r="MMM68" s="6"/>
      <c r="MMP68" s="11"/>
      <c r="MMQ68" s="6"/>
      <c r="MMT68" s="11"/>
      <c r="MMU68" s="6"/>
      <c r="MMX68" s="11"/>
      <c r="MMY68" s="6"/>
      <c r="MNB68" s="11"/>
      <c r="MNC68" s="6"/>
      <c r="MNF68" s="11"/>
      <c r="MNG68" s="6"/>
      <c r="MNJ68" s="11"/>
      <c r="MNK68" s="6"/>
      <c r="MNN68" s="11"/>
      <c r="MNO68" s="6"/>
      <c r="MNR68" s="11"/>
      <c r="MNS68" s="6"/>
      <c r="MNV68" s="11"/>
      <c r="MNW68" s="6"/>
      <c r="MNZ68" s="11"/>
      <c r="MOA68" s="6"/>
      <c r="MOD68" s="11"/>
      <c r="MOE68" s="6"/>
      <c r="MOH68" s="11"/>
      <c r="MOI68" s="6"/>
      <c r="MOL68" s="11"/>
      <c r="MOM68" s="6"/>
      <c r="MOP68" s="11"/>
      <c r="MOQ68" s="6"/>
      <c r="MOT68" s="11"/>
      <c r="MOU68" s="6"/>
      <c r="MOX68" s="11"/>
      <c r="MOY68" s="6"/>
      <c r="MPB68" s="11"/>
      <c r="MPC68" s="6"/>
      <c r="MPF68" s="11"/>
      <c r="MPG68" s="6"/>
      <c r="MPJ68" s="11"/>
      <c r="MPK68" s="6"/>
      <c r="MPN68" s="11"/>
      <c r="MPO68" s="6"/>
      <c r="MPR68" s="11"/>
      <c r="MPS68" s="6"/>
      <c r="MPV68" s="11"/>
      <c r="MPW68" s="6"/>
      <c r="MPZ68" s="11"/>
      <c r="MQA68" s="6"/>
      <c r="MQD68" s="11"/>
      <c r="MQE68" s="6"/>
      <c r="MQH68" s="11"/>
      <c r="MQI68" s="6"/>
      <c r="MQL68" s="11"/>
      <c r="MQM68" s="6"/>
      <c r="MQP68" s="11"/>
      <c r="MQQ68" s="6"/>
      <c r="MQT68" s="11"/>
      <c r="MQU68" s="6"/>
      <c r="MQX68" s="11"/>
      <c r="MQY68" s="6"/>
      <c r="MRB68" s="11"/>
      <c r="MRC68" s="6"/>
      <c r="MRF68" s="11"/>
      <c r="MRG68" s="6"/>
      <c r="MRJ68" s="11"/>
      <c r="MRK68" s="6"/>
      <c r="MRN68" s="11"/>
      <c r="MRO68" s="6"/>
      <c r="MRR68" s="11"/>
      <c r="MRS68" s="6"/>
      <c r="MRV68" s="11"/>
      <c r="MRW68" s="6"/>
      <c r="MRZ68" s="11"/>
      <c r="MSA68" s="6"/>
      <c r="MSD68" s="11"/>
      <c r="MSE68" s="6"/>
      <c r="MSH68" s="11"/>
      <c r="MSI68" s="6"/>
      <c r="MSL68" s="11"/>
      <c r="MSM68" s="6"/>
      <c r="MSP68" s="11"/>
      <c r="MSQ68" s="6"/>
      <c r="MST68" s="11"/>
      <c r="MSU68" s="6"/>
      <c r="MSX68" s="11"/>
      <c r="MSY68" s="6"/>
      <c r="MTB68" s="11"/>
      <c r="MTC68" s="6"/>
      <c r="MTF68" s="11"/>
      <c r="MTG68" s="6"/>
      <c r="MTJ68" s="11"/>
      <c r="MTK68" s="6"/>
      <c r="MTN68" s="11"/>
      <c r="MTO68" s="6"/>
      <c r="MTR68" s="11"/>
      <c r="MTS68" s="6"/>
      <c r="MTV68" s="11"/>
      <c r="MTW68" s="6"/>
      <c r="MTZ68" s="11"/>
      <c r="MUA68" s="6"/>
      <c r="MUD68" s="11"/>
      <c r="MUE68" s="6"/>
      <c r="MUH68" s="11"/>
      <c r="MUI68" s="6"/>
      <c r="MUL68" s="11"/>
      <c r="MUM68" s="6"/>
      <c r="MUP68" s="11"/>
      <c r="MUQ68" s="6"/>
      <c r="MUT68" s="11"/>
      <c r="MUU68" s="6"/>
      <c r="MUX68" s="11"/>
      <c r="MUY68" s="6"/>
      <c r="MVB68" s="11"/>
      <c r="MVC68" s="6"/>
      <c r="MVF68" s="11"/>
      <c r="MVG68" s="6"/>
      <c r="MVJ68" s="11"/>
      <c r="MVK68" s="6"/>
      <c r="MVN68" s="11"/>
      <c r="MVO68" s="6"/>
      <c r="MVR68" s="11"/>
      <c r="MVS68" s="6"/>
      <c r="MVV68" s="11"/>
      <c r="MVW68" s="6"/>
      <c r="MVZ68" s="11"/>
      <c r="MWA68" s="6"/>
      <c r="MWD68" s="11"/>
      <c r="MWE68" s="6"/>
      <c r="MWH68" s="11"/>
      <c r="MWI68" s="6"/>
      <c r="MWL68" s="11"/>
      <c r="MWM68" s="6"/>
      <c r="MWP68" s="11"/>
      <c r="MWQ68" s="6"/>
      <c r="MWT68" s="11"/>
      <c r="MWU68" s="6"/>
      <c r="MWX68" s="11"/>
      <c r="MWY68" s="6"/>
      <c r="MXB68" s="11"/>
      <c r="MXC68" s="6"/>
      <c r="MXF68" s="11"/>
      <c r="MXG68" s="6"/>
      <c r="MXJ68" s="11"/>
      <c r="MXK68" s="6"/>
      <c r="MXN68" s="11"/>
      <c r="MXO68" s="6"/>
      <c r="MXR68" s="11"/>
      <c r="MXS68" s="6"/>
      <c r="MXV68" s="11"/>
      <c r="MXW68" s="6"/>
      <c r="MXZ68" s="11"/>
      <c r="MYA68" s="6"/>
      <c r="MYD68" s="11"/>
      <c r="MYE68" s="6"/>
      <c r="MYH68" s="11"/>
      <c r="MYI68" s="6"/>
      <c r="MYL68" s="11"/>
      <c r="MYM68" s="6"/>
      <c r="MYP68" s="11"/>
      <c r="MYQ68" s="6"/>
      <c r="MYT68" s="11"/>
      <c r="MYU68" s="6"/>
      <c r="MYX68" s="11"/>
      <c r="MYY68" s="6"/>
      <c r="MZB68" s="11"/>
      <c r="MZC68" s="6"/>
      <c r="MZF68" s="11"/>
      <c r="MZG68" s="6"/>
      <c r="MZJ68" s="11"/>
      <c r="MZK68" s="6"/>
      <c r="MZN68" s="11"/>
      <c r="MZO68" s="6"/>
      <c r="MZR68" s="11"/>
      <c r="MZS68" s="6"/>
      <c r="MZV68" s="11"/>
      <c r="MZW68" s="6"/>
      <c r="MZZ68" s="11"/>
      <c r="NAA68" s="6"/>
      <c r="NAD68" s="11"/>
      <c r="NAE68" s="6"/>
      <c r="NAH68" s="11"/>
      <c r="NAI68" s="6"/>
      <c r="NAL68" s="11"/>
      <c r="NAM68" s="6"/>
      <c r="NAP68" s="11"/>
      <c r="NAQ68" s="6"/>
      <c r="NAT68" s="11"/>
      <c r="NAU68" s="6"/>
      <c r="NAX68" s="11"/>
      <c r="NAY68" s="6"/>
      <c r="NBB68" s="11"/>
      <c r="NBC68" s="6"/>
      <c r="NBF68" s="11"/>
      <c r="NBG68" s="6"/>
      <c r="NBJ68" s="11"/>
      <c r="NBK68" s="6"/>
      <c r="NBN68" s="11"/>
      <c r="NBO68" s="6"/>
      <c r="NBR68" s="11"/>
      <c r="NBS68" s="6"/>
      <c r="NBV68" s="11"/>
      <c r="NBW68" s="6"/>
      <c r="NBZ68" s="11"/>
      <c r="NCA68" s="6"/>
      <c r="NCD68" s="11"/>
      <c r="NCE68" s="6"/>
      <c r="NCH68" s="11"/>
      <c r="NCI68" s="6"/>
      <c r="NCL68" s="11"/>
      <c r="NCM68" s="6"/>
      <c r="NCP68" s="11"/>
      <c r="NCQ68" s="6"/>
      <c r="NCT68" s="11"/>
      <c r="NCU68" s="6"/>
      <c r="NCX68" s="11"/>
      <c r="NCY68" s="6"/>
      <c r="NDB68" s="11"/>
      <c r="NDC68" s="6"/>
      <c r="NDF68" s="11"/>
      <c r="NDG68" s="6"/>
      <c r="NDJ68" s="11"/>
      <c r="NDK68" s="6"/>
      <c r="NDN68" s="11"/>
      <c r="NDO68" s="6"/>
      <c r="NDR68" s="11"/>
      <c r="NDS68" s="6"/>
      <c r="NDV68" s="11"/>
      <c r="NDW68" s="6"/>
      <c r="NDZ68" s="11"/>
      <c r="NEA68" s="6"/>
      <c r="NED68" s="11"/>
      <c r="NEE68" s="6"/>
      <c r="NEH68" s="11"/>
      <c r="NEI68" s="6"/>
      <c r="NEL68" s="11"/>
      <c r="NEM68" s="6"/>
      <c r="NEP68" s="11"/>
      <c r="NEQ68" s="6"/>
      <c r="NET68" s="11"/>
      <c r="NEU68" s="6"/>
      <c r="NEX68" s="11"/>
      <c r="NEY68" s="6"/>
      <c r="NFB68" s="11"/>
      <c r="NFC68" s="6"/>
      <c r="NFF68" s="11"/>
      <c r="NFG68" s="6"/>
      <c r="NFJ68" s="11"/>
      <c r="NFK68" s="6"/>
      <c r="NFN68" s="11"/>
      <c r="NFO68" s="6"/>
      <c r="NFR68" s="11"/>
      <c r="NFS68" s="6"/>
      <c r="NFV68" s="11"/>
      <c r="NFW68" s="6"/>
      <c r="NFZ68" s="11"/>
      <c r="NGA68" s="6"/>
      <c r="NGD68" s="11"/>
      <c r="NGE68" s="6"/>
      <c r="NGH68" s="11"/>
      <c r="NGI68" s="6"/>
      <c r="NGL68" s="11"/>
      <c r="NGM68" s="6"/>
      <c r="NGP68" s="11"/>
      <c r="NGQ68" s="6"/>
      <c r="NGT68" s="11"/>
      <c r="NGU68" s="6"/>
      <c r="NGX68" s="11"/>
      <c r="NGY68" s="6"/>
      <c r="NHB68" s="11"/>
      <c r="NHC68" s="6"/>
      <c r="NHF68" s="11"/>
      <c r="NHG68" s="6"/>
      <c r="NHJ68" s="11"/>
      <c r="NHK68" s="6"/>
      <c r="NHN68" s="11"/>
      <c r="NHO68" s="6"/>
      <c r="NHR68" s="11"/>
      <c r="NHS68" s="6"/>
      <c r="NHV68" s="11"/>
      <c r="NHW68" s="6"/>
      <c r="NHZ68" s="11"/>
      <c r="NIA68" s="6"/>
      <c r="NID68" s="11"/>
      <c r="NIE68" s="6"/>
      <c r="NIH68" s="11"/>
      <c r="NII68" s="6"/>
      <c r="NIL68" s="11"/>
      <c r="NIM68" s="6"/>
      <c r="NIP68" s="11"/>
      <c r="NIQ68" s="6"/>
      <c r="NIT68" s="11"/>
      <c r="NIU68" s="6"/>
      <c r="NIX68" s="11"/>
      <c r="NIY68" s="6"/>
      <c r="NJB68" s="11"/>
      <c r="NJC68" s="6"/>
      <c r="NJF68" s="11"/>
      <c r="NJG68" s="6"/>
      <c r="NJJ68" s="11"/>
      <c r="NJK68" s="6"/>
      <c r="NJN68" s="11"/>
      <c r="NJO68" s="6"/>
      <c r="NJR68" s="11"/>
      <c r="NJS68" s="6"/>
      <c r="NJV68" s="11"/>
      <c r="NJW68" s="6"/>
      <c r="NJZ68" s="11"/>
      <c r="NKA68" s="6"/>
      <c r="NKD68" s="11"/>
      <c r="NKE68" s="6"/>
      <c r="NKH68" s="11"/>
      <c r="NKI68" s="6"/>
      <c r="NKL68" s="11"/>
      <c r="NKM68" s="6"/>
      <c r="NKP68" s="11"/>
      <c r="NKQ68" s="6"/>
      <c r="NKT68" s="11"/>
      <c r="NKU68" s="6"/>
      <c r="NKX68" s="11"/>
      <c r="NKY68" s="6"/>
      <c r="NLB68" s="11"/>
      <c r="NLC68" s="6"/>
      <c r="NLF68" s="11"/>
      <c r="NLG68" s="6"/>
      <c r="NLJ68" s="11"/>
      <c r="NLK68" s="6"/>
      <c r="NLN68" s="11"/>
      <c r="NLO68" s="6"/>
      <c r="NLR68" s="11"/>
      <c r="NLS68" s="6"/>
      <c r="NLV68" s="11"/>
      <c r="NLW68" s="6"/>
      <c r="NLZ68" s="11"/>
      <c r="NMA68" s="6"/>
      <c r="NMD68" s="11"/>
      <c r="NME68" s="6"/>
      <c r="NMH68" s="11"/>
      <c r="NMI68" s="6"/>
      <c r="NML68" s="11"/>
      <c r="NMM68" s="6"/>
      <c r="NMP68" s="11"/>
      <c r="NMQ68" s="6"/>
      <c r="NMT68" s="11"/>
      <c r="NMU68" s="6"/>
      <c r="NMX68" s="11"/>
      <c r="NMY68" s="6"/>
      <c r="NNB68" s="11"/>
      <c r="NNC68" s="6"/>
      <c r="NNF68" s="11"/>
      <c r="NNG68" s="6"/>
      <c r="NNJ68" s="11"/>
      <c r="NNK68" s="6"/>
      <c r="NNN68" s="11"/>
      <c r="NNO68" s="6"/>
      <c r="NNR68" s="11"/>
      <c r="NNS68" s="6"/>
      <c r="NNV68" s="11"/>
      <c r="NNW68" s="6"/>
      <c r="NNZ68" s="11"/>
      <c r="NOA68" s="6"/>
      <c r="NOD68" s="11"/>
      <c r="NOE68" s="6"/>
      <c r="NOH68" s="11"/>
      <c r="NOI68" s="6"/>
      <c r="NOL68" s="11"/>
      <c r="NOM68" s="6"/>
      <c r="NOP68" s="11"/>
      <c r="NOQ68" s="6"/>
      <c r="NOT68" s="11"/>
      <c r="NOU68" s="6"/>
      <c r="NOX68" s="11"/>
      <c r="NOY68" s="6"/>
      <c r="NPB68" s="11"/>
      <c r="NPC68" s="6"/>
      <c r="NPF68" s="11"/>
      <c r="NPG68" s="6"/>
      <c r="NPJ68" s="11"/>
      <c r="NPK68" s="6"/>
      <c r="NPN68" s="11"/>
      <c r="NPO68" s="6"/>
      <c r="NPR68" s="11"/>
      <c r="NPS68" s="6"/>
      <c r="NPV68" s="11"/>
      <c r="NPW68" s="6"/>
      <c r="NPZ68" s="11"/>
      <c r="NQA68" s="6"/>
      <c r="NQD68" s="11"/>
      <c r="NQE68" s="6"/>
      <c r="NQH68" s="11"/>
      <c r="NQI68" s="6"/>
      <c r="NQL68" s="11"/>
      <c r="NQM68" s="6"/>
      <c r="NQP68" s="11"/>
      <c r="NQQ68" s="6"/>
      <c r="NQT68" s="11"/>
      <c r="NQU68" s="6"/>
      <c r="NQX68" s="11"/>
      <c r="NQY68" s="6"/>
      <c r="NRB68" s="11"/>
      <c r="NRC68" s="6"/>
      <c r="NRF68" s="11"/>
      <c r="NRG68" s="6"/>
      <c r="NRJ68" s="11"/>
      <c r="NRK68" s="6"/>
      <c r="NRN68" s="11"/>
      <c r="NRO68" s="6"/>
      <c r="NRR68" s="11"/>
      <c r="NRS68" s="6"/>
      <c r="NRV68" s="11"/>
      <c r="NRW68" s="6"/>
      <c r="NRZ68" s="11"/>
      <c r="NSA68" s="6"/>
      <c r="NSD68" s="11"/>
      <c r="NSE68" s="6"/>
      <c r="NSH68" s="11"/>
      <c r="NSI68" s="6"/>
      <c r="NSL68" s="11"/>
      <c r="NSM68" s="6"/>
      <c r="NSP68" s="11"/>
      <c r="NSQ68" s="6"/>
      <c r="NST68" s="11"/>
      <c r="NSU68" s="6"/>
      <c r="NSX68" s="11"/>
      <c r="NSY68" s="6"/>
      <c r="NTB68" s="11"/>
      <c r="NTC68" s="6"/>
      <c r="NTF68" s="11"/>
      <c r="NTG68" s="6"/>
      <c r="NTJ68" s="11"/>
      <c r="NTK68" s="6"/>
      <c r="NTN68" s="11"/>
      <c r="NTO68" s="6"/>
      <c r="NTR68" s="11"/>
      <c r="NTS68" s="6"/>
      <c r="NTV68" s="11"/>
      <c r="NTW68" s="6"/>
      <c r="NTZ68" s="11"/>
      <c r="NUA68" s="6"/>
      <c r="NUD68" s="11"/>
      <c r="NUE68" s="6"/>
      <c r="NUH68" s="11"/>
      <c r="NUI68" s="6"/>
      <c r="NUL68" s="11"/>
      <c r="NUM68" s="6"/>
      <c r="NUP68" s="11"/>
      <c r="NUQ68" s="6"/>
      <c r="NUT68" s="11"/>
      <c r="NUU68" s="6"/>
      <c r="NUX68" s="11"/>
      <c r="NUY68" s="6"/>
      <c r="NVB68" s="11"/>
      <c r="NVC68" s="6"/>
      <c r="NVF68" s="11"/>
      <c r="NVG68" s="6"/>
      <c r="NVJ68" s="11"/>
      <c r="NVK68" s="6"/>
      <c r="NVN68" s="11"/>
      <c r="NVO68" s="6"/>
      <c r="NVR68" s="11"/>
      <c r="NVS68" s="6"/>
      <c r="NVV68" s="11"/>
      <c r="NVW68" s="6"/>
      <c r="NVZ68" s="11"/>
      <c r="NWA68" s="6"/>
      <c r="NWD68" s="11"/>
      <c r="NWE68" s="6"/>
      <c r="NWH68" s="11"/>
      <c r="NWI68" s="6"/>
      <c r="NWL68" s="11"/>
      <c r="NWM68" s="6"/>
      <c r="NWP68" s="11"/>
      <c r="NWQ68" s="6"/>
      <c r="NWT68" s="11"/>
      <c r="NWU68" s="6"/>
      <c r="NWX68" s="11"/>
      <c r="NWY68" s="6"/>
      <c r="NXB68" s="11"/>
      <c r="NXC68" s="6"/>
      <c r="NXF68" s="11"/>
      <c r="NXG68" s="6"/>
      <c r="NXJ68" s="11"/>
      <c r="NXK68" s="6"/>
      <c r="NXN68" s="11"/>
      <c r="NXO68" s="6"/>
      <c r="NXR68" s="11"/>
      <c r="NXS68" s="6"/>
      <c r="NXV68" s="11"/>
      <c r="NXW68" s="6"/>
      <c r="NXZ68" s="11"/>
      <c r="NYA68" s="6"/>
      <c r="NYD68" s="11"/>
      <c r="NYE68" s="6"/>
      <c r="NYH68" s="11"/>
      <c r="NYI68" s="6"/>
      <c r="NYL68" s="11"/>
      <c r="NYM68" s="6"/>
      <c r="NYP68" s="11"/>
      <c r="NYQ68" s="6"/>
      <c r="NYT68" s="11"/>
      <c r="NYU68" s="6"/>
      <c r="NYX68" s="11"/>
      <c r="NYY68" s="6"/>
      <c r="NZB68" s="11"/>
      <c r="NZC68" s="6"/>
      <c r="NZF68" s="11"/>
      <c r="NZG68" s="6"/>
      <c r="NZJ68" s="11"/>
      <c r="NZK68" s="6"/>
      <c r="NZN68" s="11"/>
      <c r="NZO68" s="6"/>
      <c r="NZR68" s="11"/>
      <c r="NZS68" s="6"/>
      <c r="NZV68" s="11"/>
      <c r="NZW68" s="6"/>
      <c r="NZZ68" s="11"/>
      <c r="OAA68" s="6"/>
      <c r="OAD68" s="11"/>
      <c r="OAE68" s="6"/>
      <c r="OAH68" s="11"/>
      <c r="OAI68" s="6"/>
      <c r="OAL68" s="11"/>
      <c r="OAM68" s="6"/>
      <c r="OAP68" s="11"/>
      <c r="OAQ68" s="6"/>
      <c r="OAT68" s="11"/>
      <c r="OAU68" s="6"/>
      <c r="OAX68" s="11"/>
      <c r="OAY68" s="6"/>
      <c r="OBB68" s="11"/>
      <c r="OBC68" s="6"/>
      <c r="OBF68" s="11"/>
      <c r="OBG68" s="6"/>
      <c r="OBJ68" s="11"/>
      <c r="OBK68" s="6"/>
      <c r="OBN68" s="11"/>
      <c r="OBO68" s="6"/>
      <c r="OBR68" s="11"/>
      <c r="OBS68" s="6"/>
      <c r="OBV68" s="11"/>
      <c r="OBW68" s="6"/>
      <c r="OBZ68" s="11"/>
      <c r="OCA68" s="6"/>
      <c r="OCD68" s="11"/>
      <c r="OCE68" s="6"/>
      <c r="OCH68" s="11"/>
      <c r="OCI68" s="6"/>
      <c r="OCL68" s="11"/>
      <c r="OCM68" s="6"/>
      <c r="OCP68" s="11"/>
      <c r="OCQ68" s="6"/>
      <c r="OCT68" s="11"/>
      <c r="OCU68" s="6"/>
      <c r="OCX68" s="11"/>
      <c r="OCY68" s="6"/>
      <c r="ODB68" s="11"/>
      <c r="ODC68" s="6"/>
      <c r="ODF68" s="11"/>
      <c r="ODG68" s="6"/>
      <c r="ODJ68" s="11"/>
      <c r="ODK68" s="6"/>
      <c r="ODN68" s="11"/>
      <c r="ODO68" s="6"/>
      <c r="ODR68" s="11"/>
      <c r="ODS68" s="6"/>
      <c r="ODV68" s="11"/>
      <c r="ODW68" s="6"/>
      <c r="ODZ68" s="11"/>
      <c r="OEA68" s="6"/>
      <c r="OED68" s="11"/>
      <c r="OEE68" s="6"/>
      <c r="OEH68" s="11"/>
      <c r="OEI68" s="6"/>
      <c r="OEL68" s="11"/>
      <c r="OEM68" s="6"/>
      <c r="OEP68" s="11"/>
      <c r="OEQ68" s="6"/>
      <c r="OET68" s="11"/>
      <c r="OEU68" s="6"/>
      <c r="OEX68" s="11"/>
      <c r="OEY68" s="6"/>
      <c r="OFB68" s="11"/>
      <c r="OFC68" s="6"/>
      <c r="OFF68" s="11"/>
      <c r="OFG68" s="6"/>
      <c r="OFJ68" s="11"/>
      <c r="OFK68" s="6"/>
      <c r="OFN68" s="11"/>
      <c r="OFO68" s="6"/>
      <c r="OFR68" s="11"/>
      <c r="OFS68" s="6"/>
      <c r="OFV68" s="11"/>
      <c r="OFW68" s="6"/>
      <c r="OFZ68" s="11"/>
      <c r="OGA68" s="6"/>
      <c r="OGD68" s="11"/>
      <c r="OGE68" s="6"/>
      <c r="OGH68" s="11"/>
      <c r="OGI68" s="6"/>
      <c r="OGL68" s="11"/>
      <c r="OGM68" s="6"/>
      <c r="OGP68" s="11"/>
      <c r="OGQ68" s="6"/>
      <c r="OGT68" s="11"/>
      <c r="OGU68" s="6"/>
      <c r="OGX68" s="11"/>
      <c r="OGY68" s="6"/>
      <c r="OHB68" s="11"/>
      <c r="OHC68" s="6"/>
      <c r="OHF68" s="11"/>
      <c r="OHG68" s="6"/>
      <c r="OHJ68" s="11"/>
      <c r="OHK68" s="6"/>
      <c r="OHN68" s="11"/>
      <c r="OHO68" s="6"/>
      <c r="OHR68" s="11"/>
      <c r="OHS68" s="6"/>
      <c r="OHV68" s="11"/>
      <c r="OHW68" s="6"/>
      <c r="OHZ68" s="11"/>
      <c r="OIA68" s="6"/>
      <c r="OID68" s="11"/>
      <c r="OIE68" s="6"/>
      <c r="OIH68" s="11"/>
      <c r="OII68" s="6"/>
      <c r="OIL68" s="11"/>
      <c r="OIM68" s="6"/>
      <c r="OIP68" s="11"/>
      <c r="OIQ68" s="6"/>
      <c r="OIT68" s="11"/>
      <c r="OIU68" s="6"/>
      <c r="OIX68" s="11"/>
      <c r="OIY68" s="6"/>
      <c r="OJB68" s="11"/>
      <c r="OJC68" s="6"/>
      <c r="OJF68" s="11"/>
      <c r="OJG68" s="6"/>
      <c r="OJJ68" s="11"/>
      <c r="OJK68" s="6"/>
      <c r="OJN68" s="11"/>
      <c r="OJO68" s="6"/>
      <c r="OJR68" s="11"/>
      <c r="OJS68" s="6"/>
      <c r="OJV68" s="11"/>
      <c r="OJW68" s="6"/>
      <c r="OJZ68" s="11"/>
      <c r="OKA68" s="6"/>
      <c r="OKD68" s="11"/>
      <c r="OKE68" s="6"/>
      <c r="OKH68" s="11"/>
      <c r="OKI68" s="6"/>
      <c r="OKL68" s="11"/>
      <c r="OKM68" s="6"/>
      <c r="OKP68" s="11"/>
      <c r="OKQ68" s="6"/>
      <c r="OKT68" s="11"/>
      <c r="OKU68" s="6"/>
      <c r="OKX68" s="11"/>
      <c r="OKY68" s="6"/>
      <c r="OLB68" s="11"/>
      <c r="OLC68" s="6"/>
      <c r="OLF68" s="11"/>
      <c r="OLG68" s="6"/>
      <c r="OLJ68" s="11"/>
      <c r="OLK68" s="6"/>
      <c r="OLN68" s="11"/>
      <c r="OLO68" s="6"/>
      <c r="OLR68" s="11"/>
      <c r="OLS68" s="6"/>
      <c r="OLV68" s="11"/>
      <c r="OLW68" s="6"/>
      <c r="OLZ68" s="11"/>
      <c r="OMA68" s="6"/>
      <c r="OMD68" s="11"/>
      <c r="OME68" s="6"/>
      <c r="OMH68" s="11"/>
      <c r="OMI68" s="6"/>
      <c r="OML68" s="11"/>
      <c r="OMM68" s="6"/>
      <c r="OMP68" s="11"/>
      <c r="OMQ68" s="6"/>
      <c r="OMT68" s="11"/>
      <c r="OMU68" s="6"/>
      <c r="OMX68" s="11"/>
      <c r="OMY68" s="6"/>
      <c r="ONB68" s="11"/>
      <c r="ONC68" s="6"/>
      <c r="ONF68" s="11"/>
      <c r="ONG68" s="6"/>
      <c r="ONJ68" s="11"/>
      <c r="ONK68" s="6"/>
      <c r="ONN68" s="11"/>
      <c r="ONO68" s="6"/>
      <c r="ONR68" s="11"/>
      <c r="ONS68" s="6"/>
      <c r="ONV68" s="11"/>
      <c r="ONW68" s="6"/>
      <c r="ONZ68" s="11"/>
      <c r="OOA68" s="6"/>
      <c r="OOD68" s="11"/>
      <c r="OOE68" s="6"/>
      <c r="OOH68" s="11"/>
      <c r="OOI68" s="6"/>
      <c r="OOL68" s="11"/>
      <c r="OOM68" s="6"/>
      <c r="OOP68" s="11"/>
      <c r="OOQ68" s="6"/>
      <c r="OOT68" s="11"/>
      <c r="OOU68" s="6"/>
      <c r="OOX68" s="11"/>
      <c r="OOY68" s="6"/>
      <c r="OPB68" s="11"/>
      <c r="OPC68" s="6"/>
      <c r="OPF68" s="11"/>
      <c r="OPG68" s="6"/>
      <c r="OPJ68" s="11"/>
      <c r="OPK68" s="6"/>
      <c r="OPN68" s="11"/>
      <c r="OPO68" s="6"/>
      <c r="OPR68" s="11"/>
      <c r="OPS68" s="6"/>
      <c r="OPV68" s="11"/>
      <c r="OPW68" s="6"/>
      <c r="OPZ68" s="11"/>
      <c r="OQA68" s="6"/>
      <c r="OQD68" s="11"/>
      <c r="OQE68" s="6"/>
      <c r="OQH68" s="11"/>
      <c r="OQI68" s="6"/>
      <c r="OQL68" s="11"/>
      <c r="OQM68" s="6"/>
      <c r="OQP68" s="11"/>
      <c r="OQQ68" s="6"/>
      <c r="OQT68" s="11"/>
      <c r="OQU68" s="6"/>
      <c r="OQX68" s="11"/>
      <c r="OQY68" s="6"/>
      <c r="ORB68" s="11"/>
      <c r="ORC68" s="6"/>
      <c r="ORF68" s="11"/>
      <c r="ORG68" s="6"/>
      <c r="ORJ68" s="11"/>
      <c r="ORK68" s="6"/>
      <c r="ORN68" s="11"/>
      <c r="ORO68" s="6"/>
      <c r="ORR68" s="11"/>
      <c r="ORS68" s="6"/>
      <c r="ORV68" s="11"/>
      <c r="ORW68" s="6"/>
      <c r="ORZ68" s="11"/>
      <c r="OSA68" s="6"/>
      <c r="OSD68" s="11"/>
      <c r="OSE68" s="6"/>
      <c r="OSH68" s="11"/>
      <c r="OSI68" s="6"/>
      <c r="OSL68" s="11"/>
      <c r="OSM68" s="6"/>
      <c r="OSP68" s="11"/>
      <c r="OSQ68" s="6"/>
      <c r="OST68" s="11"/>
      <c r="OSU68" s="6"/>
      <c r="OSX68" s="11"/>
      <c r="OSY68" s="6"/>
      <c r="OTB68" s="11"/>
      <c r="OTC68" s="6"/>
      <c r="OTF68" s="11"/>
      <c r="OTG68" s="6"/>
      <c r="OTJ68" s="11"/>
      <c r="OTK68" s="6"/>
      <c r="OTN68" s="11"/>
      <c r="OTO68" s="6"/>
      <c r="OTR68" s="11"/>
      <c r="OTS68" s="6"/>
      <c r="OTV68" s="11"/>
      <c r="OTW68" s="6"/>
      <c r="OTZ68" s="11"/>
      <c r="OUA68" s="6"/>
      <c r="OUD68" s="11"/>
      <c r="OUE68" s="6"/>
      <c r="OUH68" s="11"/>
      <c r="OUI68" s="6"/>
      <c r="OUL68" s="11"/>
      <c r="OUM68" s="6"/>
      <c r="OUP68" s="11"/>
      <c r="OUQ68" s="6"/>
      <c r="OUT68" s="11"/>
      <c r="OUU68" s="6"/>
      <c r="OUX68" s="11"/>
      <c r="OUY68" s="6"/>
      <c r="OVB68" s="11"/>
      <c r="OVC68" s="6"/>
      <c r="OVF68" s="11"/>
      <c r="OVG68" s="6"/>
      <c r="OVJ68" s="11"/>
      <c r="OVK68" s="6"/>
      <c r="OVN68" s="11"/>
      <c r="OVO68" s="6"/>
      <c r="OVR68" s="11"/>
      <c r="OVS68" s="6"/>
      <c r="OVV68" s="11"/>
      <c r="OVW68" s="6"/>
      <c r="OVZ68" s="11"/>
      <c r="OWA68" s="6"/>
      <c r="OWD68" s="11"/>
      <c r="OWE68" s="6"/>
      <c r="OWH68" s="11"/>
      <c r="OWI68" s="6"/>
      <c r="OWL68" s="11"/>
      <c r="OWM68" s="6"/>
      <c r="OWP68" s="11"/>
      <c r="OWQ68" s="6"/>
      <c r="OWT68" s="11"/>
      <c r="OWU68" s="6"/>
      <c r="OWX68" s="11"/>
      <c r="OWY68" s="6"/>
      <c r="OXB68" s="11"/>
      <c r="OXC68" s="6"/>
      <c r="OXF68" s="11"/>
      <c r="OXG68" s="6"/>
      <c r="OXJ68" s="11"/>
      <c r="OXK68" s="6"/>
      <c r="OXN68" s="11"/>
      <c r="OXO68" s="6"/>
      <c r="OXR68" s="11"/>
      <c r="OXS68" s="6"/>
      <c r="OXV68" s="11"/>
      <c r="OXW68" s="6"/>
      <c r="OXZ68" s="11"/>
      <c r="OYA68" s="6"/>
      <c r="OYD68" s="11"/>
      <c r="OYE68" s="6"/>
      <c r="OYH68" s="11"/>
      <c r="OYI68" s="6"/>
      <c r="OYL68" s="11"/>
      <c r="OYM68" s="6"/>
      <c r="OYP68" s="11"/>
      <c r="OYQ68" s="6"/>
      <c r="OYT68" s="11"/>
      <c r="OYU68" s="6"/>
      <c r="OYX68" s="11"/>
      <c r="OYY68" s="6"/>
      <c r="OZB68" s="11"/>
      <c r="OZC68" s="6"/>
      <c r="OZF68" s="11"/>
      <c r="OZG68" s="6"/>
      <c r="OZJ68" s="11"/>
      <c r="OZK68" s="6"/>
      <c r="OZN68" s="11"/>
      <c r="OZO68" s="6"/>
      <c r="OZR68" s="11"/>
      <c r="OZS68" s="6"/>
      <c r="OZV68" s="11"/>
      <c r="OZW68" s="6"/>
      <c r="OZZ68" s="11"/>
      <c r="PAA68" s="6"/>
      <c r="PAD68" s="11"/>
      <c r="PAE68" s="6"/>
      <c r="PAH68" s="11"/>
      <c r="PAI68" s="6"/>
      <c r="PAL68" s="11"/>
      <c r="PAM68" s="6"/>
      <c r="PAP68" s="11"/>
      <c r="PAQ68" s="6"/>
      <c r="PAT68" s="11"/>
      <c r="PAU68" s="6"/>
      <c r="PAX68" s="11"/>
      <c r="PAY68" s="6"/>
      <c r="PBB68" s="11"/>
      <c r="PBC68" s="6"/>
      <c r="PBF68" s="11"/>
      <c r="PBG68" s="6"/>
      <c r="PBJ68" s="11"/>
      <c r="PBK68" s="6"/>
      <c r="PBN68" s="11"/>
      <c r="PBO68" s="6"/>
      <c r="PBR68" s="11"/>
      <c r="PBS68" s="6"/>
      <c r="PBV68" s="11"/>
      <c r="PBW68" s="6"/>
      <c r="PBZ68" s="11"/>
      <c r="PCA68" s="6"/>
      <c r="PCD68" s="11"/>
      <c r="PCE68" s="6"/>
      <c r="PCH68" s="11"/>
      <c r="PCI68" s="6"/>
      <c r="PCL68" s="11"/>
      <c r="PCM68" s="6"/>
      <c r="PCP68" s="11"/>
      <c r="PCQ68" s="6"/>
      <c r="PCT68" s="11"/>
      <c r="PCU68" s="6"/>
      <c r="PCX68" s="11"/>
      <c r="PCY68" s="6"/>
      <c r="PDB68" s="11"/>
      <c r="PDC68" s="6"/>
      <c r="PDF68" s="11"/>
      <c r="PDG68" s="6"/>
      <c r="PDJ68" s="11"/>
      <c r="PDK68" s="6"/>
      <c r="PDN68" s="11"/>
      <c r="PDO68" s="6"/>
      <c r="PDR68" s="11"/>
      <c r="PDS68" s="6"/>
      <c r="PDV68" s="11"/>
      <c r="PDW68" s="6"/>
      <c r="PDZ68" s="11"/>
      <c r="PEA68" s="6"/>
      <c r="PED68" s="11"/>
      <c r="PEE68" s="6"/>
      <c r="PEH68" s="11"/>
      <c r="PEI68" s="6"/>
      <c r="PEL68" s="11"/>
      <c r="PEM68" s="6"/>
      <c r="PEP68" s="11"/>
      <c r="PEQ68" s="6"/>
      <c r="PET68" s="11"/>
      <c r="PEU68" s="6"/>
      <c r="PEX68" s="11"/>
      <c r="PEY68" s="6"/>
      <c r="PFB68" s="11"/>
      <c r="PFC68" s="6"/>
      <c r="PFF68" s="11"/>
      <c r="PFG68" s="6"/>
      <c r="PFJ68" s="11"/>
      <c r="PFK68" s="6"/>
      <c r="PFN68" s="11"/>
      <c r="PFO68" s="6"/>
      <c r="PFR68" s="11"/>
      <c r="PFS68" s="6"/>
      <c r="PFV68" s="11"/>
      <c r="PFW68" s="6"/>
      <c r="PFZ68" s="11"/>
      <c r="PGA68" s="6"/>
      <c r="PGD68" s="11"/>
      <c r="PGE68" s="6"/>
      <c r="PGH68" s="11"/>
      <c r="PGI68" s="6"/>
      <c r="PGL68" s="11"/>
      <c r="PGM68" s="6"/>
      <c r="PGP68" s="11"/>
      <c r="PGQ68" s="6"/>
      <c r="PGT68" s="11"/>
      <c r="PGU68" s="6"/>
      <c r="PGX68" s="11"/>
      <c r="PGY68" s="6"/>
      <c r="PHB68" s="11"/>
      <c r="PHC68" s="6"/>
      <c r="PHF68" s="11"/>
      <c r="PHG68" s="6"/>
      <c r="PHJ68" s="11"/>
      <c r="PHK68" s="6"/>
      <c r="PHN68" s="11"/>
      <c r="PHO68" s="6"/>
      <c r="PHR68" s="11"/>
      <c r="PHS68" s="6"/>
      <c r="PHV68" s="11"/>
      <c r="PHW68" s="6"/>
      <c r="PHZ68" s="11"/>
      <c r="PIA68" s="6"/>
      <c r="PID68" s="11"/>
      <c r="PIE68" s="6"/>
      <c r="PIH68" s="11"/>
      <c r="PII68" s="6"/>
      <c r="PIL68" s="11"/>
      <c r="PIM68" s="6"/>
      <c r="PIP68" s="11"/>
      <c r="PIQ68" s="6"/>
      <c r="PIT68" s="11"/>
      <c r="PIU68" s="6"/>
      <c r="PIX68" s="11"/>
      <c r="PIY68" s="6"/>
      <c r="PJB68" s="11"/>
      <c r="PJC68" s="6"/>
      <c r="PJF68" s="11"/>
      <c r="PJG68" s="6"/>
      <c r="PJJ68" s="11"/>
      <c r="PJK68" s="6"/>
      <c r="PJN68" s="11"/>
      <c r="PJO68" s="6"/>
      <c r="PJR68" s="11"/>
      <c r="PJS68" s="6"/>
      <c r="PJV68" s="11"/>
      <c r="PJW68" s="6"/>
      <c r="PJZ68" s="11"/>
      <c r="PKA68" s="6"/>
      <c r="PKD68" s="11"/>
      <c r="PKE68" s="6"/>
      <c r="PKH68" s="11"/>
      <c r="PKI68" s="6"/>
      <c r="PKL68" s="11"/>
      <c r="PKM68" s="6"/>
      <c r="PKP68" s="11"/>
      <c r="PKQ68" s="6"/>
      <c r="PKT68" s="11"/>
      <c r="PKU68" s="6"/>
      <c r="PKX68" s="11"/>
      <c r="PKY68" s="6"/>
      <c r="PLB68" s="11"/>
      <c r="PLC68" s="6"/>
      <c r="PLF68" s="11"/>
      <c r="PLG68" s="6"/>
      <c r="PLJ68" s="11"/>
      <c r="PLK68" s="6"/>
      <c r="PLN68" s="11"/>
      <c r="PLO68" s="6"/>
      <c r="PLR68" s="11"/>
      <c r="PLS68" s="6"/>
      <c r="PLV68" s="11"/>
      <c r="PLW68" s="6"/>
      <c r="PLZ68" s="11"/>
      <c r="PMA68" s="6"/>
      <c r="PMD68" s="11"/>
      <c r="PME68" s="6"/>
      <c r="PMH68" s="11"/>
      <c r="PMI68" s="6"/>
      <c r="PML68" s="11"/>
      <c r="PMM68" s="6"/>
      <c r="PMP68" s="11"/>
      <c r="PMQ68" s="6"/>
      <c r="PMT68" s="11"/>
      <c r="PMU68" s="6"/>
      <c r="PMX68" s="11"/>
      <c r="PMY68" s="6"/>
      <c r="PNB68" s="11"/>
      <c r="PNC68" s="6"/>
      <c r="PNF68" s="11"/>
      <c r="PNG68" s="6"/>
      <c r="PNJ68" s="11"/>
      <c r="PNK68" s="6"/>
      <c r="PNN68" s="11"/>
      <c r="PNO68" s="6"/>
      <c r="PNR68" s="11"/>
      <c r="PNS68" s="6"/>
      <c r="PNV68" s="11"/>
      <c r="PNW68" s="6"/>
      <c r="PNZ68" s="11"/>
      <c r="POA68" s="6"/>
      <c r="POD68" s="11"/>
      <c r="POE68" s="6"/>
      <c r="POH68" s="11"/>
      <c r="POI68" s="6"/>
      <c r="POL68" s="11"/>
      <c r="POM68" s="6"/>
      <c r="POP68" s="11"/>
      <c r="POQ68" s="6"/>
      <c r="POT68" s="11"/>
      <c r="POU68" s="6"/>
      <c r="POX68" s="11"/>
      <c r="POY68" s="6"/>
      <c r="PPB68" s="11"/>
      <c r="PPC68" s="6"/>
      <c r="PPF68" s="11"/>
      <c r="PPG68" s="6"/>
      <c r="PPJ68" s="11"/>
      <c r="PPK68" s="6"/>
      <c r="PPN68" s="11"/>
      <c r="PPO68" s="6"/>
      <c r="PPR68" s="11"/>
      <c r="PPS68" s="6"/>
      <c r="PPV68" s="11"/>
      <c r="PPW68" s="6"/>
      <c r="PPZ68" s="11"/>
      <c r="PQA68" s="6"/>
      <c r="PQD68" s="11"/>
      <c r="PQE68" s="6"/>
      <c r="PQH68" s="11"/>
      <c r="PQI68" s="6"/>
      <c r="PQL68" s="11"/>
      <c r="PQM68" s="6"/>
      <c r="PQP68" s="11"/>
      <c r="PQQ68" s="6"/>
      <c r="PQT68" s="11"/>
      <c r="PQU68" s="6"/>
      <c r="PQX68" s="11"/>
      <c r="PQY68" s="6"/>
      <c r="PRB68" s="11"/>
      <c r="PRC68" s="6"/>
      <c r="PRF68" s="11"/>
      <c r="PRG68" s="6"/>
      <c r="PRJ68" s="11"/>
      <c r="PRK68" s="6"/>
      <c r="PRN68" s="11"/>
      <c r="PRO68" s="6"/>
      <c r="PRR68" s="11"/>
      <c r="PRS68" s="6"/>
      <c r="PRV68" s="11"/>
      <c r="PRW68" s="6"/>
      <c r="PRZ68" s="11"/>
      <c r="PSA68" s="6"/>
      <c r="PSD68" s="11"/>
      <c r="PSE68" s="6"/>
      <c r="PSH68" s="11"/>
      <c r="PSI68" s="6"/>
      <c r="PSL68" s="11"/>
      <c r="PSM68" s="6"/>
      <c r="PSP68" s="11"/>
      <c r="PSQ68" s="6"/>
      <c r="PST68" s="11"/>
      <c r="PSU68" s="6"/>
      <c r="PSX68" s="11"/>
      <c r="PSY68" s="6"/>
      <c r="PTB68" s="11"/>
      <c r="PTC68" s="6"/>
      <c r="PTF68" s="11"/>
      <c r="PTG68" s="6"/>
      <c r="PTJ68" s="11"/>
      <c r="PTK68" s="6"/>
      <c r="PTN68" s="11"/>
      <c r="PTO68" s="6"/>
      <c r="PTR68" s="11"/>
      <c r="PTS68" s="6"/>
      <c r="PTV68" s="11"/>
      <c r="PTW68" s="6"/>
      <c r="PTZ68" s="11"/>
      <c r="PUA68" s="6"/>
      <c r="PUD68" s="11"/>
      <c r="PUE68" s="6"/>
      <c r="PUH68" s="11"/>
      <c r="PUI68" s="6"/>
      <c r="PUL68" s="11"/>
      <c r="PUM68" s="6"/>
      <c r="PUP68" s="11"/>
      <c r="PUQ68" s="6"/>
      <c r="PUT68" s="11"/>
      <c r="PUU68" s="6"/>
      <c r="PUX68" s="11"/>
      <c r="PUY68" s="6"/>
      <c r="PVB68" s="11"/>
      <c r="PVC68" s="6"/>
      <c r="PVF68" s="11"/>
      <c r="PVG68" s="6"/>
      <c r="PVJ68" s="11"/>
      <c r="PVK68" s="6"/>
      <c r="PVN68" s="11"/>
      <c r="PVO68" s="6"/>
      <c r="PVR68" s="11"/>
      <c r="PVS68" s="6"/>
      <c r="PVV68" s="11"/>
      <c r="PVW68" s="6"/>
      <c r="PVZ68" s="11"/>
      <c r="PWA68" s="6"/>
      <c r="PWD68" s="11"/>
      <c r="PWE68" s="6"/>
      <c r="PWH68" s="11"/>
      <c r="PWI68" s="6"/>
      <c r="PWL68" s="11"/>
      <c r="PWM68" s="6"/>
      <c r="PWP68" s="11"/>
      <c r="PWQ68" s="6"/>
      <c r="PWT68" s="11"/>
      <c r="PWU68" s="6"/>
      <c r="PWX68" s="11"/>
      <c r="PWY68" s="6"/>
      <c r="PXB68" s="11"/>
      <c r="PXC68" s="6"/>
      <c r="PXF68" s="11"/>
      <c r="PXG68" s="6"/>
      <c r="PXJ68" s="11"/>
      <c r="PXK68" s="6"/>
      <c r="PXN68" s="11"/>
      <c r="PXO68" s="6"/>
      <c r="PXR68" s="11"/>
      <c r="PXS68" s="6"/>
      <c r="PXV68" s="11"/>
      <c r="PXW68" s="6"/>
      <c r="PXZ68" s="11"/>
      <c r="PYA68" s="6"/>
      <c r="PYD68" s="11"/>
      <c r="PYE68" s="6"/>
      <c r="PYH68" s="11"/>
      <c r="PYI68" s="6"/>
      <c r="PYL68" s="11"/>
      <c r="PYM68" s="6"/>
      <c r="PYP68" s="11"/>
      <c r="PYQ68" s="6"/>
      <c r="PYT68" s="11"/>
      <c r="PYU68" s="6"/>
      <c r="PYX68" s="11"/>
      <c r="PYY68" s="6"/>
      <c r="PZB68" s="11"/>
      <c r="PZC68" s="6"/>
      <c r="PZF68" s="11"/>
      <c r="PZG68" s="6"/>
      <c r="PZJ68" s="11"/>
      <c r="PZK68" s="6"/>
      <c r="PZN68" s="11"/>
      <c r="PZO68" s="6"/>
      <c r="PZR68" s="11"/>
      <c r="PZS68" s="6"/>
      <c r="PZV68" s="11"/>
      <c r="PZW68" s="6"/>
      <c r="PZZ68" s="11"/>
      <c r="QAA68" s="6"/>
      <c r="QAD68" s="11"/>
      <c r="QAE68" s="6"/>
      <c r="QAH68" s="11"/>
      <c r="QAI68" s="6"/>
      <c r="QAL68" s="11"/>
      <c r="QAM68" s="6"/>
      <c r="QAP68" s="11"/>
      <c r="QAQ68" s="6"/>
      <c r="QAT68" s="11"/>
      <c r="QAU68" s="6"/>
      <c r="QAX68" s="11"/>
      <c r="QAY68" s="6"/>
      <c r="QBB68" s="11"/>
      <c r="QBC68" s="6"/>
      <c r="QBF68" s="11"/>
      <c r="QBG68" s="6"/>
      <c r="QBJ68" s="11"/>
      <c r="QBK68" s="6"/>
      <c r="QBN68" s="11"/>
      <c r="QBO68" s="6"/>
      <c r="QBR68" s="11"/>
      <c r="QBS68" s="6"/>
      <c r="QBV68" s="11"/>
      <c r="QBW68" s="6"/>
      <c r="QBZ68" s="11"/>
      <c r="QCA68" s="6"/>
      <c r="QCD68" s="11"/>
      <c r="QCE68" s="6"/>
      <c r="QCH68" s="11"/>
      <c r="QCI68" s="6"/>
      <c r="QCL68" s="11"/>
      <c r="QCM68" s="6"/>
      <c r="QCP68" s="11"/>
      <c r="QCQ68" s="6"/>
      <c r="QCT68" s="11"/>
      <c r="QCU68" s="6"/>
      <c r="QCX68" s="11"/>
      <c r="QCY68" s="6"/>
      <c r="QDB68" s="11"/>
      <c r="QDC68" s="6"/>
      <c r="QDF68" s="11"/>
      <c r="QDG68" s="6"/>
      <c r="QDJ68" s="11"/>
      <c r="QDK68" s="6"/>
      <c r="QDN68" s="11"/>
      <c r="QDO68" s="6"/>
      <c r="QDR68" s="11"/>
      <c r="QDS68" s="6"/>
      <c r="QDV68" s="11"/>
      <c r="QDW68" s="6"/>
      <c r="QDZ68" s="11"/>
      <c r="QEA68" s="6"/>
      <c r="QED68" s="11"/>
      <c r="QEE68" s="6"/>
      <c r="QEH68" s="11"/>
      <c r="QEI68" s="6"/>
      <c r="QEL68" s="11"/>
      <c r="QEM68" s="6"/>
      <c r="QEP68" s="11"/>
      <c r="QEQ68" s="6"/>
      <c r="QET68" s="11"/>
      <c r="QEU68" s="6"/>
      <c r="QEX68" s="11"/>
      <c r="QEY68" s="6"/>
      <c r="QFB68" s="11"/>
      <c r="QFC68" s="6"/>
      <c r="QFF68" s="11"/>
      <c r="QFG68" s="6"/>
      <c r="QFJ68" s="11"/>
      <c r="QFK68" s="6"/>
      <c r="QFN68" s="11"/>
      <c r="QFO68" s="6"/>
      <c r="QFR68" s="11"/>
      <c r="QFS68" s="6"/>
      <c r="QFV68" s="11"/>
      <c r="QFW68" s="6"/>
      <c r="QFZ68" s="11"/>
      <c r="QGA68" s="6"/>
      <c r="QGD68" s="11"/>
      <c r="QGE68" s="6"/>
      <c r="QGH68" s="11"/>
      <c r="QGI68" s="6"/>
      <c r="QGL68" s="11"/>
      <c r="QGM68" s="6"/>
      <c r="QGP68" s="11"/>
      <c r="QGQ68" s="6"/>
      <c r="QGT68" s="11"/>
      <c r="QGU68" s="6"/>
      <c r="QGX68" s="11"/>
      <c r="QGY68" s="6"/>
      <c r="QHB68" s="11"/>
      <c r="QHC68" s="6"/>
      <c r="QHF68" s="11"/>
      <c r="QHG68" s="6"/>
      <c r="QHJ68" s="11"/>
      <c r="QHK68" s="6"/>
      <c r="QHN68" s="11"/>
      <c r="QHO68" s="6"/>
      <c r="QHR68" s="11"/>
      <c r="QHS68" s="6"/>
      <c r="QHV68" s="11"/>
      <c r="QHW68" s="6"/>
      <c r="QHZ68" s="11"/>
      <c r="QIA68" s="6"/>
      <c r="QID68" s="11"/>
      <c r="QIE68" s="6"/>
      <c r="QIH68" s="11"/>
      <c r="QII68" s="6"/>
      <c r="QIL68" s="11"/>
      <c r="QIM68" s="6"/>
      <c r="QIP68" s="11"/>
      <c r="QIQ68" s="6"/>
      <c r="QIT68" s="11"/>
      <c r="QIU68" s="6"/>
      <c r="QIX68" s="11"/>
      <c r="QIY68" s="6"/>
      <c r="QJB68" s="11"/>
      <c r="QJC68" s="6"/>
      <c r="QJF68" s="11"/>
      <c r="QJG68" s="6"/>
      <c r="QJJ68" s="11"/>
      <c r="QJK68" s="6"/>
      <c r="QJN68" s="11"/>
      <c r="QJO68" s="6"/>
      <c r="QJR68" s="11"/>
      <c r="QJS68" s="6"/>
      <c r="QJV68" s="11"/>
      <c r="QJW68" s="6"/>
      <c r="QJZ68" s="11"/>
      <c r="QKA68" s="6"/>
      <c r="QKD68" s="11"/>
      <c r="QKE68" s="6"/>
      <c r="QKH68" s="11"/>
      <c r="QKI68" s="6"/>
      <c r="QKL68" s="11"/>
      <c r="QKM68" s="6"/>
      <c r="QKP68" s="11"/>
      <c r="QKQ68" s="6"/>
      <c r="QKT68" s="11"/>
      <c r="QKU68" s="6"/>
      <c r="QKX68" s="11"/>
      <c r="QKY68" s="6"/>
      <c r="QLB68" s="11"/>
      <c r="QLC68" s="6"/>
      <c r="QLF68" s="11"/>
      <c r="QLG68" s="6"/>
      <c r="QLJ68" s="11"/>
      <c r="QLK68" s="6"/>
      <c r="QLN68" s="11"/>
      <c r="QLO68" s="6"/>
      <c r="QLR68" s="11"/>
      <c r="QLS68" s="6"/>
      <c r="QLV68" s="11"/>
      <c r="QLW68" s="6"/>
      <c r="QLZ68" s="11"/>
      <c r="QMA68" s="6"/>
      <c r="QMD68" s="11"/>
      <c r="QME68" s="6"/>
      <c r="QMH68" s="11"/>
      <c r="QMI68" s="6"/>
      <c r="QML68" s="11"/>
      <c r="QMM68" s="6"/>
      <c r="QMP68" s="11"/>
      <c r="QMQ68" s="6"/>
      <c r="QMT68" s="11"/>
      <c r="QMU68" s="6"/>
      <c r="QMX68" s="11"/>
      <c r="QMY68" s="6"/>
      <c r="QNB68" s="11"/>
      <c r="QNC68" s="6"/>
      <c r="QNF68" s="11"/>
      <c r="QNG68" s="6"/>
      <c r="QNJ68" s="11"/>
      <c r="QNK68" s="6"/>
      <c r="QNN68" s="11"/>
      <c r="QNO68" s="6"/>
      <c r="QNR68" s="11"/>
      <c r="QNS68" s="6"/>
      <c r="QNV68" s="11"/>
      <c r="QNW68" s="6"/>
      <c r="QNZ68" s="11"/>
      <c r="QOA68" s="6"/>
      <c r="QOD68" s="11"/>
      <c r="QOE68" s="6"/>
      <c r="QOH68" s="11"/>
      <c r="QOI68" s="6"/>
      <c r="QOL68" s="11"/>
      <c r="QOM68" s="6"/>
      <c r="QOP68" s="11"/>
      <c r="QOQ68" s="6"/>
      <c r="QOT68" s="11"/>
      <c r="QOU68" s="6"/>
      <c r="QOX68" s="11"/>
      <c r="QOY68" s="6"/>
      <c r="QPB68" s="11"/>
      <c r="QPC68" s="6"/>
      <c r="QPF68" s="11"/>
      <c r="QPG68" s="6"/>
      <c r="QPJ68" s="11"/>
      <c r="QPK68" s="6"/>
      <c r="QPN68" s="11"/>
      <c r="QPO68" s="6"/>
      <c r="QPR68" s="11"/>
      <c r="QPS68" s="6"/>
      <c r="QPV68" s="11"/>
      <c r="QPW68" s="6"/>
      <c r="QPZ68" s="11"/>
      <c r="QQA68" s="6"/>
      <c r="QQD68" s="11"/>
      <c r="QQE68" s="6"/>
      <c r="QQH68" s="11"/>
      <c r="QQI68" s="6"/>
      <c r="QQL68" s="11"/>
      <c r="QQM68" s="6"/>
      <c r="QQP68" s="11"/>
      <c r="QQQ68" s="6"/>
      <c r="QQT68" s="11"/>
      <c r="QQU68" s="6"/>
      <c r="QQX68" s="11"/>
      <c r="QQY68" s="6"/>
      <c r="QRB68" s="11"/>
      <c r="QRC68" s="6"/>
      <c r="QRF68" s="11"/>
      <c r="QRG68" s="6"/>
      <c r="QRJ68" s="11"/>
      <c r="QRK68" s="6"/>
      <c r="QRN68" s="11"/>
      <c r="QRO68" s="6"/>
      <c r="QRR68" s="11"/>
      <c r="QRS68" s="6"/>
      <c r="QRV68" s="11"/>
      <c r="QRW68" s="6"/>
      <c r="QRZ68" s="11"/>
      <c r="QSA68" s="6"/>
      <c r="QSD68" s="11"/>
      <c r="QSE68" s="6"/>
      <c r="QSH68" s="11"/>
      <c r="QSI68" s="6"/>
      <c r="QSL68" s="11"/>
      <c r="QSM68" s="6"/>
      <c r="QSP68" s="11"/>
      <c r="QSQ68" s="6"/>
      <c r="QST68" s="11"/>
      <c r="QSU68" s="6"/>
      <c r="QSX68" s="11"/>
      <c r="QSY68" s="6"/>
      <c r="QTB68" s="11"/>
      <c r="QTC68" s="6"/>
      <c r="QTF68" s="11"/>
      <c r="QTG68" s="6"/>
      <c r="QTJ68" s="11"/>
      <c r="QTK68" s="6"/>
      <c r="QTN68" s="11"/>
      <c r="QTO68" s="6"/>
      <c r="QTR68" s="11"/>
      <c r="QTS68" s="6"/>
      <c r="QTV68" s="11"/>
      <c r="QTW68" s="6"/>
      <c r="QTZ68" s="11"/>
      <c r="QUA68" s="6"/>
      <c r="QUD68" s="11"/>
      <c r="QUE68" s="6"/>
      <c r="QUH68" s="11"/>
      <c r="QUI68" s="6"/>
      <c r="QUL68" s="11"/>
      <c r="QUM68" s="6"/>
      <c r="QUP68" s="11"/>
      <c r="QUQ68" s="6"/>
      <c r="QUT68" s="11"/>
      <c r="QUU68" s="6"/>
      <c r="QUX68" s="11"/>
      <c r="QUY68" s="6"/>
      <c r="QVB68" s="11"/>
      <c r="QVC68" s="6"/>
      <c r="QVF68" s="11"/>
      <c r="QVG68" s="6"/>
      <c r="QVJ68" s="11"/>
      <c r="QVK68" s="6"/>
      <c r="QVN68" s="11"/>
      <c r="QVO68" s="6"/>
      <c r="QVR68" s="11"/>
      <c r="QVS68" s="6"/>
      <c r="QVV68" s="11"/>
      <c r="QVW68" s="6"/>
      <c r="QVZ68" s="11"/>
      <c r="QWA68" s="6"/>
      <c r="QWD68" s="11"/>
      <c r="QWE68" s="6"/>
      <c r="QWH68" s="11"/>
      <c r="QWI68" s="6"/>
      <c r="QWL68" s="11"/>
      <c r="QWM68" s="6"/>
      <c r="QWP68" s="11"/>
      <c r="QWQ68" s="6"/>
      <c r="QWT68" s="11"/>
      <c r="QWU68" s="6"/>
      <c r="QWX68" s="11"/>
      <c r="QWY68" s="6"/>
      <c r="QXB68" s="11"/>
      <c r="QXC68" s="6"/>
      <c r="QXF68" s="11"/>
      <c r="QXG68" s="6"/>
      <c r="QXJ68" s="11"/>
      <c r="QXK68" s="6"/>
      <c r="QXN68" s="11"/>
      <c r="QXO68" s="6"/>
      <c r="QXR68" s="11"/>
      <c r="QXS68" s="6"/>
      <c r="QXV68" s="11"/>
      <c r="QXW68" s="6"/>
      <c r="QXZ68" s="11"/>
      <c r="QYA68" s="6"/>
      <c r="QYD68" s="11"/>
      <c r="QYE68" s="6"/>
      <c r="QYH68" s="11"/>
      <c r="QYI68" s="6"/>
      <c r="QYL68" s="11"/>
      <c r="QYM68" s="6"/>
      <c r="QYP68" s="11"/>
      <c r="QYQ68" s="6"/>
      <c r="QYT68" s="11"/>
      <c r="QYU68" s="6"/>
      <c r="QYX68" s="11"/>
      <c r="QYY68" s="6"/>
      <c r="QZB68" s="11"/>
      <c r="QZC68" s="6"/>
      <c r="QZF68" s="11"/>
      <c r="QZG68" s="6"/>
      <c r="QZJ68" s="11"/>
      <c r="QZK68" s="6"/>
      <c r="QZN68" s="11"/>
      <c r="QZO68" s="6"/>
      <c r="QZR68" s="11"/>
      <c r="QZS68" s="6"/>
      <c r="QZV68" s="11"/>
      <c r="QZW68" s="6"/>
      <c r="QZZ68" s="11"/>
      <c r="RAA68" s="6"/>
      <c r="RAD68" s="11"/>
      <c r="RAE68" s="6"/>
      <c r="RAH68" s="11"/>
      <c r="RAI68" s="6"/>
      <c r="RAL68" s="11"/>
      <c r="RAM68" s="6"/>
      <c r="RAP68" s="11"/>
      <c r="RAQ68" s="6"/>
      <c r="RAT68" s="11"/>
      <c r="RAU68" s="6"/>
      <c r="RAX68" s="11"/>
      <c r="RAY68" s="6"/>
      <c r="RBB68" s="11"/>
      <c r="RBC68" s="6"/>
      <c r="RBF68" s="11"/>
      <c r="RBG68" s="6"/>
      <c r="RBJ68" s="11"/>
      <c r="RBK68" s="6"/>
      <c r="RBN68" s="11"/>
      <c r="RBO68" s="6"/>
      <c r="RBR68" s="11"/>
      <c r="RBS68" s="6"/>
      <c r="RBV68" s="11"/>
      <c r="RBW68" s="6"/>
      <c r="RBZ68" s="11"/>
      <c r="RCA68" s="6"/>
      <c r="RCD68" s="11"/>
      <c r="RCE68" s="6"/>
      <c r="RCH68" s="11"/>
      <c r="RCI68" s="6"/>
      <c r="RCL68" s="11"/>
      <c r="RCM68" s="6"/>
      <c r="RCP68" s="11"/>
      <c r="RCQ68" s="6"/>
      <c r="RCT68" s="11"/>
      <c r="RCU68" s="6"/>
      <c r="RCX68" s="11"/>
      <c r="RCY68" s="6"/>
      <c r="RDB68" s="11"/>
      <c r="RDC68" s="6"/>
      <c r="RDF68" s="11"/>
      <c r="RDG68" s="6"/>
      <c r="RDJ68" s="11"/>
      <c r="RDK68" s="6"/>
      <c r="RDN68" s="11"/>
      <c r="RDO68" s="6"/>
      <c r="RDR68" s="11"/>
      <c r="RDS68" s="6"/>
      <c r="RDV68" s="11"/>
      <c r="RDW68" s="6"/>
      <c r="RDZ68" s="11"/>
      <c r="REA68" s="6"/>
      <c r="RED68" s="11"/>
      <c r="REE68" s="6"/>
      <c r="REH68" s="11"/>
      <c r="REI68" s="6"/>
      <c r="REL68" s="11"/>
      <c r="REM68" s="6"/>
      <c r="REP68" s="11"/>
      <c r="REQ68" s="6"/>
      <c r="RET68" s="11"/>
      <c r="REU68" s="6"/>
      <c r="REX68" s="11"/>
      <c r="REY68" s="6"/>
      <c r="RFB68" s="11"/>
      <c r="RFC68" s="6"/>
      <c r="RFF68" s="11"/>
      <c r="RFG68" s="6"/>
      <c r="RFJ68" s="11"/>
      <c r="RFK68" s="6"/>
      <c r="RFN68" s="11"/>
      <c r="RFO68" s="6"/>
      <c r="RFR68" s="11"/>
      <c r="RFS68" s="6"/>
      <c r="RFV68" s="11"/>
      <c r="RFW68" s="6"/>
      <c r="RFZ68" s="11"/>
      <c r="RGA68" s="6"/>
      <c r="RGD68" s="11"/>
      <c r="RGE68" s="6"/>
      <c r="RGH68" s="11"/>
      <c r="RGI68" s="6"/>
      <c r="RGL68" s="11"/>
      <c r="RGM68" s="6"/>
      <c r="RGP68" s="11"/>
      <c r="RGQ68" s="6"/>
      <c r="RGT68" s="11"/>
      <c r="RGU68" s="6"/>
      <c r="RGX68" s="11"/>
      <c r="RGY68" s="6"/>
      <c r="RHB68" s="11"/>
      <c r="RHC68" s="6"/>
      <c r="RHF68" s="11"/>
      <c r="RHG68" s="6"/>
      <c r="RHJ68" s="11"/>
      <c r="RHK68" s="6"/>
      <c r="RHN68" s="11"/>
      <c r="RHO68" s="6"/>
      <c r="RHR68" s="11"/>
      <c r="RHS68" s="6"/>
      <c r="RHV68" s="11"/>
      <c r="RHW68" s="6"/>
      <c r="RHZ68" s="11"/>
      <c r="RIA68" s="6"/>
      <c r="RID68" s="11"/>
      <c r="RIE68" s="6"/>
      <c r="RIH68" s="11"/>
      <c r="RII68" s="6"/>
      <c r="RIL68" s="11"/>
      <c r="RIM68" s="6"/>
      <c r="RIP68" s="11"/>
      <c r="RIQ68" s="6"/>
      <c r="RIT68" s="11"/>
      <c r="RIU68" s="6"/>
      <c r="RIX68" s="11"/>
      <c r="RIY68" s="6"/>
      <c r="RJB68" s="11"/>
      <c r="RJC68" s="6"/>
      <c r="RJF68" s="11"/>
      <c r="RJG68" s="6"/>
      <c r="RJJ68" s="11"/>
      <c r="RJK68" s="6"/>
      <c r="RJN68" s="11"/>
      <c r="RJO68" s="6"/>
      <c r="RJR68" s="11"/>
      <c r="RJS68" s="6"/>
      <c r="RJV68" s="11"/>
      <c r="RJW68" s="6"/>
      <c r="RJZ68" s="11"/>
      <c r="RKA68" s="6"/>
      <c r="RKD68" s="11"/>
      <c r="RKE68" s="6"/>
      <c r="RKH68" s="11"/>
      <c r="RKI68" s="6"/>
      <c r="RKL68" s="11"/>
      <c r="RKM68" s="6"/>
      <c r="RKP68" s="11"/>
      <c r="RKQ68" s="6"/>
      <c r="RKT68" s="11"/>
      <c r="RKU68" s="6"/>
      <c r="RKX68" s="11"/>
      <c r="RKY68" s="6"/>
      <c r="RLB68" s="11"/>
      <c r="RLC68" s="6"/>
      <c r="RLF68" s="11"/>
      <c r="RLG68" s="6"/>
      <c r="RLJ68" s="11"/>
      <c r="RLK68" s="6"/>
      <c r="RLN68" s="11"/>
      <c r="RLO68" s="6"/>
      <c r="RLR68" s="11"/>
      <c r="RLS68" s="6"/>
      <c r="RLV68" s="11"/>
      <c r="RLW68" s="6"/>
      <c r="RLZ68" s="11"/>
      <c r="RMA68" s="6"/>
      <c r="RMD68" s="11"/>
      <c r="RME68" s="6"/>
      <c r="RMH68" s="11"/>
      <c r="RMI68" s="6"/>
      <c r="RML68" s="11"/>
      <c r="RMM68" s="6"/>
      <c r="RMP68" s="11"/>
      <c r="RMQ68" s="6"/>
      <c r="RMT68" s="11"/>
      <c r="RMU68" s="6"/>
      <c r="RMX68" s="11"/>
      <c r="RMY68" s="6"/>
      <c r="RNB68" s="11"/>
      <c r="RNC68" s="6"/>
      <c r="RNF68" s="11"/>
      <c r="RNG68" s="6"/>
      <c r="RNJ68" s="11"/>
      <c r="RNK68" s="6"/>
      <c r="RNN68" s="11"/>
      <c r="RNO68" s="6"/>
      <c r="RNR68" s="11"/>
      <c r="RNS68" s="6"/>
      <c r="RNV68" s="11"/>
      <c r="RNW68" s="6"/>
      <c r="RNZ68" s="11"/>
      <c r="ROA68" s="6"/>
      <c r="ROD68" s="11"/>
      <c r="ROE68" s="6"/>
      <c r="ROH68" s="11"/>
      <c r="ROI68" s="6"/>
      <c r="ROL68" s="11"/>
      <c r="ROM68" s="6"/>
      <c r="ROP68" s="11"/>
      <c r="ROQ68" s="6"/>
      <c r="ROT68" s="11"/>
      <c r="ROU68" s="6"/>
      <c r="ROX68" s="11"/>
      <c r="ROY68" s="6"/>
      <c r="RPB68" s="11"/>
      <c r="RPC68" s="6"/>
      <c r="RPF68" s="11"/>
      <c r="RPG68" s="6"/>
      <c r="RPJ68" s="11"/>
      <c r="RPK68" s="6"/>
      <c r="RPN68" s="11"/>
      <c r="RPO68" s="6"/>
      <c r="RPR68" s="11"/>
      <c r="RPS68" s="6"/>
      <c r="RPV68" s="11"/>
      <c r="RPW68" s="6"/>
      <c r="RPZ68" s="11"/>
      <c r="RQA68" s="6"/>
      <c r="RQD68" s="11"/>
      <c r="RQE68" s="6"/>
      <c r="RQH68" s="11"/>
      <c r="RQI68" s="6"/>
      <c r="RQL68" s="11"/>
      <c r="RQM68" s="6"/>
      <c r="RQP68" s="11"/>
      <c r="RQQ68" s="6"/>
      <c r="RQT68" s="11"/>
      <c r="RQU68" s="6"/>
      <c r="RQX68" s="11"/>
      <c r="RQY68" s="6"/>
      <c r="RRB68" s="11"/>
      <c r="RRC68" s="6"/>
      <c r="RRF68" s="11"/>
      <c r="RRG68" s="6"/>
      <c r="RRJ68" s="11"/>
      <c r="RRK68" s="6"/>
      <c r="RRN68" s="11"/>
      <c r="RRO68" s="6"/>
      <c r="RRR68" s="11"/>
      <c r="RRS68" s="6"/>
      <c r="RRV68" s="11"/>
      <c r="RRW68" s="6"/>
      <c r="RRZ68" s="11"/>
      <c r="RSA68" s="6"/>
      <c r="RSD68" s="11"/>
      <c r="RSE68" s="6"/>
      <c r="RSH68" s="11"/>
      <c r="RSI68" s="6"/>
      <c r="RSL68" s="11"/>
      <c r="RSM68" s="6"/>
      <c r="RSP68" s="11"/>
      <c r="RSQ68" s="6"/>
      <c r="RST68" s="11"/>
      <c r="RSU68" s="6"/>
      <c r="RSX68" s="11"/>
      <c r="RSY68" s="6"/>
      <c r="RTB68" s="11"/>
      <c r="RTC68" s="6"/>
      <c r="RTF68" s="11"/>
      <c r="RTG68" s="6"/>
      <c r="RTJ68" s="11"/>
      <c r="RTK68" s="6"/>
      <c r="RTN68" s="11"/>
      <c r="RTO68" s="6"/>
      <c r="RTR68" s="11"/>
      <c r="RTS68" s="6"/>
      <c r="RTV68" s="11"/>
      <c r="RTW68" s="6"/>
      <c r="RTZ68" s="11"/>
      <c r="RUA68" s="6"/>
      <c r="RUD68" s="11"/>
      <c r="RUE68" s="6"/>
      <c r="RUH68" s="11"/>
      <c r="RUI68" s="6"/>
      <c r="RUL68" s="11"/>
      <c r="RUM68" s="6"/>
      <c r="RUP68" s="11"/>
      <c r="RUQ68" s="6"/>
      <c r="RUT68" s="11"/>
      <c r="RUU68" s="6"/>
      <c r="RUX68" s="11"/>
      <c r="RUY68" s="6"/>
      <c r="RVB68" s="11"/>
      <c r="RVC68" s="6"/>
      <c r="RVF68" s="11"/>
      <c r="RVG68" s="6"/>
      <c r="RVJ68" s="11"/>
      <c r="RVK68" s="6"/>
      <c r="RVN68" s="11"/>
      <c r="RVO68" s="6"/>
      <c r="RVR68" s="11"/>
      <c r="RVS68" s="6"/>
      <c r="RVV68" s="11"/>
      <c r="RVW68" s="6"/>
      <c r="RVZ68" s="11"/>
      <c r="RWA68" s="6"/>
      <c r="RWD68" s="11"/>
      <c r="RWE68" s="6"/>
      <c r="RWH68" s="11"/>
      <c r="RWI68" s="6"/>
      <c r="RWL68" s="11"/>
      <c r="RWM68" s="6"/>
      <c r="RWP68" s="11"/>
      <c r="RWQ68" s="6"/>
      <c r="RWT68" s="11"/>
      <c r="RWU68" s="6"/>
      <c r="RWX68" s="11"/>
      <c r="RWY68" s="6"/>
      <c r="RXB68" s="11"/>
      <c r="RXC68" s="6"/>
      <c r="RXF68" s="11"/>
      <c r="RXG68" s="6"/>
      <c r="RXJ68" s="11"/>
      <c r="RXK68" s="6"/>
      <c r="RXN68" s="11"/>
      <c r="RXO68" s="6"/>
      <c r="RXR68" s="11"/>
      <c r="RXS68" s="6"/>
      <c r="RXV68" s="11"/>
      <c r="RXW68" s="6"/>
      <c r="RXZ68" s="11"/>
      <c r="RYA68" s="6"/>
      <c r="RYD68" s="11"/>
      <c r="RYE68" s="6"/>
      <c r="RYH68" s="11"/>
      <c r="RYI68" s="6"/>
      <c r="RYL68" s="11"/>
      <c r="RYM68" s="6"/>
      <c r="RYP68" s="11"/>
      <c r="RYQ68" s="6"/>
      <c r="RYT68" s="11"/>
      <c r="RYU68" s="6"/>
      <c r="RYX68" s="11"/>
      <c r="RYY68" s="6"/>
      <c r="RZB68" s="11"/>
      <c r="RZC68" s="6"/>
      <c r="RZF68" s="11"/>
      <c r="RZG68" s="6"/>
      <c r="RZJ68" s="11"/>
      <c r="RZK68" s="6"/>
      <c r="RZN68" s="11"/>
      <c r="RZO68" s="6"/>
      <c r="RZR68" s="11"/>
      <c r="RZS68" s="6"/>
      <c r="RZV68" s="11"/>
      <c r="RZW68" s="6"/>
      <c r="RZZ68" s="11"/>
      <c r="SAA68" s="6"/>
      <c r="SAD68" s="11"/>
      <c r="SAE68" s="6"/>
      <c r="SAH68" s="11"/>
      <c r="SAI68" s="6"/>
      <c r="SAL68" s="11"/>
      <c r="SAM68" s="6"/>
      <c r="SAP68" s="11"/>
      <c r="SAQ68" s="6"/>
      <c r="SAT68" s="11"/>
      <c r="SAU68" s="6"/>
      <c r="SAX68" s="11"/>
      <c r="SAY68" s="6"/>
      <c r="SBB68" s="11"/>
      <c r="SBC68" s="6"/>
      <c r="SBF68" s="11"/>
      <c r="SBG68" s="6"/>
      <c r="SBJ68" s="11"/>
      <c r="SBK68" s="6"/>
      <c r="SBN68" s="11"/>
      <c r="SBO68" s="6"/>
      <c r="SBR68" s="11"/>
      <c r="SBS68" s="6"/>
      <c r="SBV68" s="11"/>
      <c r="SBW68" s="6"/>
      <c r="SBZ68" s="11"/>
      <c r="SCA68" s="6"/>
      <c r="SCD68" s="11"/>
      <c r="SCE68" s="6"/>
      <c r="SCH68" s="11"/>
      <c r="SCI68" s="6"/>
      <c r="SCL68" s="11"/>
      <c r="SCM68" s="6"/>
      <c r="SCP68" s="11"/>
      <c r="SCQ68" s="6"/>
      <c r="SCT68" s="11"/>
      <c r="SCU68" s="6"/>
      <c r="SCX68" s="11"/>
      <c r="SCY68" s="6"/>
      <c r="SDB68" s="11"/>
      <c r="SDC68" s="6"/>
      <c r="SDF68" s="11"/>
      <c r="SDG68" s="6"/>
      <c r="SDJ68" s="11"/>
      <c r="SDK68" s="6"/>
      <c r="SDN68" s="11"/>
      <c r="SDO68" s="6"/>
      <c r="SDR68" s="11"/>
      <c r="SDS68" s="6"/>
      <c r="SDV68" s="11"/>
      <c r="SDW68" s="6"/>
      <c r="SDZ68" s="11"/>
      <c r="SEA68" s="6"/>
      <c r="SED68" s="11"/>
      <c r="SEE68" s="6"/>
      <c r="SEH68" s="11"/>
      <c r="SEI68" s="6"/>
      <c r="SEL68" s="11"/>
      <c r="SEM68" s="6"/>
      <c r="SEP68" s="11"/>
      <c r="SEQ68" s="6"/>
      <c r="SET68" s="11"/>
      <c r="SEU68" s="6"/>
      <c r="SEX68" s="11"/>
      <c r="SEY68" s="6"/>
      <c r="SFB68" s="11"/>
      <c r="SFC68" s="6"/>
      <c r="SFF68" s="11"/>
      <c r="SFG68" s="6"/>
      <c r="SFJ68" s="11"/>
      <c r="SFK68" s="6"/>
      <c r="SFN68" s="11"/>
      <c r="SFO68" s="6"/>
      <c r="SFR68" s="11"/>
      <c r="SFS68" s="6"/>
      <c r="SFV68" s="11"/>
      <c r="SFW68" s="6"/>
      <c r="SFZ68" s="11"/>
      <c r="SGA68" s="6"/>
      <c r="SGD68" s="11"/>
      <c r="SGE68" s="6"/>
      <c r="SGH68" s="11"/>
      <c r="SGI68" s="6"/>
      <c r="SGL68" s="11"/>
      <c r="SGM68" s="6"/>
      <c r="SGP68" s="11"/>
      <c r="SGQ68" s="6"/>
      <c r="SGT68" s="11"/>
      <c r="SGU68" s="6"/>
      <c r="SGX68" s="11"/>
      <c r="SGY68" s="6"/>
      <c r="SHB68" s="11"/>
      <c r="SHC68" s="6"/>
      <c r="SHF68" s="11"/>
      <c r="SHG68" s="6"/>
      <c r="SHJ68" s="11"/>
      <c r="SHK68" s="6"/>
      <c r="SHN68" s="11"/>
      <c r="SHO68" s="6"/>
      <c r="SHR68" s="11"/>
      <c r="SHS68" s="6"/>
      <c r="SHV68" s="11"/>
      <c r="SHW68" s="6"/>
      <c r="SHZ68" s="11"/>
      <c r="SIA68" s="6"/>
      <c r="SID68" s="11"/>
      <c r="SIE68" s="6"/>
      <c r="SIH68" s="11"/>
      <c r="SII68" s="6"/>
      <c r="SIL68" s="11"/>
      <c r="SIM68" s="6"/>
      <c r="SIP68" s="11"/>
      <c r="SIQ68" s="6"/>
      <c r="SIT68" s="11"/>
      <c r="SIU68" s="6"/>
      <c r="SIX68" s="11"/>
      <c r="SIY68" s="6"/>
      <c r="SJB68" s="11"/>
      <c r="SJC68" s="6"/>
      <c r="SJF68" s="11"/>
      <c r="SJG68" s="6"/>
      <c r="SJJ68" s="11"/>
      <c r="SJK68" s="6"/>
      <c r="SJN68" s="11"/>
      <c r="SJO68" s="6"/>
      <c r="SJR68" s="11"/>
      <c r="SJS68" s="6"/>
      <c r="SJV68" s="11"/>
      <c r="SJW68" s="6"/>
      <c r="SJZ68" s="11"/>
      <c r="SKA68" s="6"/>
      <c r="SKD68" s="11"/>
      <c r="SKE68" s="6"/>
      <c r="SKH68" s="11"/>
      <c r="SKI68" s="6"/>
      <c r="SKL68" s="11"/>
      <c r="SKM68" s="6"/>
      <c r="SKP68" s="11"/>
      <c r="SKQ68" s="6"/>
      <c r="SKT68" s="11"/>
      <c r="SKU68" s="6"/>
      <c r="SKX68" s="11"/>
      <c r="SKY68" s="6"/>
      <c r="SLB68" s="11"/>
      <c r="SLC68" s="6"/>
      <c r="SLF68" s="11"/>
      <c r="SLG68" s="6"/>
      <c r="SLJ68" s="11"/>
      <c r="SLK68" s="6"/>
      <c r="SLN68" s="11"/>
      <c r="SLO68" s="6"/>
      <c r="SLR68" s="11"/>
      <c r="SLS68" s="6"/>
      <c r="SLV68" s="11"/>
      <c r="SLW68" s="6"/>
      <c r="SLZ68" s="11"/>
      <c r="SMA68" s="6"/>
      <c r="SMD68" s="11"/>
      <c r="SME68" s="6"/>
      <c r="SMH68" s="11"/>
      <c r="SMI68" s="6"/>
      <c r="SML68" s="11"/>
      <c r="SMM68" s="6"/>
      <c r="SMP68" s="11"/>
      <c r="SMQ68" s="6"/>
      <c r="SMT68" s="11"/>
      <c r="SMU68" s="6"/>
      <c r="SMX68" s="11"/>
      <c r="SMY68" s="6"/>
      <c r="SNB68" s="11"/>
      <c r="SNC68" s="6"/>
      <c r="SNF68" s="11"/>
      <c r="SNG68" s="6"/>
      <c r="SNJ68" s="11"/>
      <c r="SNK68" s="6"/>
      <c r="SNN68" s="11"/>
      <c r="SNO68" s="6"/>
      <c r="SNR68" s="11"/>
      <c r="SNS68" s="6"/>
      <c r="SNV68" s="11"/>
      <c r="SNW68" s="6"/>
      <c r="SNZ68" s="11"/>
      <c r="SOA68" s="6"/>
      <c r="SOD68" s="11"/>
      <c r="SOE68" s="6"/>
      <c r="SOH68" s="11"/>
      <c r="SOI68" s="6"/>
      <c r="SOL68" s="11"/>
      <c r="SOM68" s="6"/>
      <c r="SOP68" s="11"/>
      <c r="SOQ68" s="6"/>
      <c r="SOT68" s="11"/>
      <c r="SOU68" s="6"/>
      <c r="SOX68" s="11"/>
      <c r="SOY68" s="6"/>
      <c r="SPB68" s="11"/>
      <c r="SPC68" s="6"/>
      <c r="SPF68" s="11"/>
      <c r="SPG68" s="6"/>
      <c r="SPJ68" s="11"/>
      <c r="SPK68" s="6"/>
      <c r="SPN68" s="11"/>
      <c r="SPO68" s="6"/>
      <c r="SPR68" s="11"/>
      <c r="SPS68" s="6"/>
      <c r="SPV68" s="11"/>
      <c r="SPW68" s="6"/>
      <c r="SPZ68" s="11"/>
      <c r="SQA68" s="6"/>
      <c r="SQD68" s="11"/>
      <c r="SQE68" s="6"/>
      <c r="SQH68" s="11"/>
      <c r="SQI68" s="6"/>
      <c r="SQL68" s="11"/>
      <c r="SQM68" s="6"/>
      <c r="SQP68" s="11"/>
      <c r="SQQ68" s="6"/>
      <c r="SQT68" s="11"/>
      <c r="SQU68" s="6"/>
      <c r="SQX68" s="11"/>
      <c r="SQY68" s="6"/>
      <c r="SRB68" s="11"/>
      <c r="SRC68" s="6"/>
      <c r="SRF68" s="11"/>
      <c r="SRG68" s="6"/>
      <c r="SRJ68" s="11"/>
      <c r="SRK68" s="6"/>
      <c r="SRN68" s="11"/>
      <c r="SRO68" s="6"/>
      <c r="SRR68" s="11"/>
      <c r="SRS68" s="6"/>
      <c r="SRV68" s="11"/>
      <c r="SRW68" s="6"/>
      <c r="SRZ68" s="11"/>
      <c r="SSA68" s="6"/>
      <c r="SSD68" s="11"/>
      <c r="SSE68" s="6"/>
      <c r="SSH68" s="11"/>
      <c r="SSI68" s="6"/>
      <c r="SSL68" s="11"/>
      <c r="SSM68" s="6"/>
      <c r="SSP68" s="11"/>
      <c r="SSQ68" s="6"/>
      <c r="SST68" s="11"/>
      <c r="SSU68" s="6"/>
      <c r="SSX68" s="11"/>
      <c r="SSY68" s="6"/>
      <c r="STB68" s="11"/>
      <c r="STC68" s="6"/>
      <c r="STF68" s="11"/>
      <c r="STG68" s="6"/>
      <c r="STJ68" s="11"/>
      <c r="STK68" s="6"/>
      <c r="STN68" s="11"/>
      <c r="STO68" s="6"/>
      <c r="STR68" s="11"/>
      <c r="STS68" s="6"/>
      <c r="STV68" s="11"/>
      <c r="STW68" s="6"/>
      <c r="STZ68" s="11"/>
      <c r="SUA68" s="6"/>
      <c r="SUD68" s="11"/>
      <c r="SUE68" s="6"/>
      <c r="SUH68" s="11"/>
      <c r="SUI68" s="6"/>
      <c r="SUL68" s="11"/>
      <c r="SUM68" s="6"/>
      <c r="SUP68" s="11"/>
      <c r="SUQ68" s="6"/>
      <c r="SUT68" s="11"/>
      <c r="SUU68" s="6"/>
      <c r="SUX68" s="11"/>
      <c r="SUY68" s="6"/>
      <c r="SVB68" s="11"/>
      <c r="SVC68" s="6"/>
      <c r="SVF68" s="11"/>
      <c r="SVG68" s="6"/>
      <c r="SVJ68" s="11"/>
      <c r="SVK68" s="6"/>
      <c r="SVN68" s="11"/>
      <c r="SVO68" s="6"/>
      <c r="SVR68" s="11"/>
      <c r="SVS68" s="6"/>
      <c r="SVV68" s="11"/>
      <c r="SVW68" s="6"/>
      <c r="SVZ68" s="11"/>
      <c r="SWA68" s="6"/>
      <c r="SWD68" s="11"/>
      <c r="SWE68" s="6"/>
      <c r="SWH68" s="11"/>
      <c r="SWI68" s="6"/>
      <c r="SWL68" s="11"/>
      <c r="SWM68" s="6"/>
      <c r="SWP68" s="11"/>
      <c r="SWQ68" s="6"/>
      <c r="SWT68" s="11"/>
      <c r="SWU68" s="6"/>
      <c r="SWX68" s="11"/>
      <c r="SWY68" s="6"/>
      <c r="SXB68" s="11"/>
      <c r="SXC68" s="6"/>
      <c r="SXF68" s="11"/>
      <c r="SXG68" s="6"/>
      <c r="SXJ68" s="11"/>
      <c r="SXK68" s="6"/>
      <c r="SXN68" s="11"/>
      <c r="SXO68" s="6"/>
      <c r="SXR68" s="11"/>
      <c r="SXS68" s="6"/>
      <c r="SXV68" s="11"/>
      <c r="SXW68" s="6"/>
      <c r="SXZ68" s="11"/>
      <c r="SYA68" s="6"/>
      <c r="SYD68" s="11"/>
      <c r="SYE68" s="6"/>
      <c r="SYH68" s="11"/>
      <c r="SYI68" s="6"/>
      <c r="SYL68" s="11"/>
      <c r="SYM68" s="6"/>
      <c r="SYP68" s="11"/>
      <c r="SYQ68" s="6"/>
      <c r="SYT68" s="11"/>
      <c r="SYU68" s="6"/>
      <c r="SYX68" s="11"/>
      <c r="SYY68" s="6"/>
      <c r="SZB68" s="11"/>
      <c r="SZC68" s="6"/>
      <c r="SZF68" s="11"/>
      <c r="SZG68" s="6"/>
      <c r="SZJ68" s="11"/>
      <c r="SZK68" s="6"/>
      <c r="SZN68" s="11"/>
      <c r="SZO68" s="6"/>
      <c r="SZR68" s="11"/>
      <c r="SZS68" s="6"/>
      <c r="SZV68" s="11"/>
      <c r="SZW68" s="6"/>
      <c r="SZZ68" s="11"/>
      <c r="TAA68" s="6"/>
      <c r="TAD68" s="11"/>
      <c r="TAE68" s="6"/>
      <c r="TAH68" s="11"/>
      <c r="TAI68" s="6"/>
      <c r="TAL68" s="11"/>
      <c r="TAM68" s="6"/>
      <c r="TAP68" s="11"/>
      <c r="TAQ68" s="6"/>
      <c r="TAT68" s="11"/>
      <c r="TAU68" s="6"/>
      <c r="TAX68" s="11"/>
      <c r="TAY68" s="6"/>
      <c r="TBB68" s="11"/>
      <c r="TBC68" s="6"/>
      <c r="TBF68" s="11"/>
      <c r="TBG68" s="6"/>
      <c r="TBJ68" s="11"/>
      <c r="TBK68" s="6"/>
      <c r="TBN68" s="11"/>
      <c r="TBO68" s="6"/>
      <c r="TBR68" s="11"/>
      <c r="TBS68" s="6"/>
      <c r="TBV68" s="11"/>
      <c r="TBW68" s="6"/>
      <c r="TBZ68" s="11"/>
      <c r="TCA68" s="6"/>
      <c r="TCD68" s="11"/>
      <c r="TCE68" s="6"/>
      <c r="TCH68" s="11"/>
      <c r="TCI68" s="6"/>
      <c r="TCL68" s="11"/>
      <c r="TCM68" s="6"/>
      <c r="TCP68" s="11"/>
      <c r="TCQ68" s="6"/>
      <c r="TCT68" s="11"/>
      <c r="TCU68" s="6"/>
      <c r="TCX68" s="11"/>
      <c r="TCY68" s="6"/>
      <c r="TDB68" s="11"/>
      <c r="TDC68" s="6"/>
      <c r="TDF68" s="11"/>
      <c r="TDG68" s="6"/>
      <c r="TDJ68" s="11"/>
      <c r="TDK68" s="6"/>
      <c r="TDN68" s="11"/>
      <c r="TDO68" s="6"/>
      <c r="TDR68" s="11"/>
      <c r="TDS68" s="6"/>
      <c r="TDV68" s="11"/>
      <c r="TDW68" s="6"/>
      <c r="TDZ68" s="11"/>
      <c r="TEA68" s="6"/>
      <c r="TED68" s="11"/>
      <c r="TEE68" s="6"/>
      <c r="TEH68" s="11"/>
      <c r="TEI68" s="6"/>
      <c r="TEL68" s="11"/>
      <c r="TEM68" s="6"/>
      <c r="TEP68" s="11"/>
      <c r="TEQ68" s="6"/>
      <c r="TET68" s="11"/>
      <c r="TEU68" s="6"/>
      <c r="TEX68" s="11"/>
      <c r="TEY68" s="6"/>
      <c r="TFB68" s="11"/>
      <c r="TFC68" s="6"/>
      <c r="TFF68" s="11"/>
      <c r="TFG68" s="6"/>
      <c r="TFJ68" s="11"/>
      <c r="TFK68" s="6"/>
      <c r="TFN68" s="11"/>
      <c r="TFO68" s="6"/>
      <c r="TFR68" s="11"/>
      <c r="TFS68" s="6"/>
      <c r="TFV68" s="11"/>
      <c r="TFW68" s="6"/>
      <c r="TFZ68" s="11"/>
      <c r="TGA68" s="6"/>
      <c r="TGD68" s="11"/>
      <c r="TGE68" s="6"/>
      <c r="TGH68" s="11"/>
      <c r="TGI68" s="6"/>
      <c r="TGL68" s="11"/>
      <c r="TGM68" s="6"/>
      <c r="TGP68" s="11"/>
      <c r="TGQ68" s="6"/>
      <c r="TGT68" s="11"/>
      <c r="TGU68" s="6"/>
      <c r="TGX68" s="11"/>
      <c r="TGY68" s="6"/>
      <c r="THB68" s="11"/>
      <c r="THC68" s="6"/>
      <c r="THF68" s="11"/>
      <c r="THG68" s="6"/>
      <c r="THJ68" s="11"/>
      <c r="THK68" s="6"/>
      <c r="THN68" s="11"/>
      <c r="THO68" s="6"/>
      <c r="THR68" s="11"/>
      <c r="THS68" s="6"/>
      <c r="THV68" s="11"/>
      <c r="THW68" s="6"/>
      <c r="THZ68" s="11"/>
      <c r="TIA68" s="6"/>
      <c r="TID68" s="11"/>
      <c r="TIE68" s="6"/>
      <c r="TIH68" s="11"/>
      <c r="TII68" s="6"/>
      <c r="TIL68" s="11"/>
      <c r="TIM68" s="6"/>
      <c r="TIP68" s="11"/>
      <c r="TIQ68" s="6"/>
      <c r="TIT68" s="11"/>
      <c r="TIU68" s="6"/>
      <c r="TIX68" s="11"/>
      <c r="TIY68" s="6"/>
      <c r="TJB68" s="11"/>
      <c r="TJC68" s="6"/>
      <c r="TJF68" s="11"/>
      <c r="TJG68" s="6"/>
      <c r="TJJ68" s="11"/>
      <c r="TJK68" s="6"/>
      <c r="TJN68" s="11"/>
      <c r="TJO68" s="6"/>
      <c r="TJR68" s="11"/>
      <c r="TJS68" s="6"/>
      <c r="TJV68" s="11"/>
      <c r="TJW68" s="6"/>
      <c r="TJZ68" s="11"/>
      <c r="TKA68" s="6"/>
      <c r="TKD68" s="11"/>
      <c r="TKE68" s="6"/>
      <c r="TKH68" s="11"/>
      <c r="TKI68" s="6"/>
      <c r="TKL68" s="11"/>
      <c r="TKM68" s="6"/>
      <c r="TKP68" s="11"/>
      <c r="TKQ68" s="6"/>
      <c r="TKT68" s="11"/>
      <c r="TKU68" s="6"/>
      <c r="TKX68" s="11"/>
      <c r="TKY68" s="6"/>
      <c r="TLB68" s="11"/>
      <c r="TLC68" s="6"/>
      <c r="TLF68" s="11"/>
      <c r="TLG68" s="6"/>
      <c r="TLJ68" s="11"/>
      <c r="TLK68" s="6"/>
      <c r="TLN68" s="11"/>
      <c r="TLO68" s="6"/>
      <c r="TLR68" s="11"/>
      <c r="TLS68" s="6"/>
      <c r="TLV68" s="11"/>
      <c r="TLW68" s="6"/>
      <c r="TLZ68" s="11"/>
      <c r="TMA68" s="6"/>
      <c r="TMD68" s="11"/>
      <c r="TME68" s="6"/>
      <c r="TMH68" s="11"/>
      <c r="TMI68" s="6"/>
      <c r="TML68" s="11"/>
      <c r="TMM68" s="6"/>
      <c r="TMP68" s="11"/>
      <c r="TMQ68" s="6"/>
      <c r="TMT68" s="11"/>
      <c r="TMU68" s="6"/>
      <c r="TMX68" s="11"/>
      <c r="TMY68" s="6"/>
      <c r="TNB68" s="11"/>
      <c r="TNC68" s="6"/>
      <c r="TNF68" s="11"/>
      <c r="TNG68" s="6"/>
      <c r="TNJ68" s="11"/>
      <c r="TNK68" s="6"/>
      <c r="TNN68" s="11"/>
      <c r="TNO68" s="6"/>
      <c r="TNR68" s="11"/>
      <c r="TNS68" s="6"/>
      <c r="TNV68" s="11"/>
      <c r="TNW68" s="6"/>
      <c r="TNZ68" s="11"/>
      <c r="TOA68" s="6"/>
      <c r="TOD68" s="11"/>
      <c r="TOE68" s="6"/>
      <c r="TOH68" s="11"/>
      <c r="TOI68" s="6"/>
      <c r="TOL68" s="11"/>
      <c r="TOM68" s="6"/>
      <c r="TOP68" s="11"/>
      <c r="TOQ68" s="6"/>
      <c r="TOT68" s="11"/>
      <c r="TOU68" s="6"/>
      <c r="TOX68" s="11"/>
      <c r="TOY68" s="6"/>
      <c r="TPB68" s="11"/>
      <c r="TPC68" s="6"/>
      <c r="TPF68" s="11"/>
      <c r="TPG68" s="6"/>
      <c r="TPJ68" s="11"/>
      <c r="TPK68" s="6"/>
      <c r="TPN68" s="11"/>
      <c r="TPO68" s="6"/>
      <c r="TPR68" s="11"/>
      <c r="TPS68" s="6"/>
      <c r="TPV68" s="11"/>
      <c r="TPW68" s="6"/>
      <c r="TPZ68" s="11"/>
      <c r="TQA68" s="6"/>
      <c r="TQD68" s="11"/>
      <c r="TQE68" s="6"/>
      <c r="TQH68" s="11"/>
      <c r="TQI68" s="6"/>
      <c r="TQL68" s="11"/>
      <c r="TQM68" s="6"/>
      <c r="TQP68" s="11"/>
      <c r="TQQ68" s="6"/>
      <c r="TQT68" s="11"/>
      <c r="TQU68" s="6"/>
      <c r="TQX68" s="11"/>
      <c r="TQY68" s="6"/>
      <c r="TRB68" s="11"/>
      <c r="TRC68" s="6"/>
      <c r="TRF68" s="11"/>
      <c r="TRG68" s="6"/>
      <c r="TRJ68" s="11"/>
      <c r="TRK68" s="6"/>
      <c r="TRN68" s="11"/>
      <c r="TRO68" s="6"/>
      <c r="TRR68" s="11"/>
      <c r="TRS68" s="6"/>
      <c r="TRV68" s="11"/>
      <c r="TRW68" s="6"/>
      <c r="TRZ68" s="11"/>
      <c r="TSA68" s="6"/>
      <c r="TSD68" s="11"/>
      <c r="TSE68" s="6"/>
      <c r="TSH68" s="11"/>
      <c r="TSI68" s="6"/>
      <c r="TSL68" s="11"/>
      <c r="TSM68" s="6"/>
      <c r="TSP68" s="11"/>
      <c r="TSQ68" s="6"/>
      <c r="TST68" s="11"/>
      <c r="TSU68" s="6"/>
      <c r="TSX68" s="11"/>
      <c r="TSY68" s="6"/>
      <c r="TTB68" s="11"/>
      <c r="TTC68" s="6"/>
      <c r="TTF68" s="11"/>
      <c r="TTG68" s="6"/>
      <c r="TTJ68" s="11"/>
      <c r="TTK68" s="6"/>
      <c r="TTN68" s="11"/>
      <c r="TTO68" s="6"/>
      <c r="TTR68" s="11"/>
      <c r="TTS68" s="6"/>
      <c r="TTV68" s="11"/>
      <c r="TTW68" s="6"/>
      <c r="TTZ68" s="11"/>
      <c r="TUA68" s="6"/>
      <c r="TUD68" s="11"/>
      <c r="TUE68" s="6"/>
      <c r="TUH68" s="11"/>
      <c r="TUI68" s="6"/>
      <c r="TUL68" s="11"/>
      <c r="TUM68" s="6"/>
      <c r="TUP68" s="11"/>
      <c r="TUQ68" s="6"/>
      <c r="TUT68" s="11"/>
      <c r="TUU68" s="6"/>
      <c r="TUX68" s="11"/>
      <c r="TUY68" s="6"/>
      <c r="TVB68" s="11"/>
      <c r="TVC68" s="6"/>
      <c r="TVF68" s="11"/>
      <c r="TVG68" s="6"/>
      <c r="TVJ68" s="11"/>
      <c r="TVK68" s="6"/>
      <c r="TVN68" s="11"/>
      <c r="TVO68" s="6"/>
      <c r="TVR68" s="11"/>
      <c r="TVS68" s="6"/>
      <c r="TVV68" s="11"/>
      <c r="TVW68" s="6"/>
      <c r="TVZ68" s="11"/>
      <c r="TWA68" s="6"/>
      <c r="TWD68" s="11"/>
      <c r="TWE68" s="6"/>
      <c r="TWH68" s="11"/>
      <c r="TWI68" s="6"/>
      <c r="TWL68" s="11"/>
      <c r="TWM68" s="6"/>
      <c r="TWP68" s="11"/>
      <c r="TWQ68" s="6"/>
      <c r="TWT68" s="11"/>
      <c r="TWU68" s="6"/>
      <c r="TWX68" s="11"/>
      <c r="TWY68" s="6"/>
      <c r="TXB68" s="11"/>
      <c r="TXC68" s="6"/>
      <c r="TXF68" s="11"/>
      <c r="TXG68" s="6"/>
      <c r="TXJ68" s="11"/>
      <c r="TXK68" s="6"/>
      <c r="TXN68" s="11"/>
      <c r="TXO68" s="6"/>
      <c r="TXR68" s="11"/>
      <c r="TXS68" s="6"/>
      <c r="TXV68" s="11"/>
      <c r="TXW68" s="6"/>
      <c r="TXZ68" s="11"/>
      <c r="TYA68" s="6"/>
      <c r="TYD68" s="11"/>
      <c r="TYE68" s="6"/>
      <c r="TYH68" s="11"/>
      <c r="TYI68" s="6"/>
      <c r="TYL68" s="11"/>
      <c r="TYM68" s="6"/>
      <c r="TYP68" s="11"/>
      <c r="TYQ68" s="6"/>
      <c r="TYT68" s="11"/>
      <c r="TYU68" s="6"/>
      <c r="TYX68" s="11"/>
      <c r="TYY68" s="6"/>
      <c r="TZB68" s="11"/>
      <c r="TZC68" s="6"/>
      <c r="TZF68" s="11"/>
      <c r="TZG68" s="6"/>
      <c r="TZJ68" s="11"/>
      <c r="TZK68" s="6"/>
      <c r="TZN68" s="11"/>
      <c r="TZO68" s="6"/>
      <c r="TZR68" s="11"/>
      <c r="TZS68" s="6"/>
      <c r="TZV68" s="11"/>
      <c r="TZW68" s="6"/>
      <c r="TZZ68" s="11"/>
      <c r="UAA68" s="6"/>
      <c r="UAD68" s="11"/>
      <c r="UAE68" s="6"/>
      <c r="UAH68" s="11"/>
      <c r="UAI68" s="6"/>
      <c r="UAL68" s="11"/>
      <c r="UAM68" s="6"/>
      <c r="UAP68" s="11"/>
      <c r="UAQ68" s="6"/>
      <c r="UAT68" s="11"/>
      <c r="UAU68" s="6"/>
      <c r="UAX68" s="11"/>
      <c r="UAY68" s="6"/>
      <c r="UBB68" s="11"/>
      <c r="UBC68" s="6"/>
      <c r="UBF68" s="11"/>
      <c r="UBG68" s="6"/>
      <c r="UBJ68" s="11"/>
      <c r="UBK68" s="6"/>
      <c r="UBN68" s="11"/>
      <c r="UBO68" s="6"/>
      <c r="UBR68" s="11"/>
      <c r="UBS68" s="6"/>
      <c r="UBV68" s="11"/>
      <c r="UBW68" s="6"/>
      <c r="UBZ68" s="11"/>
      <c r="UCA68" s="6"/>
      <c r="UCD68" s="11"/>
      <c r="UCE68" s="6"/>
      <c r="UCH68" s="11"/>
      <c r="UCI68" s="6"/>
      <c r="UCL68" s="11"/>
      <c r="UCM68" s="6"/>
      <c r="UCP68" s="11"/>
      <c r="UCQ68" s="6"/>
      <c r="UCT68" s="11"/>
      <c r="UCU68" s="6"/>
      <c r="UCX68" s="11"/>
      <c r="UCY68" s="6"/>
      <c r="UDB68" s="11"/>
      <c r="UDC68" s="6"/>
      <c r="UDF68" s="11"/>
      <c r="UDG68" s="6"/>
      <c r="UDJ68" s="11"/>
      <c r="UDK68" s="6"/>
      <c r="UDN68" s="11"/>
      <c r="UDO68" s="6"/>
      <c r="UDR68" s="11"/>
      <c r="UDS68" s="6"/>
      <c r="UDV68" s="11"/>
      <c r="UDW68" s="6"/>
      <c r="UDZ68" s="11"/>
      <c r="UEA68" s="6"/>
      <c r="UED68" s="11"/>
      <c r="UEE68" s="6"/>
      <c r="UEH68" s="11"/>
      <c r="UEI68" s="6"/>
      <c r="UEL68" s="11"/>
      <c r="UEM68" s="6"/>
      <c r="UEP68" s="11"/>
      <c r="UEQ68" s="6"/>
      <c r="UET68" s="11"/>
      <c r="UEU68" s="6"/>
      <c r="UEX68" s="11"/>
      <c r="UEY68" s="6"/>
      <c r="UFB68" s="11"/>
      <c r="UFC68" s="6"/>
      <c r="UFF68" s="11"/>
      <c r="UFG68" s="6"/>
      <c r="UFJ68" s="11"/>
      <c r="UFK68" s="6"/>
      <c r="UFN68" s="11"/>
      <c r="UFO68" s="6"/>
      <c r="UFR68" s="11"/>
      <c r="UFS68" s="6"/>
      <c r="UFV68" s="11"/>
      <c r="UFW68" s="6"/>
      <c r="UFZ68" s="11"/>
      <c r="UGA68" s="6"/>
      <c r="UGD68" s="11"/>
      <c r="UGE68" s="6"/>
      <c r="UGH68" s="11"/>
      <c r="UGI68" s="6"/>
      <c r="UGL68" s="11"/>
      <c r="UGM68" s="6"/>
      <c r="UGP68" s="11"/>
      <c r="UGQ68" s="6"/>
      <c r="UGT68" s="11"/>
      <c r="UGU68" s="6"/>
      <c r="UGX68" s="11"/>
      <c r="UGY68" s="6"/>
      <c r="UHB68" s="11"/>
      <c r="UHC68" s="6"/>
      <c r="UHF68" s="11"/>
      <c r="UHG68" s="6"/>
      <c r="UHJ68" s="11"/>
      <c r="UHK68" s="6"/>
      <c r="UHN68" s="11"/>
      <c r="UHO68" s="6"/>
      <c r="UHR68" s="11"/>
      <c r="UHS68" s="6"/>
      <c r="UHV68" s="11"/>
      <c r="UHW68" s="6"/>
      <c r="UHZ68" s="11"/>
      <c r="UIA68" s="6"/>
      <c r="UID68" s="11"/>
      <c r="UIE68" s="6"/>
      <c r="UIH68" s="11"/>
      <c r="UII68" s="6"/>
      <c r="UIL68" s="11"/>
      <c r="UIM68" s="6"/>
      <c r="UIP68" s="11"/>
      <c r="UIQ68" s="6"/>
      <c r="UIT68" s="11"/>
      <c r="UIU68" s="6"/>
      <c r="UIX68" s="11"/>
      <c r="UIY68" s="6"/>
      <c r="UJB68" s="11"/>
      <c r="UJC68" s="6"/>
      <c r="UJF68" s="11"/>
      <c r="UJG68" s="6"/>
      <c r="UJJ68" s="11"/>
      <c r="UJK68" s="6"/>
      <c r="UJN68" s="11"/>
      <c r="UJO68" s="6"/>
      <c r="UJR68" s="11"/>
      <c r="UJS68" s="6"/>
      <c r="UJV68" s="11"/>
      <c r="UJW68" s="6"/>
      <c r="UJZ68" s="11"/>
      <c r="UKA68" s="6"/>
      <c r="UKD68" s="11"/>
      <c r="UKE68" s="6"/>
      <c r="UKH68" s="11"/>
      <c r="UKI68" s="6"/>
      <c r="UKL68" s="11"/>
      <c r="UKM68" s="6"/>
      <c r="UKP68" s="11"/>
      <c r="UKQ68" s="6"/>
      <c r="UKT68" s="11"/>
      <c r="UKU68" s="6"/>
      <c r="UKX68" s="11"/>
      <c r="UKY68" s="6"/>
      <c r="ULB68" s="11"/>
      <c r="ULC68" s="6"/>
      <c r="ULF68" s="11"/>
      <c r="ULG68" s="6"/>
      <c r="ULJ68" s="11"/>
      <c r="ULK68" s="6"/>
      <c r="ULN68" s="11"/>
      <c r="ULO68" s="6"/>
      <c r="ULR68" s="11"/>
      <c r="ULS68" s="6"/>
      <c r="ULV68" s="11"/>
      <c r="ULW68" s="6"/>
      <c r="ULZ68" s="11"/>
      <c r="UMA68" s="6"/>
      <c r="UMD68" s="11"/>
      <c r="UME68" s="6"/>
      <c r="UMH68" s="11"/>
      <c r="UMI68" s="6"/>
      <c r="UML68" s="11"/>
      <c r="UMM68" s="6"/>
      <c r="UMP68" s="11"/>
      <c r="UMQ68" s="6"/>
      <c r="UMT68" s="11"/>
      <c r="UMU68" s="6"/>
      <c r="UMX68" s="11"/>
      <c r="UMY68" s="6"/>
      <c r="UNB68" s="11"/>
      <c r="UNC68" s="6"/>
      <c r="UNF68" s="11"/>
      <c r="UNG68" s="6"/>
      <c r="UNJ68" s="11"/>
      <c r="UNK68" s="6"/>
      <c r="UNN68" s="11"/>
      <c r="UNO68" s="6"/>
      <c r="UNR68" s="11"/>
      <c r="UNS68" s="6"/>
      <c r="UNV68" s="11"/>
      <c r="UNW68" s="6"/>
      <c r="UNZ68" s="11"/>
      <c r="UOA68" s="6"/>
      <c r="UOD68" s="11"/>
      <c r="UOE68" s="6"/>
      <c r="UOH68" s="11"/>
      <c r="UOI68" s="6"/>
      <c r="UOL68" s="11"/>
      <c r="UOM68" s="6"/>
      <c r="UOP68" s="11"/>
      <c r="UOQ68" s="6"/>
      <c r="UOT68" s="11"/>
      <c r="UOU68" s="6"/>
      <c r="UOX68" s="11"/>
      <c r="UOY68" s="6"/>
      <c r="UPB68" s="11"/>
      <c r="UPC68" s="6"/>
      <c r="UPF68" s="11"/>
      <c r="UPG68" s="6"/>
      <c r="UPJ68" s="11"/>
      <c r="UPK68" s="6"/>
      <c r="UPN68" s="11"/>
      <c r="UPO68" s="6"/>
      <c r="UPR68" s="11"/>
      <c r="UPS68" s="6"/>
      <c r="UPV68" s="11"/>
      <c r="UPW68" s="6"/>
      <c r="UPZ68" s="11"/>
      <c r="UQA68" s="6"/>
      <c r="UQD68" s="11"/>
      <c r="UQE68" s="6"/>
      <c r="UQH68" s="11"/>
      <c r="UQI68" s="6"/>
      <c r="UQL68" s="11"/>
      <c r="UQM68" s="6"/>
      <c r="UQP68" s="11"/>
      <c r="UQQ68" s="6"/>
      <c r="UQT68" s="11"/>
      <c r="UQU68" s="6"/>
      <c r="UQX68" s="11"/>
      <c r="UQY68" s="6"/>
      <c r="URB68" s="11"/>
      <c r="URC68" s="6"/>
      <c r="URF68" s="11"/>
      <c r="URG68" s="6"/>
      <c r="URJ68" s="11"/>
      <c r="URK68" s="6"/>
      <c r="URN68" s="11"/>
      <c r="URO68" s="6"/>
      <c r="URR68" s="11"/>
      <c r="URS68" s="6"/>
      <c r="URV68" s="11"/>
      <c r="URW68" s="6"/>
      <c r="URZ68" s="11"/>
      <c r="USA68" s="6"/>
      <c r="USD68" s="11"/>
      <c r="USE68" s="6"/>
      <c r="USH68" s="11"/>
      <c r="USI68" s="6"/>
      <c r="USL68" s="11"/>
      <c r="USM68" s="6"/>
      <c r="USP68" s="11"/>
      <c r="USQ68" s="6"/>
      <c r="UST68" s="11"/>
      <c r="USU68" s="6"/>
      <c r="USX68" s="11"/>
      <c r="USY68" s="6"/>
      <c r="UTB68" s="11"/>
      <c r="UTC68" s="6"/>
      <c r="UTF68" s="11"/>
      <c r="UTG68" s="6"/>
      <c r="UTJ68" s="11"/>
      <c r="UTK68" s="6"/>
      <c r="UTN68" s="11"/>
      <c r="UTO68" s="6"/>
      <c r="UTR68" s="11"/>
      <c r="UTS68" s="6"/>
      <c r="UTV68" s="11"/>
      <c r="UTW68" s="6"/>
      <c r="UTZ68" s="11"/>
      <c r="UUA68" s="6"/>
      <c r="UUD68" s="11"/>
      <c r="UUE68" s="6"/>
      <c r="UUH68" s="11"/>
      <c r="UUI68" s="6"/>
      <c r="UUL68" s="11"/>
      <c r="UUM68" s="6"/>
      <c r="UUP68" s="11"/>
      <c r="UUQ68" s="6"/>
      <c r="UUT68" s="11"/>
      <c r="UUU68" s="6"/>
      <c r="UUX68" s="11"/>
      <c r="UUY68" s="6"/>
      <c r="UVB68" s="11"/>
      <c r="UVC68" s="6"/>
      <c r="UVF68" s="11"/>
      <c r="UVG68" s="6"/>
      <c r="UVJ68" s="11"/>
      <c r="UVK68" s="6"/>
      <c r="UVN68" s="11"/>
      <c r="UVO68" s="6"/>
      <c r="UVR68" s="11"/>
      <c r="UVS68" s="6"/>
      <c r="UVV68" s="11"/>
      <c r="UVW68" s="6"/>
      <c r="UVZ68" s="11"/>
      <c r="UWA68" s="6"/>
      <c r="UWD68" s="11"/>
      <c r="UWE68" s="6"/>
      <c r="UWH68" s="11"/>
      <c r="UWI68" s="6"/>
      <c r="UWL68" s="11"/>
      <c r="UWM68" s="6"/>
      <c r="UWP68" s="11"/>
      <c r="UWQ68" s="6"/>
      <c r="UWT68" s="11"/>
      <c r="UWU68" s="6"/>
      <c r="UWX68" s="11"/>
      <c r="UWY68" s="6"/>
      <c r="UXB68" s="11"/>
      <c r="UXC68" s="6"/>
      <c r="UXF68" s="11"/>
      <c r="UXG68" s="6"/>
      <c r="UXJ68" s="11"/>
      <c r="UXK68" s="6"/>
      <c r="UXN68" s="11"/>
      <c r="UXO68" s="6"/>
      <c r="UXR68" s="11"/>
      <c r="UXS68" s="6"/>
      <c r="UXV68" s="11"/>
      <c r="UXW68" s="6"/>
      <c r="UXZ68" s="11"/>
      <c r="UYA68" s="6"/>
      <c r="UYD68" s="11"/>
      <c r="UYE68" s="6"/>
      <c r="UYH68" s="11"/>
      <c r="UYI68" s="6"/>
      <c r="UYL68" s="11"/>
      <c r="UYM68" s="6"/>
      <c r="UYP68" s="11"/>
      <c r="UYQ68" s="6"/>
      <c r="UYT68" s="11"/>
      <c r="UYU68" s="6"/>
      <c r="UYX68" s="11"/>
      <c r="UYY68" s="6"/>
      <c r="UZB68" s="11"/>
      <c r="UZC68" s="6"/>
      <c r="UZF68" s="11"/>
      <c r="UZG68" s="6"/>
      <c r="UZJ68" s="11"/>
      <c r="UZK68" s="6"/>
      <c r="UZN68" s="11"/>
      <c r="UZO68" s="6"/>
      <c r="UZR68" s="11"/>
      <c r="UZS68" s="6"/>
      <c r="UZV68" s="11"/>
      <c r="UZW68" s="6"/>
      <c r="UZZ68" s="11"/>
      <c r="VAA68" s="6"/>
      <c r="VAD68" s="11"/>
      <c r="VAE68" s="6"/>
      <c r="VAH68" s="11"/>
      <c r="VAI68" s="6"/>
      <c r="VAL68" s="11"/>
      <c r="VAM68" s="6"/>
      <c r="VAP68" s="11"/>
      <c r="VAQ68" s="6"/>
      <c r="VAT68" s="11"/>
      <c r="VAU68" s="6"/>
      <c r="VAX68" s="11"/>
      <c r="VAY68" s="6"/>
      <c r="VBB68" s="11"/>
      <c r="VBC68" s="6"/>
      <c r="VBF68" s="11"/>
      <c r="VBG68" s="6"/>
      <c r="VBJ68" s="11"/>
      <c r="VBK68" s="6"/>
      <c r="VBN68" s="11"/>
      <c r="VBO68" s="6"/>
      <c r="VBR68" s="11"/>
      <c r="VBS68" s="6"/>
      <c r="VBV68" s="11"/>
      <c r="VBW68" s="6"/>
      <c r="VBZ68" s="11"/>
      <c r="VCA68" s="6"/>
      <c r="VCD68" s="11"/>
      <c r="VCE68" s="6"/>
      <c r="VCH68" s="11"/>
      <c r="VCI68" s="6"/>
      <c r="VCL68" s="11"/>
      <c r="VCM68" s="6"/>
      <c r="VCP68" s="11"/>
      <c r="VCQ68" s="6"/>
      <c r="VCT68" s="11"/>
      <c r="VCU68" s="6"/>
      <c r="VCX68" s="11"/>
      <c r="VCY68" s="6"/>
      <c r="VDB68" s="11"/>
      <c r="VDC68" s="6"/>
      <c r="VDF68" s="11"/>
      <c r="VDG68" s="6"/>
      <c r="VDJ68" s="11"/>
      <c r="VDK68" s="6"/>
      <c r="VDN68" s="11"/>
      <c r="VDO68" s="6"/>
      <c r="VDR68" s="11"/>
      <c r="VDS68" s="6"/>
      <c r="VDV68" s="11"/>
      <c r="VDW68" s="6"/>
      <c r="VDZ68" s="11"/>
      <c r="VEA68" s="6"/>
      <c r="VED68" s="11"/>
      <c r="VEE68" s="6"/>
      <c r="VEH68" s="11"/>
      <c r="VEI68" s="6"/>
      <c r="VEL68" s="11"/>
      <c r="VEM68" s="6"/>
      <c r="VEP68" s="11"/>
      <c r="VEQ68" s="6"/>
      <c r="VET68" s="11"/>
      <c r="VEU68" s="6"/>
      <c r="VEX68" s="11"/>
      <c r="VEY68" s="6"/>
      <c r="VFB68" s="11"/>
      <c r="VFC68" s="6"/>
      <c r="VFF68" s="11"/>
      <c r="VFG68" s="6"/>
      <c r="VFJ68" s="11"/>
      <c r="VFK68" s="6"/>
      <c r="VFN68" s="11"/>
      <c r="VFO68" s="6"/>
      <c r="VFR68" s="11"/>
      <c r="VFS68" s="6"/>
      <c r="VFV68" s="11"/>
      <c r="VFW68" s="6"/>
      <c r="VFZ68" s="11"/>
      <c r="VGA68" s="6"/>
      <c r="VGD68" s="11"/>
      <c r="VGE68" s="6"/>
      <c r="VGH68" s="11"/>
      <c r="VGI68" s="6"/>
      <c r="VGL68" s="11"/>
      <c r="VGM68" s="6"/>
      <c r="VGP68" s="11"/>
      <c r="VGQ68" s="6"/>
      <c r="VGT68" s="11"/>
      <c r="VGU68" s="6"/>
      <c r="VGX68" s="11"/>
      <c r="VGY68" s="6"/>
      <c r="VHB68" s="11"/>
      <c r="VHC68" s="6"/>
      <c r="VHF68" s="11"/>
      <c r="VHG68" s="6"/>
      <c r="VHJ68" s="11"/>
      <c r="VHK68" s="6"/>
      <c r="VHN68" s="11"/>
      <c r="VHO68" s="6"/>
      <c r="VHR68" s="11"/>
      <c r="VHS68" s="6"/>
      <c r="VHV68" s="11"/>
      <c r="VHW68" s="6"/>
      <c r="VHZ68" s="11"/>
      <c r="VIA68" s="6"/>
      <c r="VID68" s="11"/>
      <c r="VIE68" s="6"/>
      <c r="VIH68" s="11"/>
      <c r="VII68" s="6"/>
      <c r="VIL68" s="11"/>
      <c r="VIM68" s="6"/>
      <c r="VIP68" s="11"/>
      <c r="VIQ68" s="6"/>
      <c r="VIT68" s="11"/>
      <c r="VIU68" s="6"/>
      <c r="VIX68" s="11"/>
      <c r="VIY68" s="6"/>
      <c r="VJB68" s="11"/>
      <c r="VJC68" s="6"/>
      <c r="VJF68" s="11"/>
      <c r="VJG68" s="6"/>
      <c r="VJJ68" s="11"/>
      <c r="VJK68" s="6"/>
      <c r="VJN68" s="11"/>
      <c r="VJO68" s="6"/>
      <c r="VJR68" s="11"/>
      <c r="VJS68" s="6"/>
      <c r="VJV68" s="11"/>
      <c r="VJW68" s="6"/>
      <c r="VJZ68" s="11"/>
      <c r="VKA68" s="6"/>
      <c r="VKD68" s="11"/>
      <c r="VKE68" s="6"/>
      <c r="VKH68" s="11"/>
      <c r="VKI68" s="6"/>
      <c r="VKL68" s="11"/>
      <c r="VKM68" s="6"/>
      <c r="VKP68" s="11"/>
      <c r="VKQ68" s="6"/>
      <c r="VKT68" s="11"/>
      <c r="VKU68" s="6"/>
      <c r="VKX68" s="11"/>
      <c r="VKY68" s="6"/>
      <c r="VLB68" s="11"/>
      <c r="VLC68" s="6"/>
      <c r="VLF68" s="11"/>
      <c r="VLG68" s="6"/>
      <c r="VLJ68" s="11"/>
      <c r="VLK68" s="6"/>
      <c r="VLN68" s="11"/>
      <c r="VLO68" s="6"/>
      <c r="VLR68" s="11"/>
      <c r="VLS68" s="6"/>
      <c r="VLV68" s="11"/>
      <c r="VLW68" s="6"/>
      <c r="VLZ68" s="11"/>
      <c r="VMA68" s="6"/>
      <c r="VMD68" s="11"/>
      <c r="VME68" s="6"/>
      <c r="VMH68" s="11"/>
      <c r="VMI68" s="6"/>
      <c r="VML68" s="11"/>
      <c r="VMM68" s="6"/>
      <c r="VMP68" s="11"/>
      <c r="VMQ68" s="6"/>
      <c r="VMT68" s="11"/>
      <c r="VMU68" s="6"/>
      <c r="VMX68" s="11"/>
      <c r="VMY68" s="6"/>
      <c r="VNB68" s="11"/>
      <c r="VNC68" s="6"/>
      <c r="VNF68" s="11"/>
      <c r="VNG68" s="6"/>
      <c r="VNJ68" s="11"/>
      <c r="VNK68" s="6"/>
      <c r="VNN68" s="11"/>
      <c r="VNO68" s="6"/>
      <c r="VNR68" s="11"/>
      <c r="VNS68" s="6"/>
      <c r="VNV68" s="11"/>
      <c r="VNW68" s="6"/>
      <c r="VNZ68" s="11"/>
      <c r="VOA68" s="6"/>
      <c r="VOD68" s="11"/>
      <c r="VOE68" s="6"/>
      <c r="VOH68" s="11"/>
      <c r="VOI68" s="6"/>
      <c r="VOL68" s="11"/>
      <c r="VOM68" s="6"/>
      <c r="VOP68" s="11"/>
      <c r="VOQ68" s="6"/>
      <c r="VOT68" s="11"/>
      <c r="VOU68" s="6"/>
      <c r="VOX68" s="11"/>
      <c r="VOY68" s="6"/>
      <c r="VPB68" s="11"/>
      <c r="VPC68" s="6"/>
      <c r="VPF68" s="11"/>
      <c r="VPG68" s="6"/>
      <c r="VPJ68" s="11"/>
      <c r="VPK68" s="6"/>
      <c r="VPN68" s="11"/>
      <c r="VPO68" s="6"/>
      <c r="VPR68" s="11"/>
      <c r="VPS68" s="6"/>
      <c r="VPV68" s="11"/>
      <c r="VPW68" s="6"/>
      <c r="VPZ68" s="11"/>
      <c r="VQA68" s="6"/>
      <c r="VQD68" s="11"/>
      <c r="VQE68" s="6"/>
      <c r="VQH68" s="11"/>
      <c r="VQI68" s="6"/>
      <c r="VQL68" s="11"/>
      <c r="VQM68" s="6"/>
      <c r="VQP68" s="11"/>
      <c r="VQQ68" s="6"/>
      <c r="VQT68" s="11"/>
      <c r="VQU68" s="6"/>
      <c r="VQX68" s="11"/>
      <c r="VQY68" s="6"/>
      <c r="VRB68" s="11"/>
      <c r="VRC68" s="6"/>
      <c r="VRF68" s="11"/>
      <c r="VRG68" s="6"/>
      <c r="VRJ68" s="11"/>
      <c r="VRK68" s="6"/>
      <c r="VRN68" s="11"/>
      <c r="VRO68" s="6"/>
      <c r="VRR68" s="11"/>
      <c r="VRS68" s="6"/>
      <c r="VRV68" s="11"/>
      <c r="VRW68" s="6"/>
      <c r="VRZ68" s="11"/>
      <c r="VSA68" s="6"/>
      <c r="VSD68" s="11"/>
      <c r="VSE68" s="6"/>
      <c r="VSH68" s="11"/>
      <c r="VSI68" s="6"/>
      <c r="VSL68" s="11"/>
      <c r="VSM68" s="6"/>
      <c r="VSP68" s="11"/>
      <c r="VSQ68" s="6"/>
      <c r="VST68" s="11"/>
      <c r="VSU68" s="6"/>
      <c r="VSX68" s="11"/>
      <c r="VSY68" s="6"/>
      <c r="VTB68" s="11"/>
      <c r="VTC68" s="6"/>
      <c r="VTF68" s="11"/>
      <c r="VTG68" s="6"/>
      <c r="VTJ68" s="11"/>
      <c r="VTK68" s="6"/>
      <c r="VTN68" s="11"/>
      <c r="VTO68" s="6"/>
      <c r="VTR68" s="11"/>
      <c r="VTS68" s="6"/>
      <c r="VTV68" s="11"/>
      <c r="VTW68" s="6"/>
      <c r="VTZ68" s="11"/>
      <c r="VUA68" s="6"/>
      <c r="VUD68" s="11"/>
      <c r="VUE68" s="6"/>
      <c r="VUH68" s="11"/>
      <c r="VUI68" s="6"/>
      <c r="VUL68" s="11"/>
      <c r="VUM68" s="6"/>
      <c r="VUP68" s="11"/>
      <c r="VUQ68" s="6"/>
      <c r="VUT68" s="11"/>
      <c r="VUU68" s="6"/>
      <c r="VUX68" s="11"/>
      <c r="VUY68" s="6"/>
      <c r="VVB68" s="11"/>
      <c r="VVC68" s="6"/>
      <c r="VVF68" s="11"/>
      <c r="VVG68" s="6"/>
      <c r="VVJ68" s="11"/>
      <c r="VVK68" s="6"/>
      <c r="VVN68" s="11"/>
      <c r="VVO68" s="6"/>
      <c r="VVR68" s="11"/>
      <c r="VVS68" s="6"/>
      <c r="VVV68" s="11"/>
      <c r="VVW68" s="6"/>
      <c r="VVZ68" s="11"/>
      <c r="VWA68" s="6"/>
      <c r="VWD68" s="11"/>
      <c r="VWE68" s="6"/>
      <c r="VWH68" s="11"/>
      <c r="VWI68" s="6"/>
      <c r="VWL68" s="11"/>
      <c r="VWM68" s="6"/>
      <c r="VWP68" s="11"/>
      <c r="VWQ68" s="6"/>
      <c r="VWT68" s="11"/>
      <c r="VWU68" s="6"/>
      <c r="VWX68" s="11"/>
      <c r="VWY68" s="6"/>
      <c r="VXB68" s="11"/>
      <c r="VXC68" s="6"/>
      <c r="VXF68" s="11"/>
      <c r="VXG68" s="6"/>
      <c r="VXJ68" s="11"/>
      <c r="VXK68" s="6"/>
      <c r="VXN68" s="11"/>
      <c r="VXO68" s="6"/>
      <c r="VXR68" s="11"/>
      <c r="VXS68" s="6"/>
      <c r="VXV68" s="11"/>
      <c r="VXW68" s="6"/>
      <c r="VXZ68" s="11"/>
      <c r="VYA68" s="6"/>
      <c r="VYD68" s="11"/>
      <c r="VYE68" s="6"/>
      <c r="VYH68" s="11"/>
      <c r="VYI68" s="6"/>
      <c r="VYL68" s="11"/>
      <c r="VYM68" s="6"/>
      <c r="VYP68" s="11"/>
      <c r="VYQ68" s="6"/>
      <c r="VYT68" s="11"/>
      <c r="VYU68" s="6"/>
      <c r="VYX68" s="11"/>
      <c r="VYY68" s="6"/>
      <c r="VZB68" s="11"/>
      <c r="VZC68" s="6"/>
      <c r="VZF68" s="11"/>
      <c r="VZG68" s="6"/>
      <c r="VZJ68" s="11"/>
      <c r="VZK68" s="6"/>
      <c r="VZN68" s="11"/>
      <c r="VZO68" s="6"/>
      <c r="VZR68" s="11"/>
      <c r="VZS68" s="6"/>
      <c r="VZV68" s="11"/>
      <c r="VZW68" s="6"/>
      <c r="VZZ68" s="11"/>
      <c r="WAA68" s="6"/>
      <c r="WAD68" s="11"/>
      <c r="WAE68" s="6"/>
      <c r="WAH68" s="11"/>
      <c r="WAI68" s="6"/>
      <c r="WAL68" s="11"/>
      <c r="WAM68" s="6"/>
      <c r="WAP68" s="11"/>
      <c r="WAQ68" s="6"/>
      <c r="WAT68" s="11"/>
      <c r="WAU68" s="6"/>
      <c r="WAX68" s="11"/>
      <c r="WAY68" s="6"/>
      <c r="WBB68" s="11"/>
      <c r="WBC68" s="6"/>
      <c r="WBF68" s="11"/>
      <c r="WBG68" s="6"/>
      <c r="WBJ68" s="11"/>
      <c r="WBK68" s="6"/>
      <c r="WBN68" s="11"/>
      <c r="WBO68" s="6"/>
      <c r="WBR68" s="11"/>
      <c r="WBS68" s="6"/>
      <c r="WBV68" s="11"/>
      <c r="WBW68" s="6"/>
      <c r="WBZ68" s="11"/>
      <c r="WCA68" s="6"/>
      <c r="WCD68" s="11"/>
      <c r="WCE68" s="6"/>
      <c r="WCH68" s="11"/>
      <c r="WCI68" s="6"/>
      <c r="WCL68" s="11"/>
      <c r="WCM68" s="6"/>
      <c r="WCP68" s="11"/>
      <c r="WCQ68" s="6"/>
      <c r="WCT68" s="11"/>
      <c r="WCU68" s="6"/>
      <c r="WCX68" s="11"/>
      <c r="WCY68" s="6"/>
      <c r="WDB68" s="11"/>
      <c r="WDC68" s="6"/>
      <c r="WDF68" s="11"/>
      <c r="WDG68" s="6"/>
      <c r="WDJ68" s="11"/>
      <c r="WDK68" s="6"/>
      <c r="WDN68" s="11"/>
      <c r="WDO68" s="6"/>
      <c r="WDR68" s="11"/>
      <c r="WDS68" s="6"/>
      <c r="WDV68" s="11"/>
      <c r="WDW68" s="6"/>
      <c r="WDZ68" s="11"/>
      <c r="WEA68" s="6"/>
      <c r="WED68" s="11"/>
      <c r="WEE68" s="6"/>
      <c r="WEH68" s="11"/>
      <c r="WEI68" s="6"/>
      <c r="WEL68" s="11"/>
      <c r="WEM68" s="6"/>
      <c r="WEP68" s="11"/>
      <c r="WEQ68" s="6"/>
      <c r="WET68" s="11"/>
      <c r="WEU68" s="6"/>
      <c r="WEX68" s="11"/>
      <c r="WEY68" s="6"/>
      <c r="WFB68" s="11"/>
      <c r="WFC68" s="6"/>
      <c r="WFF68" s="11"/>
      <c r="WFG68" s="6"/>
      <c r="WFJ68" s="11"/>
      <c r="WFK68" s="6"/>
      <c r="WFN68" s="11"/>
      <c r="WFO68" s="6"/>
      <c r="WFR68" s="11"/>
      <c r="WFS68" s="6"/>
      <c r="WFV68" s="11"/>
      <c r="WFW68" s="6"/>
      <c r="WFZ68" s="11"/>
      <c r="WGA68" s="6"/>
      <c r="WGD68" s="11"/>
      <c r="WGE68" s="6"/>
      <c r="WGH68" s="11"/>
      <c r="WGI68" s="6"/>
      <c r="WGL68" s="11"/>
      <c r="WGM68" s="6"/>
      <c r="WGP68" s="11"/>
      <c r="WGQ68" s="6"/>
      <c r="WGT68" s="11"/>
      <c r="WGU68" s="6"/>
      <c r="WGX68" s="11"/>
      <c r="WGY68" s="6"/>
      <c r="WHB68" s="11"/>
      <c r="WHC68" s="6"/>
      <c r="WHF68" s="11"/>
      <c r="WHG68" s="6"/>
      <c r="WHJ68" s="11"/>
      <c r="WHK68" s="6"/>
      <c r="WHN68" s="11"/>
      <c r="WHO68" s="6"/>
      <c r="WHR68" s="11"/>
      <c r="WHS68" s="6"/>
      <c r="WHV68" s="11"/>
      <c r="WHW68" s="6"/>
      <c r="WHZ68" s="11"/>
      <c r="WIA68" s="6"/>
      <c r="WID68" s="11"/>
      <c r="WIE68" s="6"/>
      <c r="WIH68" s="11"/>
      <c r="WII68" s="6"/>
      <c r="WIL68" s="11"/>
      <c r="WIM68" s="6"/>
      <c r="WIP68" s="11"/>
      <c r="WIQ68" s="6"/>
      <c r="WIT68" s="11"/>
      <c r="WIU68" s="6"/>
      <c r="WIX68" s="11"/>
      <c r="WIY68" s="6"/>
      <c r="WJB68" s="11"/>
      <c r="WJC68" s="6"/>
      <c r="WJF68" s="11"/>
      <c r="WJG68" s="6"/>
      <c r="WJJ68" s="11"/>
      <c r="WJK68" s="6"/>
      <c r="WJN68" s="11"/>
      <c r="WJO68" s="6"/>
      <c r="WJR68" s="11"/>
      <c r="WJS68" s="6"/>
      <c r="WJV68" s="11"/>
      <c r="WJW68" s="6"/>
      <c r="WJZ68" s="11"/>
      <c r="WKA68" s="6"/>
      <c r="WKD68" s="11"/>
      <c r="WKE68" s="6"/>
      <c r="WKH68" s="11"/>
      <c r="WKI68" s="6"/>
      <c r="WKL68" s="11"/>
      <c r="WKM68" s="6"/>
      <c r="WKP68" s="11"/>
      <c r="WKQ68" s="6"/>
      <c r="WKT68" s="11"/>
      <c r="WKU68" s="6"/>
      <c r="WKX68" s="11"/>
      <c r="WKY68" s="6"/>
      <c r="WLB68" s="11"/>
      <c r="WLC68" s="6"/>
      <c r="WLF68" s="11"/>
      <c r="WLG68" s="6"/>
      <c r="WLJ68" s="11"/>
      <c r="WLK68" s="6"/>
      <c r="WLN68" s="11"/>
      <c r="WLO68" s="6"/>
      <c r="WLR68" s="11"/>
      <c r="WLS68" s="6"/>
      <c r="WLV68" s="11"/>
      <c r="WLW68" s="6"/>
      <c r="WLZ68" s="11"/>
      <c r="WMA68" s="6"/>
      <c r="WMD68" s="11"/>
      <c r="WME68" s="6"/>
      <c r="WMH68" s="11"/>
      <c r="WMI68" s="6"/>
      <c r="WML68" s="11"/>
      <c r="WMM68" s="6"/>
      <c r="WMP68" s="11"/>
      <c r="WMQ68" s="6"/>
      <c r="WMT68" s="11"/>
      <c r="WMU68" s="6"/>
      <c r="WMX68" s="11"/>
      <c r="WMY68" s="6"/>
      <c r="WNB68" s="11"/>
      <c r="WNC68" s="6"/>
      <c r="WNF68" s="11"/>
      <c r="WNG68" s="6"/>
      <c r="WNJ68" s="11"/>
      <c r="WNK68" s="6"/>
      <c r="WNN68" s="11"/>
      <c r="WNO68" s="6"/>
      <c r="WNR68" s="11"/>
      <c r="WNS68" s="6"/>
      <c r="WNV68" s="11"/>
      <c r="WNW68" s="6"/>
      <c r="WNZ68" s="11"/>
      <c r="WOA68" s="6"/>
      <c r="WOD68" s="11"/>
      <c r="WOE68" s="6"/>
      <c r="WOH68" s="11"/>
      <c r="WOI68" s="6"/>
      <c r="WOL68" s="11"/>
      <c r="WOM68" s="6"/>
      <c r="WOP68" s="11"/>
      <c r="WOQ68" s="6"/>
      <c r="WOT68" s="11"/>
      <c r="WOU68" s="6"/>
      <c r="WOX68" s="11"/>
      <c r="WOY68" s="6"/>
      <c r="WPB68" s="11"/>
      <c r="WPC68" s="6"/>
      <c r="WPF68" s="11"/>
      <c r="WPG68" s="6"/>
      <c r="WPJ68" s="11"/>
      <c r="WPK68" s="6"/>
      <c r="WPN68" s="11"/>
      <c r="WPO68" s="6"/>
      <c r="WPR68" s="11"/>
      <c r="WPS68" s="6"/>
      <c r="WPV68" s="11"/>
      <c r="WPW68" s="6"/>
      <c r="WPZ68" s="11"/>
      <c r="WQA68" s="6"/>
      <c r="WQD68" s="11"/>
      <c r="WQE68" s="6"/>
      <c r="WQH68" s="11"/>
      <c r="WQI68" s="6"/>
      <c r="WQL68" s="11"/>
      <c r="WQM68" s="6"/>
      <c r="WQP68" s="11"/>
      <c r="WQQ68" s="6"/>
      <c r="WQT68" s="11"/>
      <c r="WQU68" s="6"/>
      <c r="WQX68" s="11"/>
      <c r="WQY68" s="6"/>
      <c r="WRB68" s="11"/>
      <c r="WRC68" s="6"/>
      <c r="WRF68" s="11"/>
      <c r="WRG68" s="6"/>
      <c r="WRJ68" s="11"/>
      <c r="WRK68" s="6"/>
      <c r="WRN68" s="11"/>
      <c r="WRO68" s="6"/>
      <c r="WRR68" s="11"/>
      <c r="WRS68" s="6"/>
      <c r="WRV68" s="11"/>
      <c r="WRW68" s="6"/>
      <c r="WRZ68" s="11"/>
      <c r="WSA68" s="6"/>
      <c r="WSD68" s="11"/>
      <c r="WSE68" s="6"/>
      <c r="WSH68" s="11"/>
      <c r="WSI68" s="6"/>
      <c r="WSL68" s="11"/>
      <c r="WSM68" s="6"/>
      <c r="WSP68" s="11"/>
      <c r="WSQ68" s="6"/>
      <c r="WST68" s="11"/>
      <c r="WSU68" s="6"/>
      <c r="WSX68" s="11"/>
      <c r="WSY68" s="6"/>
      <c r="WTB68" s="11"/>
      <c r="WTC68" s="6"/>
      <c r="WTF68" s="11"/>
      <c r="WTG68" s="6"/>
      <c r="WTJ68" s="11"/>
      <c r="WTK68" s="6"/>
      <c r="WTN68" s="11"/>
      <c r="WTO68" s="6"/>
      <c r="WTR68" s="11"/>
      <c r="WTS68" s="6"/>
      <c r="WTV68" s="11"/>
      <c r="WTW68" s="6"/>
      <c r="WTZ68" s="11"/>
      <c r="WUA68" s="6"/>
      <c r="WUD68" s="11"/>
      <c r="WUE68" s="6"/>
      <c r="WUH68" s="11"/>
      <c r="WUI68" s="6"/>
      <c r="WUL68" s="11"/>
      <c r="WUM68" s="6"/>
      <c r="WUP68" s="11"/>
      <c r="WUQ68" s="6"/>
      <c r="WUT68" s="11"/>
      <c r="WUU68" s="6"/>
      <c r="WUX68" s="11"/>
      <c r="WUY68" s="6"/>
      <c r="WVB68" s="11"/>
      <c r="WVC68" s="6"/>
      <c r="WVF68" s="11"/>
      <c r="WVG68" s="6"/>
      <c r="WVJ68" s="11"/>
      <c r="WVK68" s="6"/>
      <c r="WVN68" s="11"/>
      <c r="WVO68" s="6"/>
      <c r="WVR68" s="11"/>
      <c r="WVS68" s="6"/>
      <c r="WVV68" s="11"/>
      <c r="WVW68" s="6"/>
      <c r="WVZ68" s="11"/>
      <c r="WWA68" s="6"/>
      <c r="WWD68" s="11"/>
      <c r="WWE68" s="6"/>
      <c r="WWH68" s="11"/>
      <c r="WWI68" s="6"/>
      <c r="WWL68" s="11"/>
      <c r="WWM68" s="6"/>
      <c r="WWP68" s="11"/>
      <c r="WWQ68" s="6"/>
      <c r="WWT68" s="11"/>
      <c r="WWU68" s="6"/>
      <c r="WWX68" s="11"/>
      <c r="WWY68" s="6"/>
      <c r="WXB68" s="11"/>
      <c r="WXC68" s="6"/>
      <c r="WXF68" s="11"/>
      <c r="WXG68" s="6"/>
      <c r="WXJ68" s="11"/>
      <c r="WXK68" s="6"/>
      <c r="WXN68" s="11"/>
      <c r="WXO68" s="6"/>
      <c r="WXR68" s="11"/>
      <c r="WXS68" s="6"/>
      <c r="WXV68" s="11"/>
      <c r="WXW68" s="6"/>
      <c r="WXZ68" s="11"/>
      <c r="WYA68" s="6"/>
      <c r="WYD68" s="11"/>
      <c r="WYE68" s="6"/>
      <c r="WYH68" s="11"/>
      <c r="WYI68" s="6"/>
      <c r="WYL68" s="11"/>
      <c r="WYM68" s="6"/>
      <c r="WYP68" s="11"/>
      <c r="WYQ68" s="6"/>
      <c r="WYT68" s="11"/>
      <c r="WYU68" s="6"/>
      <c r="WYX68" s="11"/>
      <c r="WYY68" s="6"/>
      <c r="WZB68" s="11"/>
      <c r="WZC68" s="6"/>
      <c r="WZF68" s="11"/>
      <c r="WZG68" s="6"/>
      <c r="WZJ68" s="11"/>
      <c r="WZK68" s="6"/>
      <c r="WZN68" s="11"/>
      <c r="WZO68" s="6"/>
      <c r="WZR68" s="11"/>
      <c r="WZS68" s="6"/>
      <c r="WZV68" s="11"/>
      <c r="WZW68" s="6"/>
      <c r="WZZ68" s="11"/>
      <c r="XAA68" s="6"/>
      <c r="XAD68" s="11"/>
      <c r="XAE68" s="6"/>
      <c r="XAH68" s="11"/>
      <c r="XAI68" s="6"/>
      <c r="XAL68" s="11"/>
      <c r="XAM68" s="6"/>
      <c r="XAP68" s="11"/>
      <c r="XAQ68" s="6"/>
      <c r="XAT68" s="11"/>
      <c r="XAU68" s="6"/>
      <c r="XAX68" s="11"/>
      <c r="XAY68" s="6"/>
      <c r="XBB68" s="11"/>
      <c r="XBC68" s="6"/>
      <c r="XBF68" s="11"/>
      <c r="XBG68" s="6"/>
      <c r="XBJ68" s="11"/>
      <c r="XBK68" s="6"/>
      <c r="XBN68" s="11"/>
      <c r="XBO68" s="6"/>
      <c r="XBR68" s="11"/>
      <c r="XBS68" s="6"/>
      <c r="XBV68" s="11"/>
      <c r="XBW68" s="6"/>
      <c r="XBZ68" s="11"/>
      <c r="XCA68" s="6"/>
      <c r="XCD68" s="11"/>
      <c r="XCE68" s="6"/>
      <c r="XCH68" s="11"/>
      <c r="XCI68" s="6"/>
      <c r="XCL68" s="11"/>
      <c r="XCM68" s="6"/>
      <c r="XCP68" s="11"/>
      <c r="XCQ68" s="6"/>
      <c r="XCT68" s="11"/>
      <c r="XCU68" s="6"/>
      <c r="XCX68" s="11"/>
      <c r="XCY68" s="6"/>
      <c r="XDB68" s="11"/>
      <c r="XDC68" s="6"/>
      <c r="XDF68" s="11"/>
      <c r="XDG68" s="6"/>
      <c r="XDJ68" s="11"/>
      <c r="XDK68" s="6"/>
      <c r="XDN68" s="11"/>
      <c r="XDO68" s="6"/>
      <c r="XDR68" s="11"/>
      <c r="XDS68" s="6"/>
      <c r="XDV68" s="11"/>
      <c r="XDW68" s="6"/>
      <c r="XDZ68" s="11"/>
      <c r="XEA68" s="6"/>
      <c r="XED68" s="11"/>
      <c r="XEE68" s="6"/>
      <c r="XEH68" s="11"/>
      <c r="XEI68" s="6"/>
      <c r="XEL68" s="11"/>
      <c r="XEM68" s="6"/>
      <c r="XEP68" s="11"/>
      <c r="XEQ68" s="6"/>
      <c r="XET68" s="11"/>
      <c r="XEU68" s="6"/>
      <c r="XEX68" s="11"/>
      <c r="XEY68" s="6"/>
      <c r="XFB68" s="11"/>
      <c r="XFC68" s="6"/>
    </row>
    <row r="69" spans="2:1023 1026:2047 2050:3071 3074:4095 4098:5119 5122:6143 6146:7167 7170:8191 8194:9215 9218:10239 10242:11263 11266:12287 12290:13311 13314:14335 14338:15359 15362:16383" ht="12.75" thickTop="1" x14ac:dyDescent="0.2"/>
    <row r="70" spans="2:1023 1026:2047 2050:3071 3074:4095 4098:5119 5122:6143 6146:7167 7170:8191 8194:9215 9218:10239 10242:11263 11266:12287 12290:13311 13314:14335 14338:15359 15362:16383" x14ac:dyDescent="0.2">
      <c r="B70" s="12" t="s">
        <v>190</v>
      </c>
    </row>
    <row r="71" spans="2:1023 1026:2047 2050:3071 3074:4095 4098:5119 5122:6143 6146:7167 7170:8191 8194:9215 9218:10239 10242:11263 11266:12287 12290:13311 13314:14335 14338:15359 15362:16383" x14ac:dyDescent="0.2">
      <c r="B71" s="1" t="s">
        <v>192</v>
      </c>
    </row>
    <row r="72" spans="2:1023 1026:2047 2050:3071 3074:4095 4098:5119 5122:6143 6146:7167 7170:8191 8194:9215 9218:10239 10242:11263 11266:12287 12290:13311 13314:14335 14338:15359 15362:16383" x14ac:dyDescent="0.2">
      <c r="B72" s="1" t="s">
        <v>193</v>
      </c>
    </row>
    <row r="73" spans="2:1023 1026:2047 2050:3071 3074:4095 4098:5119 5122:6143 6146:7167 7170:8191 8194:9215 9218:10239 10242:11263 11266:12287 12290:13311 13314:14335 14338:15359 15362:16383" x14ac:dyDescent="0.2">
      <c r="B73" s="1" t="s">
        <v>194</v>
      </c>
    </row>
    <row r="76" spans="2:1023 1026:2047 2050:3071 3074:4095 4098:5119 5122:6143 6146:7167 7170:8191 8194:9215 9218:10239 10242:11263 11266:12287 12290:13311 13314:14335 14338:15359 15362:16383" x14ac:dyDescent="0.2">
      <c r="B76" s="12" t="s">
        <v>191</v>
      </c>
    </row>
    <row r="77" spans="2:1023 1026:2047 2050:3071 3074:4095 4098:5119 5122:6143 6146:7167 7170:8191 8194:9215 9218:10239 10242:11263 11266:12287 12290:13311 13314:14335 14338:15359 15362:16383" x14ac:dyDescent="0.2">
      <c r="B77" s="13" t="s">
        <v>203</v>
      </c>
    </row>
    <row r="78" spans="2:1023 1026:2047 2050:3071 3074:4095 4098:5119 5122:6143 6146:7167 7170:8191 8194:9215 9218:10239 10242:11263 11266:12287 12290:13311 13314:14335 14338:15359 15362:16383" x14ac:dyDescent="0.2">
      <c r="B78" s="1" t="s">
        <v>204</v>
      </c>
    </row>
    <row r="80" spans="2:1023 1026:2047 2050:3071 3074:4095 4098:5119 5122:6143 6146:7167 7170:8191 8194:9215 9218:10239 10242:11263 11266:12287 12290:13311 13314:14335 14338:15359 15362:16383" x14ac:dyDescent="0.2">
      <c r="B80" s="12" t="s">
        <v>205</v>
      </c>
    </row>
    <row r="81" spans="2:4" x14ac:dyDescent="0.2">
      <c r="B81" s="1" t="s">
        <v>206</v>
      </c>
    </row>
    <row r="82" spans="2:4" x14ac:dyDescent="0.2">
      <c r="B82" s="12"/>
    </row>
    <row r="83" spans="2:4" x14ac:dyDescent="0.2">
      <c r="B83" s="12" t="s">
        <v>207</v>
      </c>
    </row>
    <row r="84" spans="2:4" x14ac:dyDescent="0.2">
      <c r="B84" s="1" t="s">
        <v>208</v>
      </c>
    </row>
    <row r="85" spans="2:4" x14ac:dyDescent="0.2">
      <c r="B85" s="1" t="s">
        <v>209</v>
      </c>
    </row>
    <row r="86" spans="2:4" x14ac:dyDescent="0.2">
      <c r="B86" s="1" t="s">
        <v>210</v>
      </c>
    </row>
    <row r="88" spans="2:4" x14ac:dyDescent="0.2">
      <c r="B88" s="1" t="s">
        <v>157</v>
      </c>
    </row>
    <row r="89" spans="2:4" x14ac:dyDescent="0.2">
      <c r="B89" s="1" t="s">
        <v>158</v>
      </c>
      <c r="C89" s="1" t="s">
        <v>159</v>
      </c>
    </row>
    <row r="90" spans="2:4" x14ac:dyDescent="0.2">
      <c r="C90" s="6">
        <f>+C14</f>
        <v>0</v>
      </c>
    </row>
    <row r="91" spans="2:4" x14ac:dyDescent="0.2">
      <c r="C91" s="1">
        <f>+F58</f>
        <v>13400</v>
      </c>
    </row>
    <row r="92" spans="2:4" ht="12.75" thickBot="1" x14ac:dyDescent="0.25">
      <c r="C92" s="9">
        <f>SUM(C90:C91)</f>
        <v>13400</v>
      </c>
    </row>
    <row r="93" spans="2:4" ht="12.75" thickTop="1" x14ac:dyDescent="0.2"/>
    <row r="95" spans="2:4" x14ac:dyDescent="0.2">
      <c r="B95" s="1" t="s">
        <v>161</v>
      </c>
      <c r="C95" s="1">
        <f>50000+17300</f>
        <v>67300</v>
      </c>
      <c r="D95" s="1" t="str">
        <f ca="1">_xlfn.FORMULATEXT(C95)</f>
        <v>=50000+17300</v>
      </c>
    </row>
    <row r="96" spans="2:4" x14ac:dyDescent="0.2">
      <c r="C96" s="6">
        <f>+C92</f>
        <v>13400</v>
      </c>
    </row>
    <row r="97" spans="2:5" ht="12.75" thickBot="1" x14ac:dyDescent="0.25">
      <c r="B97" s="1" t="s">
        <v>9</v>
      </c>
      <c r="C97" s="9">
        <f>SUM(C95:C96)</f>
        <v>80700</v>
      </c>
    </row>
    <row r="98" spans="2:5" ht="12.75" thickTop="1" x14ac:dyDescent="0.2"/>
    <row r="100" spans="2:5" x14ac:dyDescent="0.2">
      <c r="B100" s="11" t="s">
        <v>162</v>
      </c>
      <c r="C100" s="6">
        <f>+C95</f>
        <v>67300</v>
      </c>
      <c r="D100" s="1" t="str">
        <f ca="1">+_xlfn.FORMULATEXT(C100)</f>
        <v>=+C95</v>
      </c>
    </row>
    <row r="101" spans="2:5" x14ac:dyDescent="0.2">
      <c r="B101" s="11" t="s">
        <v>180</v>
      </c>
      <c r="C101" s="6">
        <f>+C96</f>
        <v>13400</v>
      </c>
      <c r="D101" s="1" t="str">
        <f ca="1">+_xlfn.FORMULATEXT(C101)</f>
        <v>=+C96</v>
      </c>
    </row>
    <row r="102" spans="2:5" x14ac:dyDescent="0.2">
      <c r="B102" s="11" t="s">
        <v>196</v>
      </c>
      <c r="C102" s="6">
        <f>+C68</f>
        <v>13900</v>
      </c>
    </row>
    <row r="103" spans="2:5" x14ac:dyDescent="0.2">
      <c r="B103" s="11" t="s">
        <v>197</v>
      </c>
      <c r="C103" s="6">
        <v>4000</v>
      </c>
    </row>
    <row r="104" spans="2:5" x14ac:dyDescent="0.2">
      <c r="B104" s="11" t="s">
        <v>184</v>
      </c>
      <c r="C104" s="6">
        <v>300</v>
      </c>
      <c r="E104" s="6"/>
    </row>
    <row r="105" spans="2:5" x14ac:dyDescent="0.2">
      <c r="B105" s="11" t="s">
        <v>183</v>
      </c>
      <c r="C105" s="6">
        <v>-200</v>
      </c>
    </row>
    <row r="106" spans="2:5" ht="12.75" thickBot="1" x14ac:dyDescent="0.25">
      <c r="C106" s="9">
        <f>SUM(C100:C105)</f>
        <v>98700</v>
      </c>
    </row>
    <row r="107" spans="2:5" ht="12.75" thickTop="1" x14ac:dyDescent="0.2"/>
    <row r="109" spans="2:5" x14ac:dyDescent="0.2">
      <c r="B109" s="1" t="s">
        <v>167</v>
      </c>
      <c r="E109" s="6">
        <f>+D28/1000</f>
        <v>154667.19364136606</v>
      </c>
    </row>
    <row r="110" spans="2:5" x14ac:dyDescent="0.2">
      <c r="B110" s="1" t="s">
        <v>168</v>
      </c>
      <c r="D110" s="5">
        <v>0.1</v>
      </c>
      <c r="E110" s="1">
        <f>-D110*E111</f>
        <v>9870</v>
      </c>
    </row>
    <row r="111" spans="2:5" x14ac:dyDescent="0.2">
      <c r="B111" s="1" t="s">
        <v>169</v>
      </c>
      <c r="E111" s="6">
        <f>-C106</f>
        <v>-98700</v>
      </c>
    </row>
    <row r="112" spans="2:5" ht="12.75" thickBot="1" x14ac:dyDescent="0.25">
      <c r="B112" s="1" t="s">
        <v>10</v>
      </c>
      <c r="E112" s="9">
        <f>SUM(E109:E111)</f>
        <v>65837.193641366059</v>
      </c>
    </row>
    <row r="113" spans="2:7" ht="12.75" thickTop="1" x14ac:dyDescent="0.2"/>
    <row r="115" spans="2:7" x14ac:dyDescent="0.2">
      <c r="B115" s="1" t="s">
        <v>199</v>
      </c>
      <c r="E115" s="6">
        <f>+C101</f>
        <v>13400</v>
      </c>
      <c r="G115" s="1" t="str">
        <f ca="1">_xlfn.FORMULATEXT(E115)</f>
        <v>=+C101</v>
      </c>
    </row>
    <row r="116" spans="2:7" x14ac:dyDescent="0.2">
      <c r="B116" s="1" t="s">
        <v>200</v>
      </c>
      <c r="E116" s="6">
        <f>+C102</f>
        <v>13900</v>
      </c>
      <c r="G116" s="1" t="str">
        <f t="shared" ref="G116:G121" ca="1" si="0">_xlfn.FORMULATEXT(E116)</f>
        <v>=+C102</v>
      </c>
    </row>
    <row r="117" spans="2:7" x14ac:dyDescent="0.2">
      <c r="B117" s="1" t="s">
        <v>201</v>
      </c>
      <c r="E117" s="6">
        <f>+C103</f>
        <v>4000</v>
      </c>
      <c r="G117" s="1" t="str">
        <f t="shared" ca="1" si="0"/>
        <v>=+C103</v>
      </c>
    </row>
    <row r="118" spans="2:7" x14ac:dyDescent="0.2">
      <c r="B118" s="1" t="s">
        <v>198</v>
      </c>
      <c r="E118" s="6">
        <f>+C104</f>
        <v>300</v>
      </c>
      <c r="G118" s="1" t="str">
        <f t="shared" ca="1" si="0"/>
        <v>=+C104</v>
      </c>
    </row>
    <row r="119" spans="2:7" x14ac:dyDescent="0.2">
      <c r="B119" s="1" t="s">
        <v>171</v>
      </c>
      <c r="E119" s="6">
        <v>50000</v>
      </c>
    </row>
    <row r="120" spans="2:7" x14ac:dyDescent="0.2">
      <c r="B120" s="1" t="s">
        <v>173</v>
      </c>
      <c r="E120" s="1">
        <v>17300</v>
      </c>
    </row>
    <row r="121" spans="2:7" x14ac:dyDescent="0.2">
      <c r="B121" s="1" t="s">
        <v>170</v>
      </c>
      <c r="E121" s="6">
        <f>+E112</f>
        <v>65837.193641366059</v>
      </c>
      <c r="G121" s="1" t="str">
        <f t="shared" ca="1" si="0"/>
        <v>=+E112</v>
      </c>
    </row>
    <row r="122" spans="2:7" x14ac:dyDescent="0.2">
      <c r="C122" s="1" t="s">
        <v>202</v>
      </c>
      <c r="E122" s="6"/>
      <c r="F122" s="6">
        <f>-C105</f>
        <v>200</v>
      </c>
      <c r="G122" s="1" t="str">
        <f ca="1">_xlfn.FORMULATEXT(F122)</f>
        <v>=-C105</v>
      </c>
    </row>
    <row r="123" spans="2:7" x14ac:dyDescent="0.2">
      <c r="C123" s="1" t="s">
        <v>176</v>
      </c>
      <c r="F123" s="6">
        <f>+E109</f>
        <v>154667.19364136606</v>
      </c>
      <c r="G123" s="1" t="str">
        <f ca="1">_xlfn.FORMULATEXT(F123)</f>
        <v>=+E109</v>
      </c>
    </row>
    <row r="124" spans="2:7" x14ac:dyDescent="0.2">
      <c r="C124" s="1" t="s">
        <v>177</v>
      </c>
      <c r="F124" s="6">
        <f>+E110</f>
        <v>9870</v>
      </c>
      <c r="G124" s="1" t="str">
        <f ca="1">_xlfn.FORMULATEXT(F124)</f>
        <v>=+E110</v>
      </c>
    </row>
    <row r="125" spans="2:7" x14ac:dyDescent="0.2">
      <c r="B125" s="1" t="s">
        <v>178</v>
      </c>
    </row>
  </sheetData>
  <hyperlinks>
    <hyperlink ref="A1" location="Main!A1" display="Main" xr:uid="{0FF5A724-04AE-4440-8405-A0188416E5C9}"/>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FAD70-591F-4BC3-9FA0-174A721A52F6}">
  <dimension ref="A1:F62"/>
  <sheetViews>
    <sheetView zoomScale="220" zoomScaleNormal="220" workbookViewId="0"/>
  </sheetViews>
  <sheetFormatPr defaultRowHeight="12" x14ac:dyDescent="0.2"/>
  <cols>
    <col min="1" max="16384" width="9.140625" style="1"/>
  </cols>
  <sheetData>
    <row r="1" spans="1:5" ht="15" x14ac:dyDescent="0.25">
      <c r="A1" s="2" t="s">
        <v>0</v>
      </c>
    </row>
    <row r="2" spans="1:5" x14ac:dyDescent="0.2">
      <c r="B2" s="1" t="s">
        <v>211</v>
      </c>
    </row>
    <row r="4" spans="1:5" x14ac:dyDescent="0.2">
      <c r="C4" s="1" t="s">
        <v>247</v>
      </c>
      <c r="D4" s="1" t="s">
        <v>248</v>
      </c>
    </row>
    <row r="5" spans="1:5" x14ac:dyDescent="0.2">
      <c r="B5" s="1" t="s">
        <v>48</v>
      </c>
      <c r="D5" s="1">
        <v>20000</v>
      </c>
    </row>
    <row r="6" spans="1:5" x14ac:dyDescent="0.2">
      <c r="B6" s="1" t="s">
        <v>134</v>
      </c>
      <c r="D6" s="1">
        <v>8400</v>
      </c>
    </row>
    <row r="8" spans="1:5" x14ac:dyDescent="0.2">
      <c r="B8" s="1" t="s">
        <v>251</v>
      </c>
      <c r="D8" s="1">
        <f>0.85*D5</f>
        <v>17000</v>
      </c>
      <c r="E8" s="1" t="s">
        <v>249</v>
      </c>
    </row>
    <row r="9" spans="1:5" x14ac:dyDescent="0.2">
      <c r="B9" s="1" t="s">
        <v>45</v>
      </c>
      <c r="D9" s="1">
        <v>5200</v>
      </c>
      <c r="E9" s="1" t="s">
        <v>250</v>
      </c>
    </row>
    <row r="10" spans="1:5" x14ac:dyDescent="0.2">
      <c r="B10" s="1" t="s">
        <v>48</v>
      </c>
      <c r="D10" s="1">
        <f>0.5*4000</f>
        <v>2000</v>
      </c>
      <c r="E10" s="1" t="str">
        <f ca="1">_xlfn.FORMULATEXT(D10)</f>
        <v>=0.5*4000</v>
      </c>
    </row>
    <row r="11" spans="1:5" x14ac:dyDescent="0.2">
      <c r="B11" s="1" t="s">
        <v>55</v>
      </c>
      <c r="D11" s="1">
        <f>(5.2-0.5)*4000</f>
        <v>18800</v>
      </c>
      <c r="E11" s="1" t="str">
        <f ca="1">_xlfn.FORMULATEXT(D11)</f>
        <v>=(5.2-0.5)*4000</v>
      </c>
    </row>
    <row r="12" spans="1:5" x14ac:dyDescent="0.2">
      <c r="B12" s="1" t="s">
        <v>252</v>
      </c>
      <c r="D12" s="1">
        <v>2400</v>
      </c>
    </row>
    <row r="13" spans="1:5" x14ac:dyDescent="0.2">
      <c r="B13" s="1" t="s">
        <v>253</v>
      </c>
      <c r="D13" s="1">
        <v>300</v>
      </c>
    </row>
    <row r="14" spans="1:5" x14ac:dyDescent="0.2">
      <c r="B14" s="1" t="s">
        <v>254</v>
      </c>
      <c r="D14" s="1">
        <v>100</v>
      </c>
    </row>
    <row r="15" spans="1:5" x14ac:dyDescent="0.2">
      <c r="B15" s="1" t="s">
        <v>255</v>
      </c>
      <c r="D15" s="1">
        <v>480</v>
      </c>
      <c r="E15" s="1" t="s">
        <v>256</v>
      </c>
    </row>
    <row r="16" spans="1:5" x14ac:dyDescent="0.2">
      <c r="B16" s="1" t="s">
        <v>257</v>
      </c>
      <c r="D16" s="1">
        <f>5%*7000</f>
        <v>350</v>
      </c>
      <c r="E16" s="1" t="s">
        <v>256</v>
      </c>
    </row>
    <row r="17" spans="2:5" x14ac:dyDescent="0.2">
      <c r="B17" s="1" t="s">
        <v>258</v>
      </c>
      <c r="D17" s="1">
        <v>2225</v>
      </c>
      <c r="E17" s="1" t="s">
        <v>259</v>
      </c>
    </row>
    <row r="19" spans="2:5" x14ac:dyDescent="0.2">
      <c r="B19" s="1" t="s">
        <v>260</v>
      </c>
    </row>
    <row r="20" spans="2:5" x14ac:dyDescent="0.2">
      <c r="B20" s="1" t="s">
        <v>261</v>
      </c>
      <c r="D20" s="6">
        <f>D9</f>
        <v>5200</v>
      </c>
    </row>
    <row r="21" spans="2:5" x14ac:dyDescent="0.2">
      <c r="B21" s="1" t="s">
        <v>262</v>
      </c>
      <c r="D21" s="6">
        <f>D17</f>
        <v>2225</v>
      </c>
    </row>
    <row r="22" spans="2:5" x14ac:dyDescent="0.2">
      <c r="B22" s="1" t="s">
        <v>263</v>
      </c>
      <c r="D22" s="6">
        <f>SUM(D10:D11)</f>
        <v>20800</v>
      </c>
    </row>
    <row r="23" spans="2:5" x14ac:dyDescent="0.2">
      <c r="B23" s="1" t="s">
        <v>264</v>
      </c>
      <c r="D23" s="6">
        <f>D12</f>
        <v>2400</v>
      </c>
    </row>
    <row r="24" spans="2:5" ht="12.75" thickBot="1" x14ac:dyDescent="0.25">
      <c r="D24" s="9">
        <f>SUM(D20:D23)</f>
        <v>30625</v>
      </c>
    </row>
    <row r="25" spans="2:5" ht="12.75" thickTop="1" x14ac:dyDescent="0.2">
      <c r="D25" s="6"/>
    </row>
    <row r="26" spans="2:5" x14ac:dyDescent="0.2">
      <c r="D26" s="6"/>
    </row>
    <row r="27" spans="2:5" x14ac:dyDescent="0.2">
      <c r="B27" s="1" t="s">
        <v>265</v>
      </c>
      <c r="D27" s="6"/>
    </row>
    <row r="28" spans="2:5" x14ac:dyDescent="0.2">
      <c r="C28" s="1" t="s">
        <v>53</v>
      </c>
      <c r="D28" s="6" t="s">
        <v>52</v>
      </c>
      <c r="E28" s="1" t="s">
        <v>266</v>
      </c>
    </row>
    <row r="29" spans="2:5" x14ac:dyDescent="0.2">
      <c r="B29" s="1" t="s">
        <v>51</v>
      </c>
      <c r="C29" s="6">
        <v>7500</v>
      </c>
      <c r="D29" s="6">
        <v>5200</v>
      </c>
      <c r="E29" s="6">
        <f>C29-D29</f>
        <v>2300</v>
      </c>
    </row>
    <row r="30" spans="2:5" x14ac:dyDescent="0.2">
      <c r="B30" s="1" t="s">
        <v>267</v>
      </c>
      <c r="C30" s="6">
        <v>3000</v>
      </c>
      <c r="D30" s="6">
        <v>2400</v>
      </c>
      <c r="E30" s="6">
        <f t="shared" ref="E30" si="0">C30-D30</f>
        <v>600</v>
      </c>
    </row>
    <row r="31" spans="2:5" x14ac:dyDescent="0.2">
      <c r="B31" s="1" t="s">
        <v>268</v>
      </c>
      <c r="C31" s="6">
        <v>800</v>
      </c>
      <c r="D31" s="6">
        <v>0</v>
      </c>
      <c r="E31" s="6">
        <f>C31-D31</f>
        <v>800</v>
      </c>
    </row>
    <row r="32" spans="2:5" x14ac:dyDescent="0.2">
      <c r="B32" s="1" t="s">
        <v>187</v>
      </c>
      <c r="C32" s="6">
        <f>3100*0.95</f>
        <v>2945</v>
      </c>
      <c r="D32" s="6">
        <v>2200</v>
      </c>
      <c r="E32" s="6">
        <f t="shared" ref="E32" si="1">C32-D32</f>
        <v>745</v>
      </c>
    </row>
    <row r="33" spans="2:6" x14ac:dyDescent="0.2">
      <c r="B33" s="1" t="s">
        <v>269</v>
      </c>
      <c r="C33" s="6">
        <v>-6500</v>
      </c>
      <c r="D33" s="6">
        <v>-7200</v>
      </c>
      <c r="E33" s="6">
        <f>C33-D33</f>
        <v>700</v>
      </c>
    </row>
    <row r="34" spans="2:6" x14ac:dyDescent="0.2">
      <c r="B34" s="1" t="s">
        <v>270</v>
      </c>
      <c r="C34" s="6">
        <v>-500</v>
      </c>
      <c r="D34" s="6"/>
      <c r="E34" s="6">
        <f>C34-D34</f>
        <v>-500</v>
      </c>
    </row>
    <row r="35" spans="2:6" ht="12.75" thickBot="1" x14ac:dyDescent="0.25">
      <c r="C35" s="14"/>
      <c r="D35" s="14"/>
      <c r="E35" s="9">
        <f>SUM(E29:E34)</f>
        <v>4645</v>
      </c>
    </row>
    <row r="36" spans="2:6" ht="12.75" thickTop="1" x14ac:dyDescent="0.2">
      <c r="B36" s="1" t="s">
        <v>272</v>
      </c>
      <c r="C36" s="14"/>
      <c r="D36" s="14"/>
      <c r="E36" s="14">
        <f>20000+8400</f>
        <v>28400</v>
      </c>
      <c r="F36" s="1" t="str">
        <f ca="1">_xlfn.FORMULATEXT(E36)</f>
        <v>=20000+8400</v>
      </c>
    </row>
    <row r="37" spans="2:6" x14ac:dyDescent="0.2">
      <c r="B37" s="1" t="s">
        <v>271</v>
      </c>
      <c r="C37" s="14"/>
      <c r="D37" s="14"/>
      <c r="E37" s="14">
        <f>E35+E36</f>
        <v>33045</v>
      </c>
      <c r="F37" s="1" t="str">
        <f ca="1">_xlfn.FORMULATEXT(E37)</f>
        <v>=E35+E36</v>
      </c>
    </row>
    <row r="38" spans="2:6" x14ac:dyDescent="0.2">
      <c r="C38" s="14"/>
      <c r="D38" s="14"/>
      <c r="E38" s="14"/>
    </row>
    <row r="39" spans="2:6" x14ac:dyDescent="0.2">
      <c r="B39" s="1" t="s">
        <v>273</v>
      </c>
      <c r="C39" s="14"/>
      <c r="D39" s="14"/>
      <c r="E39" s="14"/>
    </row>
    <row r="40" spans="2:6" x14ac:dyDescent="0.2">
      <c r="B40" s="1" t="s">
        <v>274</v>
      </c>
      <c r="D40" s="6"/>
      <c r="E40" s="6">
        <f>D24</f>
        <v>30625</v>
      </c>
    </row>
    <row r="41" spans="2:6" x14ac:dyDescent="0.2">
      <c r="B41" s="1" t="s">
        <v>230</v>
      </c>
      <c r="D41" s="5">
        <f>0.15</f>
        <v>0.15</v>
      </c>
      <c r="E41" s="6">
        <f>-D41*E42</f>
        <v>4956.75</v>
      </c>
    </row>
    <row r="42" spans="2:6" x14ac:dyDescent="0.2">
      <c r="B42" s="1" t="s">
        <v>9</v>
      </c>
      <c r="D42" s="6"/>
      <c r="E42" s="6">
        <f>-E37</f>
        <v>-33045</v>
      </c>
    </row>
    <row r="43" spans="2:6" x14ac:dyDescent="0.2">
      <c r="B43" s="1" t="s">
        <v>10</v>
      </c>
      <c r="D43" s="6"/>
      <c r="E43" s="6">
        <f>SUM(E40:E42)</f>
        <v>2536.75</v>
      </c>
    </row>
    <row r="44" spans="2:6" x14ac:dyDescent="0.2">
      <c r="D44" s="6"/>
      <c r="E44" s="6"/>
    </row>
    <row r="45" spans="2:6" x14ac:dyDescent="0.2">
      <c r="D45" s="6"/>
      <c r="E45" s="6">
        <f>SUM(E46:E58)</f>
        <v>36081.75</v>
      </c>
      <c r="F45" s="6">
        <f>SUM(F46:F58)</f>
        <v>36081.75</v>
      </c>
    </row>
    <row r="46" spans="2:6" x14ac:dyDescent="0.2">
      <c r="B46" s="1" t="s">
        <v>275</v>
      </c>
      <c r="D46" s="6"/>
      <c r="E46" s="15">
        <f>'WSE28.2'!D5</f>
        <v>20000</v>
      </c>
      <c r="F46" s="13"/>
    </row>
    <row r="47" spans="2:6" x14ac:dyDescent="0.2">
      <c r="B47" s="1" t="s">
        <v>173</v>
      </c>
      <c r="D47" s="6"/>
      <c r="E47" s="15">
        <f>D6</f>
        <v>8400</v>
      </c>
      <c r="F47" s="13"/>
    </row>
    <row r="48" spans="2:6" x14ac:dyDescent="0.2">
      <c r="B48" s="1" t="s">
        <v>170</v>
      </c>
      <c r="D48" s="6"/>
      <c r="E48" s="15">
        <f>E43</f>
        <v>2536.75</v>
      </c>
      <c r="F48" s="13"/>
    </row>
    <row r="49" spans="2:6" x14ac:dyDescent="0.2">
      <c r="B49" s="1" t="s">
        <v>174</v>
      </c>
      <c r="D49" s="6"/>
      <c r="E49" s="15">
        <f>E29</f>
        <v>2300</v>
      </c>
      <c r="F49" s="13"/>
    </row>
    <row r="50" spans="2:6" x14ac:dyDescent="0.2">
      <c r="B50" s="1" t="s">
        <v>278</v>
      </c>
      <c r="D50" s="6"/>
      <c r="E50" s="15">
        <f>E32</f>
        <v>745</v>
      </c>
      <c r="F50" s="13"/>
    </row>
    <row r="51" spans="2:6" x14ac:dyDescent="0.2">
      <c r="B51" s="1" t="s">
        <v>280</v>
      </c>
      <c r="D51" s="6"/>
      <c r="E51" s="15">
        <f>E31</f>
        <v>800</v>
      </c>
      <c r="F51" s="13"/>
    </row>
    <row r="52" spans="2:6" x14ac:dyDescent="0.2">
      <c r="B52" s="1" t="s">
        <v>281</v>
      </c>
      <c r="D52" s="6"/>
      <c r="E52" s="15">
        <f>E30</f>
        <v>600</v>
      </c>
      <c r="F52" s="13"/>
    </row>
    <row r="53" spans="2:6" x14ac:dyDescent="0.2">
      <c r="B53" s="1" t="s">
        <v>75</v>
      </c>
      <c r="D53" s="6"/>
      <c r="E53" s="15">
        <f>E33</f>
        <v>700</v>
      </c>
      <c r="F53" s="13"/>
    </row>
    <row r="54" spans="2:6" x14ac:dyDescent="0.2">
      <c r="C54" s="1" t="s">
        <v>279</v>
      </c>
      <c r="D54" s="6"/>
      <c r="E54" s="15"/>
      <c r="F54" s="15">
        <f>-E34</f>
        <v>500</v>
      </c>
    </row>
    <row r="55" spans="2:6" x14ac:dyDescent="0.2">
      <c r="C55" s="1" t="s">
        <v>276</v>
      </c>
      <c r="D55" s="6"/>
      <c r="E55" s="6"/>
      <c r="F55" s="6">
        <f>E40</f>
        <v>30625</v>
      </c>
    </row>
    <row r="56" spans="2:6" x14ac:dyDescent="0.2">
      <c r="C56" s="1" t="s">
        <v>277</v>
      </c>
      <c r="D56" s="6"/>
      <c r="E56" s="6"/>
      <c r="F56" s="6">
        <f>E41</f>
        <v>4956.75</v>
      </c>
    </row>
    <row r="57" spans="2:6" x14ac:dyDescent="0.2">
      <c r="B57" s="1" t="s">
        <v>282</v>
      </c>
      <c r="D57" s="6"/>
      <c r="E57" s="6"/>
      <c r="F57" s="6"/>
    </row>
    <row r="58" spans="2:6" x14ac:dyDescent="0.2">
      <c r="D58" s="6"/>
      <c r="E58" s="6"/>
      <c r="F58" s="6"/>
    </row>
    <row r="59" spans="2:6" x14ac:dyDescent="0.2">
      <c r="D59" s="6"/>
    </row>
    <row r="60" spans="2:6" x14ac:dyDescent="0.2">
      <c r="D60" s="6"/>
    </row>
    <row r="61" spans="2:6" x14ac:dyDescent="0.2">
      <c r="D61" s="6"/>
    </row>
    <row r="62" spans="2:6" x14ac:dyDescent="0.2">
      <c r="D62" s="6"/>
    </row>
  </sheetData>
  <hyperlinks>
    <hyperlink ref="A1" location="Main!A1" display="Main" xr:uid="{F3270CAB-7F34-4159-BC2F-721DE9444CA1}"/>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DA50D-139E-4A28-AEBE-332F711327D4}">
  <dimension ref="A1:F70"/>
  <sheetViews>
    <sheetView zoomScale="160" zoomScaleNormal="160" workbookViewId="0"/>
  </sheetViews>
  <sheetFormatPr defaultRowHeight="12" x14ac:dyDescent="0.2"/>
  <cols>
    <col min="1" max="16384" width="9.140625" style="1"/>
  </cols>
  <sheetData>
    <row r="1" spans="1:5" ht="15" x14ac:dyDescent="0.25">
      <c r="A1" s="2" t="s">
        <v>0</v>
      </c>
    </row>
    <row r="2" spans="1:5" x14ac:dyDescent="0.2">
      <c r="B2" s="1" t="s">
        <v>283</v>
      </c>
    </row>
    <row r="3" spans="1:5" x14ac:dyDescent="0.2">
      <c r="B3" s="1" t="s">
        <v>92</v>
      </c>
      <c r="C3" s="4">
        <v>45657</v>
      </c>
    </row>
    <row r="5" spans="1:5" x14ac:dyDescent="0.2">
      <c r="B5" s="1" t="s">
        <v>287</v>
      </c>
      <c r="D5" s="5">
        <v>0.8</v>
      </c>
      <c r="E5" s="5">
        <v>0.7</v>
      </c>
    </row>
    <row r="6" spans="1:5" x14ac:dyDescent="0.2">
      <c r="C6" s="1" t="s">
        <v>284</v>
      </c>
      <c r="D6" s="1" t="s">
        <v>285</v>
      </c>
      <c r="E6" s="1" t="s">
        <v>286</v>
      </c>
    </row>
    <row r="7" spans="1:5" x14ac:dyDescent="0.2">
      <c r="B7" s="1" t="s">
        <v>48</v>
      </c>
      <c r="D7" s="6">
        <v>2000</v>
      </c>
      <c r="E7" s="6">
        <v>5500</v>
      </c>
    </row>
    <row r="8" spans="1:5" x14ac:dyDescent="0.2">
      <c r="B8" s="1" t="s">
        <v>55</v>
      </c>
      <c r="D8" s="6">
        <v>1000</v>
      </c>
      <c r="E8" s="6">
        <v>2000</v>
      </c>
    </row>
    <row r="9" spans="1:5" x14ac:dyDescent="0.2">
      <c r="B9" s="1" t="s">
        <v>289</v>
      </c>
      <c r="D9" s="6">
        <v>4500</v>
      </c>
      <c r="E9" s="6">
        <v>3700</v>
      </c>
    </row>
    <row r="10" spans="1:5" x14ac:dyDescent="0.2">
      <c r="B10" s="1" t="s">
        <v>134</v>
      </c>
      <c r="D10" s="6">
        <v>7500</v>
      </c>
      <c r="E10" s="6">
        <v>-2700</v>
      </c>
    </row>
    <row r="11" spans="1:5" ht="12.75" thickBot="1" x14ac:dyDescent="0.25">
      <c r="B11" s="1" t="s">
        <v>288</v>
      </c>
      <c r="D11" s="9">
        <f>SUM(D7:D10)</f>
        <v>15000</v>
      </c>
      <c r="E11" s="9">
        <f>SUM(E7:E10)</f>
        <v>8500</v>
      </c>
    </row>
    <row r="12" spans="1:5" ht="12.75" thickTop="1" x14ac:dyDescent="0.2">
      <c r="D12" s="6"/>
      <c r="E12" s="6"/>
    </row>
    <row r="13" spans="1:5" x14ac:dyDescent="0.2">
      <c r="D13" s="6"/>
      <c r="E13" s="6"/>
    </row>
    <row r="14" spans="1:5" ht="12.75" thickBot="1" x14ac:dyDescent="0.25">
      <c r="B14" s="1" t="s">
        <v>261</v>
      </c>
      <c r="D14" s="9">
        <v>16000</v>
      </c>
      <c r="E14" s="6">
        <v>4200</v>
      </c>
    </row>
    <row r="15" spans="1:5" ht="12.75" thickTop="1" x14ac:dyDescent="0.2"/>
    <row r="16" spans="1:5" x14ac:dyDescent="0.2">
      <c r="B16" s="1" t="s">
        <v>265</v>
      </c>
      <c r="D16" s="6"/>
    </row>
    <row r="17" spans="2:6" x14ac:dyDescent="0.2">
      <c r="C17" s="1" t="s">
        <v>53</v>
      </c>
      <c r="D17" s="6" t="s">
        <v>52</v>
      </c>
      <c r="E17" s="1" t="s">
        <v>266</v>
      </c>
    </row>
    <row r="18" spans="2:6" x14ac:dyDescent="0.2">
      <c r="B18" s="1" t="s">
        <v>51</v>
      </c>
      <c r="C18" s="6">
        <v>5600</v>
      </c>
      <c r="D18" s="6">
        <v>3000</v>
      </c>
      <c r="E18" s="6">
        <f>C18-D18</f>
        <v>2600</v>
      </c>
    </row>
    <row r="19" spans="2:6" ht="12.75" thickBot="1" x14ac:dyDescent="0.25">
      <c r="C19" s="14"/>
      <c r="D19" s="14"/>
      <c r="E19" s="9">
        <f>SUM(E18:E18)</f>
        <v>2600</v>
      </c>
    </row>
    <row r="20" spans="2:6" ht="12.75" thickTop="1" x14ac:dyDescent="0.2">
      <c r="B20" s="1" t="s">
        <v>272</v>
      </c>
      <c r="C20" s="14"/>
      <c r="D20" s="14"/>
      <c r="E20" s="14">
        <f>D11</f>
        <v>15000</v>
      </c>
      <c r="F20" s="1" t="str">
        <f ca="1">_xlfn.FORMULATEXT(E20)</f>
        <v>=D11</v>
      </c>
    </row>
    <row r="21" spans="2:6" x14ac:dyDescent="0.2">
      <c r="B21" s="1" t="s">
        <v>271</v>
      </c>
      <c r="C21" s="14"/>
      <c r="D21" s="14"/>
      <c r="E21" s="14">
        <f>E19+E20</f>
        <v>17600</v>
      </c>
      <c r="F21" s="1" t="str">
        <f ca="1">_xlfn.FORMULATEXT(E21)</f>
        <v>=E19+E20</v>
      </c>
    </row>
    <row r="22" spans="2:6" x14ac:dyDescent="0.2">
      <c r="C22" s="14"/>
      <c r="D22" s="14"/>
      <c r="E22" s="14"/>
    </row>
    <row r="23" spans="2:6" x14ac:dyDescent="0.2">
      <c r="B23" s="1" t="s">
        <v>273</v>
      </c>
      <c r="C23" s="14"/>
      <c r="D23" s="14"/>
      <c r="E23" s="14"/>
    </row>
    <row r="24" spans="2:6" x14ac:dyDescent="0.2">
      <c r="B24" s="1" t="s">
        <v>274</v>
      </c>
      <c r="D24" s="6"/>
      <c r="E24" s="6">
        <f>D14</f>
        <v>16000</v>
      </c>
    </row>
    <row r="25" spans="2:6" x14ac:dyDescent="0.2">
      <c r="B25" s="1" t="s">
        <v>230</v>
      </c>
      <c r="D25" s="5">
        <f>1-D5</f>
        <v>0.19999999999999996</v>
      </c>
      <c r="E25" s="6">
        <f>-D25*E26</f>
        <v>3519.9999999999991</v>
      </c>
    </row>
    <row r="26" spans="2:6" x14ac:dyDescent="0.2">
      <c r="B26" s="1" t="s">
        <v>9</v>
      </c>
      <c r="D26" s="6"/>
      <c r="E26" s="6">
        <f>-E21</f>
        <v>-17600</v>
      </c>
    </row>
    <row r="27" spans="2:6" x14ac:dyDescent="0.2">
      <c r="B27" s="1" t="s">
        <v>10</v>
      </c>
      <c r="D27" s="6"/>
      <c r="E27" s="6">
        <f>SUM(E24:E26)</f>
        <v>1920</v>
      </c>
    </row>
    <row r="29" spans="2:6" x14ac:dyDescent="0.2">
      <c r="B29" s="1" t="s">
        <v>275</v>
      </c>
      <c r="D29" s="6"/>
      <c r="E29" s="15">
        <f>D7</f>
        <v>2000</v>
      </c>
      <c r="F29" s="13"/>
    </row>
    <row r="30" spans="2:6" x14ac:dyDescent="0.2">
      <c r="B30" s="1" t="s">
        <v>74</v>
      </c>
      <c r="D30" s="6"/>
      <c r="E30" s="15">
        <f>D8</f>
        <v>1000</v>
      </c>
      <c r="F30" s="13"/>
    </row>
    <row r="31" spans="2:6" x14ac:dyDescent="0.2">
      <c r="B31" s="1" t="s">
        <v>290</v>
      </c>
      <c r="D31" s="6"/>
      <c r="E31" s="15">
        <f>D9</f>
        <v>4500</v>
      </c>
      <c r="F31" s="13"/>
    </row>
    <row r="32" spans="2:6" x14ac:dyDescent="0.2">
      <c r="B32" s="1" t="s">
        <v>173</v>
      </c>
      <c r="D32" s="6"/>
      <c r="E32" s="15">
        <f>D10</f>
        <v>7500</v>
      </c>
      <c r="F32" s="13"/>
    </row>
    <row r="33" spans="2:6" x14ac:dyDescent="0.2">
      <c r="B33" s="1" t="s">
        <v>174</v>
      </c>
      <c r="D33" s="6"/>
      <c r="E33" s="15">
        <f>E18</f>
        <v>2600</v>
      </c>
      <c r="F33" s="13"/>
    </row>
    <row r="34" spans="2:6" x14ac:dyDescent="0.2">
      <c r="B34" s="1" t="s">
        <v>292</v>
      </c>
      <c r="D34" s="6"/>
      <c r="E34" s="15">
        <f>E27</f>
        <v>1920</v>
      </c>
      <c r="F34" s="13"/>
    </row>
    <row r="35" spans="2:6" x14ac:dyDescent="0.2">
      <c r="C35" s="1" t="s">
        <v>276</v>
      </c>
      <c r="D35" s="6"/>
      <c r="E35" s="6"/>
      <c r="F35" s="6">
        <f>E24</f>
        <v>16000</v>
      </c>
    </row>
    <row r="36" spans="2:6" x14ac:dyDescent="0.2">
      <c r="C36" s="1" t="s">
        <v>277</v>
      </c>
      <c r="D36" s="6"/>
      <c r="E36" s="6"/>
      <c r="F36" s="6">
        <f>E25</f>
        <v>3519.9999999999991</v>
      </c>
    </row>
    <row r="37" spans="2:6" x14ac:dyDescent="0.2">
      <c r="B37" s="1" t="s">
        <v>282</v>
      </c>
      <c r="D37" s="6"/>
      <c r="E37" s="6"/>
      <c r="F37" s="6"/>
    </row>
    <row r="41" spans="2:6" x14ac:dyDescent="0.2">
      <c r="B41" s="1" t="s">
        <v>286</v>
      </c>
      <c r="D41" s="6"/>
      <c r="E41" s="6"/>
    </row>
    <row r="42" spans="2:6" ht="12.75" thickBot="1" x14ac:dyDescent="0.25">
      <c r="B42" s="1" t="s">
        <v>261</v>
      </c>
      <c r="D42" s="9">
        <f>E14</f>
        <v>4200</v>
      </c>
      <c r="E42" s="6"/>
    </row>
    <row r="43" spans="2:6" ht="12.75" thickTop="1" x14ac:dyDescent="0.2"/>
    <row r="44" spans="2:6" x14ac:dyDescent="0.2">
      <c r="B44" s="1" t="s">
        <v>265</v>
      </c>
      <c r="D44" s="6"/>
    </row>
    <row r="45" spans="2:6" x14ac:dyDescent="0.2">
      <c r="C45" s="1" t="s">
        <v>53</v>
      </c>
      <c r="D45" s="6" t="s">
        <v>52</v>
      </c>
      <c r="E45" s="1" t="s">
        <v>266</v>
      </c>
    </row>
    <row r="46" spans="2:6" x14ac:dyDescent="0.2">
      <c r="B46" s="1" t="s">
        <v>252</v>
      </c>
      <c r="C46" s="6"/>
      <c r="D46" s="6"/>
      <c r="E46" s="6">
        <v>-600</v>
      </c>
    </row>
    <row r="47" spans="2:6" ht="12.75" thickBot="1" x14ac:dyDescent="0.25">
      <c r="C47" s="14"/>
      <c r="D47" s="14"/>
      <c r="E47" s="9">
        <f>SUM(E46:E46)</f>
        <v>-600</v>
      </c>
    </row>
    <row r="48" spans="2:6" ht="12.75" thickTop="1" x14ac:dyDescent="0.2">
      <c r="B48" s="1" t="s">
        <v>272</v>
      </c>
      <c r="C48" s="14"/>
      <c r="D48" s="14"/>
      <c r="E48" s="14">
        <f>E11</f>
        <v>8500</v>
      </c>
      <c r="F48" s="1" t="str">
        <f ca="1">_xlfn.FORMULATEXT(E48)</f>
        <v>=E11</v>
      </c>
    </row>
    <row r="49" spans="2:6" x14ac:dyDescent="0.2">
      <c r="B49" s="1" t="s">
        <v>271</v>
      </c>
      <c r="C49" s="14"/>
      <c r="D49" s="14"/>
      <c r="E49" s="14">
        <f>E47+E48</f>
        <v>7900</v>
      </c>
      <c r="F49" s="1" t="str">
        <f ca="1">_xlfn.FORMULATEXT(E49)</f>
        <v>=E47+E48</v>
      </c>
    </row>
    <row r="50" spans="2:6" x14ac:dyDescent="0.2">
      <c r="C50" s="14"/>
      <c r="D50" s="14"/>
      <c r="E50" s="14"/>
    </row>
    <row r="51" spans="2:6" x14ac:dyDescent="0.2">
      <c r="B51" s="1" t="s">
        <v>273</v>
      </c>
      <c r="C51" s="14"/>
      <c r="D51" s="14"/>
      <c r="E51" s="14"/>
    </row>
    <row r="52" spans="2:6" x14ac:dyDescent="0.2">
      <c r="B52" s="1" t="s">
        <v>274</v>
      </c>
      <c r="D52" s="6"/>
      <c r="E52" s="6">
        <f>D42</f>
        <v>4200</v>
      </c>
    </row>
    <row r="53" spans="2:6" x14ac:dyDescent="0.2">
      <c r="B53" s="1" t="s">
        <v>230</v>
      </c>
      <c r="D53" s="5">
        <v>0.3</v>
      </c>
      <c r="E53" s="6">
        <f>-D53*E54</f>
        <v>2370</v>
      </c>
    </row>
    <row r="54" spans="2:6" x14ac:dyDescent="0.2">
      <c r="B54" s="1" t="s">
        <v>9</v>
      </c>
      <c r="D54" s="6"/>
      <c r="E54" s="6">
        <f>-E49</f>
        <v>-7900</v>
      </c>
    </row>
    <row r="55" spans="2:6" x14ac:dyDescent="0.2">
      <c r="B55" s="1" t="s">
        <v>10</v>
      </c>
      <c r="D55" s="6"/>
      <c r="E55" s="6">
        <f>SUM(E52:E54)</f>
        <v>-1330</v>
      </c>
    </row>
    <row r="56" spans="2:6" x14ac:dyDescent="0.2">
      <c r="D56" s="6"/>
      <c r="E56" s="6"/>
    </row>
    <row r="57" spans="2:6" x14ac:dyDescent="0.2">
      <c r="B57" s="1" t="s">
        <v>291</v>
      </c>
      <c r="D57" s="6"/>
      <c r="E57" s="6"/>
    </row>
    <row r="58" spans="2:6" x14ac:dyDescent="0.2">
      <c r="D58" s="6"/>
      <c r="E58" s="6"/>
    </row>
    <row r="59" spans="2:6" x14ac:dyDescent="0.2">
      <c r="D59" s="6"/>
      <c r="E59" s="6"/>
    </row>
    <row r="61" spans="2:6" x14ac:dyDescent="0.2">
      <c r="D61" s="6"/>
      <c r="E61" s="6">
        <f>SUM(E62:E71)</f>
        <v>11200</v>
      </c>
      <c r="F61" s="6">
        <f>SUM(F62:F71)</f>
        <v>11200</v>
      </c>
    </row>
    <row r="62" spans="2:6" x14ac:dyDescent="0.2">
      <c r="B62" s="1" t="s">
        <v>275</v>
      </c>
      <c r="D62" s="6"/>
      <c r="E62" s="15">
        <f>E7</f>
        <v>5500</v>
      </c>
      <c r="F62" s="13"/>
    </row>
    <row r="63" spans="2:6" x14ac:dyDescent="0.2">
      <c r="B63" s="1" t="s">
        <v>74</v>
      </c>
      <c r="D63" s="6"/>
      <c r="E63" s="15">
        <f>E8</f>
        <v>2000</v>
      </c>
      <c r="F63" s="13"/>
    </row>
    <row r="64" spans="2:6" x14ac:dyDescent="0.2">
      <c r="B64" s="1" t="s">
        <v>290</v>
      </c>
      <c r="D64" s="6"/>
      <c r="E64" s="15">
        <f>E9</f>
        <v>3700</v>
      </c>
      <c r="F64" s="13"/>
    </row>
    <row r="65" spans="2:6" x14ac:dyDescent="0.2">
      <c r="C65" s="1" t="s">
        <v>295</v>
      </c>
      <c r="D65" s="6"/>
      <c r="F65" s="15">
        <f>-E46</f>
        <v>600</v>
      </c>
    </row>
    <row r="66" spans="2:6" x14ac:dyDescent="0.2">
      <c r="C66" s="1" t="s">
        <v>294</v>
      </c>
      <c r="D66" s="6"/>
      <c r="F66" s="15">
        <f>-E10</f>
        <v>2700</v>
      </c>
    </row>
    <row r="67" spans="2:6" x14ac:dyDescent="0.2">
      <c r="C67" s="1" t="s">
        <v>293</v>
      </c>
      <c r="D67" s="6"/>
      <c r="E67" s="15"/>
      <c r="F67" s="15">
        <f>-E55</f>
        <v>1330</v>
      </c>
    </row>
    <row r="68" spans="2:6" x14ac:dyDescent="0.2">
      <c r="C68" s="1" t="s">
        <v>276</v>
      </c>
      <c r="D68" s="6"/>
      <c r="E68" s="6"/>
      <c r="F68" s="6">
        <f>E52</f>
        <v>4200</v>
      </c>
    </row>
    <row r="69" spans="2:6" x14ac:dyDescent="0.2">
      <c r="C69" s="1" t="s">
        <v>277</v>
      </c>
      <c r="D69" s="6"/>
      <c r="E69" s="6"/>
      <c r="F69" s="6">
        <f>E53</f>
        <v>2370</v>
      </c>
    </row>
    <row r="70" spans="2:6" x14ac:dyDescent="0.2">
      <c r="B70" s="1" t="s">
        <v>282</v>
      </c>
      <c r="D70" s="6"/>
      <c r="E70" s="6"/>
      <c r="F70" s="6"/>
    </row>
  </sheetData>
  <hyperlinks>
    <hyperlink ref="A1" location="Main!A1" display="Main" xr:uid="{49CDCA35-C6B9-4EBF-8831-C46286CE31EF}"/>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8E658-BB4F-4B0D-AD3F-89EC2F85E9F7}">
  <sheetPr>
    <tabColor rgb="FFFFFF00"/>
  </sheetPr>
  <dimension ref="A1:B2"/>
  <sheetViews>
    <sheetView tabSelected="1" zoomScale="175" zoomScaleNormal="175" workbookViewId="0">
      <selection activeCell="B2" sqref="B2"/>
    </sheetView>
  </sheetViews>
  <sheetFormatPr defaultRowHeight="12" x14ac:dyDescent="0.2"/>
  <cols>
    <col min="1" max="16384" width="9.140625" style="1"/>
  </cols>
  <sheetData>
    <row r="1" spans="1:2" ht="15" x14ac:dyDescent="0.25">
      <c r="A1" s="2" t="s">
        <v>0</v>
      </c>
    </row>
    <row r="2" spans="1:2" x14ac:dyDescent="0.2">
      <c r="B2" s="1" t="s">
        <v>296</v>
      </c>
    </row>
  </sheetData>
  <hyperlinks>
    <hyperlink ref="A1" location="Main!A1" display="Main" xr:uid="{61730EEC-F14F-44E6-B38D-7B612F2BFC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Module 28</vt:lpstr>
      <vt:lpstr>WSE28.1</vt:lpstr>
      <vt:lpstr>WSE28.2</vt:lpstr>
      <vt:lpstr>WSE28.3</vt:lpstr>
      <vt:lpstr>WSE28.4</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2023-05-18T08:06:33Z</dcterms:created>
  <dcterms:modified xsi:type="dcterms:W3CDTF">2023-05-19T17:09:57Z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2023-05-18T08:06:41Z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91715d7b-7a40-4df2-9f77-23b3d3ed0ff8</vt:lpwstr>
  </property>
  <property fmtid="{D5CDD505-2E9C-101B-9397-08002B2CF9AE}" pid="8" name="MSIP_Label_ea60d57e-af5b-4752-ac57-3e4f28ca11dc_ContentBits">
    <vt:lpwstr>0</vt:lpwstr>
  </property>
</Properties>
</file>