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shipley/Documents/Research/2019_ZOE_M8Q_GPS/Power Storage Solutions/"/>
    </mc:Choice>
  </mc:AlternateContent>
  <xr:revisionPtr revIDLastSave="0" documentId="8_{FFCBD477-8CBC-9842-A714-4AD72EFAABC6}" xr6:coauthVersionLast="44" xr6:coauthVersionMax="44" xr10:uidLastSave="{00000000-0000-0000-0000-000000000000}"/>
  <bookViews>
    <workbookView xWindow="17220" yWindow="460" windowWidth="24560" windowHeight="15300" xr2:uid="{00000000-000D-0000-FFFF-FFFF00000000}"/>
  </bookViews>
  <sheets>
    <sheet name="Computation" sheetId="1" r:id="rId1"/>
    <sheet name="Block Diagr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1" l="1"/>
  <c r="E5" i="1" l="1"/>
  <c r="E9" i="1"/>
  <c r="E11" i="1" s="1"/>
  <c r="I15" i="1"/>
  <c r="J15" i="1" s="1"/>
  <c r="H11" i="1"/>
  <c r="H7" i="1"/>
  <c r="H13" i="1" l="1"/>
  <c r="I13" i="1" s="1"/>
  <c r="J13" i="1" s="1"/>
  <c r="E7" i="1" l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<sst xmlns="http://schemas.openxmlformats.org/spreadsheetml/2006/main" count="75" uniqueCount="64">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</sst>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1" workbookViewId="0">
      <selection activeCell="G14" sqref="G14"/>
    </sheetView>
  </sheetViews>
  <sheetFormatPr baseColWidth="10" defaultColWidth="8.83203125" defaultRowHeight="15" x14ac:dyDescent="0.2"/>
  <cols>
    <col min="1" max="1" width="29.6640625" customWidth="1"/>
    <col min="2" max="3" width="8.6640625" customWidth="1"/>
    <col min="4" max="4" width="9.6640625" customWidth="1"/>
    <col min="5" max="5" width="13" customWidth="1"/>
    <col min="6" max="7" width="10.6640625" customWidth="1"/>
    <col min="8" max="8" width="12.5" customWidth="1"/>
    <col min="9" max="9" width="9.5" bestFit="1" customWidth="1"/>
    <col min="10" max="10" width="10.5" bestFit="1" customWidth="1"/>
    <col min="11" max="11" width="10.5" customWidth="1"/>
  </cols>
  <sheetData>
    <row r="1" spans="1:11" x14ac:dyDescent="0.2">
      <c r="A1" s="8" t="s">
        <v>3</v>
      </c>
    </row>
    <row r="2" spans="1:11" x14ac:dyDescent="0.2">
      <c r="A2" s="9" t="s">
        <v>13</v>
      </c>
    </row>
    <row r="3" spans="1:11" ht="30" customHeight="1" x14ac:dyDescent="0.2">
      <c r="D3" s="30" t="s">
        <v>23</v>
      </c>
      <c r="E3" s="31">
        <v>3</v>
      </c>
      <c r="F3" s="32" t="s">
        <v>9</v>
      </c>
      <c r="K3" s="29" t="s">
        <v>42</v>
      </c>
    </row>
    <row r="4" spans="1:11" ht="81" x14ac:dyDescent="0.2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2">
      <c r="A5" s="1" t="s">
        <v>43</v>
      </c>
      <c r="B5" s="24">
        <v>3.7</v>
      </c>
      <c r="C5" s="6">
        <v>29</v>
      </c>
      <c r="D5" s="6">
        <v>0.9</v>
      </c>
      <c r="E5" s="10">
        <f>(B5*C5)/($E$3*D5)</f>
        <v>39.74074074074074</v>
      </c>
      <c r="F5" s="4"/>
      <c r="G5" s="4"/>
      <c r="H5" s="4"/>
      <c r="I5" s="4"/>
      <c r="J5" s="4"/>
      <c r="K5" s="29"/>
    </row>
    <row r="6" spans="1:11" x14ac:dyDescent="0.2">
      <c r="A6" s="25" t="s">
        <v>44</v>
      </c>
      <c r="B6" s="14" t="s">
        <v>5</v>
      </c>
      <c r="C6" s="14" t="s">
        <v>5</v>
      </c>
      <c r="D6" s="14" t="s">
        <v>5</v>
      </c>
      <c r="E6" s="19">
        <v>8</v>
      </c>
      <c r="F6" s="4"/>
      <c r="G6" s="4"/>
      <c r="H6" s="4"/>
      <c r="I6" s="4"/>
      <c r="J6" s="4"/>
      <c r="K6" s="29" t="s">
        <v>6</v>
      </c>
    </row>
    <row r="7" spans="1:11" ht="16" thickBot="1" x14ac:dyDescent="0.25">
      <c r="A7" s="43" t="s">
        <v>12</v>
      </c>
      <c r="B7" s="43"/>
      <c r="C7" s="43"/>
      <c r="D7" s="43"/>
      <c r="E7" s="17">
        <f>SUM(E5:E6)</f>
        <v>47.74074074074074</v>
      </c>
      <c r="F7" s="6">
        <v>8</v>
      </c>
      <c r="G7" s="6">
        <v>3600</v>
      </c>
      <c r="H7" s="3">
        <f>24*F7/G7</f>
        <v>5.3333333333333337E-2</v>
      </c>
      <c r="I7" s="3">
        <f>H7*E7</f>
        <v>2.5461728395061729</v>
      </c>
      <c r="J7" s="3">
        <f>I7*$E$3</f>
        <v>7.6385185185185183</v>
      </c>
      <c r="K7" s="29"/>
    </row>
    <row r="8" spans="1:11" ht="16" thickTop="1" x14ac:dyDescent="0.2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2">
      <c r="A9" s="1" t="s">
        <v>45</v>
      </c>
      <c r="B9" s="24">
        <v>3.7</v>
      </c>
      <c r="C9" s="6">
        <v>0</v>
      </c>
      <c r="D9" s="6">
        <v>0.85</v>
      </c>
      <c r="E9" s="10">
        <f>(B9*C9)/($E$3*D9)</f>
        <v>0</v>
      </c>
      <c r="F9" s="20"/>
      <c r="G9" s="20"/>
      <c r="H9" s="20"/>
      <c r="I9" s="20"/>
      <c r="J9" s="20"/>
      <c r="K9" s="29" t="s">
        <v>7</v>
      </c>
    </row>
    <row r="10" spans="1:11" x14ac:dyDescent="0.2">
      <c r="A10" s="25" t="s">
        <v>46</v>
      </c>
      <c r="B10" s="14" t="s">
        <v>5</v>
      </c>
      <c r="C10" s="14" t="s">
        <v>5</v>
      </c>
      <c r="D10" s="14" t="s">
        <v>5</v>
      </c>
      <c r="E10" s="19">
        <v>0</v>
      </c>
      <c r="F10" s="20"/>
      <c r="G10" s="20"/>
      <c r="H10" s="20"/>
      <c r="I10" s="20"/>
      <c r="J10" s="20"/>
      <c r="K10" s="29" t="s">
        <v>8</v>
      </c>
    </row>
    <row r="11" spans="1:11" ht="16" thickBot="1" x14ac:dyDescent="0.25">
      <c r="A11" s="43" t="s">
        <v>11</v>
      </c>
      <c r="B11" s="43"/>
      <c r="C11" s="43"/>
      <c r="D11" s="43"/>
      <c r="E11" s="17">
        <f>SUM(E9:E10)</f>
        <v>0</v>
      </c>
      <c r="F11" s="6">
        <v>0.125</v>
      </c>
      <c r="G11" s="6">
        <v>600</v>
      </c>
      <c r="H11" s="3">
        <f>24*F11/G11</f>
        <v>5.0000000000000001E-3</v>
      </c>
      <c r="I11" s="3">
        <f>H11*E11</f>
        <v>0</v>
      </c>
      <c r="J11" s="3">
        <f>I11*$E$3</f>
        <v>0</v>
      </c>
      <c r="K11" s="29"/>
    </row>
    <row r="12" spans="1:11" ht="16" thickTop="1" x14ac:dyDescent="0.2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2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23.941666666666666</v>
      </c>
      <c r="I13" s="3">
        <f>H13*E13</f>
        <v>2.3941666666666666</v>
      </c>
      <c r="J13" s="3">
        <f>I13*$E$3</f>
        <v>7.1824999999999992</v>
      </c>
      <c r="K13" s="29" t="s">
        <v>20</v>
      </c>
    </row>
    <row r="14" spans="1:11" x14ac:dyDescent="0.2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2">
      <c r="A15" s="43" t="s">
        <v>63</v>
      </c>
      <c r="B15" s="43"/>
      <c r="C15" s="43"/>
      <c r="D15" s="43"/>
      <c r="E15" s="18">
        <v>1E-3</v>
      </c>
      <c r="F15" s="41"/>
      <c r="G15" s="42"/>
      <c r="H15" s="3">
        <v>24</v>
      </c>
      <c r="I15" s="3">
        <f>H15*E15</f>
        <v>2.4E-2</v>
      </c>
      <c r="J15" s="3">
        <f>I15*$E$3</f>
        <v>7.2000000000000008E-2</v>
      </c>
      <c r="K15" s="29" t="s">
        <v>21</v>
      </c>
    </row>
    <row r="16" spans="1:11" x14ac:dyDescent="0.2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2">
      <c r="A17" s="13"/>
      <c r="B17" s="46" t="s">
        <v>55</v>
      </c>
      <c r="C17" s="47"/>
      <c r="D17" s="47"/>
      <c r="E17" s="47"/>
      <c r="F17" s="47"/>
      <c r="G17" s="47"/>
      <c r="H17" s="48"/>
      <c r="I17" s="23">
        <f>SUM(I7:I15)</f>
        <v>4.9643395061728395</v>
      </c>
      <c r="J17" s="20" t="s">
        <v>19</v>
      </c>
    </row>
    <row r="18" spans="1:19" x14ac:dyDescent="0.2">
      <c r="A18" s="13"/>
      <c r="B18" s="45" t="s">
        <v>48</v>
      </c>
      <c r="C18" s="45"/>
      <c r="D18" s="45"/>
      <c r="E18" s="45"/>
      <c r="F18" s="45"/>
      <c r="G18" s="45"/>
      <c r="H18" s="45"/>
      <c r="I18" s="15">
        <v>3</v>
      </c>
      <c r="J18" s="20" t="s">
        <v>30</v>
      </c>
    </row>
    <row r="19" spans="1:19" ht="16" thickBot="1" x14ac:dyDescent="0.25">
      <c r="A19" s="13"/>
      <c r="B19" s="44" t="s">
        <v>50</v>
      </c>
      <c r="C19" s="44"/>
      <c r="D19" s="44"/>
      <c r="E19" s="44"/>
      <c r="F19" s="44"/>
      <c r="G19" s="44"/>
      <c r="H19" s="44"/>
      <c r="I19" s="7">
        <f>I17*I18</f>
        <v>14.893018518518518</v>
      </c>
      <c r="J19" s="20" t="s">
        <v>0</v>
      </c>
    </row>
    <row r="20" spans="1:19" ht="16" thickTop="1" x14ac:dyDescent="0.2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2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2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9" thickBot="1" x14ac:dyDescent="0.3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32.993764102564107</v>
      </c>
      <c r="J23" s="20" t="s">
        <v>22</v>
      </c>
      <c r="K23" s="29" t="s">
        <v>26</v>
      </c>
    </row>
    <row r="24" spans="1:19" ht="16" thickTop="1" x14ac:dyDescent="0.2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2">
      <c r="A25" s="13"/>
      <c r="C25" s="56" t="s">
        <v>54</v>
      </c>
      <c r="D25" s="57"/>
      <c r="E25" s="57"/>
      <c r="F25" s="57"/>
      <c r="G25" s="57"/>
      <c r="H25" s="57"/>
      <c r="I25" s="58"/>
      <c r="J25" s="3">
        <f>SUM(J7:J15)</f>
        <v>14.893018518518517</v>
      </c>
      <c r="K25" t="s">
        <v>18</v>
      </c>
    </row>
    <row r="26" spans="1:19" x14ac:dyDescent="0.2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2">
      <c r="A27" s="13"/>
      <c r="C27" s="56" t="s">
        <v>49</v>
      </c>
      <c r="D27" s="57"/>
      <c r="E27" s="57"/>
      <c r="F27" s="57"/>
      <c r="G27" s="57"/>
      <c r="H27" s="57"/>
      <c r="I27" s="58"/>
      <c r="J27" s="3">
        <f>J25*J26</f>
        <v>104.25112962962962</v>
      </c>
      <c r="K27" t="s">
        <v>53</v>
      </c>
    </row>
    <row r="28" spans="1:19" x14ac:dyDescent="0.2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4</v>
      </c>
      <c r="K28" t="s">
        <v>30</v>
      </c>
      <c r="M28" s="29" t="s">
        <v>52</v>
      </c>
    </row>
    <row r="29" spans="1:19" x14ac:dyDescent="0.2">
      <c r="A29" s="13"/>
      <c r="C29" s="56" t="s">
        <v>58</v>
      </c>
      <c r="D29" s="57"/>
      <c r="E29" s="57"/>
      <c r="F29" s="57"/>
      <c r="G29" s="57"/>
      <c r="H29" s="57"/>
      <c r="I29" s="58"/>
      <c r="J29" s="3">
        <f>J27/J28</f>
        <v>26.062782407407404</v>
      </c>
      <c r="K29" t="s">
        <v>18</v>
      </c>
      <c r="L29" s="34"/>
      <c r="M29" s="29" t="s">
        <v>59</v>
      </c>
    </row>
    <row r="30" spans="1:19" x14ac:dyDescent="0.2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60</v>
      </c>
    </row>
    <row r="31" spans="1:19" x14ac:dyDescent="0.2">
      <c r="A31" s="13"/>
      <c r="C31" s="35" t="s">
        <v>51</v>
      </c>
      <c r="D31" s="36"/>
      <c r="E31" s="36"/>
      <c r="F31" s="36"/>
      <c r="G31" s="36"/>
      <c r="H31" s="36"/>
      <c r="I31" s="37"/>
      <c r="J31" s="3">
        <f>J29/J30</f>
        <v>3.2578478009259255</v>
      </c>
      <c r="K31" t="s">
        <v>4</v>
      </c>
    </row>
    <row r="32" spans="1:19" x14ac:dyDescent="0.2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2">
      <c r="A33" s="13"/>
      <c r="B33" s="20"/>
      <c r="D33" s="38" t="s">
        <v>47</v>
      </c>
      <c r="E33" s="38"/>
      <c r="F33" s="38"/>
      <c r="G33" s="38"/>
      <c r="H33" s="38"/>
      <c r="I33" s="38"/>
      <c r="J33" s="15">
        <v>0.8</v>
      </c>
    </row>
    <row r="34" spans="1:13" ht="16" thickBot="1" x14ac:dyDescent="0.25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4.0723097511574062</v>
      </c>
      <c r="K34" t="s">
        <v>4</v>
      </c>
    </row>
    <row r="35" spans="1:13" ht="16" thickTop="1" x14ac:dyDescent="0.2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7" x14ac:dyDescent="0.2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2</v>
      </c>
      <c r="K36" t="s">
        <v>14</v>
      </c>
      <c r="M36" s="29" t="s">
        <v>62</v>
      </c>
    </row>
    <row r="37" spans="1:13" ht="18" thickBot="1" x14ac:dyDescent="0.25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2.0361548755787031</v>
      </c>
      <c r="K37" t="s">
        <v>15</v>
      </c>
    </row>
    <row r="38" spans="1:13" ht="16" thickTop="1" x14ac:dyDescent="0.2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Ryan Shipley</cp:lastModifiedBy>
  <dcterms:created xsi:type="dcterms:W3CDTF">2012-11-19T03:40:16Z</dcterms:created>
  <dcterms:modified xsi:type="dcterms:W3CDTF">2019-08-31T11:10:50Z</dcterms:modified>
</cp:coreProperties>
</file>