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bg5\Documents\Bob\Hobby\IVGM\"/>
    </mc:Choice>
  </mc:AlternateContent>
  <xr:revisionPtr revIDLastSave="0" documentId="13_ncr:1_{3008790C-927F-4DBF-B88B-481069E01534}" xr6:coauthVersionLast="47" xr6:coauthVersionMax="47" xr10:uidLastSave="{00000000-0000-0000-0000-000000000000}"/>
  <bookViews>
    <workbookView xWindow="3570" yWindow="225" windowWidth="18930" windowHeight="15315" xr2:uid="{21DD3CEA-9A97-4402-B012-7CEC77AE9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1" i="1"/>
  <c r="B22" i="1" s="1"/>
  <c r="B17" i="1"/>
  <c r="B16" i="1"/>
  <c r="B15" i="1"/>
  <c r="B29" i="1" s="1"/>
  <c r="B34" i="1" l="1"/>
  <c r="B35" i="1" s="1"/>
  <c r="B36" i="1" s="1"/>
  <c r="B37" i="1" s="1"/>
  <c r="B30" i="1"/>
  <c r="B31" i="1" s="1"/>
  <c r="B32" i="1" s="1"/>
  <c r="B39" i="1" s="1"/>
  <c r="B41" i="1" s="1"/>
  <c r="B42" i="1" s="1"/>
  <c r="B43" i="1" s="1"/>
</calcChain>
</file>

<file path=xl/sharedStrings.xml><?xml version="1.0" encoding="utf-8"?>
<sst xmlns="http://schemas.openxmlformats.org/spreadsheetml/2006/main" count="82" uniqueCount="55">
  <si>
    <t>Number of sensor activations per day:</t>
  </si>
  <si>
    <t>Active sensor transmission time:</t>
  </si>
  <si>
    <t>ms</t>
  </si>
  <si>
    <t>ea</t>
  </si>
  <si>
    <t>from https://www.thethingsnetwork.org/airtime-calculator</t>
  </si>
  <si>
    <t>mailman + me + one other</t>
  </si>
  <si>
    <t>Overhead time (sensor powered up but not X-mitting):</t>
  </si>
  <si>
    <t xml:space="preserve">     power up message + OK response + 10 ms timeout</t>
  </si>
  <si>
    <t xml:space="preserve">     transmitted message + OK response + 10 ms timeout</t>
  </si>
  <si>
    <t xml:space="preserve">     power down message + OK response + 10 ms timeout</t>
  </si>
  <si>
    <t>assume about 1 ms per chacrater (9600 baud)</t>
  </si>
  <si>
    <t xml:space="preserve">     add a few misc milliseconds</t>
  </si>
  <si>
    <t>Active LoRa power - transmitting</t>
  </si>
  <si>
    <t>Active LoRa power - receiving/waiting</t>
  </si>
  <si>
    <t>Quiescent LoRa power</t>
  </si>
  <si>
    <t>ma</t>
  </si>
  <si>
    <t>per data sheet</t>
  </si>
  <si>
    <t>10 microamps, per data sheet</t>
  </si>
  <si>
    <t>Actvice ATtiny85 power</t>
  </si>
  <si>
    <t>Sleep (Quiescent) ATtiny85 power</t>
  </si>
  <si>
    <t>Quiescent switch pullup power</t>
  </si>
  <si>
    <t>3 microamp - calculated</t>
  </si>
  <si>
    <t>Quiescent reset pulse logic power</t>
  </si>
  <si>
    <t>2 microamp, data sheet</t>
  </si>
  <si>
    <t>40 microamp max, per datasheet</t>
  </si>
  <si>
    <t xml:space="preserve">Battery capacity </t>
  </si>
  <si>
    <t>ma-hr</t>
  </si>
  <si>
    <t>Energizer 123</t>
  </si>
  <si>
    <t>Calculate Quiescent Current Draw:</t>
  </si>
  <si>
    <t>reset pulse gen + pullup + Attiny + LoRa quiescnet current</t>
  </si>
  <si>
    <t>Calculate Quiescent Power:</t>
  </si>
  <si>
    <t>quiescent power draw is continuous</t>
  </si>
  <si>
    <t>Calculate Active Power Draw:</t>
  </si>
  <si>
    <t xml:space="preserve">    LoRa transmitting power when transmitting:</t>
  </si>
  <si>
    <t>ma-ms</t>
  </si>
  <si>
    <t xml:space="preserve">     Total overhead time (receiving):</t>
  </si>
  <si>
    <t xml:space="preserve">    LoRa current draw receiving mode:</t>
  </si>
  <si>
    <t>ma - ms</t>
  </si>
  <si>
    <t xml:space="preserve">    LoRa power draw receiving mode:</t>
  </si>
  <si>
    <t xml:space="preserve">    Total active Attiny time:</t>
  </si>
  <si>
    <t xml:space="preserve">    Attiny active power draw:</t>
  </si>
  <si>
    <t xml:space="preserve">    </t>
  </si>
  <si>
    <t xml:space="preserve">    Total Attiny power draw / day expressed in hours:</t>
  </si>
  <si>
    <t>ma-hr/day</t>
  </si>
  <si>
    <t>ma-hr / day</t>
  </si>
  <si>
    <t xml:space="preserve">  Total active power draw per day:</t>
  </si>
  <si>
    <t xml:space="preserve">    LoRa power draw receiving mode per day:</t>
  </si>
  <si>
    <t>Total power draw per day:</t>
  </si>
  <si>
    <t>Total days battery life:</t>
  </si>
  <si>
    <t>days of life</t>
  </si>
  <si>
    <t>YEARS</t>
  </si>
  <si>
    <t xml:space="preserve">    Total of all LoRa transmission power per day :</t>
  </si>
  <si>
    <t>quiescent power drawn 24 hr/day plus active power draw/day</t>
  </si>
  <si>
    <t>NOTE: most of this is quiescent power - not that sensitive to active power!</t>
  </si>
  <si>
    <t>Total Years Battery Life: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</si>
</sst>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2C9C-A610-4FFC-B2B9-38179A30062B}">
  <dimension ref="A1:D43"/>
  <sheetViews>
    <sheetView tabSelected="1" workbookViewId="0">
      <selection activeCell="B2" sqref="B2"/>
    </sheetView>
  </sheetViews>
  <sheetFormatPr defaultRowHeight="15" x14ac:dyDescent="0.25"/>
  <cols>
    <col min="1" max="1" width="50.7109375" customWidth="1"/>
    <col min="2" max="2" width="9.85546875" customWidth="1"/>
    <col min="3" max="3" width="13.7109375" customWidth="1"/>
    <col min="4" max="4" width="57.140625" customWidth="1"/>
  </cols>
  <sheetData>
    <row r="1" spans="1:4" x14ac:dyDescent="0.25">
      <c r="A1" s="5" t="s">
        <v>0</v>
      </c>
      <c r="B1" s="5">
        <v>3</v>
      </c>
      <c r="C1" s="5" t="s">
        <v>3</v>
      </c>
      <c r="D1" t="s">
        <v>5</v>
      </c>
    </row>
    <row r="2" spans="1:4" x14ac:dyDescent="0.25">
      <c r="A2" s="5" t="s">
        <v>25</v>
      </c>
      <c r="B2" s="5">
        <v>1500</v>
      </c>
      <c r="C2" s="5" t="s">
        <v>26</v>
      </c>
      <c r="D2" t="s">
        <v>27</v>
      </c>
    </row>
    <row r="4" spans="1:4" x14ac:dyDescent="0.25">
      <c r="A4" s="6" t="s">
        <v>12</v>
      </c>
      <c r="B4" s="6">
        <v>140</v>
      </c>
      <c r="C4" s="6" t="s">
        <v>15</v>
      </c>
      <c r="D4" t="s">
        <v>16</v>
      </c>
    </row>
    <row r="5" spans="1:4" x14ac:dyDescent="0.25">
      <c r="A5" s="6" t="s">
        <v>13</v>
      </c>
      <c r="B5" s="6">
        <v>17.5</v>
      </c>
      <c r="C5" s="6" t="s">
        <v>15</v>
      </c>
      <c r="D5" t="s">
        <v>16</v>
      </c>
    </row>
    <row r="6" spans="1:4" x14ac:dyDescent="0.25">
      <c r="A6" s="6" t="s">
        <v>14</v>
      </c>
      <c r="B6" s="6">
        <v>0.01</v>
      </c>
      <c r="C6" s="6" t="s">
        <v>15</v>
      </c>
      <c r="D6" t="s">
        <v>17</v>
      </c>
    </row>
    <row r="7" spans="1:4" x14ac:dyDescent="0.25">
      <c r="A7" s="6" t="s">
        <v>18</v>
      </c>
      <c r="B7" s="6">
        <v>2</v>
      </c>
      <c r="C7" s="6" t="s">
        <v>15</v>
      </c>
      <c r="D7" t="s">
        <v>16</v>
      </c>
    </row>
    <row r="8" spans="1:4" x14ac:dyDescent="0.25">
      <c r="A8" s="6" t="s">
        <v>19</v>
      </c>
      <c r="B8" s="6">
        <v>2E-3</v>
      </c>
      <c r="C8" s="6" t="s">
        <v>15</v>
      </c>
      <c r="D8" t="s">
        <v>23</v>
      </c>
    </row>
    <row r="9" spans="1:4" x14ac:dyDescent="0.25">
      <c r="A9" s="6" t="s">
        <v>20</v>
      </c>
      <c r="B9" s="6">
        <v>3.0000000000000001E-3</v>
      </c>
      <c r="C9" s="6" t="s">
        <v>15</v>
      </c>
      <c r="D9" t="s">
        <v>21</v>
      </c>
    </row>
    <row r="10" spans="1:4" x14ac:dyDescent="0.25">
      <c r="A10" s="6" t="s">
        <v>22</v>
      </c>
      <c r="B10" s="6">
        <v>0.04</v>
      </c>
      <c r="C10" s="6" t="s">
        <v>15</v>
      </c>
      <c r="D10" t="s">
        <v>24</v>
      </c>
    </row>
    <row r="13" spans="1:4" x14ac:dyDescent="0.25">
      <c r="A13" t="s">
        <v>1</v>
      </c>
      <c r="B13">
        <v>165</v>
      </c>
      <c r="C13" t="s">
        <v>2</v>
      </c>
      <c r="D13" t="s">
        <v>4</v>
      </c>
    </row>
    <row r="14" spans="1:4" x14ac:dyDescent="0.25">
      <c r="A14" t="s">
        <v>6</v>
      </c>
    </row>
    <row r="15" spans="1:4" x14ac:dyDescent="0.25">
      <c r="A15" t="s">
        <v>7</v>
      </c>
      <c r="B15">
        <f>11 + 5 + 10</f>
        <v>26</v>
      </c>
      <c r="C15" t="s">
        <v>2</v>
      </c>
      <c r="D15" t="s">
        <v>10</v>
      </c>
    </row>
    <row r="16" spans="1:4" x14ac:dyDescent="0.25">
      <c r="A16" t="s">
        <v>8</v>
      </c>
      <c r="B16">
        <f>19 + 5 + 10</f>
        <v>34</v>
      </c>
      <c r="C16" t="s">
        <v>2</v>
      </c>
      <c r="D16" t="s">
        <v>10</v>
      </c>
    </row>
    <row r="17" spans="1:4" x14ac:dyDescent="0.25">
      <c r="A17" t="s">
        <v>9</v>
      </c>
      <c r="B17">
        <f>11 + 5 + 10</f>
        <v>26</v>
      </c>
      <c r="C17" t="s">
        <v>2</v>
      </c>
      <c r="D17" t="s">
        <v>10</v>
      </c>
    </row>
    <row r="18" spans="1:4" x14ac:dyDescent="0.25">
      <c r="A18" t="s">
        <v>11</v>
      </c>
      <c r="B18">
        <v>10</v>
      </c>
      <c r="C18" t="s">
        <v>2</v>
      </c>
    </row>
    <row r="21" spans="1:4" x14ac:dyDescent="0.25">
      <c r="A21" t="s">
        <v>28</v>
      </c>
      <c r="B21">
        <f>B10+B9+B8+B6</f>
        <v>5.5000000000000007E-2</v>
      </c>
      <c r="C21" t="s">
        <v>15</v>
      </c>
      <c r="D21" t="s">
        <v>29</v>
      </c>
    </row>
    <row r="22" spans="1:4" x14ac:dyDescent="0.25">
      <c r="A22" s="1" t="s">
        <v>30</v>
      </c>
      <c r="B22" s="1">
        <f>B21</f>
        <v>5.5000000000000007E-2</v>
      </c>
      <c r="C22" s="1" t="s">
        <v>26</v>
      </c>
      <c r="D22" t="s">
        <v>31</v>
      </c>
    </row>
    <row r="24" spans="1:4" x14ac:dyDescent="0.25">
      <c r="A24" t="s">
        <v>32</v>
      </c>
    </row>
    <row r="25" spans="1:4" x14ac:dyDescent="0.25">
      <c r="A25" t="s">
        <v>33</v>
      </c>
      <c r="B25">
        <f>B4*B13</f>
        <v>23100</v>
      </c>
      <c r="C25" t="s">
        <v>34</v>
      </c>
    </row>
    <row r="26" spans="1:4" x14ac:dyDescent="0.25">
      <c r="A26" t="s">
        <v>33</v>
      </c>
      <c r="B26">
        <f>B25/(1000 * 3600)</f>
        <v>6.4166666666666669E-3</v>
      </c>
      <c r="C26" t="s">
        <v>26</v>
      </c>
    </row>
    <row r="27" spans="1:4" x14ac:dyDescent="0.25">
      <c r="A27" s="1" t="s">
        <v>51</v>
      </c>
      <c r="B27" s="1">
        <f>B26*B1</f>
        <v>1.925E-2</v>
      </c>
      <c r="C27" s="1" t="s">
        <v>44</v>
      </c>
    </row>
    <row r="29" spans="1:4" x14ac:dyDescent="0.25">
      <c r="A29" t="s">
        <v>35</v>
      </c>
      <c r="B29">
        <f>B15+B16+B17+B18</f>
        <v>96</v>
      </c>
      <c r="C29" t="s">
        <v>2</v>
      </c>
    </row>
    <row r="30" spans="1:4" x14ac:dyDescent="0.25">
      <c r="A30" t="s">
        <v>36</v>
      </c>
      <c r="B30">
        <f>B29*B5</f>
        <v>1680</v>
      </c>
      <c r="C30" t="s">
        <v>37</v>
      </c>
    </row>
    <row r="31" spans="1:4" x14ac:dyDescent="0.25">
      <c r="A31" s="2" t="s">
        <v>38</v>
      </c>
      <c r="B31" s="2">
        <f>B30/(1000 * 3600)</f>
        <v>4.6666666666666666E-4</v>
      </c>
      <c r="C31" s="2" t="s">
        <v>26</v>
      </c>
    </row>
    <row r="32" spans="1:4" x14ac:dyDescent="0.25">
      <c r="A32" s="1" t="s">
        <v>46</v>
      </c>
      <c r="B32" s="1">
        <f>B31*B1</f>
        <v>1.4E-3</v>
      </c>
      <c r="C32" s="1" t="s">
        <v>43</v>
      </c>
    </row>
    <row r="33" spans="1:4" x14ac:dyDescent="0.25">
      <c r="A33" s="1"/>
      <c r="B33" s="1"/>
      <c r="C33" s="1"/>
    </row>
    <row r="34" spans="1:4" x14ac:dyDescent="0.25">
      <c r="A34" t="s">
        <v>39</v>
      </c>
      <c r="B34">
        <f>B13+B29</f>
        <v>261</v>
      </c>
      <c r="C34" t="s">
        <v>2</v>
      </c>
    </row>
    <row r="35" spans="1:4" x14ac:dyDescent="0.25">
      <c r="A35" t="s">
        <v>40</v>
      </c>
      <c r="B35">
        <f>B7*B34</f>
        <v>522</v>
      </c>
      <c r="C35" t="s">
        <v>34</v>
      </c>
    </row>
    <row r="36" spans="1:4" x14ac:dyDescent="0.25">
      <c r="A36" s="2" t="s">
        <v>40</v>
      </c>
      <c r="B36" s="2">
        <f>B35/(1000*3600)</f>
        <v>1.45E-4</v>
      </c>
      <c r="C36" s="2" t="s">
        <v>26</v>
      </c>
    </row>
    <row r="37" spans="1:4" x14ac:dyDescent="0.25">
      <c r="A37" s="1" t="s">
        <v>42</v>
      </c>
      <c r="B37" s="1">
        <f>B36*B1</f>
        <v>4.35E-4</v>
      </c>
      <c r="C37" s="1" t="s">
        <v>43</v>
      </c>
    </row>
    <row r="38" spans="1:4" x14ac:dyDescent="0.25">
      <c r="A38" t="s">
        <v>41</v>
      </c>
    </row>
    <row r="39" spans="1:4" x14ac:dyDescent="0.25">
      <c r="A39" s="1" t="s">
        <v>45</v>
      </c>
      <c r="B39" s="1">
        <f>B27+B32+B37</f>
        <v>2.1085E-2</v>
      </c>
      <c r="C39" s="1" t="s">
        <v>43</v>
      </c>
    </row>
    <row r="41" spans="1:4" x14ac:dyDescent="0.25">
      <c r="A41" s="3" t="s">
        <v>47</v>
      </c>
      <c r="B41" s="4">
        <f>B22*24 + B39</f>
        <v>1.3410850000000003</v>
      </c>
      <c r="C41" s="3" t="s">
        <v>43</v>
      </c>
      <c r="D41" t="s">
        <v>52</v>
      </c>
    </row>
    <row r="42" spans="1:4" x14ac:dyDescent="0.25">
      <c r="A42" t="s">
        <v>48</v>
      </c>
      <c r="B42">
        <f>B2/B41</f>
        <v>1118.4973361121777</v>
      </c>
      <c r="C42" t="s">
        <v>49</v>
      </c>
    </row>
    <row r="43" spans="1:4" ht="21" x14ac:dyDescent="0.35">
      <c r="A43" s="7" t="s">
        <v>54</v>
      </c>
      <c r="B43" s="7">
        <f>B42/365.25</f>
        <v>3.0622788120798843</v>
      </c>
      <c r="C43" s="7" t="s">
        <v>50</v>
      </c>
      <c r="D4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dcterms:created xsi:type="dcterms:W3CDTF">2024-05-05T01:09:04Z</dcterms:created>
  <dcterms:modified xsi:type="dcterms:W3CDTF">2024-05-05T17:37:37Z</dcterms:modified>
</cp:coreProperties>
</file>