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2375" windowHeight="165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1" i="1"/>
  <c r="E30"/>
  <c r="F15"/>
  <c r="C11"/>
  <c r="C10"/>
  <c r="E7"/>
  <c r="E16"/>
  <c r="E17" s="1"/>
  <c r="E26"/>
  <c r="C7"/>
  <c r="C31" s="1"/>
  <c r="C25" l="1"/>
  <c r="C13"/>
  <c r="C15" s="1"/>
  <c r="C26"/>
  <c r="E18"/>
  <c r="C16"/>
  <c r="C17" s="1"/>
  <c r="C18" s="1"/>
  <c r="C20" l="1"/>
  <c r="C21" s="1"/>
  <c r="C22" s="1"/>
  <c r="C23" s="1"/>
  <c r="C27"/>
  <c r="F26"/>
</calcChain>
</file>

<file path=xl/sharedStrings.xml><?xml version="1.0" encoding="utf-8"?>
<sst xmlns="http://schemas.openxmlformats.org/spreadsheetml/2006/main" count="31" uniqueCount="27">
  <si>
    <t>Harmonic Drive Ratio</t>
  </si>
  <si>
    <t>Pulley Ratio</t>
  </si>
  <si>
    <t>Overall Ratio</t>
  </si>
  <si>
    <t>Step or Servo?</t>
  </si>
  <si>
    <t>Steps/Rotation</t>
  </si>
  <si>
    <t>Steps/Rot after Ratio</t>
  </si>
  <si>
    <t xml:space="preserve">  Minutes</t>
  </si>
  <si>
    <t xml:space="preserve">  Seconds</t>
  </si>
  <si>
    <t xml:space="preserve">  Deg</t>
  </si>
  <si>
    <t>Motor Torque</t>
  </si>
  <si>
    <t>Holding Torque</t>
  </si>
  <si>
    <t>oz in</t>
  </si>
  <si>
    <t>Set to 1 if you don't have a harmonic drive, or use your worm gear ratio</t>
  </si>
  <si>
    <t>Degrees/Full Step</t>
  </si>
  <si>
    <t>Degrees/Qtr Step</t>
  </si>
  <si>
    <t>4th Axis Ratio Calculator</t>
  </si>
  <si>
    <t>Max Speed</t>
  </si>
  <si>
    <t>rpm</t>
  </si>
  <si>
    <t>Speed, Degrees/Sec</t>
  </si>
  <si>
    <t>Speed, Degrees/Min</t>
  </si>
  <si>
    <t>Haas HRT160</t>
  </si>
  <si>
    <t>1/4 step has about 38% torque.  Ignore for Servos!</t>
  </si>
  <si>
    <t>Better %</t>
  </si>
  <si>
    <t>Speed, RPM</t>
  </si>
  <si>
    <t>Haas Uses a Precision Worm Gear</t>
  </si>
  <si>
    <t>Servo</t>
  </si>
  <si>
    <t>Enter "Step" or "Servo"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</si>
</sst>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9" fontId="0" fillId="0" borderId="0" xfId="2" applyFon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4"/>
  <sheetViews>
    <sheetView tabSelected="1" workbookViewId="0">
      <selection activeCell="F31" sqref="F31"/>
    </sheetView>
  </sheetViews>
  <sheetFormatPr defaultRowHeight="15"/>
  <cols>
    <col min="1" max="1" width="4.28515625" customWidth="1"/>
    <col min="2" max="2" width="19.85546875" style="2" bestFit="1" customWidth="1"/>
    <col min="3" max="3" width="13.5703125" customWidth="1"/>
    <col min="4" max="4" width="37.42578125" style="4" customWidth="1"/>
    <col min="5" max="5" width="12" bestFit="1" customWidth="1"/>
  </cols>
  <sheetData>
    <row r="2" spans="2:7" ht="26.25">
      <c r="B2" s="3" t="s">
        <v>15</v>
      </c>
    </row>
    <row r="3" spans="2:7" ht="26.25">
      <c r="B3" s="3"/>
    </row>
    <row r="4" spans="2:7">
      <c r="E4" s="5" t="s">
        <v>20</v>
      </c>
      <c r="F4" s="5" t="s">
        <v>22</v>
      </c>
    </row>
    <row r="5" spans="2:7" ht="30">
      <c r="B5" s="2" t="s">
        <v>0</v>
      </c>
      <c r="C5">
        <v>80</v>
      </c>
      <c r="D5" s="4" t="s">
        <v>12</v>
      </c>
      <c r="E5">
        <v>63</v>
      </c>
      <c r="G5" t="s">
        <v>24</v>
      </c>
    </row>
    <row r="6" spans="2:7">
      <c r="B6" s="2" t="s">
        <v>1</v>
      </c>
      <c r="C6">
        <v>2</v>
      </c>
      <c r="E6">
        <v>1</v>
      </c>
    </row>
    <row r="7" spans="2:7">
      <c r="B7" s="2" t="s">
        <v>2</v>
      </c>
      <c r="C7" s="1">
        <f>C6*C5</f>
        <v>160</v>
      </c>
      <c r="E7" s="1">
        <f>E6*E5</f>
        <v>63</v>
      </c>
    </row>
    <row r="9" spans="2:7">
      <c r="B9" s="2" t="s">
        <v>3</v>
      </c>
      <c r="C9" t="s">
        <v>25</v>
      </c>
      <c r="D9" s="4" t="s">
        <v>26</v>
      </c>
    </row>
    <row r="10" spans="2:7">
      <c r="B10" s="2" t="s">
        <v>4</v>
      </c>
      <c r="C10" s="1">
        <f>IF(C9="Step",200,IF(C9="Servo",2000,"Come again?"))</f>
        <v>2000</v>
      </c>
    </row>
    <row r="11" spans="2:7">
      <c r="B11" s="2" t="s">
        <v>16</v>
      </c>
      <c r="C11" s="1">
        <f>IF(C9="Step",2000,IF(C9="Servo",4000,"Come again?"))</f>
        <v>4000</v>
      </c>
      <c r="D11" s="4" t="s">
        <v>17</v>
      </c>
    </row>
    <row r="13" spans="2:7">
      <c r="B13" s="2" t="s">
        <v>5</v>
      </c>
      <c r="C13" s="1">
        <f>C10*C7</f>
        <v>320000</v>
      </c>
    </row>
    <row r="15" spans="2:7">
      <c r="B15" s="2" t="s">
        <v>13</v>
      </c>
      <c r="C15" s="1">
        <f>360/C13</f>
        <v>1.1249999999999999E-3</v>
      </c>
      <c r="E15">
        <v>1E-3</v>
      </c>
      <c r="F15" s="6">
        <f>(C15-E15)/E15</f>
        <v>0.12499999999999989</v>
      </c>
    </row>
    <row r="16" spans="2:7">
      <c r="B16" s="2" t="s">
        <v>8</v>
      </c>
      <c r="C16" s="1">
        <f>INT(C15)</f>
        <v>0</v>
      </c>
      <c r="E16" s="1">
        <f>INT(E15)</f>
        <v>0</v>
      </c>
    </row>
    <row r="17" spans="2:6">
      <c r="B17" s="2" t="s">
        <v>6</v>
      </c>
      <c r="C17" s="1">
        <f>INT((C15-C16)*60)</f>
        <v>0</v>
      </c>
      <c r="E17" s="1">
        <f>INT((E15-E16)*60)</f>
        <v>0</v>
      </c>
    </row>
    <row r="18" spans="2:6">
      <c r="B18" s="2" t="s">
        <v>7</v>
      </c>
      <c r="C18" s="1">
        <f>(C15-C16-(C17/60))*60*60</f>
        <v>4.05</v>
      </c>
      <c r="E18" s="1">
        <f>(E15-E16-(E17/60))*60*60</f>
        <v>3.5999999999999996</v>
      </c>
    </row>
    <row r="19" spans="2:6">
      <c r="C19" s="1"/>
    </row>
    <row r="20" spans="2:6" ht="30">
      <c r="B20" s="2" t="s">
        <v>14</v>
      </c>
      <c r="C20" s="1">
        <f>C15/4</f>
        <v>2.8124999999999998E-4</v>
      </c>
      <c r="D20" s="4" t="s">
        <v>21</v>
      </c>
    </row>
    <row r="21" spans="2:6">
      <c r="B21" s="2" t="s">
        <v>8</v>
      </c>
      <c r="C21" s="1">
        <f>INT(C20)</f>
        <v>0</v>
      </c>
    </row>
    <row r="22" spans="2:6">
      <c r="B22" s="2" t="s">
        <v>6</v>
      </c>
      <c r="C22" s="1">
        <f>INT((C20-C21)*60)</f>
        <v>0</v>
      </c>
    </row>
    <row r="23" spans="2:6">
      <c r="B23" s="2" t="s">
        <v>7</v>
      </c>
      <c r="C23" s="1">
        <f>(C20-C21-(C22/60))*60*60</f>
        <v>1.0125</v>
      </c>
    </row>
    <row r="24" spans="2:6">
      <c r="C24" s="1"/>
    </row>
    <row r="25" spans="2:6">
      <c r="B25" s="2" t="s">
        <v>23</v>
      </c>
      <c r="C25" s="1">
        <f>C11/C7</f>
        <v>25</v>
      </c>
    </row>
    <row r="26" spans="2:6">
      <c r="B26" s="2" t="s">
        <v>19</v>
      </c>
      <c r="C26" s="1">
        <f>C11/C7*360</f>
        <v>9000</v>
      </c>
      <c r="E26">
        <f>E27*60</f>
        <v>7800</v>
      </c>
      <c r="F26" s="6">
        <f>(E26-C26)/E26</f>
        <v>-0.15384615384615385</v>
      </c>
    </row>
    <row r="27" spans="2:6">
      <c r="B27" s="2" t="s">
        <v>18</v>
      </c>
      <c r="C27" s="1">
        <f>C26/60</f>
        <v>150</v>
      </c>
      <c r="E27">
        <v>130</v>
      </c>
    </row>
    <row r="28" spans="2:6">
      <c r="C28" s="1"/>
    </row>
    <row r="30" spans="2:6">
      <c r="B30" s="2" t="s">
        <v>9</v>
      </c>
      <c r="C30">
        <v>850</v>
      </c>
      <c r="D30" s="4" t="s">
        <v>11</v>
      </c>
      <c r="E30" s="7">
        <f>E31/E7</f>
        <v>457.14285714285717</v>
      </c>
    </row>
    <row r="31" spans="2:6">
      <c r="B31" s="2" t="s">
        <v>10</v>
      </c>
      <c r="C31" s="1">
        <f>C30*C7</f>
        <v>136000</v>
      </c>
      <c r="D31" s="4" t="s">
        <v>11</v>
      </c>
      <c r="E31">
        <v>28800</v>
      </c>
      <c r="F31" s="6">
        <f>(E31-C31)/E31</f>
        <v>-3.7222222222222223</v>
      </c>
    </row>
    <row r="32" spans="2:6">
      <c r="C32" s="1"/>
    </row>
    <row r="33" spans="3:3">
      <c r="C33" s="1"/>
    </row>
    <row r="34" spans="3:3">
      <c r="C3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Callidus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Warfield</dc:creator>
  <cp:lastModifiedBy>Bob Warfield</cp:lastModifiedBy>
  <dcterms:created xsi:type="dcterms:W3CDTF">2010-01-16T22:52:44Z</dcterms:created>
  <dcterms:modified xsi:type="dcterms:W3CDTF">2010-01-16T23:20:53Z</dcterms:modified>
</cp:coreProperties>
</file>