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edrick\Documents\Developp\pysequence\referentiels\"/>
    </mc:Choice>
  </mc:AlternateContent>
  <xr:revisionPtr revIDLastSave="0" documentId="13_ncr:1_{2D3B800E-3F4D-42E1-B81D-AC647B92EF7A}" xr6:coauthVersionLast="43" xr6:coauthVersionMax="43" xr10:uidLastSave="{00000000-0000-0000-0000-000000000000}"/>
  <bookViews>
    <workbookView xWindow="-110" yWindow="-110" windowWidth="29020" windowHeight="15820" activeTab="1" xr2:uid="{00000000-000D-0000-FFFF-FFFF00000000}"/>
  </bookViews>
  <sheets>
    <sheet name="Identification projet" sheetId="1" r:id="rId1"/>
    <sheet name="Evaluation" sheetId="2" r:id="rId2"/>
  </sheets>
  <definedNames>
    <definedName name="_xlnm.Print_Area" localSheetId="1">Evaluation!$A$1:$K$44</definedName>
    <definedName name="_xlnm.Print_Area" localSheetId="0">'Identification projet'!$A$1:$B$48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N5" i="2" s="1"/>
  <c r="T5" i="2" s="1"/>
  <c r="O5" i="2"/>
  <c r="Q5" i="2" s="1"/>
  <c r="P5" i="2"/>
  <c r="R5" i="2" s="1"/>
  <c r="S5" i="2"/>
  <c r="K6" i="2"/>
  <c r="N6" i="2" s="1"/>
  <c r="T6" i="2" s="1"/>
  <c r="O6" i="2"/>
  <c r="Q6" i="2" s="1"/>
  <c r="P6" i="2"/>
  <c r="R6" i="2" s="1"/>
  <c r="S6" i="2"/>
  <c r="K7" i="2"/>
  <c r="N7" i="2" s="1"/>
  <c r="T7" i="2" s="1"/>
  <c r="O7" i="2"/>
  <c r="Q7" i="2" s="1"/>
  <c r="P7" i="2"/>
  <c r="R7" i="2" s="1"/>
  <c r="S7" i="2"/>
  <c r="K10" i="2"/>
  <c r="O10" i="2"/>
  <c r="Q10" i="2" s="1"/>
  <c r="P10" i="2"/>
  <c r="R10" i="2" s="1"/>
  <c r="S10" i="2"/>
  <c r="K11" i="2"/>
  <c r="N11" i="2" s="1"/>
  <c r="T11" i="2" s="1"/>
  <c r="O11" i="2"/>
  <c r="Q11" i="2" s="1"/>
  <c r="P11" i="2"/>
  <c r="R11" i="2" s="1"/>
  <c r="S11" i="2"/>
  <c r="M11" i="2" l="1"/>
  <c r="M7" i="2"/>
  <c r="M10" i="2"/>
  <c r="L7" i="2"/>
  <c r="L11" i="2"/>
  <c r="M6" i="2"/>
  <c r="M5" i="2"/>
  <c r="L10" i="2"/>
  <c r="L6" i="2"/>
  <c r="L5" i="2"/>
  <c r="N10" i="2"/>
  <c r="T10" i="2" s="1"/>
  <c r="K41" i="2"/>
  <c r="V35" i="2" l="1"/>
  <c r="S35" i="2"/>
  <c r="U35" i="2" s="1"/>
  <c r="P35" i="2"/>
  <c r="R35" i="2" s="1"/>
  <c r="O35" i="2"/>
  <c r="Q35" i="2" s="1"/>
  <c r="K35" i="2"/>
  <c r="V34" i="2"/>
  <c r="S34" i="2"/>
  <c r="U34" i="2" s="1"/>
  <c r="P34" i="2"/>
  <c r="R34" i="2" s="1"/>
  <c r="O34" i="2"/>
  <c r="Q34" i="2" s="1"/>
  <c r="K34" i="2"/>
  <c r="N34" i="2" s="1"/>
  <c r="T34" i="2" s="1"/>
  <c r="L35" i="2" l="1"/>
  <c r="L34" i="2"/>
  <c r="M34" i="2"/>
  <c r="N35" i="2"/>
  <c r="T35" i="2" s="1"/>
  <c r="W34" i="2"/>
  <c r="I34" i="2" s="1"/>
  <c r="W35" i="2"/>
  <c r="I35" i="2" s="1"/>
  <c r="M35" i="2"/>
  <c r="K38" i="2" l="1"/>
  <c r="N38" i="2" s="1"/>
  <c r="T38" i="2" s="1"/>
  <c r="O38" i="2"/>
  <c r="Q38" i="2" s="1"/>
  <c r="P38" i="2"/>
  <c r="R38" i="2" s="1"/>
  <c r="S38" i="2"/>
  <c r="V38" i="2"/>
  <c r="K39" i="2"/>
  <c r="N39" i="2" s="1"/>
  <c r="T39" i="2" s="1"/>
  <c r="O39" i="2"/>
  <c r="Q39" i="2" s="1"/>
  <c r="P39" i="2"/>
  <c r="R39" i="2" s="1"/>
  <c r="S39" i="2"/>
  <c r="U39" i="2" s="1"/>
  <c r="V39" i="2"/>
  <c r="K15" i="2"/>
  <c r="N15" i="2" s="1"/>
  <c r="T15" i="2" s="1"/>
  <c r="O15" i="2"/>
  <c r="Q15" i="2" s="1"/>
  <c r="P15" i="2"/>
  <c r="R15" i="2" s="1"/>
  <c r="S15" i="2"/>
  <c r="V15" i="2"/>
  <c r="K16" i="2"/>
  <c r="O16" i="2"/>
  <c r="Q16" i="2" s="1"/>
  <c r="P16" i="2"/>
  <c r="R16" i="2" s="1"/>
  <c r="S16" i="2"/>
  <c r="V16" i="2"/>
  <c r="K14" i="2"/>
  <c r="N14" i="2" s="1"/>
  <c r="T14" i="2" s="1"/>
  <c r="O14" i="2"/>
  <c r="Q14" i="2" s="1"/>
  <c r="P14" i="2"/>
  <c r="S14" i="2"/>
  <c r="V14" i="2"/>
  <c r="K30" i="2"/>
  <c r="N30" i="2" s="1"/>
  <c r="T30" i="2" s="1"/>
  <c r="O30" i="2"/>
  <c r="Q30" i="2" s="1"/>
  <c r="P30" i="2"/>
  <c r="R30" i="2" s="1"/>
  <c r="S30" i="2"/>
  <c r="V30" i="2"/>
  <c r="K31" i="2"/>
  <c r="O31" i="2"/>
  <c r="Q31" i="2" s="1"/>
  <c r="P31" i="2"/>
  <c r="R31" i="2" s="1"/>
  <c r="S31" i="2"/>
  <c r="V31" i="2"/>
  <c r="K32" i="2"/>
  <c r="N32" i="2" s="1"/>
  <c r="T32" i="2" s="1"/>
  <c r="O32" i="2"/>
  <c r="Q32" i="2" s="1"/>
  <c r="P32" i="2"/>
  <c r="R32" i="2" s="1"/>
  <c r="S32" i="2"/>
  <c r="U32" i="2" s="1"/>
  <c r="V32" i="2"/>
  <c r="K19" i="2"/>
  <c r="N19" i="2" s="1"/>
  <c r="T19" i="2" s="1"/>
  <c r="O19" i="2"/>
  <c r="Q19" i="2" s="1"/>
  <c r="P19" i="2"/>
  <c r="R19" i="2" s="1"/>
  <c r="S19" i="2"/>
  <c r="V19" i="2"/>
  <c r="K20" i="2"/>
  <c r="N20" i="2" s="1"/>
  <c r="T20" i="2" s="1"/>
  <c r="O20" i="2"/>
  <c r="Q20" i="2" s="1"/>
  <c r="P20" i="2"/>
  <c r="R20" i="2" s="1"/>
  <c r="S20" i="2"/>
  <c r="V20" i="2"/>
  <c r="K22" i="2"/>
  <c r="O22" i="2"/>
  <c r="Q22" i="2" s="1"/>
  <c r="P22" i="2"/>
  <c r="R22" i="2" s="1"/>
  <c r="S22" i="2"/>
  <c r="V22" i="2"/>
  <c r="K25" i="2"/>
  <c r="N25" i="2" s="1"/>
  <c r="T25" i="2" s="1"/>
  <c r="O25" i="2"/>
  <c r="Q25" i="2" s="1"/>
  <c r="P25" i="2"/>
  <c r="R25" i="2" s="1"/>
  <c r="S25" i="2"/>
  <c r="V25" i="2"/>
  <c r="K27" i="2"/>
  <c r="N27" i="2" s="1"/>
  <c r="T27" i="2" s="1"/>
  <c r="O27" i="2"/>
  <c r="Q27" i="2" s="1"/>
  <c r="P27" i="2"/>
  <c r="R27" i="2" s="1"/>
  <c r="S27" i="2"/>
  <c r="U27" i="2" s="1"/>
  <c r="V27" i="2"/>
  <c r="V6" i="2"/>
  <c r="U7" i="2"/>
  <c r="V7" i="2"/>
  <c r="V10" i="2"/>
  <c r="U11" i="2"/>
  <c r="V11" i="2"/>
  <c r="M16" i="2" l="1"/>
  <c r="M15" i="2"/>
  <c r="M38" i="2"/>
  <c r="W39" i="2"/>
  <c r="I39" i="2" s="1"/>
  <c r="U16" i="2"/>
  <c r="M39" i="2"/>
  <c r="L39" i="2"/>
  <c r="M30" i="2"/>
  <c r="L16" i="2"/>
  <c r="W10" i="2"/>
  <c r="I10" i="2" s="1"/>
  <c r="W25" i="2"/>
  <c r="I25" i="2" s="1"/>
  <c r="M19" i="2"/>
  <c r="W15" i="2"/>
  <c r="I15" i="2" s="1"/>
  <c r="P13" i="2"/>
  <c r="W38" i="2"/>
  <c r="I38" i="2" s="1"/>
  <c r="W6" i="2"/>
  <c r="I6" i="2" s="1"/>
  <c r="W20" i="2"/>
  <c r="I20" i="2" s="1"/>
  <c r="W16" i="2"/>
  <c r="I16" i="2" s="1"/>
  <c r="U15" i="2"/>
  <c r="U38" i="2"/>
  <c r="L38" i="2"/>
  <c r="N16" i="2"/>
  <c r="T16" i="2" s="1"/>
  <c r="L15" i="2"/>
  <c r="R14" i="2"/>
  <c r="S13" i="2"/>
  <c r="W14" i="2"/>
  <c r="I14" i="2" s="1"/>
  <c r="U14" i="2"/>
  <c r="M14" i="2"/>
  <c r="M22" i="2"/>
  <c r="U30" i="2"/>
  <c r="L14" i="2"/>
  <c r="L30" i="2"/>
  <c r="W31" i="2"/>
  <c r="I31" i="2" s="1"/>
  <c r="L31" i="2"/>
  <c r="M27" i="2"/>
  <c r="W32" i="2"/>
  <c r="I32" i="2" s="1"/>
  <c r="M32" i="2"/>
  <c r="W11" i="2"/>
  <c r="I11" i="2" s="1"/>
  <c r="W7" i="2"/>
  <c r="I7" i="2" s="1"/>
  <c r="W27" i="2"/>
  <c r="I27" i="2" s="1"/>
  <c r="L27" i="2"/>
  <c r="U20" i="2"/>
  <c r="W19" i="2"/>
  <c r="I19" i="2" s="1"/>
  <c r="L32" i="2"/>
  <c r="M31" i="2"/>
  <c r="W30" i="2"/>
  <c r="I30" i="2" s="1"/>
  <c r="L22" i="2"/>
  <c r="M20" i="2"/>
  <c r="L20" i="2"/>
  <c r="N31" i="2"/>
  <c r="T31" i="2" s="1"/>
  <c r="U31" i="2"/>
  <c r="W22" i="2"/>
  <c r="I22" i="2" s="1"/>
  <c r="N22" i="2"/>
  <c r="T22" i="2" s="1"/>
  <c r="U22" i="2"/>
  <c r="U19" i="2"/>
  <c r="L19" i="2"/>
  <c r="U25" i="2"/>
  <c r="M25" i="2"/>
  <c r="L25" i="2"/>
  <c r="U10" i="2"/>
  <c r="U6" i="2"/>
  <c r="K29" i="2"/>
  <c r="N29" i="2" s="1"/>
  <c r="T29" i="2" s="1"/>
  <c r="O29" i="2"/>
  <c r="Q29" i="2" s="1"/>
  <c r="S29" i="2"/>
  <c r="V29" i="2"/>
  <c r="L13" i="2" l="1"/>
  <c r="W13" i="2"/>
  <c r="W29" i="2"/>
  <c r="I29" i="2" s="1"/>
  <c r="L29" i="2"/>
  <c r="M29" i="2"/>
  <c r="U29" i="2"/>
  <c r="S18" i="2"/>
  <c r="U18" i="2" s="1"/>
  <c r="S24" i="2"/>
  <c r="K24" i="2"/>
  <c r="N24" i="2" s="1"/>
  <c r="T24" i="2" s="1"/>
  <c r="S37" i="2"/>
  <c r="K37" i="2"/>
  <c r="K18" i="2"/>
  <c r="O18" i="2"/>
  <c r="Q18" i="2" s="1"/>
  <c r="V18" i="2"/>
  <c r="U5" i="2"/>
  <c r="V5" i="2"/>
  <c r="V24" i="2"/>
  <c r="V37" i="2"/>
  <c r="A1" i="2"/>
  <c r="D1" i="2"/>
  <c r="B2" i="2"/>
  <c r="D2" i="2"/>
  <c r="D3" i="2"/>
  <c r="O24" i="2"/>
  <c r="Q24" i="2" s="1"/>
  <c r="O37" i="2"/>
  <c r="Q37" i="2" s="1"/>
  <c r="W17" i="2" l="1"/>
  <c r="A49" i="2" s="1"/>
  <c r="L18" i="2"/>
  <c r="L17" i="2"/>
  <c r="S36" i="2"/>
  <c r="W24" i="2"/>
  <c r="I24" i="2" s="1"/>
  <c r="L37" i="2"/>
  <c r="U37" i="2"/>
  <c r="M37" i="2"/>
  <c r="N37" i="2"/>
  <c r="T37" i="2" s="1"/>
  <c r="W18" i="2"/>
  <c r="I18" i="2" s="1"/>
  <c r="W37" i="2"/>
  <c r="I37" i="2" s="1"/>
  <c r="M18" i="2"/>
  <c r="W5" i="2"/>
  <c r="I5" i="2" s="1"/>
  <c r="L24" i="2"/>
  <c r="N18" i="2"/>
  <c r="T18" i="2" s="1"/>
  <c r="S23" i="2"/>
  <c r="S17" i="2"/>
  <c r="U24" i="2"/>
  <c r="M24" i="2"/>
  <c r="P37" i="2" l="1"/>
  <c r="R37" i="2" s="1"/>
  <c r="W23" i="2"/>
  <c r="A48" i="2" s="1"/>
  <c r="A47" i="2"/>
  <c r="L23" i="2"/>
  <c r="L36" i="2"/>
  <c r="A52" i="2"/>
  <c r="A50" i="2"/>
  <c r="W36" i="2"/>
  <c r="A51" i="2" s="1"/>
  <c r="P36" i="2" l="1"/>
  <c r="P29" i="2"/>
  <c r="R29" i="2" s="1"/>
  <c r="P24" i="2"/>
  <c r="A46" i="2"/>
  <c r="C41" i="2"/>
  <c r="P18" i="2"/>
  <c r="R18" i="2" s="1"/>
  <c r="R24" i="2" l="1"/>
  <c r="P23" i="2"/>
  <c r="P17" i="2"/>
</calcChain>
</file>

<file path=xl/sharedStrings.xml><?xml version="1.0" encoding="utf-8"?>
<sst xmlns="http://schemas.openxmlformats.org/spreadsheetml/2006/main" count="104" uniqueCount="82">
  <si>
    <t>Identifications</t>
  </si>
  <si>
    <t>Diplôme :</t>
  </si>
  <si>
    <t xml:space="preserve">Option </t>
  </si>
  <si>
    <t>Coefficient :</t>
  </si>
  <si>
    <t>Établissement :</t>
  </si>
  <si>
    <t xml:space="preserve">Session : </t>
  </si>
  <si>
    <t>Date de l'évaluation :</t>
  </si>
  <si>
    <t>Lieu de l'évaluation :</t>
  </si>
  <si>
    <t>Nom du candidat :</t>
  </si>
  <si>
    <t>Prénom du candidat :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</si>
  <si>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</si>
  <si>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</si>
  <si>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</si>
  <si>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</si>
  <si>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</si>
  <si>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</si>
  <si>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</si>
  <si>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</si>
  <si>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</si>
  <si>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</si>
  <si>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</si>
  <si>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</si>
  <si>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</si>
  <si>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</si>
  <si>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</si>
  <si>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</si>
  <si>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</si>
  <si>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</si>
  <si>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</si>
  <si>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</si>
  <si>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</si>
  <si>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</si>
  <si>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</si>
  <si>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</si>
  <si>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á</t>
  </si>
  <si>
    <t>Appréciation globale</t>
  </si>
  <si>
    <t xml:space="preserve"> </t>
  </si>
  <si>
    <t>Enseignement d'exploration</t>
  </si>
  <si>
    <t>Titre</t>
  </si>
  <si>
    <t>Candidat</t>
  </si>
  <si>
    <t>Repères historiques:</t>
  </si>
  <si>
    <t>Hypertexte</t>
  </si>
  <si>
    <t>URL</t>
  </si>
  <si>
    <t>Requête HTTP</t>
  </si>
  <si>
    <t>Modèle client/serveur</t>
  </si>
  <si>
    <t>Moteurs de recherche : principes et usages</t>
  </si>
  <si>
    <t>Réseaux pair-à-pair</t>
  </si>
  <si>
    <t>Adresses symboliques et serveurs DNS</t>
  </si>
  <si>
    <t xml:space="preserve">    Protocole TCP/IP : paquets, routage des paquets, </t>
  </si>
  <si>
    <t>Indépendance d’internet par rapport au réseau physique</t>
  </si>
  <si>
    <t>WEB</t>
  </si>
  <si>
    <t>INTERNET</t>
  </si>
  <si>
    <t>LES RESEAUX SOCIAUX</t>
  </si>
  <si>
    <t>Réseaux sociaux existants</t>
  </si>
  <si>
    <t>Modèle économique des réseaux sociaux</t>
  </si>
  <si>
    <t>Rayon, diamètre et centre d’un graphe</t>
  </si>
  <si>
    <t>Notion de « petit monde » Expérience de Milgram</t>
  </si>
  <si>
    <t>Paramètres de sécurité d’un navigateur</t>
  </si>
  <si>
    <t>Les données structurées</t>
  </si>
  <si>
    <t>Données structurées</t>
  </si>
  <si>
    <t>Métadonnées</t>
  </si>
  <si>
    <t>Traitement de données structurées</t>
  </si>
  <si>
    <t xml:space="preserve">     Données</t>
  </si>
  <si>
    <t xml:space="preserve">     Langages HTML et CSS</t>
  </si>
  <si>
    <t xml:space="preserve">     Identité numérique, e-réputation, identification,authentification</t>
  </si>
  <si>
    <t xml:space="preserve">    Cyberviolence</t>
  </si>
  <si>
    <t>Localisation, cartographie et mobilité</t>
  </si>
  <si>
    <t>Informatique embarquée et objets connectés</t>
  </si>
  <si>
    <t>La photographie numérique</t>
  </si>
  <si>
    <r>
      <t xml:space="preserve">    </t>
    </r>
    <r>
      <rPr>
        <sz val="10"/>
        <rFont val="Arial"/>
        <family val="2"/>
      </rPr>
      <t xml:space="preserve"> Données dans le nuage (cloud)</t>
    </r>
  </si>
  <si>
    <t xml:space="preserve">     GPS, Galileo</t>
  </si>
  <si>
    <t xml:space="preserve">     Cartes numériques</t>
  </si>
  <si>
    <t xml:space="preserve">     Protocole NMEA 0183</t>
  </si>
  <si>
    <t xml:space="preserve">     Calculs d’itinéraires</t>
  </si>
  <si>
    <t xml:space="preserve">     Confidentialité</t>
  </si>
  <si>
    <t xml:space="preserve">     Systèmes informatiques embarqués</t>
  </si>
  <si>
    <t xml:space="preserve">  Interface homme-machine (IHM)</t>
  </si>
  <si>
    <t xml:space="preserve">  Commande d’un actionneur, acquisition des données d’un capteur</t>
  </si>
  <si>
    <t xml:space="preserve">     Photosites, pixels, résolution (du capteur, de l’image),profondeur de couleur</t>
  </si>
  <si>
    <t xml:space="preserve">     Métadonnées EXIF</t>
  </si>
  <si>
    <t xml:space="preserve">     Traitement d’image</t>
  </si>
  <si>
    <t xml:space="preserve">   Rôle des algorithmes dans les appareils photo numériques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</si>
</sst>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Wingdings"/>
      <charset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0"/>
      <color theme="8" tint="0.79998168889431442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26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8" tint="0.59999389629810485"/>
        <bgColor indexed="27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7" tint="0.79998168889431442"/>
        <bgColor indexed="31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8" tint="0.59999389629810485"/>
        <bgColor indexed="31"/>
      </patternFill>
    </fill>
  </fills>
  <borders count="33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41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top" wrapText="1"/>
    </xf>
    <xf numFmtId="0" fontId="15" fillId="0" borderId="0" xfId="0" applyFont="1" applyBorder="1" applyAlignment="1" applyProtection="1">
      <alignment vertical="top" wrapText="1"/>
    </xf>
    <xf numFmtId="0" fontId="15" fillId="0" borderId="0" xfId="0" applyFont="1" applyBorder="1" applyAlignment="1" applyProtection="1">
      <alignment horizontal="center" vertical="top" wrapText="1"/>
    </xf>
    <xf numFmtId="0" fontId="15" fillId="0" borderId="0" xfId="0" applyFont="1" applyFill="1" applyBorder="1" applyAlignment="1" applyProtection="1">
      <alignment horizontal="center" vertical="top" wrapText="1"/>
    </xf>
    <xf numFmtId="0" fontId="17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1" fontId="6" fillId="0" borderId="0" xfId="0" applyNumberFormat="1" applyFont="1" applyBorder="1" applyAlignment="1" applyProtection="1">
      <alignment horizontal="center" vertical="center"/>
    </xf>
    <xf numFmtId="9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2" fontId="20" fillId="0" borderId="0" xfId="0" applyNumberFormat="1" applyFont="1" applyFill="1" applyBorder="1" applyAlignment="1" applyProtection="1">
      <alignment horizontal="center" vertical="center"/>
    </xf>
    <xf numFmtId="10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 applyProtection="1">
      <alignment horizontal="center"/>
    </xf>
    <xf numFmtId="9" fontId="20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2" fontId="20" fillId="0" borderId="0" xfId="0" applyNumberFormat="1" applyFont="1" applyBorder="1" applyAlignment="1" applyProtection="1">
      <alignment horizontal="center" vertical="center"/>
    </xf>
    <xf numFmtId="10" fontId="20" fillId="0" borderId="0" xfId="0" applyNumberFormat="1" applyFont="1" applyBorder="1" applyAlignment="1" applyProtection="1">
      <alignment horizontal="center" vertical="center"/>
    </xf>
    <xf numFmtId="0" fontId="20" fillId="0" borderId="0" xfId="0" applyFont="1" applyAlignment="1" applyProtection="1">
      <alignment horizontal="center"/>
    </xf>
    <xf numFmtId="0" fontId="21" fillId="0" borderId="0" xfId="0" applyFont="1" applyBorder="1" applyAlignment="1" applyProtection="1">
      <alignment horizontal="center" vertical="center"/>
    </xf>
    <xf numFmtId="1" fontId="22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9" fontId="21" fillId="0" borderId="0" xfId="0" applyNumberFormat="1" applyFont="1" applyFill="1" applyBorder="1" applyAlignment="1" applyProtection="1">
      <alignment horizontal="center" vertical="center"/>
    </xf>
    <xf numFmtId="10" fontId="20" fillId="0" borderId="0" xfId="0" applyNumberFormat="1" applyFont="1" applyFill="1" applyAlignment="1" applyProtection="1">
      <alignment horizontal="center"/>
    </xf>
    <xf numFmtId="0" fontId="20" fillId="0" borderId="0" xfId="0" applyNumberFormat="1" applyFont="1" applyFill="1" applyAlignment="1" applyProtection="1">
      <alignment horizont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2" fillId="0" borderId="18" xfId="0" applyFont="1" applyBorder="1" applyAlignment="1" applyProtection="1">
      <alignment horizontal="center" vertical="center"/>
    </xf>
    <xf numFmtId="49" fontId="12" fillId="0" borderId="19" xfId="0" applyNumberFormat="1" applyFont="1" applyBorder="1" applyAlignment="1" applyProtection="1">
      <alignment horizontal="center" vertical="center"/>
    </xf>
    <xf numFmtId="49" fontId="12" fillId="0" borderId="20" xfId="0" applyNumberFormat="1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right" vertical="center"/>
    </xf>
    <xf numFmtId="0" fontId="6" fillId="3" borderId="12" xfId="0" applyFont="1" applyFill="1" applyBorder="1" applyAlignment="1" applyProtection="1">
      <alignment horizontal="left" vertical="center" wrapText="1" indent="1"/>
    </xf>
    <xf numFmtId="0" fontId="6" fillId="4" borderId="12" xfId="0" applyFont="1" applyFill="1" applyBorder="1" applyAlignment="1" applyProtection="1">
      <alignment horizontal="left" vertical="center" wrapText="1" indent="1"/>
    </xf>
    <xf numFmtId="0" fontId="20" fillId="0" borderId="0" xfId="0" applyFont="1" applyFill="1" applyBorder="1" applyAlignment="1" applyProtection="1">
      <alignment vertical="center"/>
    </xf>
    <xf numFmtId="2" fontId="20" fillId="0" borderId="0" xfId="0" applyNumberFormat="1" applyFont="1" applyFill="1" applyBorder="1" applyAlignment="1" applyProtection="1">
      <alignment vertical="center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6" fillId="8" borderId="12" xfId="0" applyFont="1" applyFill="1" applyBorder="1" applyAlignment="1" applyProtection="1">
      <alignment horizontal="left" vertical="center" wrapText="1" indent="1"/>
    </xf>
    <xf numFmtId="0" fontId="6" fillId="12" borderId="12" xfId="0" applyFont="1" applyFill="1" applyBorder="1" applyAlignment="1" applyProtection="1">
      <alignment horizontal="left" vertical="center" wrapText="1" indent="1"/>
    </xf>
    <xf numFmtId="0" fontId="6" fillId="13" borderId="12" xfId="0" applyFont="1" applyFill="1" applyBorder="1" applyAlignment="1" applyProtection="1">
      <alignment horizontal="left" vertical="center" wrapText="1" indent="1"/>
    </xf>
    <xf numFmtId="0" fontId="6" fillId="14" borderId="12" xfId="0" applyFont="1" applyFill="1" applyBorder="1" applyAlignment="1" applyProtection="1">
      <alignment horizontal="left" vertical="center" wrapText="1" indent="1"/>
    </xf>
    <xf numFmtId="0" fontId="0" fillId="14" borderId="12" xfId="0" applyFont="1" applyFill="1" applyBorder="1" applyAlignment="1" applyProtection="1">
      <alignment horizontal="left" vertical="center" wrapText="1" indent="1"/>
    </xf>
    <xf numFmtId="0" fontId="0" fillId="3" borderId="12" xfId="0" applyFont="1" applyFill="1" applyBorder="1" applyAlignment="1" applyProtection="1">
      <alignment horizontal="left" vertical="center" wrapText="1" indent="1"/>
    </xf>
    <xf numFmtId="0" fontId="0" fillId="7" borderId="0" xfId="0" applyFont="1" applyFill="1" applyBorder="1" applyAlignment="1">
      <alignment vertical="center"/>
    </xf>
    <xf numFmtId="0" fontId="0" fillId="8" borderId="12" xfId="0" applyFont="1" applyFill="1" applyBorder="1" applyAlignment="1" applyProtection="1">
      <alignment horizontal="left" vertical="center" wrapText="1" indent="1"/>
    </xf>
    <xf numFmtId="0" fontId="0" fillId="3" borderId="29" xfId="0" applyFont="1" applyFill="1" applyBorder="1" applyAlignment="1" applyProtection="1">
      <alignment horizontal="left" vertical="center" wrapText="1" indent="1"/>
    </xf>
    <xf numFmtId="0" fontId="0" fillId="10" borderId="26" xfId="0" applyFont="1" applyFill="1" applyBorder="1" applyAlignment="1" applyProtection="1">
      <alignment vertical="center" wrapText="1"/>
    </xf>
    <xf numFmtId="0" fontId="0" fillId="13" borderId="12" xfId="0" applyFont="1" applyFill="1" applyBorder="1" applyAlignment="1" applyProtection="1">
      <alignment horizontal="left" vertical="center" wrapText="1" indent="1"/>
    </xf>
    <xf numFmtId="0" fontId="0" fillId="9" borderId="26" xfId="0" applyFont="1" applyFill="1" applyBorder="1" applyAlignment="1" applyProtection="1">
      <alignment vertical="center" wrapText="1"/>
    </xf>
    <xf numFmtId="0" fontId="0" fillId="12" borderId="12" xfId="0" applyFont="1" applyFill="1" applyBorder="1" applyAlignment="1" applyProtection="1">
      <alignment horizontal="left" vertical="center" wrapText="1" indent="1"/>
    </xf>
    <xf numFmtId="0" fontId="0" fillId="14" borderId="0" xfId="0" applyFont="1" applyFill="1" applyBorder="1" applyAlignment="1" applyProtection="1">
      <alignment horizontal="left" vertical="center" wrapText="1" indent="1"/>
    </xf>
    <xf numFmtId="0" fontId="0" fillId="7" borderId="28" xfId="0" applyFont="1" applyFill="1" applyBorder="1" applyAlignment="1">
      <alignment vertical="center" wrapText="1"/>
    </xf>
    <xf numFmtId="0" fontId="23" fillId="10" borderId="28" xfId="0" applyFont="1" applyFill="1" applyBorder="1" applyAlignment="1">
      <alignment vertical="center" wrapText="1"/>
    </xf>
    <xf numFmtId="0" fontId="24" fillId="9" borderId="28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vertical="center" wrapText="1"/>
    </xf>
    <xf numFmtId="0" fontId="0" fillId="10" borderId="28" xfId="0" applyFont="1" applyFill="1" applyBorder="1" applyAlignment="1">
      <alignment vertical="center" wrapText="1"/>
    </xf>
    <xf numFmtId="0" fontId="0" fillId="4" borderId="12" xfId="0" applyFont="1" applyFill="1" applyBorder="1" applyAlignment="1" applyProtection="1">
      <alignment horizontal="left" vertical="center" wrapText="1" indent="1"/>
    </xf>
    <xf numFmtId="0" fontId="0" fillId="9" borderId="27" xfId="0" applyFont="1" applyFill="1" applyBorder="1" applyAlignment="1" applyProtection="1">
      <alignment vertical="center" wrapText="1"/>
    </xf>
    <xf numFmtId="0" fontId="6" fillId="3" borderId="30" xfId="0" applyFont="1" applyFill="1" applyBorder="1" applyAlignment="1" applyProtection="1">
      <alignment horizontal="left" vertical="center" wrapText="1" indent="1"/>
    </xf>
    <xf numFmtId="0" fontId="0" fillId="10" borderId="29" xfId="0" applyFont="1" applyFill="1" applyBorder="1" applyAlignment="1" applyProtection="1">
      <alignment vertical="center" wrapText="1"/>
    </xf>
    <xf numFmtId="0" fontId="0" fillId="16" borderId="13" xfId="0" applyFont="1" applyFill="1" applyBorder="1" applyAlignment="1" applyProtection="1">
      <alignment horizontal="left" vertical="center" wrapText="1" indent="1"/>
    </xf>
    <xf numFmtId="0" fontId="6" fillId="3" borderId="31" xfId="0" applyFont="1" applyFill="1" applyBorder="1" applyAlignment="1" applyProtection="1">
      <alignment horizontal="left" vertical="center" wrapText="1" indent="1"/>
    </xf>
    <xf numFmtId="0" fontId="6" fillId="3" borderId="28" xfId="0" applyFont="1" applyFill="1" applyBorder="1" applyAlignment="1" applyProtection="1">
      <alignment horizontal="left" vertical="center" wrapText="1" indent="1"/>
    </xf>
    <xf numFmtId="0" fontId="6" fillId="14" borderId="31" xfId="0" applyFont="1" applyFill="1" applyBorder="1" applyAlignment="1" applyProtection="1">
      <alignment horizontal="left" vertical="center" wrapText="1" indent="1"/>
    </xf>
    <xf numFmtId="0" fontId="6" fillId="14" borderId="30" xfId="0" applyFont="1" applyFill="1" applyBorder="1" applyAlignment="1" applyProtection="1">
      <alignment horizontal="left" vertical="center" wrapText="1" indent="1"/>
    </xf>
    <xf numFmtId="0" fontId="6" fillId="14" borderId="28" xfId="0" applyFont="1" applyFill="1" applyBorder="1" applyAlignment="1" applyProtection="1">
      <alignment horizontal="left" vertical="center" wrapText="1" indent="1"/>
    </xf>
    <xf numFmtId="0" fontId="6" fillId="8" borderId="30" xfId="0" applyFont="1" applyFill="1" applyBorder="1" applyAlignment="1" applyProtection="1">
      <alignment horizontal="left" vertical="center" wrapText="1" indent="1"/>
    </xf>
    <xf numFmtId="0" fontId="6" fillId="12" borderId="30" xfId="0" applyFont="1" applyFill="1" applyBorder="1" applyAlignment="1" applyProtection="1">
      <alignment horizontal="left" vertical="center" wrapText="1" indent="1"/>
    </xf>
    <xf numFmtId="0" fontId="6" fillId="15" borderId="28" xfId="0" applyFont="1" applyFill="1" applyBorder="1" applyAlignment="1" applyProtection="1">
      <alignment horizontal="left" vertical="center" wrapText="1" indent="1"/>
    </xf>
    <xf numFmtId="0" fontId="6" fillId="11" borderId="28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6" fillId="13" borderId="32" xfId="0" applyFont="1" applyFill="1" applyBorder="1" applyAlignment="1" applyProtection="1">
      <alignment horizontal="left" vertical="center" wrapText="1" indent="1"/>
    </xf>
    <xf numFmtId="0" fontId="6" fillId="16" borderId="28" xfId="0" applyFont="1" applyFill="1" applyBorder="1" applyAlignment="1" applyProtection="1">
      <alignment horizontal="left" vertical="center" wrapText="1" indent="1"/>
    </xf>
    <xf numFmtId="0" fontId="6" fillId="13" borderId="31" xfId="0" applyFont="1" applyFill="1" applyBorder="1" applyAlignment="1" applyProtection="1">
      <alignment horizontal="left" vertical="center" wrapText="1" indent="1"/>
    </xf>
    <xf numFmtId="0" fontId="6" fillId="4" borderId="28" xfId="0" applyFont="1" applyFill="1" applyBorder="1" applyAlignment="1" applyProtection="1">
      <alignment horizontal="left" vertical="center" wrapText="1" indent="1"/>
    </xf>
    <xf numFmtId="0" fontId="0" fillId="4" borderId="0" xfId="0" applyFont="1" applyFill="1" applyBorder="1" applyAlignment="1" applyProtection="1">
      <alignment horizontal="left" vertical="center" wrapText="1" inden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left" vertical="center" wrapText="1" indent="1"/>
    </xf>
    <xf numFmtId="0" fontId="1" fillId="5" borderId="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  <protection locked="0"/>
    </xf>
    <xf numFmtId="0" fontId="5" fillId="6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left" vertical="center" indent="1"/>
    </xf>
    <xf numFmtId="0" fontId="1" fillId="0" borderId="17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9" fontId="13" fillId="0" borderId="0" xfId="0" applyNumberFormat="1" applyFont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right" vertical="center"/>
    </xf>
    <xf numFmtId="0" fontId="1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15" fillId="0" borderId="16" xfId="0" applyFont="1" applyBorder="1" applyAlignment="1" applyProtection="1">
      <alignment vertical="top" wrapText="1"/>
      <protection locked="0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"/>
  <sheetViews>
    <sheetView workbookViewId="0">
      <selection activeCell="E11" sqref="E11"/>
    </sheetView>
  </sheetViews>
  <sheetFormatPr baseColWidth="10" defaultColWidth="11.453125" defaultRowHeight="12.5" x14ac:dyDescent="0.25"/>
  <cols>
    <col min="1" max="1" width="20.7265625" style="1" customWidth="1"/>
    <col min="2" max="2" width="110.26953125" style="1" customWidth="1"/>
    <col min="3" max="3" width="4.453125" style="2" customWidth="1"/>
    <col min="4" max="16384" width="11.453125" style="2"/>
  </cols>
  <sheetData>
    <row r="1" spans="1:3" ht="13.5" customHeight="1" x14ac:dyDescent="0.25">
      <c r="A1" s="119" t="s">
        <v>0</v>
      </c>
      <c r="B1" s="119"/>
    </row>
    <row r="2" spans="1:3" ht="12.75" customHeight="1" x14ac:dyDescent="0.25">
      <c r="A2" s="3" t="s">
        <v>1</v>
      </c>
      <c r="B2" s="4" t="s">
        <v>37</v>
      </c>
    </row>
    <row r="3" spans="1:3" ht="12.75" customHeight="1" x14ac:dyDescent="0.25">
      <c r="A3" s="3" t="s">
        <v>2</v>
      </c>
      <c r="B3" s="5"/>
    </row>
    <row r="4" spans="1:3" ht="13" x14ac:dyDescent="0.25">
      <c r="A4" s="6" t="s">
        <v>38</v>
      </c>
      <c r="B4" s="7"/>
    </row>
    <row r="5" spans="1:3" ht="13" x14ac:dyDescent="0.25">
      <c r="A5" s="6" t="s">
        <v>3</v>
      </c>
      <c r="B5" s="7"/>
    </row>
    <row r="6" spans="1:3" ht="18.25" customHeight="1" x14ac:dyDescent="0.25">
      <c r="A6" s="6" t="s">
        <v>4</v>
      </c>
      <c r="B6" s="8"/>
    </row>
    <row r="7" spans="1:3" ht="18.25" customHeight="1" x14ac:dyDescent="0.25">
      <c r="A7" s="6" t="s">
        <v>5</v>
      </c>
      <c r="B7" s="8"/>
    </row>
    <row r="8" spans="1:3" ht="18.25" customHeight="1" x14ac:dyDescent="0.25">
      <c r="A8" s="6" t="s">
        <v>6</v>
      </c>
      <c r="B8" s="9"/>
    </row>
    <row r="9" spans="1:3" ht="18.25" customHeight="1" x14ac:dyDescent="0.25">
      <c r="A9" s="10" t="s">
        <v>7</v>
      </c>
      <c r="B9" s="11"/>
    </row>
    <row r="10" spans="1:3" ht="12.75" customHeight="1" x14ac:dyDescent="0.25">
      <c r="A10" s="120" t="s">
        <v>39</v>
      </c>
      <c r="B10" s="120"/>
    </row>
    <row r="11" spans="1:3" ht="18.25" customHeight="1" x14ac:dyDescent="0.25">
      <c r="A11" s="6" t="s">
        <v>8</v>
      </c>
      <c r="B11" s="12"/>
    </row>
    <row r="12" spans="1:3" ht="18.25" customHeight="1" thickBot="1" x14ac:dyDescent="0.3">
      <c r="A12" s="6" t="s">
        <v>9</v>
      </c>
      <c r="B12" s="12"/>
    </row>
    <row r="13" spans="1:3" ht="12.75" customHeight="1" x14ac:dyDescent="0.25">
      <c r="A13" s="121" t="s">
        <v>10</v>
      </c>
      <c r="B13" s="121"/>
    </row>
    <row r="14" spans="1:3" x14ac:dyDescent="0.25">
      <c r="A14" s="123"/>
      <c r="B14" s="123"/>
      <c r="C14" s="13"/>
    </row>
    <row r="15" spans="1:3" ht="12.75" customHeight="1" x14ac:dyDescent="0.25">
      <c r="A15" s="123"/>
      <c r="B15" s="123"/>
    </row>
    <row r="16" spans="1:3" ht="12.75" customHeight="1" x14ac:dyDescent="0.25">
      <c r="A16" s="123"/>
      <c r="B16" s="123"/>
    </row>
    <row r="17" spans="1:9" ht="12.75" customHeight="1" x14ac:dyDescent="0.25">
      <c r="A17" s="123"/>
      <c r="B17" s="123"/>
    </row>
    <row r="18" spans="1:9" ht="12.75" customHeight="1" x14ac:dyDescent="0.25">
      <c r="A18" s="123"/>
      <c r="B18" s="123"/>
    </row>
    <row r="19" spans="1:9" ht="12.75" customHeight="1" x14ac:dyDescent="0.25">
      <c r="A19" s="123"/>
      <c r="B19" s="123"/>
    </row>
    <row r="20" spans="1:9" ht="12.75" customHeight="1" x14ac:dyDescent="0.25">
      <c r="A20" s="123"/>
      <c r="B20" s="123"/>
    </row>
    <row r="21" spans="1:9" ht="12.75" customHeight="1" x14ac:dyDescent="0.25">
      <c r="A21" s="123"/>
      <c r="B21" s="123"/>
    </row>
    <row r="22" spans="1:9" ht="12.75" customHeight="1" x14ac:dyDescent="0.25">
      <c r="A22" s="121" t="s">
        <v>11</v>
      </c>
      <c r="B22" s="121"/>
      <c r="C22" s="13"/>
    </row>
    <row r="23" spans="1:9" x14ac:dyDescent="0.25">
      <c r="A23" s="124"/>
      <c r="B23" s="124"/>
      <c r="C23" s="13"/>
    </row>
    <row r="24" spans="1:9" x14ac:dyDescent="0.25">
      <c r="A24" s="124"/>
      <c r="B24" s="124"/>
      <c r="C24" s="13"/>
    </row>
    <row r="25" spans="1:9" x14ac:dyDescent="0.25">
      <c r="A25" s="124"/>
      <c r="B25" s="124"/>
      <c r="C25" s="13"/>
    </row>
    <row r="26" spans="1:9" x14ac:dyDescent="0.25">
      <c r="A26" s="124"/>
      <c r="B26" s="124"/>
      <c r="C26" s="13"/>
    </row>
    <row r="27" spans="1:9" x14ac:dyDescent="0.25">
      <c r="A27" s="124"/>
      <c r="B27" s="124"/>
      <c r="C27" s="13"/>
    </row>
    <row r="28" spans="1:9" x14ac:dyDescent="0.25">
      <c r="A28" s="124"/>
      <c r="B28" s="124"/>
      <c r="C28" s="13"/>
    </row>
    <row r="29" spans="1:9" x14ac:dyDescent="0.25">
      <c r="A29" s="124"/>
      <c r="B29" s="124"/>
      <c r="C29" s="13"/>
    </row>
    <row r="30" spans="1:9" x14ac:dyDescent="0.25">
      <c r="A30" s="124"/>
      <c r="B30" s="124"/>
      <c r="C30" s="13"/>
    </row>
    <row r="31" spans="1:9" s="14" customFormat="1" ht="12.75" customHeight="1" x14ac:dyDescent="0.25">
      <c r="A31" s="121" t="s">
        <v>12</v>
      </c>
      <c r="B31" s="121"/>
      <c r="C31" s="13"/>
      <c r="D31" s="13"/>
      <c r="E31" s="13"/>
      <c r="F31" s="13"/>
      <c r="G31" s="13"/>
      <c r="H31" s="13"/>
      <c r="I31" s="13"/>
    </row>
    <row r="32" spans="1:9" s="14" customFormat="1" x14ac:dyDescent="0.25">
      <c r="A32" s="125"/>
      <c r="B32" s="125"/>
      <c r="C32" s="13"/>
      <c r="D32" s="13"/>
      <c r="E32" s="13"/>
      <c r="F32" s="13"/>
      <c r="G32" s="13"/>
      <c r="H32" s="13"/>
      <c r="I32" s="13"/>
    </row>
    <row r="33" spans="1:9" s="14" customFormat="1" x14ac:dyDescent="0.25">
      <c r="A33" s="125"/>
      <c r="B33" s="125"/>
      <c r="C33" s="13"/>
      <c r="D33" s="13"/>
      <c r="E33" s="13"/>
      <c r="F33" s="13"/>
      <c r="G33" s="13"/>
      <c r="H33" s="13"/>
      <c r="I33" s="13"/>
    </row>
    <row r="34" spans="1:9" s="14" customFormat="1" x14ac:dyDescent="0.25">
      <c r="A34" s="125"/>
      <c r="B34" s="125"/>
      <c r="C34" s="13"/>
      <c r="D34" s="13"/>
      <c r="E34" s="13"/>
      <c r="F34" s="13"/>
      <c r="G34" s="13"/>
      <c r="H34" s="13"/>
      <c r="I34" s="13"/>
    </row>
    <row r="35" spans="1:9" s="14" customFormat="1" x14ac:dyDescent="0.25">
      <c r="A35" s="125"/>
      <c r="B35" s="125"/>
      <c r="C35" s="13"/>
      <c r="D35" s="13"/>
      <c r="E35" s="13"/>
      <c r="F35" s="13"/>
      <c r="G35" s="13"/>
      <c r="H35" s="13"/>
      <c r="I35" s="13"/>
    </row>
    <row r="36" spans="1:9" s="14" customFormat="1" x14ac:dyDescent="0.25">
      <c r="A36" s="125"/>
      <c r="B36" s="125"/>
      <c r="D36" s="13"/>
      <c r="E36" s="13"/>
      <c r="F36" s="13"/>
      <c r="G36" s="13"/>
      <c r="H36" s="13"/>
      <c r="I36" s="13"/>
    </row>
    <row r="37" spans="1:9" s="14" customFormat="1" x14ac:dyDescent="0.25">
      <c r="A37" s="125"/>
      <c r="B37" s="125"/>
      <c r="D37" s="13"/>
      <c r="E37" s="13"/>
      <c r="F37" s="13"/>
      <c r="G37" s="13"/>
      <c r="H37" s="13"/>
      <c r="I37" s="13"/>
    </row>
    <row r="38" spans="1:9" s="14" customFormat="1" x14ac:dyDescent="0.25">
      <c r="A38" s="125"/>
      <c r="B38" s="125"/>
      <c r="D38" s="13"/>
      <c r="E38" s="13"/>
      <c r="F38" s="13"/>
      <c r="G38" s="13"/>
      <c r="H38" s="13"/>
      <c r="I38" s="13"/>
    </row>
    <row r="39" spans="1:9" s="14" customFormat="1" x14ac:dyDescent="0.25">
      <c r="A39" s="125"/>
      <c r="B39" s="125"/>
      <c r="D39" s="13"/>
      <c r="E39" s="13"/>
      <c r="F39" s="13"/>
      <c r="G39" s="13"/>
      <c r="H39" s="13"/>
      <c r="I39" s="13"/>
    </row>
    <row r="40" spans="1:9" s="14" customFormat="1" ht="12.75" customHeight="1" x14ac:dyDescent="0.25">
      <c r="A40" s="121" t="s">
        <v>13</v>
      </c>
      <c r="B40" s="121"/>
      <c r="D40" s="13"/>
      <c r="E40" s="13"/>
      <c r="F40" s="13"/>
      <c r="G40" s="13"/>
      <c r="H40" s="13"/>
      <c r="I40" s="13"/>
    </row>
    <row r="41" spans="1:9" s="14" customFormat="1" x14ac:dyDescent="0.25">
      <c r="A41" s="122"/>
      <c r="B41" s="122"/>
      <c r="D41" s="13"/>
      <c r="E41" s="13"/>
      <c r="F41" s="13"/>
      <c r="G41" s="13"/>
      <c r="H41" s="13"/>
      <c r="I41" s="13"/>
    </row>
    <row r="42" spans="1:9" s="14" customFormat="1" x14ac:dyDescent="0.25">
      <c r="A42" s="122"/>
      <c r="B42" s="122"/>
      <c r="D42" s="13"/>
      <c r="E42" s="13"/>
      <c r="F42" s="13"/>
      <c r="G42" s="13"/>
      <c r="H42" s="13"/>
      <c r="I42" s="13"/>
    </row>
    <row r="43" spans="1:9" s="14" customFormat="1" x14ac:dyDescent="0.25">
      <c r="A43" s="122"/>
      <c r="B43" s="122"/>
      <c r="D43" s="13"/>
      <c r="E43" s="13"/>
      <c r="F43" s="13"/>
      <c r="G43" s="13"/>
      <c r="H43" s="13"/>
      <c r="I43" s="13"/>
    </row>
    <row r="44" spans="1:9" s="14" customFormat="1" x14ac:dyDescent="0.25">
      <c r="A44" s="122"/>
      <c r="B44" s="122"/>
      <c r="D44" s="13"/>
      <c r="E44" s="13"/>
      <c r="F44" s="13"/>
      <c r="G44" s="13"/>
      <c r="H44" s="13"/>
      <c r="I44" s="13"/>
    </row>
    <row r="45" spans="1:9" s="14" customFormat="1" x14ac:dyDescent="0.25">
      <c r="A45" s="122"/>
      <c r="B45" s="122"/>
      <c r="D45" s="13"/>
      <c r="E45" s="13"/>
      <c r="F45" s="13"/>
      <c r="G45" s="13"/>
      <c r="H45" s="13"/>
      <c r="I45" s="13"/>
    </row>
    <row r="46" spans="1:9" s="14" customFormat="1" x14ac:dyDescent="0.25">
      <c r="A46" s="122"/>
      <c r="B46" s="122"/>
      <c r="D46" s="13"/>
      <c r="E46" s="13"/>
      <c r="F46" s="13"/>
      <c r="G46" s="13"/>
      <c r="H46" s="13"/>
      <c r="I46" s="13"/>
    </row>
    <row r="47" spans="1:9" s="14" customFormat="1" x14ac:dyDescent="0.25">
      <c r="A47" s="122"/>
      <c r="B47" s="122"/>
      <c r="D47" s="13"/>
      <c r="E47" s="13"/>
      <c r="F47" s="13"/>
      <c r="G47" s="13"/>
      <c r="H47" s="13"/>
      <c r="I47" s="13"/>
    </row>
    <row r="48" spans="1:9" s="14" customFormat="1" x14ac:dyDescent="0.25">
      <c r="A48" s="122"/>
      <c r="B48" s="122"/>
      <c r="D48" s="13"/>
      <c r="E48" s="13"/>
      <c r="F48" s="13"/>
      <c r="G48" s="13"/>
      <c r="H48" s="13"/>
      <c r="I48" s="13"/>
    </row>
  </sheetData>
  <mergeCells count="10">
    <mergeCell ref="A1:B1"/>
    <mergeCell ref="A10:B10"/>
    <mergeCell ref="A40:B40"/>
    <mergeCell ref="A41:B48"/>
    <mergeCell ref="A13:B13"/>
    <mergeCell ref="A14:B21"/>
    <mergeCell ref="A22:B22"/>
    <mergeCell ref="A23:B30"/>
    <mergeCell ref="A31:B31"/>
    <mergeCell ref="A32:B39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52"/>
  <sheetViews>
    <sheetView showGridLines="0" tabSelected="1" zoomScale="80" zoomScaleNormal="80" zoomScalePageLayoutView="90" workbookViewId="0">
      <selection activeCell="C48" sqref="C48"/>
    </sheetView>
  </sheetViews>
  <sheetFormatPr baseColWidth="10" defaultColWidth="11.453125" defaultRowHeight="12.5" x14ac:dyDescent="0.25"/>
  <cols>
    <col min="1" max="1" width="6.81640625" style="15" customWidth="1"/>
    <col min="2" max="2" width="37.1796875" style="16" customWidth="1"/>
    <col min="3" max="3" width="99.1796875" style="17" customWidth="1"/>
    <col min="4" max="4" width="4.26953125" style="18" customWidth="1"/>
    <col min="5" max="8" width="4.26953125" style="19" customWidth="1"/>
    <col min="9" max="9" width="3.26953125" style="20" customWidth="1"/>
    <col min="10" max="10" width="1.7265625" style="21" customWidth="1"/>
    <col min="11" max="11" width="7.26953125" style="22" customWidth="1"/>
    <col min="12" max="12" width="5.7265625" style="49" customWidth="1"/>
    <col min="13" max="13" width="6.453125" style="50" customWidth="1"/>
    <col min="14" max="14" width="6.453125" style="51" customWidth="1"/>
    <col min="15" max="16" width="6" style="51" customWidth="1"/>
    <col min="17" max="17" width="9.81640625" style="51" customWidth="1"/>
    <col min="18" max="18" width="10.453125" style="51" customWidth="1"/>
    <col min="19" max="19" width="6.453125" style="50" customWidth="1"/>
    <col min="20" max="20" width="10.7265625" style="52" customWidth="1"/>
    <col min="21" max="21" width="12.1796875" style="52" customWidth="1"/>
    <col min="22" max="22" width="3.81640625" style="52" customWidth="1"/>
    <col min="23" max="23" width="3.81640625" style="53" customWidth="1"/>
    <col min="24" max="24" width="8.81640625" style="53" customWidth="1"/>
    <col min="25" max="25" width="11.453125" style="33"/>
    <col min="26" max="27" width="11.453125" style="23"/>
    <col min="28" max="28" width="11.453125" style="24"/>
    <col min="29" max="16384" width="11.453125" style="25"/>
  </cols>
  <sheetData>
    <row r="1" spans="1:29" ht="15.5" x14ac:dyDescent="0.25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5">
      <c r="A2" s="26"/>
      <c r="B2" s="30" t="str">
        <f>'Identification projet'!A10</f>
        <v>Candidat</v>
      </c>
      <c r="C2" s="27" t="s">
        <v>14</v>
      </c>
      <c r="D2" s="126" t="str">
        <f>IF('Identification projet'!B11="","Renseigner feuille Identification projet",'Identification projet'!B11)</f>
        <v>Renseigner feuille Identification projet</v>
      </c>
      <c r="E2" s="126"/>
      <c r="F2" s="126"/>
      <c r="G2" s="126"/>
      <c r="H2" s="126"/>
      <c r="I2" s="126"/>
      <c r="J2" s="126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3">
      <c r="A3" s="17"/>
      <c r="B3" s="32"/>
      <c r="C3" s="27" t="s">
        <v>15</v>
      </c>
      <c r="D3" s="126" t="str">
        <f>IF('Identification projet'!B12="","Renseigner feuille Identification projet",'Identification projet'!B12)</f>
        <v>Renseigner feuille Identification projet</v>
      </c>
      <c r="E3" s="126"/>
      <c r="F3" s="126"/>
      <c r="G3" s="126"/>
      <c r="H3" s="126"/>
      <c r="I3" s="126"/>
      <c r="J3" s="126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5">
      <c r="A4" s="127" t="s">
        <v>18</v>
      </c>
      <c r="B4" s="128"/>
      <c r="C4" s="73" t="s">
        <v>19</v>
      </c>
      <c r="D4" s="70" t="s">
        <v>20</v>
      </c>
      <c r="E4" s="71">
        <v>0</v>
      </c>
      <c r="F4" s="71" t="s">
        <v>21</v>
      </c>
      <c r="G4" s="71" t="s">
        <v>22</v>
      </c>
      <c r="H4" s="72" t="s">
        <v>23</v>
      </c>
      <c r="I4" s="68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2.75" customHeight="1" x14ac:dyDescent="0.25">
      <c r="A5" s="132" t="s">
        <v>50</v>
      </c>
      <c r="B5" s="133"/>
      <c r="C5" s="84" t="s">
        <v>40</v>
      </c>
      <c r="D5" s="83"/>
      <c r="E5" s="83"/>
      <c r="F5" s="83"/>
      <c r="G5" s="83"/>
      <c r="H5" s="83"/>
      <c r="I5" s="36" t="str">
        <f t="shared" ref="I5:I24" si="0">(IF(W5&lt;&gt;0,"◄",""))</f>
        <v>◄</v>
      </c>
      <c r="J5" s="37"/>
      <c r="K5" s="48">
        <f>IF(D5="",1,0)</f>
        <v>1</v>
      </c>
      <c r="L5" s="60">
        <f t="shared" ref="L5:L24" si="1">K5*S5</f>
        <v>0</v>
      </c>
      <c r="M5" s="51">
        <f t="shared" ref="M5:M24" si="2">S5*K5*20</f>
        <v>0</v>
      </c>
      <c r="N5" s="51">
        <f t="shared" ref="N5:N24" si="3">(IF(F5&lt;&gt;"",1/3,0)+IF(G5&lt;&gt;"",2/3,0)+IF(H5&lt;&gt;"",1,0))*K5*20</f>
        <v>0</v>
      </c>
      <c r="O5" s="51" t="e">
        <f>IF(#REF!=0,0,M5/#REF!)</f>
        <v>#REF!</v>
      </c>
      <c r="P5" s="51" t="e">
        <f>IF(#REF!=0,0,N5/#REF!)</f>
        <v>#REF!</v>
      </c>
      <c r="Q5" s="51" t="e">
        <f>O5*#REF!</f>
        <v>#REF!</v>
      </c>
      <c r="R5" s="51" t="e">
        <f>P5*#REF!</f>
        <v>#REF!</v>
      </c>
      <c r="S5" s="50">
        <f t="shared" ref="S5:S24" si="4">IF(D5="",IF(E5&lt;&gt;"",1,0)+IF(F5&lt;&gt;"",1,0)+IF(G5&lt;&gt;"",1,0)+IF(H5&lt;&gt;"",1,0),0)</f>
        <v>0</v>
      </c>
      <c r="T5" s="52">
        <f t="shared" ref="T5:T24" si="5">IF(D5&lt;&gt;"",0,(IF(E5&lt;&gt;"",0.02,(N5/(K5*20)))))</f>
        <v>0</v>
      </c>
      <c r="U5" s="52">
        <f t="shared" ref="U5:U24" si="6">IF(S5=0,0,K5)</f>
        <v>0</v>
      </c>
      <c r="V5" s="64">
        <f t="shared" ref="V5:V24" si="7">IF(D5&lt;&gt;"",IF(E5&lt;&gt;"",1,0)+IF(F5&lt;&gt;"",1,0)+IF(G5&lt;&gt;"",1,0)+IF(H5&lt;&gt;"",1,0),0)</f>
        <v>0</v>
      </c>
      <c r="W5" s="53">
        <f t="shared" ref="W5:W24" si="8">IF(OR(S5&gt;1,V5&gt;0,AND(D5="",S5=0)),1,0)</f>
        <v>1</v>
      </c>
      <c r="X5" s="53" t="s">
        <v>36</v>
      </c>
      <c r="Y5" s="33" t="s">
        <v>36</v>
      </c>
    </row>
    <row r="6" spans="1:29" ht="12.75" customHeight="1" x14ac:dyDescent="0.25">
      <c r="A6" s="132"/>
      <c r="B6" s="133"/>
      <c r="C6" s="85" t="s">
        <v>41</v>
      </c>
      <c r="D6" s="80"/>
      <c r="E6" s="80"/>
      <c r="F6" s="80"/>
      <c r="G6" s="80"/>
      <c r="H6" s="80"/>
      <c r="I6" s="36" t="str">
        <f t="shared" ref="I6:I11" si="9">(IF(W6&lt;&gt;0,"◄",""))</f>
        <v>◄</v>
      </c>
      <c r="J6" s="37"/>
      <c r="K6" s="48">
        <f t="shared" ref="K6:K11" si="10">IF(D6="",1,0)</f>
        <v>1</v>
      </c>
      <c r="L6" s="60">
        <f t="shared" ref="L6:L11" si="11">K6*S6</f>
        <v>0</v>
      </c>
      <c r="M6" s="51">
        <f t="shared" ref="M6:M11" si="12">S6*K6*20</f>
        <v>0</v>
      </c>
      <c r="N6" s="51">
        <f t="shared" ref="N6:N11" si="13">(IF(F6&lt;&gt;"",1/3,0)+IF(G6&lt;&gt;"",2/3,0)+IF(H6&lt;&gt;"",1,0))*K6*20</f>
        <v>0</v>
      </c>
      <c r="O6" s="51" t="e">
        <f>IF(#REF!=0,0,M6/#REF!)</f>
        <v>#REF!</v>
      </c>
      <c r="P6" s="51" t="e">
        <f>IF(#REF!=0,0,N6/#REF!)</f>
        <v>#REF!</v>
      </c>
      <c r="Q6" s="51" t="e">
        <f>O6*#REF!</f>
        <v>#REF!</v>
      </c>
      <c r="R6" s="51" t="e">
        <f>P6*#REF!</f>
        <v>#REF!</v>
      </c>
      <c r="S6" s="50">
        <f t="shared" ref="S6:S11" si="14">IF(D6="",IF(E6&lt;&gt;"",1,0)+IF(F6&lt;&gt;"",1,0)+IF(G6&lt;&gt;"",1,0)+IF(H6&lt;&gt;"",1,0),0)</f>
        <v>0</v>
      </c>
      <c r="T6" s="52">
        <f t="shared" ref="T6:T11" si="15">IF(D6&lt;&gt;"",0,(IF(E6&lt;&gt;"",0.02,(N6/(K6*20)))))</f>
        <v>0</v>
      </c>
      <c r="U6" s="52">
        <f t="shared" ref="U6:U11" si="16">IF(S6=0,0,K6)</f>
        <v>0</v>
      </c>
      <c r="V6" s="64">
        <f t="shared" ref="V6:V11" si="17">IF(D6&lt;&gt;"",IF(E6&lt;&gt;"",1,0)+IF(F6&lt;&gt;"",1,0)+IF(G6&lt;&gt;"",1,0)+IF(H6&lt;&gt;"",1,0),0)</f>
        <v>0</v>
      </c>
      <c r="W6" s="53">
        <f t="shared" ref="W6:W11" si="18">IF(OR(S6&gt;1,V6&gt;0,AND(D6="",S6=0)),1,0)</f>
        <v>1</v>
      </c>
      <c r="X6" s="53" t="s">
        <v>36</v>
      </c>
      <c r="Y6" s="33" t="s">
        <v>36</v>
      </c>
    </row>
    <row r="7" spans="1:29" ht="12.75" customHeight="1" x14ac:dyDescent="0.25">
      <c r="A7" s="132"/>
      <c r="B7" s="133"/>
      <c r="C7" s="84" t="s">
        <v>42</v>
      </c>
      <c r="D7" s="106"/>
      <c r="E7" s="106"/>
      <c r="F7" s="106"/>
      <c r="G7" s="106"/>
      <c r="H7" s="106"/>
      <c r="I7" s="36" t="str">
        <f t="shared" si="9"/>
        <v>◄</v>
      </c>
      <c r="J7" s="37"/>
      <c r="K7" s="48">
        <f t="shared" si="10"/>
        <v>1</v>
      </c>
      <c r="L7" s="60">
        <f t="shared" si="11"/>
        <v>0</v>
      </c>
      <c r="M7" s="51">
        <f t="shared" si="12"/>
        <v>0</v>
      </c>
      <c r="N7" s="51">
        <f t="shared" si="13"/>
        <v>0</v>
      </c>
      <c r="O7" s="51" t="e">
        <f>IF(#REF!=0,0,M7/#REF!)</f>
        <v>#REF!</v>
      </c>
      <c r="P7" s="51" t="e">
        <f>IF(#REF!=0,0,N7/#REF!)</f>
        <v>#REF!</v>
      </c>
      <c r="Q7" s="51" t="e">
        <f>O7*#REF!</f>
        <v>#REF!</v>
      </c>
      <c r="R7" s="51" t="e">
        <f>P7*#REF!</f>
        <v>#REF!</v>
      </c>
      <c r="S7" s="50">
        <f t="shared" si="14"/>
        <v>0</v>
      </c>
      <c r="T7" s="52">
        <f t="shared" si="15"/>
        <v>0</v>
      </c>
      <c r="U7" s="52">
        <f t="shared" si="16"/>
        <v>0</v>
      </c>
      <c r="V7" s="64">
        <f t="shared" si="17"/>
        <v>0</v>
      </c>
      <c r="W7" s="53">
        <f t="shared" si="18"/>
        <v>1</v>
      </c>
      <c r="X7" s="53" t="s">
        <v>36</v>
      </c>
      <c r="Y7" s="33" t="s">
        <v>36</v>
      </c>
    </row>
    <row r="8" spans="1:29" ht="12.75" customHeight="1" x14ac:dyDescent="0.25">
      <c r="A8" s="132"/>
      <c r="B8" s="133"/>
      <c r="C8" s="86" t="s">
        <v>63</v>
      </c>
      <c r="D8" s="105"/>
      <c r="E8" s="105"/>
      <c r="F8" s="105"/>
      <c r="G8" s="105"/>
      <c r="H8" s="105"/>
      <c r="I8" s="36"/>
      <c r="J8" s="37"/>
      <c r="K8" s="48"/>
      <c r="L8" s="60"/>
      <c r="M8" s="51"/>
      <c r="V8" s="64"/>
    </row>
    <row r="9" spans="1:29" ht="12.75" customHeight="1" x14ac:dyDescent="0.25">
      <c r="A9" s="132"/>
      <c r="B9" s="133"/>
      <c r="C9" s="84" t="s">
        <v>43</v>
      </c>
      <c r="D9" s="107"/>
      <c r="E9" s="107"/>
      <c r="F9" s="107"/>
      <c r="G9" s="107"/>
      <c r="H9" s="107"/>
      <c r="I9" s="36"/>
      <c r="J9" s="37"/>
      <c r="K9" s="48"/>
      <c r="L9" s="60"/>
      <c r="M9" s="51"/>
      <c r="V9" s="64"/>
    </row>
    <row r="10" spans="1:29" ht="12.75" customHeight="1" x14ac:dyDescent="0.25">
      <c r="A10" s="132"/>
      <c r="B10" s="133"/>
      <c r="C10" s="87" t="s">
        <v>45</v>
      </c>
      <c r="D10" s="80"/>
      <c r="E10" s="80"/>
      <c r="F10" s="80"/>
      <c r="G10" s="80"/>
      <c r="H10" s="80"/>
      <c r="I10" s="36" t="str">
        <f t="shared" si="9"/>
        <v>◄</v>
      </c>
      <c r="J10" s="37"/>
      <c r="K10" s="48">
        <f t="shared" si="10"/>
        <v>1</v>
      </c>
      <c r="L10" s="60">
        <f t="shared" si="11"/>
        <v>0</v>
      </c>
      <c r="M10" s="51">
        <f t="shared" si="12"/>
        <v>0</v>
      </c>
      <c r="N10" s="51">
        <f t="shared" si="13"/>
        <v>0</v>
      </c>
      <c r="O10" s="51" t="e">
        <f>IF(#REF!=0,0,M10/#REF!)</f>
        <v>#REF!</v>
      </c>
      <c r="P10" s="51" t="e">
        <f>IF(#REF!=0,0,N10/#REF!)</f>
        <v>#REF!</v>
      </c>
      <c r="Q10" s="51" t="e">
        <f>O10*#REF!</f>
        <v>#REF!</v>
      </c>
      <c r="R10" s="51" t="e">
        <f>P10*#REF!</f>
        <v>#REF!</v>
      </c>
      <c r="S10" s="50">
        <f t="shared" si="14"/>
        <v>0</v>
      </c>
      <c r="T10" s="52">
        <f t="shared" si="15"/>
        <v>0</v>
      </c>
      <c r="U10" s="52">
        <f t="shared" si="16"/>
        <v>0</v>
      </c>
      <c r="V10" s="64">
        <f t="shared" si="17"/>
        <v>0</v>
      </c>
      <c r="W10" s="53">
        <f t="shared" si="18"/>
        <v>1</v>
      </c>
      <c r="X10" s="53" t="s">
        <v>36</v>
      </c>
      <c r="Y10" s="33" t="s">
        <v>36</v>
      </c>
    </row>
    <row r="11" spans="1:29" ht="13" x14ac:dyDescent="0.25">
      <c r="A11" s="132"/>
      <c r="B11" s="133"/>
      <c r="C11" s="84" t="s">
        <v>57</v>
      </c>
      <c r="D11" s="106"/>
      <c r="E11" s="106"/>
      <c r="F11" s="106"/>
      <c r="G11" s="106"/>
      <c r="H11" s="106"/>
      <c r="I11" s="36" t="str">
        <f t="shared" si="9"/>
        <v>◄</v>
      </c>
      <c r="J11" s="37"/>
      <c r="K11" s="48">
        <f t="shared" si="10"/>
        <v>1</v>
      </c>
      <c r="L11" s="60">
        <f t="shared" si="11"/>
        <v>0</v>
      </c>
      <c r="M11" s="51">
        <f t="shared" si="12"/>
        <v>0</v>
      </c>
      <c r="N11" s="51">
        <f t="shared" si="13"/>
        <v>0</v>
      </c>
      <c r="O11" s="51" t="e">
        <f>IF(#REF!=0,0,M11/#REF!)</f>
        <v>#REF!</v>
      </c>
      <c r="P11" s="51" t="e">
        <f>IF(#REF!=0,0,N11/#REF!)</f>
        <v>#REF!</v>
      </c>
      <c r="Q11" s="51" t="e">
        <f>O11*#REF!</f>
        <v>#REF!</v>
      </c>
      <c r="R11" s="51" t="e">
        <f>P11*#REF!</f>
        <v>#REF!</v>
      </c>
      <c r="S11" s="50">
        <f t="shared" si="14"/>
        <v>0</v>
      </c>
      <c r="T11" s="52">
        <f t="shared" si="15"/>
        <v>0</v>
      </c>
      <c r="U11" s="52">
        <f t="shared" si="16"/>
        <v>0</v>
      </c>
      <c r="V11" s="64">
        <f t="shared" si="17"/>
        <v>0</v>
      </c>
      <c r="W11" s="53">
        <f t="shared" si="18"/>
        <v>1</v>
      </c>
      <c r="X11" s="53" t="s">
        <v>36</v>
      </c>
      <c r="Y11" s="33" t="s">
        <v>36</v>
      </c>
    </row>
    <row r="12" spans="1:29" ht="13" x14ac:dyDescent="0.25">
      <c r="A12" s="78"/>
      <c r="B12" s="79"/>
      <c r="C12" s="88" t="s">
        <v>44</v>
      </c>
      <c r="D12" s="105"/>
      <c r="E12" s="105"/>
      <c r="F12" s="105"/>
      <c r="G12" s="105"/>
      <c r="H12" s="105"/>
      <c r="I12" s="36"/>
      <c r="J12" s="37"/>
      <c r="K12" s="48"/>
      <c r="L12" s="60"/>
      <c r="M12" s="51"/>
      <c r="V12" s="64"/>
    </row>
    <row r="13" spans="1:29" ht="13" x14ac:dyDescent="0.25">
      <c r="A13" s="130" t="s">
        <v>51</v>
      </c>
      <c r="B13" s="131"/>
      <c r="C13" s="102" t="s">
        <v>48</v>
      </c>
      <c r="D13" s="111"/>
      <c r="E13" s="111"/>
      <c r="F13" s="111"/>
      <c r="G13" s="111"/>
      <c r="H13" s="111"/>
      <c r="I13" s="36" t="s">
        <v>36</v>
      </c>
      <c r="J13" s="37"/>
      <c r="K13" s="69">
        <v>0.15</v>
      </c>
      <c r="L13" s="60">
        <f>SUM(L14:L16)</f>
        <v>0</v>
      </c>
      <c r="M13" s="51"/>
      <c r="P13" s="51">
        <f>SUM(P14:P16)</f>
        <v>0</v>
      </c>
      <c r="S13" s="50">
        <f>SUM(S14:S16)</f>
        <v>0</v>
      </c>
      <c r="T13" s="62"/>
      <c r="V13" s="64"/>
      <c r="W13" s="53">
        <f>SUM(W14:W16)</f>
        <v>3</v>
      </c>
      <c r="X13" s="53">
        <v>4</v>
      </c>
    </row>
    <row r="14" spans="1:29" ht="13.5" customHeight="1" x14ac:dyDescent="0.25">
      <c r="A14" s="132"/>
      <c r="B14" s="133"/>
      <c r="C14" s="103" t="s">
        <v>47</v>
      </c>
      <c r="D14" s="112"/>
      <c r="E14" s="113"/>
      <c r="F14" s="113"/>
      <c r="G14" s="113"/>
      <c r="H14" s="113"/>
      <c r="I14" s="36" t="str">
        <f>(IF(W14&lt;&gt;0,"◄",""))</f>
        <v>◄</v>
      </c>
      <c r="J14" s="37"/>
      <c r="K14" s="48">
        <f>IF(D13="",1,0)</f>
        <v>1</v>
      </c>
      <c r="L14" s="60">
        <f>K14*S14</f>
        <v>0</v>
      </c>
      <c r="M14" s="51">
        <f>S14*K14*20</f>
        <v>0</v>
      </c>
      <c r="N14" s="51">
        <f>(IF(F13&lt;&gt;"",1/3,0)+IF(G13&lt;&gt;"",2/3,0)+IF(H13&lt;&gt;"",1,0))*K14*20</f>
        <v>0</v>
      </c>
      <c r="O14" s="51" t="e">
        <f>IF(#REF!=0,0,M14/#REF!)</f>
        <v>#REF!</v>
      </c>
      <c r="P14" s="51">
        <f>IF($T$13=0,0,N14/$L$13)</f>
        <v>0</v>
      </c>
      <c r="Q14" s="51" t="e">
        <f>O14*#REF!</f>
        <v>#REF!</v>
      </c>
      <c r="R14" s="51" t="e">
        <f>P14*#REF!</f>
        <v>#REF!</v>
      </c>
      <c r="S14" s="50">
        <f>IF(D13="",IF(E13&lt;&gt;"",1,0)+IF(F13&lt;&gt;"",1,0)+IF(G13&lt;&gt;"",1,0)+IF(H13&lt;&gt;"",1,0),0)</f>
        <v>0</v>
      </c>
      <c r="T14" s="52">
        <f>IF(D13&lt;&gt;"",0,(IF(E13&lt;&gt;"",0.02,(N14/(K14*20)))))</f>
        <v>0</v>
      </c>
      <c r="U14" s="52">
        <f>IF(S14=0,0,K14)</f>
        <v>0</v>
      </c>
      <c r="V14" s="64">
        <f>IF(D13&lt;&gt;"",IF(E13&lt;&gt;"",1,0)+IF(F13&lt;&gt;"",1,0)+IF(G13&lt;&gt;"",1,0)+IF(H13&lt;&gt;"",1,0),0)</f>
        <v>0</v>
      </c>
      <c r="W14" s="53">
        <f>IF(OR(S14&gt;1,V14&gt;0,AND(D13="",S14=0)),1,0)</f>
        <v>1</v>
      </c>
    </row>
    <row r="15" spans="1:29" ht="13.5" customHeight="1" x14ac:dyDescent="0.25">
      <c r="A15" s="132"/>
      <c r="B15" s="133"/>
      <c r="C15" s="90" t="s">
        <v>46</v>
      </c>
      <c r="D15" s="114"/>
      <c r="E15" s="114"/>
      <c r="F15" s="114"/>
      <c r="G15" s="114"/>
      <c r="H15" s="114"/>
      <c r="I15" s="36" t="str">
        <f t="shared" ref="I15:I16" si="19">(IF(W15&lt;&gt;0,"◄",""))</f>
        <v>◄</v>
      </c>
      <c r="J15" s="37"/>
      <c r="K15" s="48">
        <f t="shared" ref="K15:K16" si="20">IF(D15="",1,0)</f>
        <v>1</v>
      </c>
      <c r="L15" s="60">
        <f t="shared" ref="L15:L16" si="21">K15*S15</f>
        <v>0</v>
      </c>
      <c r="M15" s="51">
        <f t="shared" ref="M15:M16" si="22">S15*K15*20</f>
        <v>0</v>
      </c>
      <c r="N15" s="51">
        <f t="shared" ref="N15:N16" si="23">(IF(F15&lt;&gt;"",1/3,0)+IF(G15&lt;&gt;"",2/3,0)+IF(H15&lt;&gt;"",1,0))*K15*20</f>
        <v>0</v>
      </c>
      <c r="O15" s="51" t="e">
        <f>IF(#REF!=0,0,M15/#REF!)</f>
        <v>#REF!</v>
      </c>
      <c r="P15" s="51">
        <f>IF($T$13=0,0,N15/$L$13)</f>
        <v>0</v>
      </c>
      <c r="Q15" s="51" t="e">
        <f>O15*#REF!</f>
        <v>#REF!</v>
      </c>
      <c r="R15" s="51" t="e">
        <f>P15*#REF!</f>
        <v>#REF!</v>
      </c>
      <c r="S15" s="50">
        <f t="shared" ref="S15:S16" si="24">IF(D15="",IF(E15&lt;&gt;"",1,0)+IF(F15&lt;&gt;"",1,0)+IF(G15&lt;&gt;"",1,0)+IF(H15&lt;&gt;"",1,0),0)</f>
        <v>0</v>
      </c>
      <c r="T15" s="52">
        <f t="shared" ref="T15:T16" si="25">IF(D15&lt;&gt;"",0,(IF(E15&lt;&gt;"",0.02,(N15/(K15*20)))))</f>
        <v>0</v>
      </c>
      <c r="U15" s="52">
        <f t="shared" ref="U15:U16" si="26">IF(S15=0,0,K15)</f>
        <v>0</v>
      </c>
      <c r="V15" s="64">
        <f t="shared" ref="V15:V16" si="27">IF(D15&lt;&gt;"",IF(E15&lt;&gt;"",1,0)+IF(F15&lt;&gt;"",1,0)+IF(G15&lt;&gt;"",1,0)+IF(H15&lt;&gt;"",1,0),0)</f>
        <v>0</v>
      </c>
      <c r="W15" s="53">
        <f t="shared" ref="W15:W16" si="28">IF(OR(S15&gt;1,V15&gt;0,AND(D15="",S15=0)),1,0)</f>
        <v>1</v>
      </c>
    </row>
    <row r="16" spans="1:29" ht="13.5" customHeight="1" x14ac:dyDescent="0.25">
      <c r="A16" s="132"/>
      <c r="B16" s="133"/>
      <c r="C16" s="103" t="s">
        <v>49</v>
      </c>
      <c r="D16" s="115"/>
      <c r="E16" s="115"/>
      <c r="F16" s="115"/>
      <c r="G16" s="115"/>
      <c r="H16" s="115"/>
      <c r="I16" s="36" t="str">
        <f t="shared" si="19"/>
        <v>◄</v>
      </c>
      <c r="J16" s="37"/>
      <c r="K16" s="48">
        <f t="shared" si="20"/>
        <v>1</v>
      </c>
      <c r="L16" s="60">
        <f t="shared" si="21"/>
        <v>0</v>
      </c>
      <c r="M16" s="51">
        <f t="shared" si="22"/>
        <v>0</v>
      </c>
      <c r="N16" s="51">
        <f t="shared" si="23"/>
        <v>0</v>
      </c>
      <c r="O16" s="51" t="e">
        <f>IF(#REF!=0,0,M16/#REF!)</f>
        <v>#REF!</v>
      </c>
      <c r="P16" s="51">
        <f>IF($T$13=0,0,N16/$L$13)</f>
        <v>0</v>
      </c>
      <c r="Q16" s="51" t="e">
        <f>O16*#REF!</f>
        <v>#REF!</v>
      </c>
      <c r="R16" s="51" t="e">
        <f>P16*#REF!</f>
        <v>#REF!</v>
      </c>
      <c r="S16" s="50">
        <f t="shared" si="24"/>
        <v>0</v>
      </c>
      <c r="T16" s="52">
        <f t="shared" si="25"/>
        <v>0</v>
      </c>
      <c r="U16" s="52">
        <f t="shared" si="26"/>
        <v>0</v>
      </c>
      <c r="V16" s="64">
        <f t="shared" si="27"/>
        <v>0</v>
      </c>
      <c r="W16" s="53">
        <f t="shared" si="28"/>
        <v>1</v>
      </c>
    </row>
    <row r="17" spans="1:27" ht="17.25" customHeight="1" x14ac:dyDescent="0.25">
      <c r="A17" s="130" t="s">
        <v>52</v>
      </c>
      <c r="B17" s="131"/>
      <c r="C17" s="91" t="s">
        <v>64</v>
      </c>
      <c r="D17" s="107"/>
      <c r="E17" s="107"/>
      <c r="F17" s="107"/>
      <c r="G17" s="107"/>
      <c r="H17" s="107"/>
      <c r="I17" s="36" t="s">
        <v>36</v>
      </c>
      <c r="J17" s="37"/>
      <c r="K17" s="69">
        <v>0.15</v>
      </c>
      <c r="L17" s="60">
        <f>SUM(L22:L22)</f>
        <v>0</v>
      </c>
      <c r="M17" s="51"/>
      <c r="P17" s="51">
        <f>SUM(P22:P22)</f>
        <v>0</v>
      </c>
      <c r="S17" s="50">
        <f>SUM(S18:S22)</f>
        <v>0</v>
      </c>
      <c r="T17" s="62"/>
      <c r="V17" s="64"/>
      <c r="W17" s="53">
        <f>SUM(W22:W22)</f>
        <v>1</v>
      </c>
      <c r="X17" s="53">
        <v>4</v>
      </c>
      <c r="AA17" s="23" t="s">
        <v>36</v>
      </c>
    </row>
    <row r="18" spans="1:27" ht="13.5" customHeight="1" x14ac:dyDescent="0.25">
      <c r="A18" s="132"/>
      <c r="B18" s="133"/>
      <c r="C18" s="85" t="s">
        <v>53</v>
      </c>
      <c r="D18" s="101"/>
      <c r="E18" s="101"/>
      <c r="F18" s="101"/>
      <c r="G18" s="101"/>
      <c r="H18" s="101"/>
      <c r="I18" s="36" t="str">
        <f>(IF(W18&lt;&gt;0,"◄",""))</f>
        <v>◄</v>
      </c>
      <c r="J18" s="37"/>
      <c r="K18" s="48">
        <f>IF(D18="",1,0)</f>
        <v>1</v>
      </c>
      <c r="L18" s="60">
        <f>K18*S18</f>
        <v>0</v>
      </c>
      <c r="M18" s="51">
        <f>S18*K18*20</f>
        <v>0</v>
      </c>
      <c r="N18" s="51">
        <f>(IF(F18&lt;&gt;"",1/3,0)+IF(G18&lt;&gt;"",2/3,0)+IF(H18&lt;&gt;"",1,0))*K18*20</f>
        <v>0</v>
      </c>
      <c r="O18" s="51" t="e">
        <f>IF(#REF!=0,0,M18/#REF!)</f>
        <v>#REF!</v>
      </c>
      <c r="P18" s="51">
        <f>IF($T$17=0,0,N18/$L$17)</f>
        <v>0</v>
      </c>
      <c r="Q18" s="51" t="e">
        <f>O18*#REF!</f>
        <v>#REF!</v>
      </c>
      <c r="R18" s="51" t="e">
        <f>P18*#REF!</f>
        <v>#REF!</v>
      </c>
      <c r="S18" s="50">
        <f>IF(D18="",IF(E18&lt;&gt;"",1,0)+IF(F18&lt;&gt;"",1,0)+IF(G18&lt;&gt;"",1,0)+IF(H18&lt;&gt;"",1,0),0)</f>
        <v>0</v>
      </c>
      <c r="T18" s="52">
        <f>IF(D18&lt;&gt;"",0,(IF(E18&lt;&gt;"",0.02,(N18/(K18*20)))))</f>
        <v>0</v>
      </c>
      <c r="U18" s="52">
        <f>IF(S18=0,0,K18)</f>
        <v>0</v>
      </c>
      <c r="V18" s="64">
        <f>IF(D18&lt;&gt;"",IF(E18&lt;&gt;"",1,0)+IF(F18&lt;&gt;"",1,0)+IF(G18&lt;&gt;"",1,0)+IF(H18&lt;&gt;"",1,0),0)</f>
        <v>0</v>
      </c>
      <c r="W18" s="53">
        <f>IF(OR(S18&gt;1,V18&gt;0,AND(D18="",S18=0)),1,0)</f>
        <v>1</v>
      </c>
    </row>
    <row r="19" spans="1:27" ht="17.25" customHeight="1" x14ac:dyDescent="0.25">
      <c r="A19" s="132"/>
      <c r="B19" s="133"/>
      <c r="C19" s="92" t="s">
        <v>54</v>
      </c>
      <c r="D19" s="81"/>
      <c r="E19" s="81"/>
      <c r="F19" s="81"/>
      <c r="G19" s="81"/>
      <c r="H19" s="81"/>
      <c r="I19" s="36" t="str">
        <f t="shared" ref="I19:I22" si="29">(IF(W19&lt;&gt;0,"◄",""))</f>
        <v>◄</v>
      </c>
      <c r="J19" s="37"/>
      <c r="K19" s="48">
        <f t="shared" ref="K19:K22" si="30">IF(D19="",1,0)</f>
        <v>1</v>
      </c>
      <c r="L19" s="60">
        <f t="shared" ref="L19:L22" si="31">K19*S19</f>
        <v>0</v>
      </c>
      <c r="M19" s="51">
        <f t="shared" ref="M19:M22" si="32">S19*K19*20</f>
        <v>0</v>
      </c>
      <c r="N19" s="51">
        <f t="shared" ref="N19:N22" si="33">(IF(F19&lt;&gt;"",1/3,0)+IF(G19&lt;&gt;"",2/3,0)+IF(H19&lt;&gt;"",1,0))*K19*20</f>
        <v>0</v>
      </c>
      <c r="O19" s="51" t="e">
        <f>IF(#REF!=0,0,M19/#REF!)</f>
        <v>#REF!</v>
      </c>
      <c r="P19" s="51">
        <f>IF($T$17=0,0,N19/$L$17)</f>
        <v>0</v>
      </c>
      <c r="Q19" s="51" t="e">
        <f>O19*#REF!</f>
        <v>#REF!</v>
      </c>
      <c r="R19" s="51" t="e">
        <f>P19*#REF!</f>
        <v>#REF!</v>
      </c>
      <c r="S19" s="50">
        <f t="shared" ref="S19:S22" si="34">IF(D19="",IF(E19&lt;&gt;"",1,0)+IF(F19&lt;&gt;"",1,0)+IF(G19&lt;&gt;"",1,0)+IF(H19&lt;&gt;"",1,0),0)</f>
        <v>0</v>
      </c>
      <c r="T19" s="52">
        <f t="shared" ref="T19:T22" si="35">IF(D19&lt;&gt;"",0,(IF(E19&lt;&gt;"",0.02,(N19/(K19*20)))))</f>
        <v>0</v>
      </c>
      <c r="U19" s="52">
        <f t="shared" ref="U19:U22" si="36">IF(S19=0,0,K19)</f>
        <v>0</v>
      </c>
      <c r="V19" s="64">
        <f t="shared" ref="V19:V22" si="37">IF(D19&lt;&gt;"",IF(E19&lt;&gt;"",1,0)+IF(F19&lt;&gt;"",1,0)+IF(G19&lt;&gt;"",1,0)+IF(H19&lt;&gt;"",1,0),0)</f>
        <v>0</v>
      </c>
      <c r="W19" s="53">
        <f t="shared" ref="W19:W22" si="38">IF(OR(S19&gt;1,V19&gt;0,AND(D19="",S19=0)),1,0)</f>
        <v>1</v>
      </c>
    </row>
    <row r="20" spans="1:27" ht="13.5" customHeight="1" x14ac:dyDescent="0.25">
      <c r="A20" s="132"/>
      <c r="B20" s="133"/>
      <c r="C20" s="85" t="s">
        <v>55</v>
      </c>
      <c r="D20" s="104"/>
      <c r="E20" s="104"/>
      <c r="F20" s="104"/>
      <c r="G20" s="104"/>
      <c r="H20" s="104"/>
      <c r="I20" s="36" t="str">
        <f t="shared" si="29"/>
        <v>◄</v>
      </c>
      <c r="J20" s="37"/>
      <c r="K20" s="48">
        <f t="shared" si="30"/>
        <v>1</v>
      </c>
      <c r="L20" s="60">
        <f t="shared" si="31"/>
        <v>0</v>
      </c>
      <c r="M20" s="51">
        <f t="shared" si="32"/>
        <v>0</v>
      </c>
      <c r="N20" s="51">
        <f t="shared" si="33"/>
        <v>0</v>
      </c>
      <c r="O20" s="51" t="e">
        <f>IF(#REF!=0,0,M20/#REF!)</f>
        <v>#REF!</v>
      </c>
      <c r="P20" s="51">
        <f>IF($T$17=0,0,N20/$L$17)</f>
        <v>0</v>
      </c>
      <c r="Q20" s="51" t="e">
        <f>O20*#REF!</f>
        <v>#REF!</v>
      </c>
      <c r="R20" s="51" t="e">
        <f>P20*#REF!</f>
        <v>#REF!</v>
      </c>
      <c r="S20" s="50">
        <f t="shared" si="34"/>
        <v>0</v>
      </c>
      <c r="T20" s="52">
        <f t="shared" si="35"/>
        <v>0</v>
      </c>
      <c r="U20" s="52">
        <f t="shared" si="36"/>
        <v>0</v>
      </c>
      <c r="V20" s="64">
        <f t="shared" si="37"/>
        <v>0</v>
      </c>
      <c r="W20" s="53">
        <f t="shared" si="38"/>
        <v>1</v>
      </c>
    </row>
    <row r="21" spans="1:27" ht="13.5" customHeight="1" x14ac:dyDescent="0.25">
      <c r="A21" s="132"/>
      <c r="B21" s="133"/>
      <c r="C21" s="93" t="s">
        <v>56</v>
      </c>
      <c r="D21" s="108"/>
      <c r="E21" s="108"/>
      <c r="F21" s="108"/>
      <c r="G21" s="108"/>
      <c r="H21" s="108"/>
      <c r="I21" s="36"/>
      <c r="J21" s="37"/>
      <c r="K21" s="48"/>
      <c r="L21" s="60"/>
      <c r="M21" s="51"/>
      <c r="V21" s="64"/>
    </row>
    <row r="22" spans="1:27" ht="12.75" customHeight="1" x14ac:dyDescent="0.25">
      <c r="A22" s="132"/>
      <c r="B22" s="133"/>
      <c r="C22" s="94" t="s">
        <v>65</v>
      </c>
      <c r="D22" s="109"/>
      <c r="E22" s="109"/>
      <c r="F22" s="109"/>
      <c r="G22" s="109"/>
      <c r="H22" s="109"/>
      <c r="I22" s="36" t="str">
        <f t="shared" si="29"/>
        <v>◄</v>
      </c>
      <c r="J22" s="37"/>
      <c r="K22" s="48">
        <f t="shared" si="30"/>
        <v>1</v>
      </c>
      <c r="L22" s="60">
        <f t="shared" si="31"/>
        <v>0</v>
      </c>
      <c r="M22" s="51">
        <f t="shared" si="32"/>
        <v>0</v>
      </c>
      <c r="N22" s="51">
        <f t="shared" si="33"/>
        <v>0</v>
      </c>
      <c r="O22" s="51" t="e">
        <f>IF(#REF!=0,0,M22/#REF!)</f>
        <v>#REF!</v>
      </c>
      <c r="P22" s="51">
        <f>IF($T$17=0,0,N22/$L$17)</f>
        <v>0</v>
      </c>
      <c r="Q22" s="51" t="e">
        <f>O22*#REF!</f>
        <v>#REF!</v>
      </c>
      <c r="R22" s="51" t="e">
        <f>P22*#REF!</f>
        <v>#REF!</v>
      </c>
      <c r="S22" s="50">
        <f t="shared" si="34"/>
        <v>0</v>
      </c>
      <c r="T22" s="52">
        <f t="shared" si="35"/>
        <v>0</v>
      </c>
      <c r="U22" s="52">
        <f t="shared" si="36"/>
        <v>0</v>
      </c>
      <c r="V22" s="64">
        <f t="shared" si="37"/>
        <v>0</v>
      </c>
      <c r="W22" s="53">
        <f t="shared" si="38"/>
        <v>1</v>
      </c>
      <c r="Z22" s="23" t="s">
        <v>36</v>
      </c>
    </row>
    <row r="23" spans="1:27" ht="13" x14ac:dyDescent="0.25">
      <c r="A23" s="130" t="s">
        <v>58</v>
      </c>
      <c r="B23" s="131"/>
      <c r="C23" s="89" t="s">
        <v>62</v>
      </c>
      <c r="D23" s="82"/>
      <c r="E23" s="82"/>
      <c r="F23" s="82"/>
      <c r="G23" s="82"/>
      <c r="H23" s="82"/>
      <c r="I23" s="36" t="s">
        <v>36</v>
      </c>
      <c r="J23" s="37"/>
      <c r="K23" s="69">
        <v>0.15</v>
      </c>
      <c r="L23" s="60">
        <f>SUM(L24:L27)</f>
        <v>0</v>
      </c>
      <c r="M23" s="51"/>
      <c r="P23" s="51">
        <f>SUM(P24:P27)</f>
        <v>0</v>
      </c>
      <c r="S23" s="50">
        <f>SUM(S24:S27)</f>
        <v>0</v>
      </c>
      <c r="T23" s="62"/>
      <c r="V23" s="64"/>
      <c r="W23" s="53">
        <f>SUM(W24:W27)</f>
        <v>3</v>
      </c>
      <c r="X23" s="53">
        <v>4</v>
      </c>
    </row>
    <row r="24" spans="1:27" ht="12.75" customHeight="1" x14ac:dyDescent="0.25">
      <c r="A24" s="132"/>
      <c r="B24" s="133"/>
      <c r="C24" s="99" t="s">
        <v>59</v>
      </c>
      <c r="D24" s="75"/>
      <c r="E24" s="75"/>
      <c r="F24" s="75"/>
      <c r="G24" s="75"/>
      <c r="H24" s="75"/>
      <c r="I24" s="36" t="str">
        <f t="shared" si="0"/>
        <v>◄</v>
      </c>
      <c r="J24" s="37"/>
      <c r="K24" s="48">
        <f t="shared" ref="K24" si="39">IF(D24="",1,0)</f>
        <v>1</v>
      </c>
      <c r="L24" s="60">
        <f t="shared" si="1"/>
        <v>0</v>
      </c>
      <c r="M24" s="51">
        <f t="shared" si="2"/>
        <v>0</v>
      </c>
      <c r="N24" s="51">
        <f t="shared" si="3"/>
        <v>0</v>
      </c>
      <c r="O24" s="51" t="e">
        <f>IF(#REF!=0,0,M24/#REF!)</f>
        <v>#REF!</v>
      </c>
      <c r="P24" s="51">
        <f>IF($T$23=0,0,N24/$L$23)</f>
        <v>0</v>
      </c>
      <c r="Q24" s="51" t="e">
        <f>O24*#REF!</f>
        <v>#REF!</v>
      </c>
      <c r="R24" s="51" t="e">
        <f>P24*#REF!</f>
        <v>#REF!</v>
      </c>
      <c r="S24" s="50">
        <f t="shared" si="4"/>
        <v>0</v>
      </c>
      <c r="T24" s="52">
        <f t="shared" si="5"/>
        <v>0</v>
      </c>
      <c r="U24" s="52">
        <f t="shared" si="6"/>
        <v>0</v>
      </c>
      <c r="V24" s="64">
        <f t="shared" si="7"/>
        <v>0</v>
      </c>
      <c r="W24" s="53">
        <f t="shared" si="8"/>
        <v>1</v>
      </c>
    </row>
    <row r="25" spans="1:27" ht="12.75" customHeight="1" x14ac:dyDescent="0.25">
      <c r="A25" s="132"/>
      <c r="B25" s="133"/>
      <c r="C25" s="90" t="s">
        <v>61</v>
      </c>
      <c r="D25" s="116"/>
      <c r="E25" s="116"/>
      <c r="F25" s="116"/>
      <c r="G25" s="116"/>
      <c r="H25" s="82"/>
      <c r="I25" s="36" t="str">
        <f t="shared" ref="I25:I27" si="40">(IF(W25&lt;&gt;0,"◄",""))</f>
        <v>◄</v>
      </c>
      <c r="J25" s="37"/>
      <c r="K25" s="48">
        <f t="shared" ref="K25:K27" si="41">IF(D25="",1,0)</f>
        <v>1</v>
      </c>
      <c r="L25" s="60">
        <f t="shared" ref="L25:L27" si="42">K25*S25</f>
        <v>0</v>
      </c>
      <c r="M25" s="51">
        <f t="shared" ref="M25:M27" si="43">S25*K25*20</f>
        <v>0</v>
      </c>
      <c r="N25" s="51">
        <f t="shared" ref="N25:N27" si="44">(IF(F25&lt;&gt;"",1/3,0)+IF(G25&lt;&gt;"",2/3,0)+IF(H25&lt;&gt;"",1,0))*K25*20</f>
        <v>0</v>
      </c>
      <c r="O25" s="51" t="e">
        <f>IF(#REF!=0,0,M25/#REF!)</f>
        <v>#REF!</v>
      </c>
      <c r="P25" s="51">
        <f t="shared" ref="P25:P27" si="45">IF($T$23=0,0,N25/$L$23)</f>
        <v>0</v>
      </c>
      <c r="Q25" s="51" t="e">
        <f>O25*#REF!</f>
        <v>#REF!</v>
      </c>
      <c r="R25" s="51" t="e">
        <f>P25*#REF!</f>
        <v>#REF!</v>
      </c>
      <c r="S25" s="50">
        <f t="shared" ref="S25:S27" si="46">IF(D25="",IF(E25&lt;&gt;"",1,0)+IF(F25&lt;&gt;"",1,0)+IF(G25&lt;&gt;"",1,0)+IF(H25&lt;&gt;"",1,0),0)</f>
        <v>0</v>
      </c>
      <c r="T25" s="52">
        <f t="shared" ref="T25:T27" si="47">IF(D25&lt;&gt;"",0,(IF(E25&lt;&gt;"",0.02,(N25/(K25*20)))))</f>
        <v>0</v>
      </c>
      <c r="U25" s="52">
        <f t="shared" ref="U25:U27" si="48">IF(S25=0,0,K25)</f>
        <v>0</v>
      </c>
      <c r="V25" s="64">
        <f t="shared" ref="V25:V27" si="49">IF(D25&lt;&gt;"",IF(E25&lt;&gt;"",1,0)+IF(F25&lt;&gt;"",1,0)+IF(G25&lt;&gt;"",1,0)+IF(H25&lt;&gt;"",1,0),0)</f>
        <v>0</v>
      </c>
      <c r="W25" s="53">
        <f t="shared" ref="W25:W27" si="50">IF(OR(S25&gt;1,V25&gt;0,AND(D25="",S25=0)),1,0)</f>
        <v>1</v>
      </c>
    </row>
    <row r="26" spans="1:27" ht="12.75" customHeight="1" x14ac:dyDescent="0.25">
      <c r="A26" s="132"/>
      <c r="B26" s="133"/>
      <c r="C26" s="118" t="s">
        <v>60</v>
      </c>
      <c r="D26" s="117"/>
      <c r="E26" s="117"/>
      <c r="F26" s="117"/>
      <c r="G26" s="117"/>
      <c r="H26" s="75"/>
      <c r="I26" s="36"/>
      <c r="J26" s="37"/>
      <c r="K26" s="48"/>
      <c r="L26" s="60"/>
      <c r="M26" s="51"/>
      <c r="V26" s="64"/>
    </row>
    <row r="27" spans="1:27" ht="13" x14ac:dyDescent="0.25">
      <c r="A27" s="132"/>
      <c r="B27" s="133"/>
      <c r="C27" s="95" t="s">
        <v>69</v>
      </c>
      <c r="D27" s="110"/>
      <c r="E27" s="110"/>
      <c r="F27" s="110"/>
      <c r="G27" s="110"/>
      <c r="H27" s="81"/>
      <c r="I27" s="36" t="str">
        <f t="shared" si="40"/>
        <v>◄</v>
      </c>
      <c r="J27" s="37"/>
      <c r="K27" s="48">
        <f t="shared" si="41"/>
        <v>1</v>
      </c>
      <c r="L27" s="60">
        <f t="shared" si="42"/>
        <v>0</v>
      </c>
      <c r="M27" s="51">
        <f t="shared" si="43"/>
        <v>0</v>
      </c>
      <c r="N27" s="51">
        <f t="shared" si="44"/>
        <v>0</v>
      </c>
      <c r="O27" s="51" t="e">
        <f>IF(#REF!=0,0,M27/#REF!)</f>
        <v>#REF!</v>
      </c>
      <c r="P27" s="51">
        <f t="shared" si="45"/>
        <v>0</v>
      </c>
      <c r="Q27" s="51" t="e">
        <f>O27*#REF!</f>
        <v>#REF!</v>
      </c>
      <c r="R27" s="51" t="e">
        <f>P27*#REF!</f>
        <v>#REF!</v>
      </c>
      <c r="S27" s="50">
        <f t="shared" si="46"/>
        <v>0</v>
      </c>
      <c r="T27" s="52">
        <f t="shared" si="47"/>
        <v>0</v>
      </c>
      <c r="U27" s="52">
        <f t="shared" si="48"/>
        <v>0</v>
      </c>
      <c r="V27" s="64">
        <f t="shared" si="49"/>
        <v>0</v>
      </c>
      <c r="W27" s="53">
        <f t="shared" si="50"/>
        <v>1</v>
      </c>
    </row>
    <row r="28" spans="1:27" ht="13" x14ac:dyDescent="0.25">
      <c r="A28" s="130" t="s">
        <v>66</v>
      </c>
      <c r="B28" s="131"/>
      <c r="C28" s="96" t="s">
        <v>70</v>
      </c>
      <c r="D28" s="81"/>
      <c r="E28" s="81"/>
      <c r="F28" s="81"/>
      <c r="G28" s="81"/>
      <c r="H28" s="81"/>
      <c r="I28" s="36"/>
      <c r="J28" s="37"/>
      <c r="K28" s="69">
        <v>0.15</v>
      </c>
      <c r="L28" s="60"/>
      <c r="M28" s="51"/>
      <c r="V28" s="64"/>
    </row>
    <row r="29" spans="1:27" ht="13" x14ac:dyDescent="0.25">
      <c r="A29" s="132"/>
      <c r="B29" s="133"/>
      <c r="C29" s="97" t="s">
        <v>71</v>
      </c>
      <c r="D29" s="80"/>
      <c r="E29" s="80"/>
      <c r="F29" s="80"/>
      <c r="G29" s="80"/>
      <c r="H29" s="80"/>
      <c r="I29" s="36" t="str">
        <f t="shared" ref="I29" si="51">(IF(W29&lt;&gt;0,"◄",""))</f>
        <v>◄</v>
      </c>
      <c r="J29" s="37"/>
      <c r="K29" s="48">
        <f t="shared" ref="K29" si="52">IF(D29="",1,0)</f>
        <v>1</v>
      </c>
      <c r="L29" s="60">
        <f t="shared" ref="L29" si="53">K29*S29</f>
        <v>0</v>
      </c>
      <c r="M29" s="51">
        <f t="shared" ref="M29" si="54">S29*K29*20</f>
        <v>0</v>
      </c>
      <c r="N29" s="51">
        <f t="shared" ref="N29" si="55">(IF(F29&lt;&gt;"",1/3,0)+IF(G29&lt;&gt;"",2/3,0)+IF(H29&lt;&gt;"",1,0))*K29*20</f>
        <v>0</v>
      </c>
      <c r="O29" s="51" t="e">
        <f>IF(#REF!=0,0,M29/#REF!)</f>
        <v>#REF!</v>
      </c>
      <c r="P29" s="51">
        <f>IF($T$17=0,0,N29/$L$17)</f>
        <v>0</v>
      </c>
      <c r="Q29" s="51" t="e">
        <f>O29*#REF!</f>
        <v>#REF!</v>
      </c>
      <c r="R29" s="51" t="e">
        <f>P29*#REF!</f>
        <v>#REF!</v>
      </c>
      <c r="S29" s="50">
        <f t="shared" ref="S29" si="56">IF(D29="",IF(E29&lt;&gt;"",1,0)+IF(F29&lt;&gt;"",1,0)+IF(G29&lt;&gt;"",1,0)+IF(H29&lt;&gt;"",1,0),0)</f>
        <v>0</v>
      </c>
      <c r="T29" s="52">
        <f t="shared" ref="T29" si="57">IF(D29&lt;&gt;"",0,(IF(E29&lt;&gt;"",0.02,(N29/(K29*20)))))</f>
        <v>0</v>
      </c>
      <c r="U29" s="52">
        <f t="shared" ref="U29" si="58">IF(S29=0,0,K29)</f>
        <v>0</v>
      </c>
      <c r="V29" s="64">
        <f t="shared" ref="V29" si="59">IF(D29&lt;&gt;"",IF(E29&lt;&gt;"",1,0)+IF(F29&lt;&gt;"",1,0)+IF(G29&lt;&gt;"",1,0)+IF(H29&lt;&gt;"",1,0),0)</f>
        <v>0</v>
      </c>
      <c r="W29" s="53">
        <f t="shared" ref="W29" si="60">IF(OR(S29&gt;1,V29&gt;0,AND(D29="",S29=0)),1,0)</f>
        <v>1</v>
      </c>
    </row>
    <row r="30" spans="1:27" ht="13" x14ac:dyDescent="0.25">
      <c r="A30" s="132"/>
      <c r="B30" s="133"/>
      <c r="C30" s="96" t="s">
        <v>72</v>
      </c>
      <c r="D30" s="81"/>
      <c r="E30" s="81"/>
      <c r="F30" s="81"/>
      <c r="G30" s="81"/>
      <c r="H30" s="81"/>
      <c r="I30" s="36" t="str">
        <f t="shared" ref="I30:I32" si="61">(IF(W30&lt;&gt;0,"◄",""))</f>
        <v>◄</v>
      </c>
      <c r="J30" s="37"/>
      <c r="K30" s="48">
        <f t="shared" ref="K30:K32" si="62">IF(D30="",1,0)</f>
        <v>1</v>
      </c>
      <c r="L30" s="60">
        <f t="shared" ref="L30:L32" si="63">K30*S30</f>
        <v>0</v>
      </c>
      <c r="M30" s="51">
        <f t="shared" ref="M30:M32" si="64">S30*K30*20</f>
        <v>0</v>
      </c>
      <c r="N30" s="51">
        <f t="shared" ref="N30:N32" si="65">(IF(F30&lt;&gt;"",1/3,0)+IF(G30&lt;&gt;"",2/3,0)+IF(H30&lt;&gt;"",1,0))*K30*20</f>
        <v>0</v>
      </c>
      <c r="O30" s="51" t="e">
        <f>IF(#REF!=0,0,M30/#REF!)</f>
        <v>#REF!</v>
      </c>
      <c r="P30" s="51">
        <f>IF($T$17=0,0,N30/$L$17)</f>
        <v>0</v>
      </c>
      <c r="Q30" s="51" t="e">
        <f>O30*#REF!</f>
        <v>#REF!</v>
      </c>
      <c r="R30" s="51" t="e">
        <f>P30*#REF!</f>
        <v>#REF!</v>
      </c>
      <c r="S30" s="50">
        <f t="shared" ref="S30:S32" si="66">IF(D30="",IF(E30&lt;&gt;"",1,0)+IF(F30&lt;&gt;"",1,0)+IF(G30&lt;&gt;"",1,0)+IF(H30&lt;&gt;"",1,0),0)</f>
        <v>0</v>
      </c>
      <c r="T30" s="52">
        <f t="shared" ref="T30:T32" si="67">IF(D30&lt;&gt;"",0,(IF(E30&lt;&gt;"",0.02,(N30/(K30*20)))))</f>
        <v>0</v>
      </c>
      <c r="U30" s="52">
        <f t="shared" ref="U30:U32" si="68">IF(S30=0,0,K30)</f>
        <v>0</v>
      </c>
      <c r="V30" s="64">
        <f t="shared" ref="V30:V32" si="69">IF(D30&lt;&gt;"",IF(E30&lt;&gt;"",1,0)+IF(F30&lt;&gt;"",1,0)+IF(G30&lt;&gt;"",1,0)+IF(H30&lt;&gt;"",1,0),0)</f>
        <v>0</v>
      </c>
      <c r="W30" s="53">
        <f t="shared" ref="W30:W32" si="70">IF(OR(S30&gt;1,V30&gt;0,AND(D30="",S30=0)),1,0)</f>
        <v>1</v>
      </c>
    </row>
    <row r="31" spans="1:27" ht="13" x14ac:dyDescent="0.25">
      <c r="A31" s="132"/>
      <c r="B31" s="133"/>
      <c r="C31" s="97" t="s">
        <v>73</v>
      </c>
      <c r="D31" s="80"/>
      <c r="E31" s="80"/>
      <c r="F31" s="80"/>
      <c r="G31" s="80"/>
      <c r="H31" s="80"/>
      <c r="I31" s="36" t="str">
        <f t="shared" si="61"/>
        <v>◄</v>
      </c>
      <c r="J31" s="37"/>
      <c r="K31" s="48">
        <f t="shared" si="62"/>
        <v>1</v>
      </c>
      <c r="L31" s="60">
        <f t="shared" si="63"/>
        <v>0</v>
      </c>
      <c r="M31" s="51">
        <f t="shared" si="64"/>
        <v>0</v>
      </c>
      <c r="N31" s="51">
        <f t="shared" si="65"/>
        <v>0</v>
      </c>
      <c r="O31" s="51" t="e">
        <f>IF(#REF!=0,0,M31/#REF!)</f>
        <v>#REF!</v>
      </c>
      <c r="P31" s="51">
        <f>IF($T$17=0,0,N31/$L$17)</f>
        <v>0</v>
      </c>
      <c r="Q31" s="51" t="e">
        <f>O31*#REF!</f>
        <v>#REF!</v>
      </c>
      <c r="R31" s="51" t="e">
        <f>P31*#REF!</f>
        <v>#REF!</v>
      </c>
      <c r="S31" s="50">
        <f t="shared" si="66"/>
        <v>0</v>
      </c>
      <c r="T31" s="52">
        <f t="shared" si="67"/>
        <v>0</v>
      </c>
      <c r="U31" s="52">
        <f t="shared" si="68"/>
        <v>0</v>
      </c>
      <c r="V31" s="64">
        <f t="shared" si="69"/>
        <v>0</v>
      </c>
      <c r="W31" s="53">
        <f t="shared" si="70"/>
        <v>1</v>
      </c>
    </row>
    <row r="32" spans="1:27" ht="13" x14ac:dyDescent="0.25">
      <c r="A32" s="132"/>
      <c r="B32" s="133"/>
      <c r="C32" s="96" t="s">
        <v>74</v>
      </c>
      <c r="D32" s="81"/>
      <c r="E32" s="81"/>
      <c r="F32" s="81"/>
      <c r="G32" s="81"/>
      <c r="H32" s="81"/>
      <c r="I32" s="36" t="str">
        <f t="shared" si="61"/>
        <v>◄</v>
      </c>
      <c r="J32" s="37"/>
      <c r="K32" s="48">
        <f t="shared" si="62"/>
        <v>1</v>
      </c>
      <c r="L32" s="60">
        <f t="shared" si="63"/>
        <v>0</v>
      </c>
      <c r="M32" s="51">
        <f t="shared" si="64"/>
        <v>0</v>
      </c>
      <c r="N32" s="51">
        <f t="shared" si="65"/>
        <v>0</v>
      </c>
      <c r="O32" s="51" t="e">
        <f>IF(#REF!=0,0,M32/#REF!)</f>
        <v>#REF!</v>
      </c>
      <c r="P32" s="51">
        <f>IF($T$17=0,0,N32/$L$17)</f>
        <v>0</v>
      </c>
      <c r="Q32" s="51" t="e">
        <f>O32*#REF!</f>
        <v>#REF!</v>
      </c>
      <c r="R32" s="51" t="e">
        <f>P32*#REF!</f>
        <v>#REF!</v>
      </c>
      <c r="S32" s="50">
        <f t="shared" si="66"/>
        <v>0</v>
      </c>
      <c r="T32" s="52">
        <f t="shared" si="67"/>
        <v>0</v>
      </c>
      <c r="U32" s="52">
        <f t="shared" si="68"/>
        <v>0</v>
      </c>
      <c r="V32" s="64">
        <f t="shared" si="69"/>
        <v>0</v>
      </c>
      <c r="W32" s="53">
        <f t="shared" si="70"/>
        <v>1</v>
      </c>
    </row>
    <row r="33" spans="1:24" ht="13" x14ac:dyDescent="0.25">
      <c r="A33" s="130" t="s">
        <v>67</v>
      </c>
      <c r="B33" s="131"/>
      <c r="C33" s="98" t="s">
        <v>75</v>
      </c>
      <c r="D33" s="82"/>
      <c r="E33" s="82"/>
      <c r="F33" s="82"/>
      <c r="G33" s="82"/>
      <c r="H33" s="82"/>
      <c r="I33" s="36"/>
      <c r="J33" s="37"/>
      <c r="K33" s="69">
        <v>0.15</v>
      </c>
      <c r="L33" s="60"/>
      <c r="M33" s="51"/>
      <c r="V33" s="64"/>
    </row>
    <row r="34" spans="1:24" ht="13" x14ac:dyDescent="0.25">
      <c r="A34" s="132"/>
      <c r="B34" s="133"/>
      <c r="C34" s="99" t="s">
        <v>76</v>
      </c>
      <c r="D34" s="75"/>
      <c r="E34" s="75"/>
      <c r="F34" s="75"/>
      <c r="G34" s="75"/>
      <c r="H34" s="75"/>
      <c r="I34" s="36" t="str">
        <f t="shared" ref="I34:I35" si="71">(IF(W34&lt;&gt;0,"◄",""))</f>
        <v>◄</v>
      </c>
      <c r="J34" s="37"/>
      <c r="K34" s="48">
        <f t="shared" ref="K34:K35" si="72">IF(D34="",1,0)</f>
        <v>1</v>
      </c>
      <c r="L34" s="60">
        <f t="shared" ref="L34:L35" si="73">K34*S34</f>
        <v>0</v>
      </c>
      <c r="M34" s="51">
        <f t="shared" ref="M34:M35" si="74">S34*K34*20</f>
        <v>0</v>
      </c>
      <c r="N34" s="51">
        <f t="shared" ref="N34:N35" si="75">(IF(F34&lt;&gt;"",1/3,0)+IF(G34&lt;&gt;"",2/3,0)+IF(H34&lt;&gt;"",1,0))*K34*20</f>
        <v>0</v>
      </c>
      <c r="O34" s="51" t="e">
        <f>IF(#REF!=0,0,M34/#REF!)</f>
        <v>#REF!</v>
      </c>
      <c r="P34" s="51" t="e">
        <f>IF(#REF!=0,0,N34/#REF!)</f>
        <v>#REF!</v>
      </c>
      <c r="Q34" s="51" t="e">
        <f>O34*#REF!</f>
        <v>#REF!</v>
      </c>
      <c r="R34" s="51" t="e">
        <f>P34*#REF!</f>
        <v>#REF!</v>
      </c>
      <c r="S34" s="50">
        <f t="shared" ref="S34:S35" si="76">IF(D34="",IF(E34&lt;&gt;"",1,0)+IF(F34&lt;&gt;"",1,0)+IF(G34&lt;&gt;"",1,0)+IF(H34&lt;&gt;"",1,0),0)</f>
        <v>0</v>
      </c>
      <c r="T34" s="52">
        <f t="shared" ref="T34:T35" si="77">IF(D34&lt;&gt;"",0,(IF(E34&lt;&gt;"",0.02,(N34/(K34*20)))))</f>
        <v>0</v>
      </c>
      <c r="U34" s="52">
        <f t="shared" ref="U34:U35" si="78">IF(S34=0,0,K34)</f>
        <v>0</v>
      </c>
      <c r="V34" s="64">
        <f t="shared" ref="V34:V35" si="79">IF(D34&lt;&gt;"",IF(E34&lt;&gt;"",1,0)+IF(F34&lt;&gt;"",1,0)+IF(G34&lt;&gt;"",1,0)+IF(H34&lt;&gt;"",1,0),0)</f>
        <v>0</v>
      </c>
      <c r="W34" s="53">
        <f t="shared" ref="W34:W35" si="80">IF(OR(S34&gt;1,V34&gt;0,AND(D34="",S34=0)),1,0)</f>
        <v>1</v>
      </c>
    </row>
    <row r="35" spans="1:24" ht="13" x14ac:dyDescent="0.25">
      <c r="A35" s="132"/>
      <c r="B35" s="133"/>
      <c r="C35" s="90" t="s">
        <v>77</v>
      </c>
      <c r="D35" s="82"/>
      <c r="E35" s="82"/>
      <c r="F35" s="82"/>
      <c r="G35" s="82"/>
      <c r="H35" s="82"/>
      <c r="I35" s="36" t="str">
        <f t="shared" si="71"/>
        <v>◄</v>
      </c>
      <c r="J35" s="37"/>
      <c r="K35" s="48">
        <f t="shared" si="72"/>
        <v>1</v>
      </c>
      <c r="L35" s="60">
        <f t="shared" si="73"/>
        <v>0</v>
      </c>
      <c r="M35" s="51">
        <f t="shared" si="74"/>
        <v>0</v>
      </c>
      <c r="N35" s="51">
        <f t="shared" si="75"/>
        <v>0</v>
      </c>
      <c r="O35" s="51" t="e">
        <f>IF(#REF!=0,0,M35/#REF!)</f>
        <v>#REF!</v>
      </c>
      <c r="P35" s="51" t="e">
        <f>IF(#REF!=0,0,N35/#REF!)</f>
        <v>#REF!</v>
      </c>
      <c r="Q35" s="51" t="e">
        <f>O35*#REF!</f>
        <v>#REF!</v>
      </c>
      <c r="R35" s="51" t="e">
        <f>P35*#REF!</f>
        <v>#REF!</v>
      </c>
      <c r="S35" s="50">
        <f t="shared" si="76"/>
        <v>0</v>
      </c>
      <c r="T35" s="52">
        <f t="shared" si="77"/>
        <v>0</v>
      </c>
      <c r="U35" s="52">
        <f t="shared" si="78"/>
        <v>0</v>
      </c>
      <c r="V35" s="64">
        <f t="shared" si="79"/>
        <v>0</v>
      </c>
      <c r="W35" s="53">
        <f t="shared" si="80"/>
        <v>1</v>
      </c>
    </row>
    <row r="36" spans="1:24" ht="13.5" customHeight="1" x14ac:dyDescent="0.25">
      <c r="A36" s="130" t="s">
        <v>68</v>
      </c>
      <c r="B36" s="131"/>
      <c r="C36" s="100" t="s">
        <v>78</v>
      </c>
      <c r="D36" s="83"/>
      <c r="E36" s="83"/>
      <c r="F36" s="83"/>
      <c r="G36" s="83"/>
      <c r="H36" s="83"/>
      <c r="I36" s="36" t="s">
        <v>36</v>
      </c>
      <c r="J36" s="37"/>
      <c r="K36" s="69">
        <v>0.1</v>
      </c>
      <c r="L36" s="60">
        <f>SUM(L37:L39)</f>
        <v>0</v>
      </c>
      <c r="M36" s="51"/>
      <c r="P36" s="51">
        <f>SUM(P37:P39)</f>
        <v>0</v>
      </c>
      <c r="S36" s="50">
        <f>SUM(S37:S39)</f>
        <v>0</v>
      </c>
      <c r="T36" s="62"/>
      <c r="V36" s="64"/>
      <c r="W36" s="53">
        <f>SUM(W37:W39)</f>
        <v>3</v>
      </c>
      <c r="X36" s="53">
        <v>4</v>
      </c>
    </row>
    <row r="37" spans="1:24" ht="13.5" customHeight="1" x14ac:dyDescent="0.25">
      <c r="A37" s="132"/>
      <c r="B37" s="133"/>
      <c r="C37" s="97" t="s">
        <v>79</v>
      </c>
      <c r="D37" s="74"/>
      <c r="E37" s="74"/>
      <c r="F37" s="74"/>
      <c r="G37" s="74"/>
      <c r="H37" s="74"/>
      <c r="I37" s="36" t="str">
        <f t="shared" ref="I37" si="81">(IF(W37&lt;&gt;0,"◄",""))</f>
        <v>◄</v>
      </c>
      <c r="J37" s="37"/>
      <c r="K37" s="48">
        <f t="shared" ref="K37" si="82">IF(D37="",1,0)</f>
        <v>1</v>
      </c>
      <c r="L37" s="60">
        <f t="shared" ref="L37" si="83">K37*S37</f>
        <v>0</v>
      </c>
      <c r="M37" s="51">
        <f t="shared" ref="M37" si="84">S37*K37*20</f>
        <v>0</v>
      </c>
      <c r="N37" s="51">
        <f t="shared" ref="N37" si="85">(IF(F37&lt;&gt;"",1/3,0)+IF(G37&lt;&gt;"",2/3,0)+IF(H37&lt;&gt;"",1,0))*K37*20</f>
        <v>0</v>
      </c>
      <c r="O37" s="51" t="e">
        <f>IF(#REF!=0,0,M37/#REF!)</f>
        <v>#REF!</v>
      </c>
      <c r="P37" s="51">
        <f>IF($T$36=0,0,N37/$L$36)</f>
        <v>0</v>
      </c>
      <c r="Q37" s="51" t="e">
        <f>O37*#REF!</f>
        <v>#REF!</v>
      </c>
      <c r="R37" s="51" t="e">
        <f>P37*#REF!</f>
        <v>#REF!</v>
      </c>
      <c r="S37" s="50">
        <f t="shared" ref="S37" si="86">IF(D37="",IF(E37&lt;&gt;"",1,0)+IF(F37&lt;&gt;"",1,0)+IF(G37&lt;&gt;"",1,0)+IF(H37&lt;&gt;"",1,0),0)</f>
        <v>0</v>
      </c>
      <c r="T37" s="52">
        <f t="shared" ref="T37" si="87">IF(D37&lt;&gt;"",0,(IF(E37&lt;&gt;"",0.02,(N37/(K37*20)))))</f>
        <v>0</v>
      </c>
      <c r="U37" s="52">
        <f t="shared" ref="U37" si="88">IF(S37=0,0,K37)</f>
        <v>0</v>
      </c>
      <c r="V37" s="64">
        <f t="shared" ref="V37" si="89">IF(D37&lt;&gt;"",IF(E37&lt;&gt;"",1,0)+IF(F37&lt;&gt;"",1,0)+IF(G37&lt;&gt;"",1,0)+IF(H37&lt;&gt;"",1,0),0)</f>
        <v>0</v>
      </c>
      <c r="W37" s="53">
        <f t="shared" ref="W37" si="90">IF(OR(S37&gt;1,V37&gt;0,AND(D37="",S37=0)),1,0)</f>
        <v>1</v>
      </c>
    </row>
    <row r="38" spans="1:24" ht="13.5" customHeight="1" x14ac:dyDescent="0.25">
      <c r="A38" s="132"/>
      <c r="B38" s="133"/>
      <c r="C38" s="96" t="s">
        <v>80</v>
      </c>
      <c r="D38" s="81"/>
      <c r="E38" s="81"/>
      <c r="F38" s="81"/>
      <c r="G38" s="81"/>
      <c r="H38" s="81"/>
      <c r="I38" s="36" t="str">
        <f t="shared" ref="I38:I39" si="91">(IF(W38&lt;&gt;0,"◄",""))</f>
        <v>◄</v>
      </c>
      <c r="J38" s="37"/>
      <c r="K38" s="48">
        <f t="shared" ref="K38:K39" si="92">IF(D38="",1,0)</f>
        <v>1</v>
      </c>
      <c r="L38" s="60">
        <f t="shared" ref="L38:L39" si="93">K38*S38</f>
        <v>0</v>
      </c>
      <c r="M38" s="51">
        <f t="shared" ref="M38:M39" si="94">S38*K38*20</f>
        <v>0</v>
      </c>
      <c r="N38" s="51">
        <f t="shared" ref="N38:N39" si="95">(IF(F38&lt;&gt;"",1/3,0)+IF(G38&lt;&gt;"",2/3,0)+IF(H38&lt;&gt;"",1,0))*K38*20</f>
        <v>0</v>
      </c>
      <c r="O38" s="51" t="e">
        <f>IF(#REF!=0,0,M38/#REF!)</f>
        <v>#REF!</v>
      </c>
      <c r="P38" s="51">
        <f t="shared" ref="P38:P39" si="96">IF($T$36=0,0,N38/$L$36)</f>
        <v>0</v>
      </c>
      <c r="Q38" s="51" t="e">
        <f>O38*#REF!</f>
        <v>#REF!</v>
      </c>
      <c r="R38" s="51" t="e">
        <f>P38*#REF!</f>
        <v>#REF!</v>
      </c>
      <c r="S38" s="50">
        <f t="shared" ref="S38:S39" si="97">IF(D38="",IF(E38&lt;&gt;"",1,0)+IF(F38&lt;&gt;"",1,0)+IF(G38&lt;&gt;"",1,0)+IF(H38&lt;&gt;"",1,0),0)</f>
        <v>0</v>
      </c>
      <c r="T38" s="52">
        <f t="shared" ref="T38:T39" si="98">IF(D38&lt;&gt;"",0,(IF(E38&lt;&gt;"",0.02,(N38/(K38*20)))))</f>
        <v>0</v>
      </c>
      <c r="U38" s="52">
        <f t="shared" ref="U38:U39" si="99">IF(S38=0,0,K38)</f>
        <v>0</v>
      </c>
      <c r="V38" s="64">
        <f t="shared" ref="V38:V39" si="100">IF(D38&lt;&gt;"",IF(E38&lt;&gt;"",1,0)+IF(F38&lt;&gt;"",1,0)+IF(G38&lt;&gt;"",1,0)+IF(H38&lt;&gt;"",1,0),0)</f>
        <v>0</v>
      </c>
      <c r="W38" s="53">
        <f t="shared" ref="W38:W39" si="101">IF(OR(S38&gt;1,V38&gt;0,AND(D38="",S38=0)),1,0)</f>
        <v>1</v>
      </c>
    </row>
    <row r="39" spans="1:24" ht="13.5" customHeight="1" x14ac:dyDescent="0.25">
      <c r="A39" s="132"/>
      <c r="B39" s="133"/>
      <c r="C39" s="74" t="s">
        <v>81</v>
      </c>
      <c r="D39" s="74"/>
      <c r="E39" s="74"/>
      <c r="F39" s="74"/>
      <c r="G39" s="74"/>
      <c r="H39" s="74"/>
      <c r="I39" s="36" t="str">
        <f t="shared" si="91"/>
        <v>◄</v>
      </c>
      <c r="J39" s="37"/>
      <c r="K39" s="48">
        <f t="shared" si="92"/>
        <v>1</v>
      </c>
      <c r="L39" s="60">
        <f t="shared" si="93"/>
        <v>0</v>
      </c>
      <c r="M39" s="51">
        <f t="shared" si="94"/>
        <v>0</v>
      </c>
      <c r="N39" s="51">
        <f t="shared" si="95"/>
        <v>0</v>
      </c>
      <c r="O39" s="51" t="e">
        <f>IF(#REF!=0,0,M39/#REF!)</f>
        <v>#REF!</v>
      </c>
      <c r="P39" s="51">
        <f t="shared" si="96"/>
        <v>0</v>
      </c>
      <c r="Q39" s="51" t="e">
        <f>O39*#REF!</f>
        <v>#REF!</v>
      </c>
      <c r="R39" s="51" t="e">
        <f>P39*#REF!</f>
        <v>#REF!</v>
      </c>
      <c r="S39" s="50">
        <f t="shared" si="97"/>
        <v>0</v>
      </c>
      <c r="T39" s="52">
        <f t="shared" si="98"/>
        <v>0</v>
      </c>
      <c r="U39" s="52">
        <f t="shared" si="99"/>
        <v>0</v>
      </c>
      <c r="V39" s="64">
        <f t="shared" si="100"/>
        <v>0</v>
      </c>
      <c r="W39" s="53">
        <f t="shared" si="101"/>
        <v>1</v>
      </c>
    </row>
    <row r="40" spans="1:24" ht="17.899999999999999" customHeight="1" x14ac:dyDescent="0.3">
      <c r="C40" s="38"/>
      <c r="E40" s="129"/>
      <c r="F40" s="129"/>
      <c r="G40" s="129"/>
      <c r="H40" s="129"/>
      <c r="I40" s="36"/>
      <c r="K40" s="35"/>
      <c r="L40" s="65"/>
      <c r="S40" s="61"/>
      <c r="U40" s="66"/>
      <c r="V40" s="67"/>
      <c r="W40" s="63"/>
      <c r="X40" s="61"/>
    </row>
    <row r="41" spans="1:24" ht="14.15" customHeight="1" thickBot="1" x14ac:dyDescent="0.3">
      <c r="A41" s="40"/>
      <c r="B41" s="40"/>
      <c r="C41" s="134" t="str">
        <f>(IF(W40&gt;0,"ATTENTION. Erreur de saisie : cocher une seule colonne par ligne ! Voir repères ◄ à droite de la grille.",""))</f>
        <v/>
      </c>
      <c r="D41" s="134"/>
      <c r="E41" s="134"/>
      <c r="F41" s="134"/>
      <c r="G41" s="134"/>
      <c r="H41" s="134"/>
      <c r="I41" s="39" t="s">
        <v>34</v>
      </c>
      <c r="K41" s="22" t="e">
        <f>SUM(#REF!,K13,K17,K23,K28,K33,K36)</f>
        <v>#REF!</v>
      </c>
    </row>
    <row r="42" spans="1:24" ht="15" customHeight="1" x14ac:dyDescent="0.25">
      <c r="A42" s="135" t="s">
        <v>35</v>
      </c>
      <c r="B42" s="135"/>
      <c r="C42" s="136"/>
      <c r="D42" s="136"/>
      <c r="E42" s="136"/>
      <c r="F42" s="136"/>
      <c r="G42" s="136"/>
      <c r="H42" s="136"/>
      <c r="I42" s="41"/>
    </row>
    <row r="43" spans="1:24" ht="84.75" customHeight="1" thickBot="1" x14ac:dyDescent="0.3">
      <c r="A43" s="137"/>
      <c r="B43" s="137"/>
      <c r="C43" s="137"/>
      <c r="D43" s="137"/>
      <c r="E43" s="137"/>
      <c r="F43" s="137"/>
      <c r="G43" s="137"/>
      <c r="H43" s="137"/>
      <c r="I43" s="42"/>
    </row>
    <row r="44" spans="1:24" ht="7.5" customHeight="1" x14ac:dyDescent="0.25">
      <c r="A44" s="42"/>
      <c r="B44" s="43"/>
      <c r="C44" s="43"/>
      <c r="D44" s="44"/>
      <c r="E44" s="44"/>
      <c r="F44" s="44"/>
      <c r="G44" s="44"/>
      <c r="H44" s="44"/>
      <c r="I44" s="45"/>
    </row>
    <row r="46" spans="1:24" ht="14" x14ac:dyDescent="0.3">
      <c r="A46" s="76">
        <f>W40</f>
        <v>0</v>
      </c>
      <c r="B46" s="46"/>
    </row>
    <row r="47" spans="1:24" x14ac:dyDescent="0.25">
      <c r="A47" s="77" t="e">
        <f>#REF!</f>
        <v>#REF!</v>
      </c>
    </row>
    <row r="48" spans="1:24" x14ac:dyDescent="0.25">
      <c r="A48" s="77">
        <f>W23</f>
        <v>3</v>
      </c>
    </row>
    <row r="49" spans="1:1" x14ac:dyDescent="0.25">
      <c r="A49" s="76">
        <f>W17</f>
        <v>1</v>
      </c>
    </row>
    <row r="50" spans="1:1" x14ac:dyDescent="0.25">
      <c r="A50" s="76">
        <f>W13</f>
        <v>3</v>
      </c>
    </row>
    <row r="51" spans="1:1" x14ac:dyDescent="0.25">
      <c r="A51" s="76">
        <f>W36</f>
        <v>3</v>
      </c>
    </row>
    <row r="52" spans="1:1" x14ac:dyDescent="0.25">
      <c r="A52" s="76">
        <f>W5</f>
        <v>1</v>
      </c>
    </row>
  </sheetData>
  <mergeCells count="15">
    <mergeCell ref="C41:H41"/>
    <mergeCell ref="A42:B42"/>
    <mergeCell ref="C42:H42"/>
    <mergeCell ref="A43:H43"/>
    <mergeCell ref="A13:B16"/>
    <mergeCell ref="A36:B39"/>
    <mergeCell ref="A17:B22"/>
    <mergeCell ref="A23:B27"/>
    <mergeCell ref="D2:J2"/>
    <mergeCell ref="D3:J3"/>
    <mergeCell ref="A4:B4"/>
    <mergeCell ref="E40:H40"/>
    <mergeCell ref="A28:B32"/>
    <mergeCell ref="A33:B35"/>
    <mergeCell ref="A5:B11"/>
  </mergeCells>
  <phoneticPr fontId="16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Evaluation</vt:lpstr>
      <vt:lpstr>Evaluation!Zone_d_impression</vt:lpstr>
      <vt:lpstr>'Identification projet'!Zone_d_impression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2014-04-10T14:21:14Z</dcterms:created>
  <dcterms:modified xsi:type="dcterms:W3CDTF">2019-07-05T14:31:35Z</dcterms:modified>
</cp:coreProperties>
</file>