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15" yWindow="-15" windowWidth="10320" windowHeight="8175" activeTab="1"/>
  </bookViews>
  <sheets>
    <sheet name="Identification projet" sheetId="1" r:id="rId1"/>
    <sheet name="Evaluation" sheetId="2" r:id="rId2"/>
  </sheets>
  <definedNames>
    <definedName name="_xlnm.Print_Area" localSheetId="1">Evaluation!$A$1:$K$44</definedName>
    <definedName name="_xlnm.Print_Area" localSheetId="0">'Identification projet'!$A$1:$B$48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1" i="2" l="1"/>
  <c r="V33" i="2" l="1"/>
  <c r="S33" i="2"/>
  <c r="P33" i="2"/>
  <c r="R33" i="2" s="1"/>
  <c r="O33" i="2"/>
  <c r="Q33" i="2" s="1"/>
  <c r="N33" i="2"/>
  <c r="T33" i="2" s="1"/>
  <c r="K33" i="2"/>
  <c r="L33" i="2" s="1"/>
  <c r="V32" i="2"/>
  <c r="S32" i="2"/>
  <c r="U32" i="2" s="1"/>
  <c r="P32" i="2"/>
  <c r="R32" i="2" s="1"/>
  <c r="O32" i="2"/>
  <c r="Q32" i="2" s="1"/>
  <c r="K32" i="2"/>
  <c r="L32" i="2" s="1"/>
  <c r="V31" i="2"/>
  <c r="S31" i="2"/>
  <c r="U31" i="2" s="1"/>
  <c r="Q31" i="2"/>
  <c r="P31" i="2"/>
  <c r="R31" i="2" s="1"/>
  <c r="O31" i="2"/>
  <c r="L31" i="2"/>
  <c r="K31" i="2"/>
  <c r="N31" i="2" s="1"/>
  <c r="T31" i="2" s="1"/>
  <c r="M31" i="2" l="1"/>
  <c r="N32" i="2"/>
  <c r="T32" i="2" s="1"/>
  <c r="W33" i="2"/>
  <c r="I33" i="2" s="1"/>
  <c r="W31" i="2"/>
  <c r="I31" i="2" s="1"/>
  <c r="U33" i="2"/>
  <c r="M33" i="2"/>
  <c r="W32" i="2"/>
  <c r="I32" i="2" s="1"/>
  <c r="M32" i="2"/>
  <c r="K36" i="2" l="1"/>
  <c r="N36" i="2" s="1"/>
  <c r="T36" i="2" s="1"/>
  <c r="O36" i="2"/>
  <c r="Q36" i="2" s="1"/>
  <c r="P36" i="2"/>
  <c r="R36" i="2" s="1"/>
  <c r="S36" i="2"/>
  <c r="M36" i="2" s="1"/>
  <c r="V36" i="2"/>
  <c r="K37" i="2"/>
  <c r="N37" i="2" s="1"/>
  <c r="T37" i="2" s="1"/>
  <c r="O37" i="2"/>
  <c r="Q37" i="2" s="1"/>
  <c r="P37" i="2"/>
  <c r="R37" i="2" s="1"/>
  <c r="S37" i="2"/>
  <c r="U37" i="2" s="1"/>
  <c r="V37" i="2"/>
  <c r="K38" i="2"/>
  <c r="N38" i="2" s="1"/>
  <c r="T38" i="2" s="1"/>
  <c r="O38" i="2"/>
  <c r="Q38" i="2" s="1"/>
  <c r="P38" i="2"/>
  <c r="R38" i="2" s="1"/>
  <c r="S38" i="2"/>
  <c r="V38" i="2"/>
  <c r="K39" i="2"/>
  <c r="N39" i="2" s="1"/>
  <c r="T39" i="2" s="1"/>
  <c r="O39" i="2"/>
  <c r="Q39" i="2" s="1"/>
  <c r="P39" i="2"/>
  <c r="R39" i="2" s="1"/>
  <c r="S39" i="2"/>
  <c r="V39" i="2"/>
  <c r="K13" i="2"/>
  <c r="N13" i="2" s="1"/>
  <c r="T13" i="2" s="1"/>
  <c r="O13" i="2"/>
  <c r="Q13" i="2" s="1"/>
  <c r="P13" i="2"/>
  <c r="R13" i="2" s="1"/>
  <c r="S13" i="2"/>
  <c r="M13" i="2" s="1"/>
  <c r="V13" i="2"/>
  <c r="K14" i="2"/>
  <c r="O14" i="2"/>
  <c r="Q14" i="2" s="1"/>
  <c r="P14" i="2"/>
  <c r="R14" i="2" s="1"/>
  <c r="S14" i="2"/>
  <c r="M14" i="2" s="1"/>
  <c r="V14" i="2"/>
  <c r="K15" i="2"/>
  <c r="N15" i="2" s="1"/>
  <c r="T15" i="2" s="1"/>
  <c r="O15" i="2"/>
  <c r="Q15" i="2" s="1"/>
  <c r="P15" i="2"/>
  <c r="R15" i="2" s="1"/>
  <c r="S15" i="2"/>
  <c r="V15" i="2"/>
  <c r="K12" i="2"/>
  <c r="N12" i="2" s="1"/>
  <c r="T12" i="2" s="1"/>
  <c r="O12" i="2"/>
  <c r="Q12" i="2" s="1"/>
  <c r="P12" i="2"/>
  <c r="S12" i="2"/>
  <c r="V12" i="2"/>
  <c r="K27" i="2"/>
  <c r="N27" i="2" s="1"/>
  <c r="T27" i="2" s="1"/>
  <c r="O27" i="2"/>
  <c r="Q27" i="2" s="1"/>
  <c r="P27" i="2"/>
  <c r="R27" i="2" s="1"/>
  <c r="S27" i="2"/>
  <c r="V27" i="2"/>
  <c r="K28" i="2"/>
  <c r="O28" i="2"/>
  <c r="Q28" i="2" s="1"/>
  <c r="P28" i="2"/>
  <c r="R28" i="2" s="1"/>
  <c r="S28" i="2"/>
  <c r="V28" i="2"/>
  <c r="K29" i="2"/>
  <c r="N29" i="2" s="1"/>
  <c r="T29" i="2" s="1"/>
  <c r="O29" i="2"/>
  <c r="Q29" i="2" s="1"/>
  <c r="P29" i="2"/>
  <c r="R29" i="2" s="1"/>
  <c r="S29" i="2"/>
  <c r="U29" i="2" s="1"/>
  <c r="V29" i="2"/>
  <c r="K18" i="2"/>
  <c r="N18" i="2" s="1"/>
  <c r="T18" i="2" s="1"/>
  <c r="O18" i="2"/>
  <c r="Q18" i="2" s="1"/>
  <c r="P18" i="2"/>
  <c r="R18" i="2" s="1"/>
  <c r="S18" i="2"/>
  <c r="V18" i="2"/>
  <c r="K19" i="2"/>
  <c r="N19" i="2" s="1"/>
  <c r="T19" i="2" s="1"/>
  <c r="O19" i="2"/>
  <c r="Q19" i="2" s="1"/>
  <c r="P19" i="2"/>
  <c r="R19" i="2" s="1"/>
  <c r="S19" i="2"/>
  <c r="V19" i="2"/>
  <c r="K20" i="2"/>
  <c r="O20" i="2"/>
  <c r="Q20" i="2" s="1"/>
  <c r="P20" i="2"/>
  <c r="R20" i="2" s="1"/>
  <c r="S20" i="2"/>
  <c r="V20" i="2"/>
  <c r="K23" i="2"/>
  <c r="N23" i="2" s="1"/>
  <c r="T23" i="2" s="1"/>
  <c r="O23" i="2"/>
  <c r="Q23" i="2" s="1"/>
  <c r="P23" i="2"/>
  <c r="R23" i="2" s="1"/>
  <c r="S23" i="2"/>
  <c r="V23" i="2"/>
  <c r="K24" i="2"/>
  <c r="N24" i="2" s="1"/>
  <c r="T24" i="2" s="1"/>
  <c r="O24" i="2"/>
  <c r="Q24" i="2" s="1"/>
  <c r="P24" i="2"/>
  <c r="R24" i="2" s="1"/>
  <c r="S24" i="2"/>
  <c r="U24" i="2" s="1"/>
  <c r="V24" i="2"/>
  <c r="K7" i="2"/>
  <c r="N7" i="2" s="1"/>
  <c r="T7" i="2" s="1"/>
  <c r="O7" i="2"/>
  <c r="Q7" i="2" s="1"/>
  <c r="P7" i="2"/>
  <c r="R7" i="2" s="1"/>
  <c r="S7" i="2"/>
  <c r="V7" i="2"/>
  <c r="K8" i="2"/>
  <c r="N8" i="2" s="1"/>
  <c r="T8" i="2" s="1"/>
  <c r="O8" i="2"/>
  <c r="Q8" i="2" s="1"/>
  <c r="P8" i="2"/>
  <c r="R8" i="2" s="1"/>
  <c r="S8" i="2"/>
  <c r="U8" i="2" s="1"/>
  <c r="V8" i="2"/>
  <c r="K9" i="2"/>
  <c r="N9" i="2" s="1"/>
  <c r="T9" i="2" s="1"/>
  <c r="O9" i="2"/>
  <c r="Q9" i="2" s="1"/>
  <c r="P9" i="2"/>
  <c r="R9" i="2" s="1"/>
  <c r="S9" i="2"/>
  <c r="V9" i="2"/>
  <c r="K10" i="2"/>
  <c r="N10" i="2" s="1"/>
  <c r="T10" i="2" s="1"/>
  <c r="O10" i="2"/>
  <c r="Q10" i="2" s="1"/>
  <c r="P10" i="2"/>
  <c r="R10" i="2" s="1"/>
  <c r="S10" i="2"/>
  <c r="U10" i="2" s="1"/>
  <c r="V10" i="2"/>
  <c r="W37" i="2" l="1"/>
  <c r="I37" i="2" s="1"/>
  <c r="W15" i="2"/>
  <c r="I15" i="2" s="1"/>
  <c r="L39" i="2"/>
  <c r="U14" i="2"/>
  <c r="M37" i="2"/>
  <c r="L37" i="2"/>
  <c r="M27" i="2"/>
  <c r="L14" i="2"/>
  <c r="M39" i="2"/>
  <c r="W9" i="2"/>
  <c r="I9" i="2" s="1"/>
  <c r="W23" i="2"/>
  <c r="I23" i="2" s="1"/>
  <c r="M18" i="2"/>
  <c r="W13" i="2"/>
  <c r="I13" i="2" s="1"/>
  <c r="W39" i="2"/>
  <c r="I39" i="2" s="1"/>
  <c r="P11" i="2"/>
  <c r="W36" i="2"/>
  <c r="I36" i="2" s="1"/>
  <c r="W7" i="2"/>
  <c r="I7" i="2" s="1"/>
  <c r="W19" i="2"/>
  <c r="I19" i="2" s="1"/>
  <c r="M15" i="2"/>
  <c r="W14" i="2"/>
  <c r="I14" i="2" s="1"/>
  <c r="U13" i="2"/>
  <c r="U39" i="2"/>
  <c r="W38" i="2"/>
  <c r="I38" i="2" s="1"/>
  <c r="U38" i="2"/>
  <c r="M38" i="2"/>
  <c r="U36" i="2"/>
  <c r="L38" i="2"/>
  <c r="L36" i="2"/>
  <c r="U15" i="2"/>
  <c r="L15" i="2"/>
  <c r="N14" i="2"/>
  <c r="T14" i="2" s="1"/>
  <c r="L13" i="2"/>
  <c r="R12" i="2"/>
  <c r="S11" i="2"/>
  <c r="W12" i="2"/>
  <c r="I12" i="2" s="1"/>
  <c r="U12" i="2"/>
  <c r="M12" i="2"/>
  <c r="M20" i="2"/>
  <c r="U27" i="2"/>
  <c r="L12" i="2"/>
  <c r="L27" i="2"/>
  <c r="W28" i="2"/>
  <c r="I28" i="2" s="1"/>
  <c r="L28" i="2"/>
  <c r="M24" i="2"/>
  <c r="W29" i="2"/>
  <c r="I29" i="2" s="1"/>
  <c r="M29" i="2"/>
  <c r="W10" i="2"/>
  <c r="I10" i="2" s="1"/>
  <c r="L10" i="2"/>
  <c r="W8" i="2"/>
  <c r="I8" i="2" s="1"/>
  <c r="L8" i="2"/>
  <c r="W24" i="2"/>
  <c r="I24" i="2" s="1"/>
  <c r="L24" i="2"/>
  <c r="U19" i="2"/>
  <c r="W18" i="2"/>
  <c r="I18" i="2" s="1"/>
  <c r="L29" i="2"/>
  <c r="M28" i="2"/>
  <c r="W27" i="2"/>
  <c r="I27" i="2" s="1"/>
  <c r="M10" i="2"/>
  <c r="M8" i="2"/>
  <c r="L20" i="2"/>
  <c r="M19" i="2"/>
  <c r="L19" i="2"/>
  <c r="N28" i="2"/>
  <c r="T28" i="2" s="1"/>
  <c r="U28" i="2"/>
  <c r="W20" i="2"/>
  <c r="I20" i="2" s="1"/>
  <c r="N20" i="2"/>
  <c r="T20" i="2" s="1"/>
  <c r="U20" i="2"/>
  <c r="U18" i="2"/>
  <c r="L18" i="2"/>
  <c r="U23" i="2"/>
  <c r="M23" i="2"/>
  <c r="L23" i="2"/>
  <c r="U9" i="2"/>
  <c r="M9" i="2"/>
  <c r="U7" i="2"/>
  <c r="M7" i="2"/>
  <c r="L9" i="2"/>
  <c r="L7" i="2"/>
  <c r="K26" i="2"/>
  <c r="N26" i="2" s="1"/>
  <c r="T26" i="2" s="1"/>
  <c r="O26" i="2"/>
  <c r="Q26" i="2" s="1"/>
  <c r="S26" i="2"/>
  <c r="V26" i="2"/>
  <c r="L11" i="2" l="1"/>
  <c r="W11" i="2"/>
  <c r="W26" i="2"/>
  <c r="I26" i="2" s="1"/>
  <c r="L26" i="2"/>
  <c r="M26" i="2"/>
  <c r="U26" i="2"/>
  <c r="S17" i="2"/>
  <c r="U17" i="2" s="1"/>
  <c r="S22" i="2"/>
  <c r="K22" i="2"/>
  <c r="N22" i="2" s="1"/>
  <c r="T22" i="2" s="1"/>
  <c r="S35" i="2"/>
  <c r="K35" i="2"/>
  <c r="K17" i="2"/>
  <c r="O17" i="2"/>
  <c r="Q17" i="2" s="1"/>
  <c r="V17" i="2"/>
  <c r="S6" i="2"/>
  <c r="U6" i="2" s="1"/>
  <c r="V6" i="2"/>
  <c r="V22" i="2"/>
  <c r="V35" i="2"/>
  <c r="K6" i="2"/>
  <c r="N6" i="2" s="1"/>
  <c r="T6" i="2" s="1"/>
  <c r="A1" i="2"/>
  <c r="D1" i="2"/>
  <c r="B2" i="2"/>
  <c r="D2" i="2"/>
  <c r="D3" i="2"/>
  <c r="O6" i="2"/>
  <c r="Q6" i="2" s="1"/>
  <c r="O22" i="2"/>
  <c r="Q22" i="2" s="1"/>
  <c r="O35" i="2"/>
  <c r="Q35" i="2" s="1"/>
  <c r="W16" i="2" l="1"/>
  <c r="A49" i="2" s="1"/>
  <c r="L17" i="2"/>
  <c r="L16" i="2"/>
  <c r="S34" i="2"/>
  <c r="W22" i="2"/>
  <c r="I22" i="2" s="1"/>
  <c r="L35" i="2"/>
  <c r="U35" i="2"/>
  <c r="M35" i="2"/>
  <c r="N35" i="2"/>
  <c r="T35" i="2" s="1"/>
  <c r="S5" i="2"/>
  <c r="W17" i="2"/>
  <c r="I17" i="2" s="1"/>
  <c r="W35" i="2"/>
  <c r="I35" i="2" s="1"/>
  <c r="M17" i="2"/>
  <c r="W6" i="2"/>
  <c r="L22" i="2"/>
  <c r="N17" i="2"/>
  <c r="T17" i="2" s="1"/>
  <c r="S21" i="2"/>
  <c r="S16" i="2"/>
  <c r="U22" i="2"/>
  <c r="M22" i="2"/>
  <c r="L6" i="2"/>
  <c r="M6" i="2"/>
  <c r="P35" i="2" l="1"/>
  <c r="R35" i="2" s="1"/>
  <c r="W21" i="2"/>
  <c r="A48" i="2" s="1"/>
  <c r="W5" i="2"/>
  <c r="A47" i="2" s="1"/>
  <c r="P6" i="2"/>
  <c r="L21" i="2"/>
  <c r="L5" i="2"/>
  <c r="L34" i="2"/>
  <c r="A52" i="2"/>
  <c r="A50" i="2"/>
  <c r="I6" i="2"/>
  <c r="W34" i="2"/>
  <c r="A51" i="2" s="1"/>
  <c r="P34" i="2" l="1"/>
  <c r="P26" i="2"/>
  <c r="R26" i="2" s="1"/>
  <c r="P22" i="2"/>
  <c r="R6" i="2"/>
  <c r="A46" i="2"/>
  <c r="C41" i="2"/>
  <c r="P17" i="2"/>
  <c r="R17" i="2" s="1"/>
  <c r="P5" i="2" l="1"/>
  <c r="R22" i="2"/>
  <c r="P21" i="2"/>
  <c r="P16" i="2"/>
</calcChain>
</file>

<file path=xl/sharedStrings.xml><?xml version="1.0" encoding="utf-8"?>
<sst xmlns="http://schemas.openxmlformats.org/spreadsheetml/2006/main" count="104" uniqueCount="82">
  <si>
    <t>Identifications</t>
  </si>
  <si>
    <t>Diplôme :</t>
  </si>
  <si>
    <t xml:space="preserve">Option </t>
  </si>
  <si>
    <t>Coefficient :</t>
  </si>
  <si>
    <t>Établissement :</t>
  </si>
  <si>
    <t xml:space="preserve">Session : </t>
  </si>
  <si>
    <t>Date de l'évaluation :</t>
  </si>
  <si>
    <t>Lieu de l'évaluation :</t>
  </si>
  <si>
    <t>Nom du candidat :</t>
  </si>
  <si>
    <t>Prénom du candidat :</t>
  </si>
  <si>
    <t>Titre et description sommaire du projet</t>
  </si>
  <si>
    <t>Travail demandé au candidat</t>
  </si>
  <si>
    <t>Données fournies au candidat</t>
  </si>
  <si>
    <t>Résultats obtenus</t>
  </si>
  <si>
    <t xml:space="preserve">Nom : </t>
  </si>
  <si>
    <t xml:space="preserve">Prénom : </t>
  </si>
  <si>
    <t>Poids</t>
  </si>
  <si>
    <t>/20</t>
  </si>
  <si>
    <t>Compétences évaluées</t>
  </si>
  <si>
    <r>
      <t xml:space="preserve">Indicateurs d'évaluation                                                                                   </t>
    </r>
    <r>
      <rPr>
        <b/>
        <sz val="9"/>
        <rFont val="Arial"/>
        <family val="2"/>
      </rPr>
      <t xml:space="preserve"> Évaluation     </t>
    </r>
  </si>
  <si>
    <t>non</t>
  </si>
  <si>
    <t>1/3</t>
  </si>
  <si>
    <t>2/3</t>
  </si>
  <si>
    <t>3/3</t>
  </si>
  <si>
    <t>éval</t>
  </si>
  <si>
    <t>Max</t>
  </si>
  <si>
    <t>Note</t>
  </si>
  <si>
    <t>Max*poids</t>
  </si>
  <si>
    <t>Note*poids</t>
  </si>
  <si>
    <t>Eval</t>
  </si>
  <si>
    <t>Graph note</t>
  </si>
  <si>
    <t>% poids eval</t>
  </si>
  <si>
    <t>Err</t>
  </si>
  <si>
    <t>Nb items</t>
  </si>
  <si>
    <t>á</t>
  </si>
  <si>
    <t>Appréciation globale</t>
  </si>
  <si>
    <t xml:space="preserve"> </t>
  </si>
  <si>
    <t>Enseignement d'exploration</t>
  </si>
  <si>
    <t>CO1.1</t>
  </si>
  <si>
    <t>CO1.2</t>
  </si>
  <si>
    <t>CO2.1</t>
  </si>
  <si>
    <t>CO2.2</t>
  </si>
  <si>
    <t>CO3.1</t>
  </si>
  <si>
    <t>Mettre en œuvre une démarche de créativité</t>
  </si>
  <si>
    <t>Représenter, communiquer</t>
  </si>
  <si>
    <t>Titre</t>
  </si>
  <si>
    <t>Mettre en œuvre une démarche de création</t>
  </si>
  <si>
    <t>Approfondir la culture technologique</t>
  </si>
  <si>
    <t>Candidat</t>
  </si>
  <si>
    <t>Approfondir la culture design</t>
  </si>
  <si>
    <t>Un objet est associé à une grande période de la conception, des arts aux design industriel</t>
  </si>
  <si>
    <t>un objet est observé d'un point de vue description, communication et représentation</t>
  </si>
  <si>
    <t>Le contexte est identifié (culturel, écologique, économique, sociétal, technologique)</t>
  </si>
  <si>
    <t>Les fonctions de besoins et d'usages sont identifiées</t>
  </si>
  <si>
    <t>Le projet de design, individuel ou collectif est conçu et réalisé</t>
  </si>
  <si>
    <t>Intention et réalisation sont confrontées dans la conduite d'un projet pour l'adapter et l'orienter, la dimension créative est présente</t>
  </si>
  <si>
    <t>Le projet est conduit de manière autonome avec initiative, engagement et esprit critique</t>
  </si>
  <si>
    <t>la production individuelle dans le cadre d'un projet est conduite à son terme</t>
  </si>
  <si>
    <t>Des contraintes associées à une norme sont identifiées</t>
  </si>
  <si>
    <t>La dimension sensible ou esthétique est identifiée</t>
  </si>
  <si>
    <t>Les fonctions d'un système technique sont identifiées</t>
  </si>
  <si>
    <t>Les matériaux, flux d'énergie et d'information sont identifiés</t>
  </si>
  <si>
    <t>Les grandeurs sont mesurées de manière directe ou indirecte</t>
  </si>
  <si>
    <t>Les résultats expérimentaux sont interprétés, une conclusion est formulée</t>
  </si>
  <si>
    <t>La structure et/ou le comportement d'un objet est simulée numériquement</t>
  </si>
  <si>
    <t>Les évolutions technologiques sont reliées aux innovations qui marquent des ruptures dans les solutions techniques</t>
  </si>
  <si>
    <t>Le vocabulaire spécifique à l'innovation et à la créativité est utilisé</t>
  </si>
  <si>
    <t>Les principes qui régissent la propriété intellectuelle, la normalisation et l'intelligence économique sont identifiés</t>
  </si>
  <si>
    <t>L'analyse du  cycle de vie d'un produit est réalisée</t>
  </si>
  <si>
    <t>L'analyse de l'impact environnemental d'un objet et de ses constituants est réalisée</t>
  </si>
  <si>
    <t>Acquérir les bases d'une culture de l'innovation technologique</t>
  </si>
  <si>
    <t>Les hypothèses sont formulées, hiérarchisées, sélectionnées, explicitées, contextualisées</t>
  </si>
  <si>
    <t>Une ou des méthodes de créativité sont mise en œuvre</t>
  </si>
  <si>
    <t>Une solution innovante est matérialisée</t>
  </si>
  <si>
    <t>Une réflexion, un principe, une idée, une solution technique sont exprimées</t>
  </si>
  <si>
    <t>La pensée est exprimée à l'aide d'outils de description adaptés, manuels ou numériques</t>
  </si>
  <si>
    <t>Les outils et les langages sont adaptés à la description</t>
  </si>
  <si>
    <t>Les résultats expérimentaux sont interprétés, une conclusion argumentée est formulée et communiquée</t>
  </si>
  <si>
    <t>Le vocabulaire spécifique à l'innovation et la créativité est utilisé</t>
  </si>
  <si>
    <t>Simuler, mesurer un comportement</t>
  </si>
  <si>
    <t>CO1.3</t>
  </si>
  <si>
    <t>CO2.3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</si>
</sst>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color indexed="16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u/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9"/>
      <color indexed="12"/>
      <name val="Arial"/>
      <family val="2"/>
    </font>
    <font>
      <b/>
      <sz val="9"/>
      <color indexed="12"/>
      <name val="Wingdings"/>
      <charset val="2"/>
    </font>
    <font>
      <sz val="9"/>
      <name val="Arial Narrow"/>
      <family val="2"/>
    </font>
    <font>
      <sz val="8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27"/>
      </patternFill>
    </fill>
    <fill>
      <patternFill patternType="solid">
        <fgColor theme="0"/>
        <bgColor indexed="42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7" tint="0.39997558519241921"/>
        <bgColor indexed="27"/>
      </patternFill>
    </fill>
    <fill>
      <patternFill patternType="solid">
        <fgColor theme="8" tint="0.39997558519241921"/>
        <bgColor indexed="27"/>
      </patternFill>
    </fill>
    <fill>
      <patternFill patternType="solid">
        <fgColor theme="7" tint="0.59999389629810485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27"/>
      </patternFill>
    </fill>
    <fill>
      <patternFill patternType="solid">
        <fgColor theme="7" tint="0.59999389629810485"/>
        <bgColor indexed="34"/>
      </patternFill>
    </fill>
    <fill>
      <patternFill patternType="solid">
        <fgColor theme="0"/>
        <bgColor indexed="34"/>
      </patternFill>
    </fill>
  </fills>
  <borders count="44">
    <border>
      <left/>
      <right/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double">
        <color indexed="8"/>
      </right>
      <top style="thin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medium">
        <color indexed="64"/>
      </top>
      <bottom style="hair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1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0" xfId="0" applyAlignment="1" applyProtection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Font="1" applyBorder="1" applyAlignment="1" applyProtection="1">
      <alignment horizontal="left" vertical="center" wrapText="1" indent="1"/>
    </xf>
    <xf numFmtId="0" fontId="1" fillId="0" borderId="3" xfId="0" applyFont="1" applyBorder="1" applyAlignment="1" applyProtection="1">
      <alignment horizontal="left" vertical="center" wrapText="1" indent="1"/>
    </xf>
    <xf numFmtId="0" fontId="2" fillId="0" borderId="3" xfId="0" applyFont="1" applyBorder="1" applyAlignment="1" applyProtection="1">
      <alignment horizontal="left" vertical="center" wrapText="1" indent="1"/>
    </xf>
    <xf numFmtId="0" fontId="0" fillId="0" borderId="4" xfId="0" applyFont="1" applyBorder="1" applyAlignment="1" applyProtection="1">
      <alignment horizontal="left" vertical="center" wrapText="1" indent="1"/>
    </xf>
    <xf numFmtId="0" fontId="1" fillId="0" borderId="5" xfId="0" applyFont="1" applyBorder="1" applyAlignment="1" applyProtection="1">
      <alignment horizontal="left" vertical="center" wrapText="1" indent="1"/>
    </xf>
    <xf numFmtId="0" fontId="3" fillId="0" borderId="5" xfId="0" applyFont="1" applyBorder="1" applyAlignment="1" applyProtection="1">
      <alignment horizontal="left" vertical="center" wrapText="1" indent="1"/>
      <protection locked="0"/>
    </xf>
    <xf numFmtId="15" fontId="3" fillId="0" borderId="5" xfId="0" applyNumberFormat="1" applyFont="1" applyBorder="1" applyAlignment="1" applyProtection="1">
      <alignment horizontal="left" vertical="center" wrapText="1" indent="1"/>
      <protection locked="0"/>
    </xf>
    <xf numFmtId="0" fontId="0" fillId="0" borderId="6" xfId="0" applyFont="1" applyBorder="1" applyAlignment="1" applyProtection="1">
      <alignment horizontal="left" vertical="center" wrapText="1" indent="1"/>
    </xf>
    <xf numFmtId="0" fontId="3" fillId="0" borderId="7" xfId="0" applyFont="1" applyBorder="1" applyAlignment="1" applyProtection="1">
      <alignment horizontal="left" vertical="center" wrapText="1" indent="1"/>
      <protection locked="0"/>
    </xf>
    <xf numFmtId="0" fontId="4" fillId="0" borderId="5" xfId="0" applyFont="1" applyBorder="1" applyAlignment="1" applyProtection="1">
      <alignment horizontal="left" vertical="center" wrapText="1" indent="1"/>
      <protection locked="0"/>
    </xf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9" fontId="3" fillId="0" borderId="0" xfId="0" applyNumberFormat="1" applyFont="1" applyBorder="1" applyAlignment="1" applyProtection="1">
      <alignment vertical="center"/>
    </xf>
    <xf numFmtId="9" fontId="0" fillId="0" borderId="0" xfId="0" applyNumberFormat="1" applyFont="1" applyBorder="1" applyAlignment="1" applyProtection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" fillId="0" borderId="0" xfId="0" applyFont="1" applyFill="1" applyBorder="1" applyAlignment="1" applyProtection="1">
      <alignment horizontal="left" vertical="center" indent="1"/>
    </xf>
    <xf numFmtId="0" fontId="8" fillId="0" borderId="0" xfId="0" applyFont="1" applyBorder="1" applyAlignment="1" applyProtection="1">
      <alignment horizontal="right" vertical="center"/>
    </xf>
    <xf numFmtId="0" fontId="0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right" vertical="center" wrapText="1"/>
    </xf>
    <xf numFmtId="0" fontId="0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>
      <alignment horizontal="center" vertical="center"/>
    </xf>
    <xf numFmtId="9" fontId="0" fillId="0" borderId="0" xfId="0" applyNumberFormat="1" applyFont="1" applyBorder="1" applyAlignment="1" applyProtection="1">
      <alignment horizontal="right" vertical="center"/>
    </xf>
    <xf numFmtId="9" fontId="1" fillId="0" borderId="0" xfId="0" applyNumberFormat="1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0" fillId="0" borderId="0" xfId="0" applyFont="1" applyBorder="1" applyAlignment="1" applyProtection="1">
      <alignment horizontal="right" vertical="center"/>
    </xf>
    <xf numFmtId="0" fontId="15" fillId="0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center" vertical="center"/>
    </xf>
    <xf numFmtId="0" fontId="16" fillId="0" borderId="0" xfId="0" applyFont="1" applyFill="1" applyBorder="1" applyAlignment="1" applyProtection="1">
      <alignment vertical="top" wrapText="1"/>
    </xf>
    <xf numFmtId="0" fontId="16" fillId="0" borderId="0" xfId="0" applyFont="1" applyBorder="1" applyAlignment="1" applyProtection="1">
      <alignment vertical="top" wrapText="1"/>
    </xf>
    <xf numFmtId="0" fontId="16" fillId="0" borderId="0" xfId="0" applyFont="1" applyBorder="1" applyAlignment="1" applyProtection="1">
      <alignment horizontal="center" vertical="top" wrapText="1"/>
    </xf>
    <xf numFmtId="0" fontId="16" fillId="0" borderId="0" xfId="0" applyFont="1" applyFill="1" applyBorder="1" applyAlignment="1" applyProtection="1">
      <alignment horizontal="center" vertical="top" wrapText="1"/>
    </xf>
    <xf numFmtId="0" fontId="18" fillId="0" borderId="0" xfId="0" applyFont="1" applyProtection="1"/>
    <xf numFmtId="0" fontId="1" fillId="0" borderId="0" xfId="0" applyFont="1" applyBorder="1" applyAlignment="1" applyProtection="1">
      <alignment horizontal="right" vertical="center"/>
    </xf>
    <xf numFmtId="1" fontId="6" fillId="0" borderId="0" xfId="0" applyNumberFormat="1" applyFont="1" applyBorder="1" applyAlignment="1" applyProtection="1">
      <alignment horizontal="center" vertical="center"/>
    </xf>
    <xf numFmtId="9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Fill="1" applyBorder="1" applyAlignment="1" applyProtection="1">
      <alignment horizontal="center" vertical="center"/>
    </xf>
    <xf numFmtId="2" fontId="21" fillId="0" borderId="0" xfId="0" applyNumberFormat="1" applyFont="1" applyFill="1" applyBorder="1" applyAlignment="1" applyProtection="1">
      <alignment horizontal="center" vertical="center"/>
    </xf>
    <xf numFmtId="10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Fill="1" applyAlignment="1" applyProtection="1">
      <alignment horizontal="center"/>
    </xf>
    <xf numFmtId="9" fontId="21" fillId="0" borderId="0" xfId="0" applyNumberFormat="1" applyFont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center" vertical="center"/>
    </xf>
    <xf numFmtId="2" fontId="21" fillId="0" borderId="0" xfId="0" applyNumberFormat="1" applyFont="1" applyBorder="1" applyAlignment="1" applyProtection="1">
      <alignment horizontal="center" vertical="center"/>
    </xf>
    <xf numFmtId="10" fontId="21" fillId="0" borderId="0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center"/>
    </xf>
    <xf numFmtId="0" fontId="22" fillId="0" borderId="0" xfId="0" applyFont="1" applyBorder="1" applyAlignment="1" applyProtection="1">
      <alignment horizontal="center" vertical="center"/>
    </xf>
    <xf numFmtId="1" fontId="23" fillId="0" borderId="0" xfId="0" applyNumberFormat="1" applyFont="1" applyFill="1" applyBorder="1" applyAlignment="1" applyProtection="1">
      <alignment horizontal="center" vertical="center"/>
    </xf>
    <xf numFmtId="0" fontId="22" fillId="0" borderId="0" xfId="0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Font="1" applyFill="1" applyAlignment="1" applyProtection="1">
      <alignment horizontal="center"/>
    </xf>
    <xf numFmtId="0" fontId="21" fillId="0" borderId="0" xfId="0" applyNumberFormat="1" applyFont="1" applyFill="1" applyBorder="1" applyAlignment="1" applyProtection="1">
      <alignment horizontal="center" vertical="center"/>
    </xf>
    <xf numFmtId="9" fontId="22" fillId="0" borderId="0" xfId="0" applyNumberFormat="1" applyFont="1" applyFill="1" applyBorder="1" applyAlignment="1" applyProtection="1">
      <alignment horizontal="center" vertical="center"/>
    </xf>
    <xf numFmtId="10" fontId="21" fillId="0" borderId="0" xfId="0" applyNumberFormat="1" applyFont="1" applyFill="1" applyAlignment="1" applyProtection="1">
      <alignment horizontal="center"/>
    </xf>
    <xf numFmtId="0" fontId="21" fillId="0" borderId="0" xfId="0" applyNumberFormat="1" applyFont="1" applyFill="1" applyAlignment="1" applyProtection="1">
      <alignment horizontal="center"/>
    </xf>
    <xf numFmtId="49" fontId="12" fillId="0" borderId="0" xfId="0" applyNumberFormat="1" applyFont="1" applyFill="1" applyBorder="1" applyAlignment="1" applyProtection="1">
      <alignment horizontal="center" vertical="center"/>
    </xf>
    <xf numFmtId="9" fontId="6" fillId="0" borderId="0" xfId="0" applyNumberFormat="1" applyFont="1" applyBorder="1" applyAlignment="1" applyProtection="1">
      <alignment horizontal="center" vertical="center"/>
    </xf>
    <xf numFmtId="0" fontId="12" fillId="0" borderId="20" xfId="0" applyFont="1" applyBorder="1" applyAlignment="1" applyProtection="1">
      <alignment horizontal="center" vertical="center"/>
    </xf>
    <xf numFmtId="49" fontId="12" fillId="0" borderId="21" xfId="0" applyNumberFormat="1" applyFont="1" applyBorder="1" applyAlignment="1" applyProtection="1">
      <alignment horizontal="center" vertical="center"/>
    </xf>
    <xf numFmtId="49" fontId="12" fillId="0" borderId="22" xfId="0" applyNumberFormat="1" applyFont="1" applyBorder="1" applyAlignment="1" applyProtection="1">
      <alignment horizontal="center" vertical="center"/>
    </xf>
    <xf numFmtId="0" fontId="1" fillId="0" borderId="27" xfId="0" applyFont="1" applyBorder="1" applyAlignment="1" applyProtection="1">
      <alignment horizontal="right" vertical="center"/>
    </xf>
    <xf numFmtId="0" fontId="6" fillId="5" borderId="12" xfId="0" applyFont="1" applyFill="1" applyBorder="1" applyAlignment="1" applyProtection="1">
      <alignment horizontal="left" vertical="center" wrapText="1" indent="1"/>
    </xf>
    <xf numFmtId="0" fontId="6" fillId="6" borderId="12" xfId="0" applyFont="1" applyFill="1" applyBorder="1" applyAlignment="1" applyProtection="1">
      <alignment horizontal="left" vertical="center" wrapText="1" indent="1"/>
    </xf>
    <xf numFmtId="0" fontId="6" fillId="7" borderId="12" xfId="0" applyFont="1" applyFill="1" applyBorder="1" applyAlignment="1" applyProtection="1">
      <alignment horizontal="left" vertical="center" wrapText="1" indent="1"/>
    </xf>
    <xf numFmtId="0" fontId="6" fillId="9" borderId="12" xfId="0" applyFont="1" applyFill="1" applyBorder="1" applyAlignment="1" applyProtection="1">
      <alignment horizontal="left" vertical="center" wrapText="1" indent="1"/>
    </xf>
    <xf numFmtId="0" fontId="21" fillId="0" borderId="0" xfId="0" applyFont="1" applyFill="1" applyBorder="1" applyAlignment="1" applyProtection="1">
      <alignment vertical="center"/>
    </xf>
    <xf numFmtId="2" fontId="21" fillId="0" borderId="0" xfId="0" applyNumberFormat="1" applyFont="1" applyFill="1" applyBorder="1" applyAlignment="1" applyProtection="1">
      <alignment vertical="center"/>
    </xf>
    <xf numFmtId="0" fontId="24" fillId="0" borderId="30" xfId="0" applyFont="1" applyFill="1" applyBorder="1" applyAlignment="1" applyProtection="1">
      <alignment vertical="center" wrapText="1"/>
    </xf>
    <xf numFmtId="0" fontId="24" fillId="0" borderId="30" xfId="0" applyFont="1" applyBorder="1" applyAlignment="1" applyProtection="1">
      <alignment vertical="center" wrapText="1"/>
    </xf>
    <xf numFmtId="0" fontId="24" fillId="0" borderId="33" xfId="0" applyFont="1" applyBorder="1" applyAlignment="1" applyProtection="1">
      <alignment vertical="center" wrapText="1"/>
    </xf>
    <xf numFmtId="0" fontId="1" fillId="10" borderId="1" xfId="0" applyFont="1" applyFill="1" applyBorder="1" applyAlignment="1" applyProtection="1">
      <alignment horizontal="center" vertical="center" wrapText="1"/>
    </xf>
    <xf numFmtId="0" fontId="1" fillId="10" borderId="8" xfId="0" applyFont="1" applyFill="1" applyBorder="1" applyAlignment="1" applyProtection="1">
      <alignment horizontal="left" vertical="center" wrapText="1" indent="1"/>
    </xf>
    <xf numFmtId="0" fontId="1" fillId="10" borderId="9" xfId="0" applyFont="1" applyFill="1" applyBorder="1" applyAlignment="1" applyProtection="1">
      <alignment horizontal="center" vertical="center" wrapText="1"/>
    </xf>
    <xf numFmtId="0" fontId="0" fillId="11" borderId="11" xfId="0" applyFont="1" applyFill="1" applyBorder="1" applyAlignment="1" applyProtection="1">
      <alignment horizontal="center" vertical="center" wrapText="1"/>
      <protection locked="0"/>
    </xf>
    <xf numFmtId="0" fontId="5" fillId="11" borderId="10" xfId="0" applyFont="1" applyFill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0" fillId="0" borderId="10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left" vertical="center" indent="1"/>
    </xf>
    <xf numFmtId="0" fontId="1" fillId="0" borderId="19" xfId="0" applyFont="1" applyBorder="1" applyAlignment="1" applyProtection="1">
      <alignment horizontal="center" vertical="center"/>
    </xf>
    <xf numFmtId="0" fontId="1" fillId="0" borderId="28" xfId="0" applyFont="1" applyBorder="1" applyAlignment="1" applyProtection="1">
      <alignment horizontal="center" vertical="center"/>
    </xf>
    <xf numFmtId="9" fontId="14" fillId="0" borderId="0" xfId="0" applyNumberFormat="1" applyFont="1" applyBorder="1" applyAlignment="1" applyProtection="1">
      <alignment horizontal="center" vertical="center"/>
    </xf>
    <xf numFmtId="0" fontId="13" fillId="3" borderId="37" xfId="0" applyFont="1" applyFill="1" applyBorder="1" applyAlignment="1" applyProtection="1">
      <alignment horizontal="center" vertical="center"/>
      <protection locked="0"/>
    </xf>
    <xf numFmtId="0" fontId="13" fillId="3" borderId="38" xfId="0" applyFont="1" applyFill="1" applyBorder="1" applyAlignment="1" applyProtection="1">
      <alignment horizontal="center" vertical="center"/>
      <protection locked="0"/>
    </xf>
    <xf numFmtId="0" fontId="13" fillId="3" borderId="36" xfId="0" applyFont="1" applyFill="1" applyBorder="1" applyAlignment="1" applyProtection="1">
      <alignment horizontal="center" vertical="center"/>
      <protection locked="0"/>
    </xf>
    <xf numFmtId="0" fontId="1" fillId="0" borderId="24" xfId="0" applyFont="1" applyFill="1" applyBorder="1" applyAlignment="1" applyProtection="1">
      <alignment horizontal="center" vertical="center" wrapText="1"/>
    </xf>
    <xf numFmtId="0" fontId="1" fillId="0" borderId="30" xfId="0" applyFont="1" applyFill="1" applyBorder="1" applyAlignment="1" applyProtection="1">
      <alignment horizontal="center" vertical="center" wrapText="1"/>
    </xf>
    <xf numFmtId="0" fontId="1" fillId="0" borderId="23" xfId="0" applyFont="1" applyFill="1" applyBorder="1" applyAlignment="1" applyProtection="1">
      <alignment horizontal="center" vertical="center" wrapText="1"/>
    </xf>
    <xf numFmtId="0" fontId="1" fillId="0" borderId="29" xfId="0" applyFont="1" applyFill="1" applyBorder="1" applyAlignment="1" applyProtection="1">
      <alignment horizontal="center" vertical="center" wrapText="1"/>
    </xf>
    <xf numFmtId="0" fontId="13" fillId="3" borderId="34" xfId="0" applyFont="1" applyFill="1" applyBorder="1" applyAlignment="1" applyProtection="1">
      <alignment horizontal="center" vertical="center"/>
      <protection locked="0"/>
    </xf>
    <xf numFmtId="0" fontId="13" fillId="3" borderId="13" xfId="0" applyFont="1" applyFill="1" applyBorder="1" applyAlignment="1" applyProtection="1">
      <alignment horizontal="center" vertical="center"/>
      <protection locked="0"/>
    </xf>
    <xf numFmtId="0" fontId="13" fillId="3" borderId="25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right" vertical="center"/>
    </xf>
    <xf numFmtId="0" fontId="1" fillId="4" borderId="15" xfId="0" applyFont="1" applyFill="1" applyBorder="1" applyAlignment="1" applyProtection="1">
      <alignment horizontal="center" vertical="center"/>
    </xf>
    <xf numFmtId="0" fontId="2" fillId="4" borderId="16" xfId="0" applyFont="1" applyFill="1" applyBorder="1" applyAlignment="1" applyProtection="1">
      <alignment horizontal="center" vertical="center"/>
    </xf>
    <xf numFmtId="0" fontId="16" fillId="0" borderId="17" xfId="0" applyFont="1" applyBorder="1" applyAlignment="1" applyProtection="1">
      <alignment vertical="top" wrapText="1"/>
      <protection locked="0"/>
    </xf>
    <xf numFmtId="0" fontId="12" fillId="8" borderId="39" xfId="0" applyFont="1" applyFill="1" applyBorder="1" applyAlignment="1" applyProtection="1">
      <alignment horizontal="center" vertical="center"/>
    </xf>
    <xf numFmtId="0" fontId="12" fillId="8" borderId="40" xfId="0" applyFont="1" applyFill="1" applyBorder="1" applyAlignment="1" applyProtection="1">
      <alignment horizontal="center" vertical="center"/>
    </xf>
    <xf numFmtId="0" fontId="12" fillId="8" borderId="41" xfId="0" applyFont="1" applyFill="1" applyBorder="1" applyAlignment="1" applyProtection="1">
      <alignment horizontal="center" vertical="center"/>
    </xf>
    <xf numFmtId="0" fontId="1" fillId="0" borderId="42" xfId="0" applyFont="1" applyFill="1" applyBorder="1" applyAlignment="1" applyProtection="1">
      <alignment horizontal="center" vertical="center" wrapText="1"/>
    </xf>
    <xf numFmtId="0" fontId="1" fillId="0" borderId="43" xfId="0" applyFont="1" applyFill="1" applyBorder="1" applyAlignment="1" applyProtection="1">
      <alignment horizontal="center" vertical="center" wrapText="1"/>
    </xf>
    <xf numFmtId="0" fontId="13" fillId="2" borderId="14" xfId="0" applyFont="1" applyFill="1" applyBorder="1" applyAlignment="1" applyProtection="1">
      <alignment horizontal="center" vertical="center" wrapText="1"/>
      <protection locked="0"/>
    </xf>
    <xf numFmtId="0" fontId="13" fillId="2" borderId="13" xfId="0" applyFont="1" applyFill="1" applyBorder="1" applyAlignment="1" applyProtection="1">
      <alignment horizontal="center" vertical="center" wrapText="1"/>
      <protection locked="0"/>
    </xf>
    <xf numFmtId="0" fontId="13" fillId="2" borderId="25" xfId="0" applyFont="1" applyFill="1" applyBorder="1" applyAlignment="1" applyProtection="1">
      <alignment horizontal="center" vertical="center" wrapText="1"/>
      <protection locked="0"/>
    </xf>
    <xf numFmtId="0" fontId="12" fillId="8" borderId="35" xfId="0" applyFont="1" applyFill="1" applyBorder="1" applyAlignment="1" applyProtection="1">
      <alignment horizontal="center" vertical="center"/>
    </xf>
    <xf numFmtId="0" fontId="12" fillId="8" borderId="18" xfId="0" applyFont="1" applyFill="1" applyBorder="1" applyAlignment="1" applyProtection="1">
      <alignment horizontal="center" vertical="center"/>
    </xf>
    <xf numFmtId="0" fontId="12" fillId="8" borderId="26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 wrapText="1"/>
    </xf>
    <xf numFmtId="0" fontId="1" fillId="0" borderId="32" xfId="0" applyFont="1" applyFill="1" applyBorder="1" applyAlignment="1" applyProtection="1">
      <alignment horizontal="center" vertical="center" wrapText="1"/>
    </xf>
  </cellXfs>
  <cellStyles count="4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FCD1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8"/>
  <sheetViews>
    <sheetView workbookViewId="0">
      <selection activeCell="E11" sqref="E11"/>
    </sheetView>
  </sheetViews>
  <sheetFormatPr baseColWidth="10" defaultColWidth="11.42578125" defaultRowHeight="12.75" x14ac:dyDescent="0.2"/>
  <cols>
    <col min="1" max="1" width="20.7109375" style="1" customWidth="1"/>
    <col min="2" max="2" width="110.28515625" style="1" customWidth="1"/>
    <col min="3" max="3" width="4.42578125" style="2" customWidth="1"/>
    <col min="4" max="16384" width="11.42578125" style="2"/>
  </cols>
  <sheetData>
    <row r="1" spans="1:3" ht="13.5" customHeight="1" x14ac:dyDescent="0.2">
      <c r="A1" s="83" t="s">
        <v>0</v>
      </c>
      <c r="B1" s="83"/>
    </row>
    <row r="2" spans="1:3" ht="12.75" customHeight="1" x14ac:dyDescent="0.2">
      <c r="A2" s="3" t="s">
        <v>1</v>
      </c>
      <c r="B2" s="4" t="s">
        <v>37</v>
      </c>
    </row>
    <row r="3" spans="1:3" ht="12.75" customHeight="1" x14ac:dyDescent="0.2">
      <c r="A3" s="3" t="s">
        <v>2</v>
      </c>
      <c r="B3" s="5"/>
    </row>
    <row r="4" spans="1:3" x14ac:dyDescent="0.2">
      <c r="A4" s="6" t="s">
        <v>45</v>
      </c>
      <c r="B4" s="7"/>
    </row>
    <row r="5" spans="1:3" x14ac:dyDescent="0.2">
      <c r="A5" s="6" t="s">
        <v>3</v>
      </c>
      <c r="B5" s="7"/>
    </row>
    <row r="6" spans="1:3" ht="18.2" customHeight="1" x14ac:dyDescent="0.2">
      <c r="A6" s="6" t="s">
        <v>4</v>
      </c>
      <c r="B6" s="8"/>
    </row>
    <row r="7" spans="1:3" ht="18.2" customHeight="1" x14ac:dyDescent="0.2">
      <c r="A7" s="6" t="s">
        <v>5</v>
      </c>
      <c r="B7" s="8"/>
    </row>
    <row r="8" spans="1:3" ht="18.2" customHeight="1" x14ac:dyDescent="0.2">
      <c r="A8" s="6" t="s">
        <v>6</v>
      </c>
      <c r="B8" s="9"/>
    </row>
    <row r="9" spans="1:3" ht="18.2" customHeight="1" x14ac:dyDescent="0.2">
      <c r="A9" s="10" t="s">
        <v>7</v>
      </c>
      <c r="B9" s="11"/>
    </row>
    <row r="10" spans="1:3" ht="12.75" customHeight="1" x14ac:dyDescent="0.2">
      <c r="A10" s="84" t="s">
        <v>48</v>
      </c>
      <c r="B10" s="84"/>
    </row>
    <row r="11" spans="1:3" ht="18.2" customHeight="1" x14ac:dyDescent="0.2">
      <c r="A11" s="6" t="s">
        <v>8</v>
      </c>
      <c r="B11" s="12"/>
    </row>
    <row r="12" spans="1:3" ht="18.2" customHeight="1" thickBot="1" x14ac:dyDescent="0.25">
      <c r="A12" s="6" t="s">
        <v>9</v>
      </c>
      <c r="B12" s="12"/>
    </row>
    <row r="13" spans="1:3" ht="12.75" customHeight="1" x14ac:dyDescent="0.2">
      <c r="A13" s="85" t="s">
        <v>10</v>
      </c>
      <c r="B13" s="85"/>
    </row>
    <row r="14" spans="1:3" x14ac:dyDescent="0.2">
      <c r="A14" s="87"/>
      <c r="B14" s="87"/>
      <c r="C14" s="13"/>
    </row>
    <row r="15" spans="1:3" ht="12.75" customHeight="1" x14ac:dyDescent="0.2">
      <c r="A15" s="87"/>
      <c r="B15" s="87"/>
    </row>
    <row r="16" spans="1:3" ht="12.75" customHeight="1" x14ac:dyDescent="0.2">
      <c r="A16" s="87"/>
      <c r="B16" s="87"/>
    </row>
    <row r="17" spans="1:9" ht="12.75" customHeight="1" x14ac:dyDescent="0.2">
      <c r="A17" s="87"/>
      <c r="B17" s="87"/>
    </row>
    <row r="18" spans="1:9" ht="12.75" customHeight="1" x14ac:dyDescent="0.2">
      <c r="A18" s="87"/>
      <c r="B18" s="87"/>
    </row>
    <row r="19" spans="1:9" ht="12.75" customHeight="1" x14ac:dyDescent="0.2">
      <c r="A19" s="87"/>
      <c r="B19" s="87"/>
    </row>
    <row r="20" spans="1:9" ht="12.75" customHeight="1" x14ac:dyDescent="0.2">
      <c r="A20" s="87"/>
      <c r="B20" s="87"/>
    </row>
    <row r="21" spans="1:9" ht="12.75" customHeight="1" x14ac:dyDescent="0.2">
      <c r="A21" s="87"/>
      <c r="B21" s="87"/>
    </row>
    <row r="22" spans="1:9" ht="12.75" customHeight="1" x14ac:dyDescent="0.2">
      <c r="A22" s="85" t="s">
        <v>11</v>
      </c>
      <c r="B22" s="85"/>
      <c r="C22" s="13"/>
    </row>
    <row r="23" spans="1:9" x14ac:dyDescent="0.2">
      <c r="A23" s="88"/>
      <c r="B23" s="88"/>
      <c r="C23" s="13"/>
    </row>
    <row r="24" spans="1:9" x14ac:dyDescent="0.2">
      <c r="A24" s="88"/>
      <c r="B24" s="88"/>
      <c r="C24" s="13"/>
    </row>
    <row r="25" spans="1:9" x14ac:dyDescent="0.2">
      <c r="A25" s="88"/>
      <c r="B25" s="88"/>
      <c r="C25" s="13"/>
    </row>
    <row r="26" spans="1:9" x14ac:dyDescent="0.2">
      <c r="A26" s="88"/>
      <c r="B26" s="88"/>
      <c r="C26" s="13"/>
    </row>
    <row r="27" spans="1:9" x14ac:dyDescent="0.2">
      <c r="A27" s="88"/>
      <c r="B27" s="88"/>
      <c r="C27" s="13"/>
    </row>
    <row r="28" spans="1:9" x14ac:dyDescent="0.2">
      <c r="A28" s="88"/>
      <c r="B28" s="88"/>
      <c r="C28" s="13"/>
    </row>
    <row r="29" spans="1:9" x14ac:dyDescent="0.2">
      <c r="A29" s="88"/>
      <c r="B29" s="88"/>
      <c r="C29" s="13"/>
    </row>
    <row r="30" spans="1:9" x14ac:dyDescent="0.2">
      <c r="A30" s="88"/>
      <c r="B30" s="88"/>
      <c r="C30" s="13"/>
    </row>
    <row r="31" spans="1:9" s="14" customFormat="1" ht="12.75" customHeight="1" x14ac:dyDescent="0.2">
      <c r="A31" s="85" t="s">
        <v>12</v>
      </c>
      <c r="B31" s="85"/>
      <c r="C31" s="13"/>
      <c r="D31" s="13"/>
      <c r="E31" s="13"/>
      <c r="F31" s="13"/>
      <c r="G31" s="13"/>
      <c r="H31" s="13"/>
      <c r="I31" s="13"/>
    </row>
    <row r="32" spans="1:9" s="14" customFormat="1" x14ac:dyDescent="0.2">
      <c r="A32" s="89"/>
      <c r="B32" s="89"/>
      <c r="C32" s="13"/>
      <c r="D32" s="13"/>
      <c r="E32" s="13"/>
      <c r="F32" s="13"/>
      <c r="G32" s="13"/>
      <c r="H32" s="13"/>
      <c r="I32" s="13"/>
    </row>
    <row r="33" spans="1:9" s="14" customFormat="1" x14ac:dyDescent="0.2">
      <c r="A33" s="89"/>
      <c r="B33" s="89"/>
      <c r="C33" s="13"/>
      <c r="D33" s="13"/>
      <c r="E33" s="13"/>
      <c r="F33" s="13"/>
      <c r="G33" s="13"/>
      <c r="H33" s="13"/>
      <c r="I33" s="13"/>
    </row>
    <row r="34" spans="1:9" s="14" customFormat="1" x14ac:dyDescent="0.2">
      <c r="A34" s="89"/>
      <c r="B34" s="89"/>
      <c r="C34" s="13"/>
      <c r="D34" s="13"/>
      <c r="E34" s="13"/>
      <c r="F34" s="13"/>
      <c r="G34" s="13"/>
      <c r="H34" s="13"/>
      <c r="I34" s="13"/>
    </row>
    <row r="35" spans="1:9" s="14" customFormat="1" x14ac:dyDescent="0.2">
      <c r="A35" s="89"/>
      <c r="B35" s="89"/>
      <c r="C35" s="13"/>
      <c r="D35" s="13"/>
      <c r="E35" s="13"/>
      <c r="F35" s="13"/>
      <c r="G35" s="13"/>
      <c r="H35" s="13"/>
      <c r="I35" s="13"/>
    </row>
    <row r="36" spans="1:9" s="14" customFormat="1" x14ac:dyDescent="0.2">
      <c r="A36" s="89"/>
      <c r="B36" s="89"/>
      <c r="D36" s="13"/>
      <c r="E36" s="13"/>
      <c r="F36" s="13"/>
      <c r="G36" s="13"/>
      <c r="H36" s="13"/>
      <c r="I36" s="13"/>
    </row>
    <row r="37" spans="1:9" s="14" customFormat="1" x14ac:dyDescent="0.2">
      <c r="A37" s="89"/>
      <c r="B37" s="89"/>
      <c r="D37" s="13"/>
      <c r="E37" s="13"/>
      <c r="F37" s="13"/>
      <c r="G37" s="13"/>
      <c r="H37" s="13"/>
      <c r="I37" s="13"/>
    </row>
    <row r="38" spans="1:9" s="14" customFormat="1" x14ac:dyDescent="0.2">
      <c r="A38" s="89"/>
      <c r="B38" s="89"/>
      <c r="D38" s="13"/>
      <c r="E38" s="13"/>
      <c r="F38" s="13"/>
      <c r="G38" s="13"/>
      <c r="H38" s="13"/>
      <c r="I38" s="13"/>
    </row>
    <row r="39" spans="1:9" s="14" customFormat="1" x14ac:dyDescent="0.2">
      <c r="A39" s="89"/>
      <c r="B39" s="89"/>
      <c r="D39" s="13"/>
      <c r="E39" s="13"/>
      <c r="F39" s="13"/>
      <c r="G39" s="13"/>
      <c r="H39" s="13"/>
      <c r="I39" s="13"/>
    </row>
    <row r="40" spans="1:9" s="14" customFormat="1" ht="12.75" customHeight="1" x14ac:dyDescent="0.2">
      <c r="A40" s="85" t="s">
        <v>13</v>
      </c>
      <c r="B40" s="85"/>
      <c r="D40" s="13"/>
      <c r="E40" s="13"/>
      <c r="F40" s="13"/>
      <c r="G40" s="13"/>
      <c r="H40" s="13"/>
      <c r="I40" s="13"/>
    </row>
    <row r="41" spans="1:9" s="14" customFormat="1" x14ac:dyDescent="0.2">
      <c r="A41" s="86"/>
      <c r="B41" s="86"/>
      <c r="D41" s="13"/>
      <c r="E41" s="13"/>
      <c r="F41" s="13"/>
      <c r="G41" s="13"/>
      <c r="H41" s="13"/>
      <c r="I41" s="13"/>
    </row>
    <row r="42" spans="1:9" s="14" customFormat="1" x14ac:dyDescent="0.2">
      <c r="A42" s="86"/>
      <c r="B42" s="86"/>
      <c r="D42" s="13"/>
      <c r="E42" s="13"/>
      <c r="F42" s="13"/>
      <c r="G42" s="13"/>
      <c r="H42" s="13"/>
      <c r="I42" s="13"/>
    </row>
    <row r="43" spans="1:9" s="14" customFormat="1" x14ac:dyDescent="0.2">
      <c r="A43" s="86"/>
      <c r="B43" s="86"/>
      <c r="D43" s="13"/>
      <c r="E43" s="13"/>
      <c r="F43" s="13"/>
      <c r="G43" s="13"/>
      <c r="H43" s="13"/>
      <c r="I43" s="13"/>
    </row>
    <row r="44" spans="1:9" s="14" customFormat="1" x14ac:dyDescent="0.2">
      <c r="A44" s="86"/>
      <c r="B44" s="86"/>
      <c r="D44" s="13"/>
      <c r="E44" s="13"/>
      <c r="F44" s="13"/>
      <c r="G44" s="13"/>
      <c r="H44" s="13"/>
      <c r="I44" s="13"/>
    </row>
    <row r="45" spans="1:9" s="14" customFormat="1" x14ac:dyDescent="0.2">
      <c r="A45" s="86"/>
      <c r="B45" s="86"/>
      <c r="D45" s="13"/>
      <c r="E45" s="13"/>
      <c r="F45" s="13"/>
      <c r="G45" s="13"/>
      <c r="H45" s="13"/>
      <c r="I45" s="13"/>
    </row>
    <row r="46" spans="1:9" s="14" customFormat="1" x14ac:dyDescent="0.2">
      <c r="A46" s="86"/>
      <c r="B46" s="86"/>
      <c r="D46" s="13"/>
      <c r="E46" s="13"/>
      <c r="F46" s="13"/>
      <c r="G46" s="13"/>
      <c r="H46" s="13"/>
      <c r="I46" s="13"/>
    </row>
    <row r="47" spans="1:9" s="14" customFormat="1" x14ac:dyDescent="0.2">
      <c r="A47" s="86"/>
      <c r="B47" s="86"/>
      <c r="D47" s="13"/>
      <c r="E47" s="13"/>
      <c r="F47" s="13"/>
      <c r="G47" s="13"/>
      <c r="H47" s="13"/>
      <c r="I47" s="13"/>
    </row>
    <row r="48" spans="1:9" s="14" customFormat="1" x14ac:dyDescent="0.2">
      <c r="A48" s="86"/>
      <c r="B48" s="86"/>
      <c r="D48" s="13"/>
      <c r="E48" s="13"/>
      <c r="F48" s="13"/>
      <c r="G48" s="13"/>
      <c r="H48" s="13"/>
      <c r="I48" s="13"/>
    </row>
  </sheetData>
  <mergeCells count="10">
    <mergeCell ref="A1:B1"/>
    <mergeCell ref="A10:B10"/>
    <mergeCell ref="A40:B40"/>
    <mergeCell ref="A41:B48"/>
    <mergeCell ref="A13:B13"/>
    <mergeCell ref="A14:B21"/>
    <mergeCell ref="A22:B22"/>
    <mergeCell ref="A23:B30"/>
    <mergeCell ref="A31:B31"/>
    <mergeCell ref="A32:B39"/>
  </mergeCells>
  <printOptions horizontalCentered="1" verticalCentered="1"/>
  <pageMargins left="0.74027777777777781" right="0.54027777777777775" top="0.70972222222222225" bottom="0.67986111111111103" header="0.51180555555555551" footer="0.51180555555555551"/>
  <pageSetup paperSize="9" firstPageNumber="0" orientation="landscape" horizontalDpi="300" verticalDpi="300"/>
  <headerFoot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52"/>
  <sheetViews>
    <sheetView showGridLines="0" tabSelected="1" zoomScale="80" zoomScaleNormal="80" zoomScalePageLayoutView="90" workbookViewId="0">
      <selection activeCell="O16" sqref="O16"/>
    </sheetView>
  </sheetViews>
  <sheetFormatPr baseColWidth="10" defaultColWidth="11.42578125" defaultRowHeight="12.75" x14ac:dyDescent="0.2"/>
  <cols>
    <col min="1" max="1" width="6.85546875" style="15" customWidth="1"/>
    <col min="2" max="2" width="37.140625" style="16" customWidth="1"/>
    <col min="3" max="3" width="99.140625" style="17" customWidth="1"/>
    <col min="4" max="4" width="4.28515625" style="18" customWidth="1"/>
    <col min="5" max="8" width="4.28515625" style="19" customWidth="1"/>
    <col min="9" max="9" width="3.28515625" style="20" customWidth="1"/>
    <col min="10" max="10" width="1.7109375" style="21" customWidth="1"/>
    <col min="11" max="11" width="7.28515625" style="22" customWidth="1"/>
    <col min="12" max="12" width="5.7109375" style="49" customWidth="1"/>
    <col min="13" max="13" width="6.42578125" style="50" customWidth="1"/>
    <col min="14" max="14" width="6.42578125" style="51" customWidth="1"/>
    <col min="15" max="16" width="6" style="51" customWidth="1"/>
    <col min="17" max="17" width="9.85546875" style="51" customWidth="1"/>
    <col min="18" max="18" width="10.42578125" style="51" customWidth="1"/>
    <col min="19" max="19" width="6.42578125" style="50" customWidth="1"/>
    <col min="20" max="20" width="10.7109375" style="52" customWidth="1"/>
    <col min="21" max="21" width="12.140625" style="52" customWidth="1"/>
    <col min="22" max="22" width="3.85546875" style="52" customWidth="1"/>
    <col min="23" max="23" width="3.85546875" style="53" customWidth="1"/>
    <col min="24" max="24" width="8.85546875" style="53" customWidth="1"/>
    <col min="25" max="25" width="11.42578125" style="33"/>
    <col min="26" max="27" width="11.42578125" style="23"/>
    <col min="28" max="28" width="11.42578125" style="24"/>
    <col min="29" max="16384" width="11.42578125" style="25"/>
  </cols>
  <sheetData>
    <row r="1" spans="1:29" ht="15.75" x14ac:dyDescent="0.2">
      <c r="A1" s="26" t="str">
        <f>'Identification projet'!B2</f>
        <v>Enseignement d'exploration</v>
      </c>
      <c r="D1" s="27">
        <f>'Identification projet'!B3</f>
        <v>0</v>
      </c>
      <c r="E1" s="28"/>
      <c r="F1" s="29"/>
    </row>
    <row r="2" spans="1:29" ht="12.75" customHeight="1" x14ac:dyDescent="0.2">
      <c r="A2" s="26"/>
      <c r="B2" s="30" t="str">
        <f>'Identification projet'!A10</f>
        <v>Candidat</v>
      </c>
      <c r="C2" s="27" t="s">
        <v>14</v>
      </c>
      <c r="D2" s="90" t="str">
        <f>IF('Identification projet'!B11="","Renseigner feuille Identification projet",'Identification projet'!B11)</f>
        <v>Renseigner feuille Identification projet</v>
      </c>
      <c r="E2" s="90"/>
      <c r="F2" s="90"/>
      <c r="G2" s="90"/>
      <c r="H2" s="90"/>
      <c r="I2" s="90"/>
      <c r="J2" s="90"/>
      <c r="L2" s="54"/>
      <c r="M2" s="54"/>
      <c r="N2" s="55"/>
      <c r="O2" s="56"/>
      <c r="P2" s="56"/>
      <c r="Q2" s="56"/>
      <c r="R2" s="56"/>
      <c r="S2" s="56"/>
      <c r="T2" s="55"/>
      <c r="U2" s="57"/>
      <c r="V2" s="57"/>
      <c r="W2" s="57"/>
      <c r="X2" s="58"/>
      <c r="Y2" s="31"/>
      <c r="AB2" s="23"/>
      <c r="AC2" s="24"/>
    </row>
    <row r="3" spans="1:29" ht="12.75" customHeight="1" thickBot="1" x14ac:dyDescent="0.25">
      <c r="A3" s="17"/>
      <c r="B3" s="32"/>
      <c r="C3" s="27" t="s">
        <v>15</v>
      </c>
      <c r="D3" s="90" t="str">
        <f>IF('Identification projet'!B12="","Renseigner feuille Identification projet",'Identification projet'!B12)</f>
        <v>Renseigner feuille Identification projet</v>
      </c>
      <c r="E3" s="90"/>
      <c r="F3" s="90"/>
      <c r="G3" s="90"/>
      <c r="H3" s="90"/>
      <c r="I3" s="90"/>
      <c r="J3" s="90"/>
      <c r="K3" s="47"/>
      <c r="L3" s="59" t="s">
        <v>16</v>
      </c>
      <c r="M3" s="55"/>
      <c r="N3" s="56"/>
      <c r="O3" s="56" t="s">
        <v>17</v>
      </c>
      <c r="P3" s="56" t="s">
        <v>17</v>
      </c>
      <c r="Q3" s="56" t="s">
        <v>17</v>
      </c>
      <c r="R3" s="56" t="s">
        <v>17</v>
      </c>
      <c r="S3" s="55"/>
      <c r="T3" s="57"/>
      <c r="U3" s="57"/>
      <c r="V3" s="57"/>
      <c r="W3" s="58"/>
      <c r="X3" s="58"/>
    </row>
    <row r="4" spans="1:29" ht="13.5" customHeight="1" x14ac:dyDescent="0.2">
      <c r="A4" s="91" t="s">
        <v>18</v>
      </c>
      <c r="B4" s="92"/>
      <c r="C4" s="73" t="s">
        <v>19</v>
      </c>
      <c r="D4" s="70" t="s">
        <v>20</v>
      </c>
      <c r="E4" s="71">
        <v>0</v>
      </c>
      <c r="F4" s="71" t="s">
        <v>21</v>
      </c>
      <c r="G4" s="71" t="s">
        <v>22</v>
      </c>
      <c r="H4" s="72" t="s">
        <v>23</v>
      </c>
      <c r="I4" s="68"/>
      <c r="K4" s="34" t="s">
        <v>16</v>
      </c>
      <c r="L4" s="49" t="s">
        <v>24</v>
      </c>
      <c r="M4" s="50" t="s">
        <v>25</v>
      </c>
      <c r="N4" s="51" t="s">
        <v>26</v>
      </c>
      <c r="O4" s="51" t="s">
        <v>25</v>
      </c>
      <c r="P4" s="51" t="s">
        <v>26</v>
      </c>
      <c r="Q4" s="51" t="s">
        <v>27</v>
      </c>
      <c r="R4" s="51" t="s">
        <v>28</v>
      </c>
      <c r="S4" s="50" t="s">
        <v>29</v>
      </c>
      <c r="T4" s="52" t="s">
        <v>30</v>
      </c>
      <c r="U4" s="52" t="s">
        <v>31</v>
      </c>
      <c r="V4" s="52" t="s">
        <v>20</v>
      </c>
      <c r="W4" s="53" t="s">
        <v>32</v>
      </c>
      <c r="X4" s="53" t="s">
        <v>33</v>
      </c>
    </row>
    <row r="5" spans="1:29" ht="13.5" customHeight="1" x14ac:dyDescent="0.2">
      <c r="A5" s="119" t="s">
        <v>38</v>
      </c>
      <c r="B5" s="120"/>
      <c r="C5" s="81" t="s">
        <v>70</v>
      </c>
      <c r="D5" s="108"/>
      <c r="E5" s="109"/>
      <c r="F5" s="109"/>
      <c r="G5" s="109"/>
      <c r="H5" s="110"/>
      <c r="I5" s="68"/>
      <c r="K5" s="69">
        <v>0.15</v>
      </c>
      <c r="L5" s="49">
        <f>SUM(L6:L10)</f>
        <v>0</v>
      </c>
      <c r="P5" s="51">
        <f>SUM(P6:P10)</f>
        <v>0</v>
      </c>
      <c r="S5" s="50">
        <f>SUM(S6:S10)</f>
        <v>0</v>
      </c>
      <c r="T5" s="62"/>
      <c r="W5" s="53">
        <f>SUM(W6:W10)</f>
        <v>5</v>
      </c>
      <c r="X5" s="53">
        <v>4</v>
      </c>
    </row>
    <row r="6" spans="1:29" ht="12.75" customHeight="1" x14ac:dyDescent="0.2">
      <c r="A6" s="99"/>
      <c r="B6" s="100"/>
      <c r="C6" s="76" t="s">
        <v>65</v>
      </c>
      <c r="D6" s="76"/>
      <c r="E6" s="76"/>
      <c r="F6" s="76"/>
      <c r="G6" s="76"/>
      <c r="H6" s="76"/>
      <c r="I6" s="36" t="str">
        <f t="shared" ref="I6:I22" si="0">(IF(W6&lt;&gt;0,"◄",""))</f>
        <v>◄</v>
      </c>
      <c r="J6" s="37"/>
      <c r="K6" s="48">
        <f>IF(D6="",1,0)</f>
        <v>1</v>
      </c>
      <c r="L6" s="60">
        <f t="shared" ref="L6:L22" si="1">K6*S6</f>
        <v>0</v>
      </c>
      <c r="M6" s="51">
        <f t="shared" ref="M6:M22" si="2">S6*K6*20</f>
        <v>0</v>
      </c>
      <c r="N6" s="51">
        <f t="shared" ref="N6:N22" si="3">(IF(F6&lt;&gt;"",1/3,0)+IF(G6&lt;&gt;"",2/3,0)+IF(H6&lt;&gt;"",1,0))*K6*20</f>
        <v>0</v>
      </c>
      <c r="O6" s="51" t="e">
        <f>IF(#REF!=0,0,M6/#REF!)</f>
        <v>#REF!</v>
      </c>
      <c r="P6" s="51">
        <f>IF($T$5=0,0,N6/$L$5)</f>
        <v>0</v>
      </c>
      <c r="Q6" s="51" t="e">
        <f>O6*#REF!</f>
        <v>#REF!</v>
      </c>
      <c r="R6" s="51" t="e">
        <f>P6*#REF!</f>
        <v>#REF!</v>
      </c>
      <c r="S6" s="50">
        <f t="shared" ref="S6:S22" si="4">IF(D6="",IF(E6&lt;&gt;"",1,0)+IF(F6&lt;&gt;"",1,0)+IF(G6&lt;&gt;"",1,0)+IF(H6&lt;&gt;"",1,0),0)</f>
        <v>0</v>
      </c>
      <c r="T6" s="52">
        <f t="shared" ref="T6:T22" si="5">IF(D6&lt;&gt;"",0,(IF(E6&lt;&gt;"",0.02,(N6/(K6*20)))))</f>
        <v>0</v>
      </c>
      <c r="U6" s="52">
        <f t="shared" ref="U6:U22" si="6">IF(S6=0,0,K6)</f>
        <v>0</v>
      </c>
      <c r="V6" s="64">
        <f t="shared" ref="V6:V22" si="7">IF(D6&lt;&gt;"",IF(E6&lt;&gt;"",1,0)+IF(F6&lt;&gt;"",1,0)+IF(G6&lt;&gt;"",1,0)+IF(H6&lt;&gt;"",1,0),0)</f>
        <v>0</v>
      </c>
      <c r="W6" s="53">
        <f t="shared" ref="W6:W22" si="8">IF(OR(S6&gt;1,V6&gt;0,AND(D6="",S6=0)),1,0)</f>
        <v>1</v>
      </c>
      <c r="X6" s="53" t="s">
        <v>36</v>
      </c>
      <c r="Y6" s="33" t="s">
        <v>36</v>
      </c>
    </row>
    <row r="7" spans="1:29" ht="12.75" customHeight="1" x14ac:dyDescent="0.2">
      <c r="A7" s="99"/>
      <c r="B7" s="100"/>
      <c r="C7" s="74" t="s">
        <v>66</v>
      </c>
      <c r="D7" s="74"/>
      <c r="E7" s="74"/>
      <c r="F7" s="74"/>
      <c r="G7" s="74"/>
      <c r="H7" s="74"/>
      <c r="I7" s="36" t="str">
        <f t="shared" ref="I7:I10" si="9">(IF(W7&lt;&gt;0,"◄",""))</f>
        <v>◄</v>
      </c>
      <c r="J7" s="37"/>
      <c r="K7" s="48">
        <f t="shared" ref="K7:K10" si="10">IF(D7="",1,0)</f>
        <v>1</v>
      </c>
      <c r="L7" s="60">
        <f t="shared" ref="L7:L10" si="11">K7*S7</f>
        <v>0</v>
      </c>
      <c r="M7" s="51">
        <f t="shared" ref="M7:M10" si="12">S7*K7*20</f>
        <v>0</v>
      </c>
      <c r="N7" s="51">
        <f t="shared" ref="N7:N10" si="13">(IF(F7&lt;&gt;"",1/3,0)+IF(G7&lt;&gt;"",2/3,0)+IF(H7&lt;&gt;"",1,0))*K7*20</f>
        <v>0</v>
      </c>
      <c r="O7" s="51" t="e">
        <f>IF(#REF!=0,0,M7/#REF!)</f>
        <v>#REF!</v>
      </c>
      <c r="P7" s="51">
        <f t="shared" ref="P7:P10" si="14">IF($T$5=0,0,N7/$L$5)</f>
        <v>0</v>
      </c>
      <c r="Q7" s="51" t="e">
        <f>O7*#REF!</f>
        <v>#REF!</v>
      </c>
      <c r="R7" s="51" t="e">
        <f>P7*#REF!</f>
        <v>#REF!</v>
      </c>
      <c r="S7" s="50">
        <f t="shared" ref="S7:S10" si="15">IF(D7="",IF(E7&lt;&gt;"",1,0)+IF(F7&lt;&gt;"",1,0)+IF(G7&lt;&gt;"",1,0)+IF(H7&lt;&gt;"",1,0),0)</f>
        <v>0</v>
      </c>
      <c r="T7" s="52">
        <f t="shared" ref="T7:T10" si="16">IF(D7&lt;&gt;"",0,(IF(E7&lt;&gt;"",0.02,(N7/(K7*20)))))</f>
        <v>0</v>
      </c>
      <c r="U7" s="52">
        <f t="shared" ref="U7:U10" si="17">IF(S7=0,0,K7)</f>
        <v>0</v>
      </c>
      <c r="V7" s="64">
        <f t="shared" ref="V7:V10" si="18">IF(D7&lt;&gt;"",IF(E7&lt;&gt;"",1,0)+IF(F7&lt;&gt;"",1,0)+IF(G7&lt;&gt;"",1,0)+IF(H7&lt;&gt;"",1,0),0)</f>
        <v>0</v>
      </c>
      <c r="W7" s="53">
        <f t="shared" ref="W7:W10" si="19">IF(OR(S7&gt;1,V7&gt;0,AND(D7="",S7=0)),1,0)</f>
        <v>1</v>
      </c>
      <c r="X7" s="53" t="s">
        <v>36</v>
      </c>
      <c r="Y7" s="33" t="s">
        <v>36</v>
      </c>
    </row>
    <row r="8" spans="1:29" ht="12.75" customHeight="1" x14ac:dyDescent="0.2">
      <c r="A8" s="99"/>
      <c r="B8" s="100"/>
      <c r="C8" s="76" t="s">
        <v>67</v>
      </c>
      <c r="D8" s="76"/>
      <c r="E8" s="76"/>
      <c r="F8" s="76"/>
      <c r="G8" s="76"/>
      <c r="H8" s="76"/>
      <c r="I8" s="36" t="str">
        <f t="shared" si="9"/>
        <v>◄</v>
      </c>
      <c r="J8" s="37"/>
      <c r="K8" s="48">
        <f t="shared" si="10"/>
        <v>1</v>
      </c>
      <c r="L8" s="60">
        <f t="shared" si="11"/>
        <v>0</v>
      </c>
      <c r="M8" s="51">
        <f t="shared" si="12"/>
        <v>0</v>
      </c>
      <c r="N8" s="51">
        <f t="shared" si="13"/>
        <v>0</v>
      </c>
      <c r="O8" s="51" t="e">
        <f>IF(#REF!=0,0,M8/#REF!)</f>
        <v>#REF!</v>
      </c>
      <c r="P8" s="51">
        <f t="shared" si="14"/>
        <v>0</v>
      </c>
      <c r="Q8" s="51" t="e">
        <f>O8*#REF!</f>
        <v>#REF!</v>
      </c>
      <c r="R8" s="51" t="e">
        <f>P8*#REF!</f>
        <v>#REF!</v>
      </c>
      <c r="S8" s="50">
        <f t="shared" si="15"/>
        <v>0</v>
      </c>
      <c r="T8" s="52">
        <f t="shared" si="16"/>
        <v>0</v>
      </c>
      <c r="U8" s="52">
        <f t="shared" si="17"/>
        <v>0</v>
      </c>
      <c r="V8" s="64">
        <f t="shared" si="18"/>
        <v>0</v>
      </c>
      <c r="W8" s="53">
        <f t="shared" si="19"/>
        <v>1</v>
      </c>
      <c r="X8" s="53" t="s">
        <v>36</v>
      </c>
      <c r="Y8" s="33" t="s">
        <v>36</v>
      </c>
    </row>
    <row r="9" spans="1:29" ht="12.75" customHeight="1" x14ac:dyDescent="0.2">
      <c r="A9" s="99"/>
      <c r="B9" s="100"/>
      <c r="C9" s="74" t="s">
        <v>68</v>
      </c>
      <c r="D9" s="74"/>
      <c r="E9" s="74"/>
      <c r="F9" s="74"/>
      <c r="G9" s="74"/>
      <c r="H9" s="74"/>
      <c r="I9" s="36" t="str">
        <f t="shared" si="9"/>
        <v>◄</v>
      </c>
      <c r="J9" s="37"/>
      <c r="K9" s="48">
        <f t="shared" si="10"/>
        <v>1</v>
      </c>
      <c r="L9" s="60">
        <f t="shared" si="11"/>
        <v>0</v>
      </c>
      <c r="M9" s="51">
        <f t="shared" si="12"/>
        <v>0</v>
      </c>
      <c r="N9" s="51">
        <f t="shared" si="13"/>
        <v>0</v>
      </c>
      <c r="O9" s="51" t="e">
        <f>IF(#REF!=0,0,M9/#REF!)</f>
        <v>#REF!</v>
      </c>
      <c r="P9" s="51">
        <f t="shared" si="14"/>
        <v>0</v>
      </c>
      <c r="Q9" s="51" t="e">
        <f>O9*#REF!</f>
        <v>#REF!</v>
      </c>
      <c r="R9" s="51" t="e">
        <f>P9*#REF!</f>
        <v>#REF!</v>
      </c>
      <c r="S9" s="50">
        <f t="shared" si="15"/>
        <v>0</v>
      </c>
      <c r="T9" s="52">
        <f t="shared" si="16"/>
        <v>0</v>
      </c>
      <c r="U9" s="52">
        <f t="shared" si="17"/>
        <v>0</v>
      </c>
      <c r="V9" s="64">
        <f t="shared" si="18"/>
        <v>0</v>
      </c>
      <c r="W9" s="53">
        <f t="shared" si="19"/>
        <v>1</v>
      </c>
      <c r="X9" s="53" t="s">
        <v>36</v>
      </c>
      <c r="Y9" s="33" t="s">
        <v>36</v>
      </c>
    </row>
    <row r="10" spans="1:29" x14ac:dyDescent="0.2">
      <c r="A10" s="99"/>
      <c r="B10" s="100"/>
      <c r="C10" s="76" t="s">
        <v>69</v>
      </c>
      <c r="D10" s="76"/>
      <c r="E10" s="76"/>
      <c r="F10" s="76"/>
      <c r="G10" s="76"/>
      <c r="H10" s="76"/>
      <c r="I10" s="36" t="str">
        <f t="shared" si="9"/>
        <v>◄</v>
      </c>
      <c r="J10" s="37"/>
      <c r="K10" s="48">
        <f t="shared" si="10"/>
        <v>1</v>
      </c>
      <c r="L10" s="60">
        <f t="shared" si="11"/>
        <v>0</v>
      </c>
      <c r="M10" s="51">
        <f t="shared" si="12"/>
        <v>0</v>
      </c>
      <c r="N10" s="51">
        <f t="shared" si="13"/>
        <v>0</v>
      </c>
      <c r="O10" s="51" t="e">
        <f>IF(#REF!=0,0,M10/#REF!)</f>
        <v>#REF!</v>
      </c>
      <c r="P10" s="51">
        <f t="shared" si="14"/>
        <v>0</v>
      </c>
      <c r="Q10" s="51" t="e">
        <f>O10*#REF!</f>
        <v>#REF!</v>
      </c>
      <c r="R10" s="51" t="e">
        <f>P10*#REF!</f>
        <v>#REF!</v>
      </c>
      <c r="S10" s="50">
        <f t="shared" si="15"/>
        <v>0</v>
      </c>
      <c r="T10" s="52">
        <f t="shared" si="16"/>
        <v>0</v>
      </c>
      <c r="U10" s="52">
        <f t="shared" si="17"/>
        <v>0</v>
      </c>
      <c r="V10" s="64">
        <f t="shared" si="18"/>
        <v>0</v>
      </c>
      <c r="W10" s="53">
        <f t="shared" si="19"/>
        <v>1</v>
      </c>
      <c r="X10" s="53" t="s">
        <v>36</v>
      </c>
      <c r="Y10" s="33" t="s">
        <v>36</v>
      </c>
    </row>
    <row r="11" spans="1:29" x14ac:dyDescent="0.2">
      <c r="A11" s="97" t="s">
        <v>39</v>
      </c>
      <c r="B11" s="98"/>
      <c r="C11" s="80" t="s">
        <v>47</v>
      </c>
      <c r="D11" s="101"/>
      <c r="E11" s="102"/>
      <c r="F11" s="102"/>
      <c r="G11" s="102"/>
      <c r="H11" s="103"/>
      <c r="I11" s="36" t="s">
        <v>36</v>
      </c>
      <c r="J11" s="37"/>
      <c r="K11" s="69">
        <v>0.15</v>
      </c>
      <c r="L11" s="60">
        <f>SUM(L12:L15)</f>
        <v>0</v>
      </c>
      <c r="M11" s="51"/>
      <c r="P11" s="51">
        <f>SUM(P12:P15)</f>
        <v>0</v>
      </c>
      <c r="S11" s="50">
        <f>SUM(S12:S15)</f>
        <v>0</v>
      </c>
      <c r="T11" s="62"/>
      <c r="V11" s="64"/>
      <c r="W11" s="53">
        <f>SUM(W12:W15)</f>
        <v>4</v>
      </c>
      <c r="X11" s="53">
        <v>4</v>
      </c>
    </row>
    <row r="12" spans="1:29" ht="13.5" customHeight="1" x14ac:dyDescent="0.2">
      <c r="A12" s="99"/>
      <c r="B12" s="100"/>
      <c r="C12" s="76" t="s">
        <v>58</v>
      </c>
      <c r="D12" s="76"/>
      <c r="E12" s="76"/>
      <c r="F12" s="76"/>
      <c r="G12" s="76"/>
      <c r="H12" s="76"/>
      <c r="I12" s="36" t="str">
        <f>(IF(W12&lt;&gt;0,"◄",""))</f>
        <v>◄</v>
      </c>
      <c r="J12" s="37"/>
      <c r="K12" s="48">
        <f>IF(D12="",1,0)</f>
        <v>1</v>
      </c>
      <c r="L12" s="60">
        <f>K12*S12</f>
        <v>0</v>
      </c>
      <c r="M12" s="51">
        <f>S12*K12*20</f>
        <v>0</v>
      </c>
      <c r="N12" s="51">
        <f>(IF(F12&lt;&gt;"",1/3,0)+IF(G12&lt;&gt;"",2/3,0)+IF(H12&lt;&gt;"",1,0))*K12*20</f>
        <v>0</v>
      </c>
      <c r="O12" s="51" t="e">
        <f>IF(#REF!=0,0,M12/#REF!)</f>
        <v>#REF!</v>
      </c>
      <c r="P12" s="51">
        <f>IF($T$11=0,0,N12/$L$11)</f>
        <v>0</v>
      </c>
      <c r="Q12" s="51" t="e">
        <f>O12*#REF!</f>
        <v>#REF!</v>
      </c>
      <c r="R12" s="51" t="e">
        <f>P12*#REF!</f>
        <v>#REF!</v>
      </c>
      <c r="S12" s="50">
        <f>IF(D12="",IF(E12&lt;&gt;"",1,0)+IF(F12&lt;&gt;"",1,0)+IF(G12&lt;&gt;"",1,0)+IF(H12&lt;&gt;"",1,0),0)</f>
        <v>0</v>
      </c>
      <c r="T12" s="52">
        <f>IF(D12&lt;&gt;"",0,(IF(E12&lt;&gt;"",0.02,(N12/(K12*20)))))</f>
        <v>0</v>
      </c>
      <c r="U12" s="52">
        <f>IF(S12=0,0,K12)</f>
        <v>0</v>
      </c>
      <c r="V12" s="64">
        <f>IF(D12&lt;&gt;"",IF(E12&lt;&gt;"",1,0)+IF(F12&lt;&gt;"",1,0)+IF(G12&lt;&gt;"",1,0)+IF(H12&lt;&gt;"",1,0),0)</f>
        <v>0</v>
      </c>
      <c r="W12" s="53">
        <f>IF(OR(S12&gt;1,V12&gt;0,AND(D12="",S12=0)),1,0)</f>
        <v>1</v>
      </c>
    </row>
    <row r="13" spans="1:29" ht="13.5" customHeight="1" x14ac:dyDescent="0.2">
      <c r="A13" s="99"/>
      <c r="B13" s="100"/>
      <c r="C13" s="74" t="s">
        <v>59</v>
      </c>
      <c r="D13" s="74"/>
      <c r="E13" s="74"/>
      <c r="F13" s="74"/>
      <c r="G13" s="74"/>
      <c r="H13" s="74"/>
      <c r="I13" s="36" t="str">
        <f t="shared" ref="I13:I15" si="20">(IF(W13&lt;&gt;0,"◄",""))</f>
        <v>◄</v>
      </c>
      <c r="J13" s="37"/>
      <c r="K13" s="48">
        <f t="shared" ref="K13:K15" si="21">IF(D13="",1,0)</f>
        <v>1</v>
      </c>
      <c r="L13" s="60">
        <f t="shared" ref="L13:L15" si="22">K13*S13</f>
        <v>0</v>
      </c>
      <c r="M13" s="51">
        <f t="shared" ref="M13:M15" si="23">S13*K13*20</f>
        <v>0</v>
      </c>
      <c r="N13" s="51">
        <f t="shared" ref="N13:N15" si="24">(IF(F13&lt;&gt;"",1/3,0)+IF(G13&lt;&gt;"",2/3,0)+IF(H13&lt;&gt;"",1,0))*K13*20</f>
        <v>0</v>
      </c>
      <c r="O13" s="51" t="e">
        <f>IF(#REF!=0,0,M13/#REF!)</f>
        <v>#REF!</v>
      </c>
      <c r="P13" s="51">
        <f>IF($T$11=0,0,N13/$L$11)</f>
        <v>0</v>
      </c>
      <c r="Q13" s="51" t="e">
        <f>O13*#REF!</f>
        <v>#REF!</v>
      </c>
      <c r="R13" s="51" t="e">
        <f>P13*#REF!</f>
        <v>#REF!</v>
      </c>
      <c r="S13" s="50">
        <f t="shared" ref="S13:S15" si="25">IF(D13="",IF(E13&lt;&gt;"",1,0)+IF(F13&lt;&gt;"",1,0)+IF(G13&lt;&gt;"",1,0)+IF(H13&lt;&gt;"",1,0),0)</f>
        <v>0</v>
      </c>
      <c r="T13" s="52">
        <f t="shared" ref="T13:T15" si="26">IF(D13&lt;&gt;"",0,(IF(E13&lt;&gt;"",0.02,(N13/(K13*20)))))</f>
        <v>0</v>
      </c>
      <c r="U13" s="52">
        <f t="shared" ref="U13:U15" si="27">IF(S13=0,0,K13)</f>
        <v>0</v>
      </c>
      <c r="V13" s="64">
        <f t="shared" ref="V13:V15" si="28">IF(D13&lt;&gt;"",IF(E13&lt;&gt;"",1,0)+IF(F13&lt;&gt;"",1,0)+IF(G13&lt;&gt;"",1,0)+IF(H13&lt;&gt;"",1,0),0)</f>
        <v>0</v>
      </c>
      <c r="W13" s="53">
        <f t="shared" ref="W13:W15" si="29">IF(OR(S13&gt;1,V13&gt;0,AND(D13="",S13=0)),1,0)</f>
        <v>1</v>
      </c>
    </row>
    <row r="14" spans="1:29" ht="13.5" customHeight="1" x14ac:dyDescent="0.2">
      <c r="A14" s="99"/>
      <c r="B14" s="100"/>
      <c r="C14" s="76" t="s">
        <v>60</v>
      </c>
      <c r="D14" s="76"/>
      <c r="E14" s="76"/>
      <c r="F14" s="76"/>
      <c r="G14" s="76"/>
      <c r="H14" s="76"/>
      <c r="I14" s="36" t="str">
        <f t="shared" si="20"/>
        <v>◄</v>
      </c>
      <c r="J14" s="37"/>
      <c r="K14" s="48">
        <f t="shared" si="21"/>
        <v>1</v>
      </c>
      <c r="L14" s="60">
        <f t="shared" si="22"/>
        <v>0</v>
      </c>
      <c r="M14" s="51">
        <f t="shared" si="23"/>
        <v>0</v>
      </c>
      <c r="N14" s="51">
        <f t="shared" si="24"/>
        <v>0</v>
      </c>
      <c r="O14" s="51" t="e">
        <f>IF(#REF!=0,0,M14/#REF!)</f>
        <v>#REF!</v>
      </c>
      <c r="P14" s="51">
        <f>IF($T$11=0,0,N14/$L$11)</f>
        <v>0</v>
      </c>
      <c r="Q14" s="51" t="e">
        <f>O14*#REF!</f>
        <v>#REF!</v>
      </c>
      <c r="R14" s="51" t="e">
        <f>P14*#REF!</f>
        <v>#REF!</v>
      </c>
      <c r="S14" s="50">
        <f t="shared" si="25"/>
        <v>0</v>
      </c>
      <c r="T14" s="52">
        <f t="shared" si="26"/>
        <v>0</v>
      </c>
      <c r="U14" s="52">
        <f t="shared" si="27"/>
        <v>0</v>
      </c>
      <c r="V14" s="64">
        <f t="shared" si="28"/>
        <v>0</v>
      </c>
      <c r="W14" s="53">
        <f t="shared" si="29"/>
        <v>1</v>
      </c>
    </row>
    <row r="15" spans="1:29" ht="13.5" customHeight="1" x14ac:dyDescent="0.2">
      <c r="A15" s="99"/>
      <c r="B15" s="100"/>
      <c r="C15" s="74" t="s">
        <v>61</v>
      </c>
      <c r="D15" s="76"/>
      <c r="E15" s="76"/>
      <c r="F15" s="76"/>
      <c r="G15" s="76"/>
      <c r="H15" s="76"/>
      <c r="I15" s="36" t="str">
        <f t="shared" si="20"/>
        <v>◄</v>
      </c>
      <c r="J15" s="37"/>
      <c r="K15" s="48">
        <f t="shared" si="21"/>
        <v>1</v>
      </c>
      <c r="L15" s="60">
        <f t="shared" si="22"/>
        <v>0</v>
      </c>
      <c r="M15" s="51">
        <f t="shared" si="23"/>
        <v>0</v>
      </c>
      <c r="N15" s="51">
        <f t="shared" si="24"/>
        <v>0</v>
      </c>
      <c r="O15" s="51" t="e">
        <f>IF(#REF!=0,0,M15/#REF!)</f>
        <v>#REF!</v>
      </c>
      <c r="P15" s="51">
        <f>IF($T$11=0,0,N15/$L$11)</f>
        <v>0</v>
      </c>
      <c r="Q15" s="51" t="e">
        <f>O15*#REF!</f>
        <v>#REF!</v>
      </c>
      <c r="R15" s="51" t="e">
        <f>P15*#REF!</f>
        <v>#REF!</v>
      </c>
      <c r="S15" s="50">
        <f t="shared" si="25"/>
        <v>0</v>
      </c>
      <c r="T15" s="52">
        <f t="shared" si="26"/>
        <v>0</v>
      </c>
      <c r="U15" s="52">
        <f t="shared" si="27"/>
        <v>0</v>
      </c>
      <c r="V15" s="64">
        <f t="shared" si="28"/>
        <v>0</v>
      </c>
      <c r="W15" s="53">
        <f t="shared" si="29"/>
        <v>1</v>
      </c>
    </row>
    <row r="16" spans="1:29" ht="13.5" customHeight="1" x14ac:dyDescent="0.2">
      <c r="A16" s="97" t="s">
        <v>80</v>
      </c>
      <c r="B16" s="98"/>
      <c r="C16" s="81" t="s">
        <v>49</v>
      </c>
      <c r="D16" s="116"/>
      <c r="E16" s="117"/>
      <c r="F16" s="117"/>
      <c r="G16" s="117"/>
      <c r="H16" s="118"/>
      <c r="I16" s="36" t="s">
        <v>36</v>
      </c>
      <c r="J16" s="37"/>
      <c r="K16" s="69">
        <v>0.15</v>
      </c>
      <c r="L16" s="60">
        <f>SUM(L20:L20)</f>
        <v>0</v>
      </c>
      <c r="M16" s="51"/>
      <c r="P16" s="51">
        <f>SUM(P20:P20)</f>
        <v>0</v>
      </c>
      <c r="S16" s="50">
        <f>SUM(S17:S20)</f>
        <v>0</v>
      </c>
      <c r="T16" s="62"/>
      <c r="V16" s="64"/>
      <c r="W16" s="53">
        <f>SUM(W20:W20)</f>
        <v>1</v>
      </c>
      <c r="X16" s="53">
        <v>4</v>
      </c>
      <c r="AA16" s="23" t="s">
        <v>36</v>
      </c>
    </row>
    <row r="17" spans="1:26" ht="13.5" customHeight="1" x14ac:dyDescent="0.2">
      <c r="A17" s="99"/>
      <c r="B17" s="100"/>
      <c r="C17" s="76" t="s">
        <v>50</v>
      </c>
      <c r="D17" s="76"/>
      <c r="E17" s="76"/>
      <c r="F17" s="76"/>
      <c r="G17" s="76"/>
      <c r="H17" s="76"/>
      <c r="I17" s="36" t="str">
        <f>(IF(W17&lt;&gt;0,"◄",""))</f>
        <v>◄</v>
      </c>
      <c r="J17" s="37"/>
      <c r="K17" s="48">
        <f>IF(D17="",1,0)</f>
        <v>1</v>
      </c>
      <c r="L17" s="60">
        <f>K17*S17</f>
        <v>0</v>
      </c>
      <c r="M17" s="51">
        <f>S17*K17*20</f>
        <v>0</v>
      </c>
      <c r="N17" s="51">
        <f>(IF(F17&lt;&gt;"",1/3,0)+IF(G17&lt;&gt;"",2/3,0)+IF(H17&lt;&gt;"",1,0))*K17*20</f>
        <v>0</v>
      </c>
      <c r="O17" s="51" t="e">
        <f>IF(#REF!=0,0,M17/#REF!)</f>
        <v>#REF!</v>
      </c>
      <c r="P17" s="51">
        <f>IF($T$16=0,0,N17/$L$16)</f>
        <v>0</v>
      </c>
      <c r="Q17" s="51" t="e">
        <f>O17*#REF!</f>
        <v>#REF!</v>
      </c>
      <c r="R17" s="51" t="e">
        <f>P17*#REF!</f>
        <v>#REF!</v>
      </c>
      <c r="S17" s="50">
        <f>IF(D17="",IF(E17&lt;&gt;"",1,0)+IF(F17&lt;&gt;"",1,0)+IF(G17&lt;&gt;"",1,0)+IF(H17&lt;&gt;"",1,0),0)</f>
        <v>0</v>
      </c>
      <c r="T17" s="52">
        <f>IF(D17&lt;&gt;"",0,(IF(E17&lt;&gt;"",0.02,(N17/(K17*20)))))</f>
        <v>0</v>
      </c>
      <c r="U17" s="52">
        <f>IF(S17=0,0,K17)</f>
        <v>0</v>
      </c>
      <c r="V17" s="64">
        <f>IF(D17&lt;&gt;"",IF(E17&lt;&gt;"",1,0)+IF(F17&lt;&gt;"",1,0)+IF(G17&lt;&gt;"",1,0)+IF(H17&lt;&gt;"",1,0),0)</f>
        <v>0</v>
      </c>
      <c r="W17" s="53">
        <f>IF(OR(S17&gt;1,V17&gt;0,AND(D17="",S17=0)),1,0)</f>
        <v>1</v>
      </c>
    </row>
    <row r="18" spans="1:26" ht="13.5" customHeight="1" x14ac:dyDescent="0.2">
      <c r="A18" s="99"/>
      <c r="B18" s="100"/>
      <c r="C18" s="74" t="s">
        <v>51</v>
      </c>
      <c r="D18" s="74"/>
      <c r="E18" s="74"/>
      <c r="F18" s="74"/>
      <c r="G18" s="74"/>
      <c r="H18" s="74"/>
      <c r="I18" s="36" t="str">
        <f t="shared" ref="I18:I20" si="30">(IF(W18&lt;&gt;0,"◄",""))</f>
        <v>◄</v>
      </c>
      <c r="J18" s="37"/>
      <c r="K18" s="48">
        <f t="shared" ref="K18:K20" si="31">IF(D18="",1,0)</f>
        <v>1</v>
      </c>
      <c r="L18" s="60">
        <f t="shared" ref="L18:L20" si="32">K18*S18</f>
        <v>0</v>
      </c>
      <c r="M18" s="51">
        <f t="shared" ref="M18:M20" si="33">S18*K18*20</f>
        <v>0</v>
      </c>
      <c r="N18" s="51">
        <f t="shared" ref="N18:N20" si="34">(IF(F18&lt;&gt;"",1/3,0)+IF(G18&lt;&gt;"",2/3,0)+IF(H18&lt;&gt;"",1,0))*K18*20</f>
        <v>0</v>
      </c>
      <c r="O18" s="51" t="e">
        <f>IF(#REF!=0,0,M18/#REF!)</f>
        <v>#REF!</v>
      </c>
      <c r="P18" s="51">
        <f>IF($T$16=0,0,N18/$L$16)</f>
        <v>0</v>
      </c>
      <c r="Q18" s="51" t="e">
        <f>O18*#REF!</f>
        <v>#REF!</v>
      </c>
      <c r="R18" s="51" t="e">
        <f>P18*#REF!</f>
        <v>#REF!</v>
      </c>
      <c r="S18" s="50">
        <f t="shared" ref="S18:S20" si="35">IF(D18="",IF(E18&lt;&gt;"",1,0)+IF(F18&lt;&gt;"",1,0)+IF(G18&lt;&gt;"",1,0)+IF(H18&lt;&gt;"",1,0),0)</f>
        <v>0</v>
      </c>
      <c r="T18" s="52">
        <f t="shared" ref="T18:T20" si="36">IF(D18&lt;&gt;"",0,(IF(E18&lt;&gt;"",0.02,(N18/(K18*20)))))</f>
        <v>0</v>
      </c>
      <c r="U18" s="52">
        <f t="shared" ref="U18:U20" si="37">IF(S18=0,0,K18)</f>
        <v>0</v>
      </c>
      <c r="V18" s="64">
        <f t="shared" ref="V18:V20" si="38">IF(D18&lt;&gt;"",IF(E18&lt;&gt;"",1,0)+IF(F18&lt;&gt;"",1,0)+IF(G18&lt;&gt;"",1,0)+IF(H18&lt;&gt;"",1,0),0)</f>
        <v>0</v>
      </c>
      <c r="W18" s="53">
        <f t="shared" ref="W18:W20" si="39">IF(OR(S18&gt;1,V18&gt;0,AND(D18="",S18=0)),1,0)</f>
        <v>1</v>
      </c>
    </row>
    <row r="19" spans="1:26" ht="13.5" customHeight="1" x14ac:dyDescent="0.2">
      <c r="A19" s="99"/>
      <c r="B19" s="100"/>
      <c r="C19" s="76" t="s">
        <v>52</v>
      </c>
      <c r="D19" s="76"/>
      <c r="E19" s="76"/>
      <c r="F19" s="76"/>
      <c r="G19" s="76"/>
      <c r="H19" s="76"/>
      <c r="I19" s="36" t="str">
        <f t="shared" si="30"/>
        <v>◄</v>
      </c>
      <c r="J19" s="37"/>
      <c r="K19" s="48">
        <f t="shared" si="31"/>
        <v>1</v>
      </c>
      <c r="L19" s="60">
        <f t="shared" si="32"/>
        <v>0</v>
      </c>
      <c r="M19" s="51">
        <f t="shared" si="33"/>
        <v>0</v>
      </c>
      <c r="N19" s="51">
        <f t="shared" si="34"/>
        <v>0</v>
      </c>
      <c r="O19" s="51" t="e">
        <f>IF(#REF!=0,0,M19/#REF!)</f>
        <v>#REF!</v>
      </c>
      <c r="P19" s="51">
        <f>IF($T$16=0,0,N19/$L$16)</f>
        <v>0</v>
      </c>
      <c r="Q19" s="51" t="e">
        <f>O19*#REF!</f>
        <v>#REF!</v>
      </c>
      <c r="R19" s="51" t="e">
        <f>P19*#REF!</f>
        <v>#REF!</v>
      </c>
      <c r="S19" s="50">
        <f t="shared" si="35"/>
        <v>0</v>
      </c>
      <c r="T19" s="52">
        <f t="shared" si="36"/>
        <v>0</v>
      </c>
      <c r="U19" s="52">
        <f t="shared" si="37"/>
        <v>0</v>
      </c>
      <c r="V19" s="64">
        <f t="shared" si="38"/>
        <v>0</v>
      </c>
      <c r="W19" s="53">
        <f t="shared" si="39"/>
        <v>1</v>
      </c>
    </row>
    <row r="20" spans="1:26" ht="12.75" customHeight="1" x14ac:dyDescent="0.2">
      <c r="A20" s="99"/>
      <c r="B20" s="100"/>
      <c r="C20" s="74" t="s">
        <v>53</v>
      </c>
      <c r="D20" s="74"/>
      <c r="E20" s="74"/>
      <c r="F20" s="74"/>
      <c r="G20" s="74"/>
      <c r="H20" s="74"/>
      <c r="I20" s="36" t="str">
        <f t="shared" si="30"/>
        <v>◄</v>
      </c>
      <c r="J20" s="37"/>
      <c r="K20" s="48">
        <f t="shared" si="31"/>
        <v>1</v>
      </c>
      <c r="L20" s="60">
        <f t="shared" si="32"/>
        <v>0</v>
      </c>
      <c r="M20" s="51">
        <f t="shared" si="33"/>
        <v>0</v>
      </c>
      <c r="N20" s="51">
        <f t="shared" si="34"/>
        <v>0</v>
      </c>
      <c r="O20" s="51" t="e">
        <f>IF(#REF!=0,0,M20/#REF!)</f>
        <v>#REF!</v>
      </c>
      <c r="P20" s="51">
        <f>IF($T$16=0,0,N20/$L$16)</f>
        <v>0</v>
      </c>
      <c r="Q20" s="51" t="e">
        <f>O20*#REF!</f>
        <v>#REF!</v>
      </c>
      <c r="R20" s="51" t="e">
        <f>P20*#REF!</f>
        <v>#REF!</v>
      </c>
      <c r="S20" s="50">
        <f t="shared" si="35"/>
        <v>0</v>
      </c>
      <c r="T20" s="52">
        <f t="shared" si="36"/>
        <v>0</v>
      </c>
      <c r="U20" s="52">
        <f t="shared" si="37"/>
        <v>0</v>
      </c>
      <c r="V20" s="64">
        <f t="shared" si="38"/>
        <v>0</v>
      </c>
      <c r="W20" s="53">
        <f t="shared" si="39"/>
        <v>1</v>
      </c>
      <c r="Z20" s="23" t="s">
        <v>36</v>
      </c>
    </row>
    <row r="21" spans="1:26" x14ac:dyDescent="0.2">
      <c r="A21" s="97" t="s">
        <v>40</v>
      </c>
      <c r="B21" s="98"/>
      <c r="C21" s="81" t="s">
        <v>43</v>
      </c>
      <c r="D21" s="94"/>
      <c r="E21" s="95"/>
      <c r="F21" s="95"/>
      <c r="G21" s="95"/>
      <c r="H21" s="96"/>
      <c r="I21" s="36" t="s">
        <v>36</v>
      </c>
      <c r="J21" s="37"/>
      <c r="K21" s="69">
        <v>0.15</v>
      </c>
      <c r="L21" s="60">
        <f>SUM(L22:L24)</f>
        <v>0</v>
      </c>
      <c r="M21" s="51"/>
      <c r="P21" s="51">
        <f>SUM(P22:P24)</f>
        <v>0</v>
      </c>
      <c r="S21" s="50">
        <f>SUM(S22:S24)</f>
        <v>0</v>
      </c>
      <c r="T21" s="62"/>
      <c r="V21" s="64"/>
      <c r="W21" s="53">
        <f>SUM(W22:W24)</f>
        <v>3</v>
      </c>
      <c r="X21" s="53">
        <v>4</v>
      </c>
    </row>
    <row r="22" spans="1:26" ht="12.75" customHeight="1" x14ac:dyDescent="0.2">
      <c r="A22" s="99"/>
      <c r="B22" s="100"/>
      <c r="C22" s="77" t="s">
        <v>71</v>
      </c>
      <c r="D22" s="77"/>
      <c r="E22" s="77"/>
      <c r="F22" s="77"/>
      <c r="G22" s="77"/>
      <c r="H22" s="77"/>
      <c r="I22" s="36" t="str">
        <f t="shared" si="0"/>
        <v>◄</v>
      </c>
      <c r="J22" s="37"/>
      <c r="K22" s="48">
        <f t="shared" ref="K22" si="40">IF(D22="",1,0)</f>
        <v>1</v>
      </c>
      <c r="L22" s="60">
        <f t="shared" si="1"/>
        <v>0</v>
      </c>
      <c r="M22" s="51">
        <f t="shared" si="2"/>
        <v>0</v>
      </c>
      <c r="N22" s="51">
        <f t="shared" si="3"/>
        <v>0</v>
      </c>
      <c r="O22" s="51" t="e">
        <f>IF(#REF!=0,0,M22/#REF!)</f>
        <v>#REF!</v>
      </c>
      <c r="P22" s="51">
        <f>IF($T$21=0,0,N22/$L$21)</f>
        <v>0</v>
      </c>
      <c r="Q22" s="51" t="e">
        <f>O22*#REF!</f>
        <v>#REF!</v>
      </c>
      <c r="R22" s="51" t="e">
        <f>P22*#REF!</f>
        <v>#REF!</v>
      </c>
      <c r="S22" s="50">
        <f t="shared" si="4"/>
        <v>0</v>
      </c>
      <c r="T22" s="52">
        <f t="shared" si="5"/>
        <v>0</v>
      </c>
      <c r="U22" s="52">
        <f t="shared" si="6"/>
        <v>0</v>
      </c>
      <c r="V22" s="64">
        <f t="shared" si="7"/>
        <v>0</v>
      </c>
      <c r="W22" s="53">
        <f t="shared" si="8"/>
        <v>1</v>
      </c>
    </row>
    <row r="23" spans="1:26" ht="12.75" customHeight="1" x14ac:dyDescent="0.2">
      <c r="A23" s="99"/>
      <c r="B23" s="100"/>
      <c r="C23" s="75" t="s">
        <v>72</v>
      </c>
      <c r="D23" s="75"/>
      <c r="E23" s="75"/>
      <c r="F23" s="75"/>
      <c r="G23" s="75"/>
      <c r="H23" s="75"/>
      <c r="I23" s="36" t="str">
        <f t="shared" ref="I23:I24" si="41">(IF(W23&lt;&gt;0,"◄",""))</f>
        <v>◄</v>
      </c>
      <c r="J23" s="37"/>
      <c r="K23" s="48">
        <f t="shared" ref="K23:K24" si="42">IF(D23="",1,0)</f>
        <v>1</v>
      </c>
      <c r="L23" s="60">
        <f t="shared" ref="L23:L24" si="43">K23*S23</f>
        <v>0</v>
      </c>
      <c r="M23" s="51">
        <f t="shared" ref="M23:M24" si="44">S23*K23*20</f>
        <v>0</v>
      </c>
      <c r="N23" s="51">
        <f t="shared" ref="N23:N24" si="45">(IF(F23&lt;&gt;"",1/3,0)+IF(G23&lt;&gt;"",2/3,0)+IF(H23&lt;&gt;"",1,0))*K23*20</f>
        <v>0</v>
      </c>
      <c r="O23" s="51" t="e">
        <f>IF(#REF!=0,0,M23/#REF!)</f>
        <v>#REF!</v>
      </c>
      <c r="P23" s="51">
        <f t="shared" ref="P23:P24" si="46">IF($T$21=0,0,N23/$L$21)</f>
        <v>0</v>
      </c>
      <c r="Q23" s="51" t="e">
        <f>O23*#REF!</f>
        <v>#REF!</v>
      </c>
      <c r="R23" s="51" t="e">
        <f>P23*#REF!</f>
        <v>#REF!</v>
      </c>
      <c r="S23" s="50">
        <f t="shared" ref="S23:S24" si="47">IF(D23="",IF(E23&lt;&gt;"",1,0)+IF(F23&lt;&gt;"",1,0)+IF(G23&lt;&gt;"",1,0)+IF(H23&lt;&gt;"",1,0),0)</f>
        <v>0</v>
      </c>
      <c r="T23" s="52">
        <f t="shared" ref="T23:T24" si="48">IF(D23&lt;&gt;"",0,(IF(E23&lt;&gt;"",0.02,(N23/(K23*20)))))</f>
        <v>0</v>
      </c>
      <c r="U23" s="52">
        <f t="shared" ref="U23:U24" si="49">IF(S23=0,0,K23)</f>
        <v>0</v>
      </c>
      <c r="V23" s="64">
        <f t="shared" ref="V23:V24" si="50">IF(D23&lt;&gt;"",IF(E23&lt;&gt;"",1,0)+IF(F23&lt;&gt;"",1,0)+IF(G23&lt;&gt;"",1,0)+IF(H23&lt;&gt;"",1,0),0)</f>
        <v>0</v>
      </c>
      <c r="W23" s="53">
        <f t="shared" ref="W23:W24" si="51">IF(OR(S23&gt;1,V23&gt;0,AND(D23="",S23=0)),1,0)</f>
        <v>1</v>
      </c>
    </row>
    <row r="24" spans="1:26" x14ac:dyDescent="0.2">
      <c r="A24" s="99"/>
      <c r="B24" s="100"/>
      <c r="C24" s="77" t="s">
        <v>73</v>
      </c>
      <c r="D24" s="77"/>
      <c r="E24" s="77"/>
      <c r="F24" s="77"/>
      <c r="G24" s="77"/>
      <c r="H24" s="77"/>
      <c r="I24" s="36" t="str">
        <f t="shared" si="41"/>
        <v>◄</v>
      </c>
      <c r="J24" s="37"/>
      <c r="K24" s="48">
        <f t="shared" si="42"/>
        <v>1</v>
      </c>
      <c r="L24" s="60">
        <f t="shared" si="43"/>
        <v>0</v>
      </c>
      <c r="M24" s="51">
        <f t="shared" si="44"/>
        <v>0</v>
      </c>
      <c r="N24" s="51">
        <f t="shared" si="45"/>
        <v>0</v>
      </c>
      <c r="O24" s="51" t="e">
        <f>IF(#REF!=0,0,M24/#REF!)</f>
        <v>#REF!</v>
      </c>
      <c r="P24" s="51">
        <f t="shared" si="46"/>
        <v>0</v>
      </c>
      <c r="Q24" s="51" t="e">
        <f>O24*#REF!</f>
        <v>#REF!</v>
      </c>
      <c r="R24" s="51" t="e">
        <f>P24*#REF!</f>
        <v>#REF!</v>
      </c>
      <c r="S24" s="50">
        <f t="shared" si="47"/>
        <v>0</v>
      </c>
      <c r="T24" s="52">
        <f t="shared" si="48"/>
        <v>0</v>
      </c>
      <c r="U24" s="52">
        <f t="shared" si="49"/>
        <v>0</v>
      </c>
      <c r="V24" s="64">
        <f t="shared" si="50"/>
        <v>0</v>
      </c>
      <c r="W24" s="53">
        <f t="shared" si="51"/>
        <v>1</v>
      </c>
    </row>
    <row r="25" spans="1:26" x14ac:dyDescent="0.2">
      <c r="A25" s="97" t="s">
        <v>41</v>
      </c>
      <c r="B25" s="98"/>
      <c r="C25" s="81" t="s">
        <v>46</v>
      </c>
      <c r="D25" s="101"/>
      <c r="E25" s="102"/>
      <c r="F25" s="102"/>
      <c r="G25" s="102"/>
      <c r="H25" s="103"/>
      <c r="I25" s="36"/>
      <c r="J25" s="37"/>
      <c r="K25" s="69">
        <v>0.15</v>
      </c>
      <c r="L25" s="60"/>
      <c r="M25" s="51"/>
      <c r="V25" s="64"/>
    </row>
    <row r="26" spans="1:26" x14ac:dyDescent="0.2">
      <c r="A26" s="99"/>
      <c r="B26" s="100"/>
      <c r="C26" s="77" t="s">
        <v>54</v>
      </c>
      <c r="D26" s="77"/>
      <c r="E26" s="77"/>
      <c r="F26" s="77"/>
      <c r="G26" s="77"/>
      <c r="H26" s="77"/>
      <c r="I26" s="36" t="str">
        <f t="shared" ref="I26" si="52">(IF(W26&lt;&gt;0,"◄",""))</f>
        <v>◄</v>
      </c>
      <c r="J26" s="37"/>
      <c r="K26" s="48">
        <f t="shared" ref="K26" si="53">IF(D26="",1,0)</f>
        <v>1</v>
      </c>
      <c r="L26" s="60">
        <f t="shared" ref="L26" si="54">K26*S26</f>
        <v>0</v>
      </c>
      <c r="M26" s="51">
        <f t="shared" ref="M26" si="55">S26*K26*20</f>
        <v>0</v>
      </c>
      <c r="N26" s="51">
        <f t="shared" ref="N26" si="56">(IF(F26&lt;&gt;"",1/3,0)+IF(G26&lt;&gt;"",2/3,0)+IF(H26&lt;&gt;"",1,0))*K26*20</f>
        <v>0</v>
      </c>
      <c r="O26" s="51" t="e">
        <f>IF(#REF!=0,0,M26/#REF!)</f>
        <v>#REF!</v>
      </c>
      <c r="P26" s="51">
        <f>IF($T$16=0,0,N26/$L$16)</f>
        <v>0</v>
      </c>
      <c r="Q26" s="51" t="e">
        <f>O26*#REF!</f>
        <v>#REF!</v>
      </c>
      <c r="R26" s="51" t="e">
        <f>P26*#REF!</f>
        <v>#REF!</v>
      </c>
      <c r="S26" s="50">
        <f t="shared" ref="S26" si="57">IF(D26="",IF(E26&lt;&gt;"",1,0)+IF(F26&lt;&gt;"",1,0)+IF(G26&lt;&gt;"",1,0)+IF(H26&lt;&gt;"",1,0),0)</f>
        <v>0</v>
      </c>
      <c r="T26" s="52">
        <f t="shared" ref="T26" si="58">IF(D26&lt;&gt;"",0,(IF(E26&lt;&gt;"",0.02,(N26/(K26*20)))))</f>
        <v>0</v>
      </c>
      <c r="U26" s="52">
        <f t="shared" ref="U26" si="59">IF(S26=0,0,K26)</f>
        <v>0</v>
      </c>
      <c r="V26" s="64">
        <f t="shared" ref="V26" si="60">IF(D26&lt;&gt;"",IF(E26&lt;&gt;"",1,0)+IF(F26&lt;&gt;"",1,0)+IF(G26&lt;&gt;"",1,0)+IF(H26&lt;&gt;"",1,0),0)</f>
        <v>0</v>
      </c>
      <c r="W26" s="53">
        <f t="shared" ref="W26" si="61">IF(OR(S26&gt;1,V26&gt;0,AND(D26="",S26=0)),1,0)</f>
        <v>1</v>
      </c>
    </row>
    <row r="27" spans="1:26" ht="24" x14ac:dyDescent="0.2">
      <c r="A27" s="99"/>
      <c r="B27" s="100"/>
      <c r="C27" s="75" t="s">
        <v>55</v>
      </c>
      <c r="D27" s="75"/>
      <c r="E27" s="75"/>
      <c r="F27" s="75"/>
      <c r="G27" s="75"/>
      <c r="H27" s="75"/>
      <c r="I27" s="36" t="str">
        <f t="shared" ref="I27:I29" si="62">(IF(W27&lt;&gt;0,"◄",""))</f>
        <v>◄</v>
      </c>
      <c r="J27" s="37"/>
      <c r="K27" s="48">
        <f t="shared" ref="K27:K29" si="63">IF(D27="",1,0)</f>
        <v>1</v>
      </c>
      <c r="L27" s="60">
        <f t="shared" ref="L27:L29" si="64">K27*S27</f>
        <v>0</v>
      </c>
      <c r="M27" s="51">
        <f t="shared" ref="M27:M29" si="65">S27*K27*20</f>
        <v>0</v>
      </c>
      <c r="N27" s="51">
        <f t="shared" ref="N27:N29" si="66">(IF(F27&lt;&gt;"",1/3,0)+IF(G27&lt;&gt;"",2/3,0)+IF(H27&lt;&gt;"",1,0))*K27*20</f>
        <v>0</v>
      </c>
      <c r="O27" s="51" t="e">
        <f>IF(#REF!=0,0,M27/#REF!)</f>
        <v>#REF!</v>
      </c>
      <c r="P27" s="51">
        <f>IF($T$16=0,0,N27/$L$16)</f>
        <v>0</v>
      </c>
      <c r="Q27" s="51" t="e">
        <f>O27*#REF!</f>
        <v>#REF!</v>
      </c>
      <c r="R27" s="51" t="e">
        <f>P27*#REF!</f>
        <v>#REF!</v>
      </c>
      <c r="S27" s="50">
        <f t="shared" ref="S27:S29" si="67">IF(D27="",IF(E27&lt;&gt;"",1,0)+IF(F27&lt;&gt;"",1,0)+IF(G27&lt;&gt;"",1,0)+IF(H27&lt;&gt;"",1,0),0)</f>
        <v>0</v>
      </c>
      <c r="T27" s="52">
        <f t="shared" ref="T27:T29" si="68">IF(D27&lt;&gt;"",0,(IF(E27&lt;&gt;"",0.02,(N27/(K27*20)))))</f>
        <v>0</v>
      </c>
      <c r="U27" s="52">
        <f t="shared" ref="U27:U29" si="69">IF(S27=0,0,K27)</f>
        <v>0</v>
      </c>
      <c r="V27" s="64">
        <f t="shared" ref="V27:V29" si="70">IF(D27&lt;&gt;"",IF(E27&lt;&gt;"",1,0)+IF(F27&lt;&gt;"",1,0)+IF(G27&lt;&gt;"",1,0)+IF(H27&lt;&gt;"",1,0),0)</f>
        <v>0</v>
      </c>
      <c r="W27" s="53">
        <f t="shared" ref="W27:W29" si="71">IF(OR(S27&gt;1,V27&gt;0,AND(D27="",S27=0)),1,0)</f>
        <v>1</v>
      </c>
    </row>
    <row r="28" spans="1:26" x14ac:dyDescent="0.2">
      <c r="A28" s="99"/>
      <c r="B28" s="100"/>
      <c r="C28" s="77" t="s">
        <v>56</v>
      </c>
      <c r="D28" s="77"/>
      <c r="E28" s="77"/>
      <c r="F28" s="77"/>
      <c r="G28" s="77"/>
      <c r="H28" s="77"/>
      <c r="I28" s="36" t="str">
        <f t="shared" si="62"/>
        <v>◄</v>
      </c>
      <c r="J28" s="37"/>
      <c r="K28" s="48">
        <f t="shared" si="63"/>
        <v>1</v>
      </c>
      <c r="L28" s="60">
        <f t="shared" si="64"/>
        <v>0</v>
      </c>
      <c r="M28" s="51">
        <f t="shared" si="65"/>
        <v>0</v>
      </c>
      <c r="N28" s="51">
        <f t="shared" si="66"/>
        <v>0</v>
      </c>
      <c r="O28" s="51" t="e">
        <f>IF(#REF!=0,0,M28/#REF!)</f>
        <v>#REF!</v>
      </c>
      <c r="P28" s="51">
        <f>IF($T$16=0,0,N28/$L$16)</f>
        <v>0</v>
      </c>
      <c r="Q28" s="51" t="e">
        <f>O28*#REF!</f>
        <v>#REF!</v>
      </c>
      <c r="R28" s="51" t="e">
        <f>P28*#REF!</f>
        <v>#REF!</v>
      </c>
      <c r="S28" s="50">
        <f t="shared" si="67"/>
        <v>0</v>
      </c>
      <c r="T28" s="52">
        <f t="shared" si="68"/>
        <v>0</v>
      </c>
      <c r="U28" s="52">
        <f t="shared" si="69"/>
        <v>0</v>
      </c>
      <c r="V28" s="64">
        <f t="shared" si="70"/>
        <v>0</v>
      </c>
      <c r="W28" s="53">
        <f t="shared" si="71"/>
        <v>1</v>
      </c>
    </row>
    <row r="29" spans="1:26" x14ac:dyDescent="0.2">
      <c r="A29" s="99"/>
      <c r="B29" s="100"/>
      <c r="C29" s="75" t="s">
        <v>57</v>
      </c>
      <c r="D29" s="75"/>
      <c r="E29" s="75"/>
      <c r="F29" s="75"/>
      <c r="G29" s="75"/>
      <c r="H29" s="75"/>
      <c r="I29" s="36" t="str">
        <f t="shared" si="62"/>
        <v>◄</v>
      </c>
      <c r="J29" s="37"/>
      <c r="K29" s="48">
        <f t="shared" si="63"/>
        <v>1</v>
      </c>
      <c r="L29" s="60">
        <f t="shared" si="64"/>
        <v>0</v>
      </c>
      <c r="M29" s="51">
        <f t="shared" si="65"/>
        <v>0</v>
      </c>
      <c r="N29" s="51">
        <f t="shared" si="66"/>
        <v>0</v>
      </c>
      <c r="O29" s="51" t="e">
        <f>IF(#REF!=0,0,M29/#REF!)</f>
        <v>#REF!</v>
      </c>
      <c r="P29" s="51">
        <f>IF($T$16=0,0,N29/$L$16)</f>
        <v>0</v>
      </c>
      <c r="Q29" s="51" t="e">
        <f>O29*#REF!</f>
        <v>#REF!</v>
      </c>
      <c r="R29" s="51" t="e">
        <f>P29*#REF!</f>
        <v>#REF!</v>
      </c>
      <c r="S29" s="50">
        <f t="shared" si="67"/>
        <v>0</v>
      </c>
      <c r="T29" s="52">
        <f t="shared" si="68"/>
        <v>0</v>
      </c>
      <c r="U29" s="52">
        <f t="shared" si="69"/>
        <v>0</v>
      </c>
      <c r="V29" s="64">
        <f t="shared" si="70"/>
        <v>0</v>
      </c>
      <c r="W29" s="53">
        <f t="shared" si="71"/>
        <v>1</v>
      </c>
    </row>
    <row r="30" spans="1:26" x14ac:dyDescent="0.2">
      <c r="A30" s="97" t="s">
        <v>81</v>
      </c>
      <c r="B30" s="98"/>
      <c r="C30" s="81" t="s">
        <v>79</v>
      </c>
      <c r="D30" s="101"/>
      <c r="E30" s="102"/>
      <c r="F30" s="102"/>
      <c r="G30" s="102"/>
      <c r="H30" s="103"/>
      <c r="I30" s="36"/>
      <c r="J30" s="37"/>
      <c r="K30" s="69">
        <v>0.15</v>
      </c>
      <c r="L30" s="60"/>
      <c r="M30" s="51"/>
      <c r="V30" s="64"/>
    </row>
    <row r="31" spans="1:26" x14ac:dyDescent="0.2">
      <c r="A31" s="99"/>
      <c r="B31" s="100"/>
      <c r="C31" s="77" t="s">
        <v>62</v>
      </c>
      <c r="D31" s="77"/>
      <c r="E31" s="77"/>
      <c r="F31" s="77"/>
      <c r="G31" s="77"/>
      <c r="H31" s="77"/>
      <c r="I31" s="36" t="str">
        <f t="shared" ref="I31:I33" si="72">(IF(W31&lt;&gt;0,"◄",""))</f>
        <v>◄</v>
      </c>
      <c r="J31" s="37"/>
      <c r="K31" s="48">
        <f t="shared" ref="K31:K33" si="73">IF(D31="",1,0)</f>
        <v>1</v>
      </c>
      <c r="L31" s="60">
        <f t="shared" ref="L31:L33" si="74">K31*S31</f>
        <v>0</v>
      </c>
      <c r="M31" s="51">
        <f t="shared" ref="M31:M33" si="75">S31*K31*20</f>
        <v>0</v>
      </c>
      <c r="N31" s="51">
        <f t="shared" ref="N31:N33" si="76">(IF(F31&lt;&gt;"",1/3,0)+IF(G31&lt;&gt;"",2/3,0)+IF(H31&lt;&gt;"",1,0))*K31*20</f>
        <v>0</v>
      </c>
      <c r="O31" s="51" t="e">
        <f>IF(#REF!=0,0,M31/#REF!)</f>
        <v>#REF!</v>
      </c>
      <c r="P31" s="51">
        <f t="shared" ref="P31:P33" si="77">IF($T$5=0,0,N31/$L$5)</f>
        <v>0</v>
      </c>
      <c r="Q31" s="51" t="e">
        <f>O31*#REF!</f>
        <v>#REF!</v>
      </c>
      <c r="R31" s="51" t="e">
        <f>P31*#REF!</f>
        <v>#REF!</v>
      </c>
      <c r="S31" s="50">
        <f t="shared" ref="S31:S33" si="78">IF(D31="",IF(E31&lt;&gt;"",1,0)+IF(F31&lt;&gt;"",1,0)+IF(G31&lt;&gt;"",1,0)+IF(H31&lt;&gt;"",1,0),0)</f>
        <v>0</v>
      </c>
      <c r="T31" s="52">
        <f t="shared" ref="T31:T33" si="79">IF(D31&lt;&gt;"",0,(IF(E31&lt;&gt;"",0.02,(N31/(K31*20)))))</f>
        <v>0</v>
      </c>
      <c r="U31" s="52">
        <f t="shared" ref="U31:U33" si="80">IF(S31=0,0,K31)</f>
        <v>0</v>
      </c>
      <c r="V31" s="64">
        <f t="shared" ref="V31:V33" si="81">IF(D31&lt;&gt;"",IF(E31&lt;&gt;"",1,0)+IF(F31&lt;&gt;"",1,0)+IF(G31&lt;&gt;"",1,0)+IF(H31&lt;&gt;"",1,0),0)</f>
        <v>0</v>
      </c>
      <c r="W31" s="53">
        <f t="shared" ref="W31:W33" si="82">IF(OR(S31&gt;1,V31&gt;0,AND(D31="",S31=0)),1,0)</f>
        <v>1</v>
      </c>
    </row>
    <row r="32" spans="1:26" x14ac:dyDescent="0.2">
      <c r="A32" s="99"/>
      <c r="B32" s="100"/>
      <c r="C32" s="75" t="s">
        <v>63</v>
      </c>
      <c r="D32" s="75"/>
      <c r="E32" s="75"/>
      <c r="F32" s="75"/>
      <c r="G32" s="75"/>
      <c r="H32" s="75"/>
      <c r="I32" s="36" t="str">
        <f t="shared" si="72"/>
        <v>◄</v>
      </c>
      <c r="J32" s="37"/>
      <c r="K32" s="48">
        <f t="shared" si="73"/>
        <v>1</v>
      </c>
      <c r="L32" s="60">
        <f t="shared" si="74"/>
        <v>0</v>
      </c>
      <c r="M32" s="51">
        <f t="shared" si="75"/>
        <v>0</v>
      </c>
      <c r="N32" s="51">
        <f t="shared" si="76"/>
        <v>0</v>
      </c>
      <c r="O32" s="51" t="e">
        <f>IF(#REF!=0,0,M32/#REF!)</f>
        <v>#REF!</v>
      </c>
      <c r="P32" s="51">
        <f t="shared" si="77"/>
        <v>0</v>
      </c>
      <c r="Q32" s="51" t="e">
        <f>O32*#REF!</f>
        <v>#REF!</v>
      </c>
      <c r="R32" s="51" t="e">
        <f>P32*#REF!</f>
        <v>#REF!</v>
      </c>
      <c r="S32" s="50">
        <f t="shared" si="78"/>
        <v>0</v>
      </c>
      <c r="T32" s="52">
        <f t="shared" si="79"/>
        <v>0</v>
      </c>
      <c r="U32" s="52">
        <f t="shared" si="80"/>
        <v>0</v>
      </c>
      <c r="V32" s="64">
        <f t="shared" si="81"/>
        <v>0</v>
      </c>
      <c r="W32" s="53">
        <f t="shared" si="82"/>
        <v>1</v>
      </c>
    </row>
    <row r="33" spans="1:24" x14ac:dyDescent="0.2">
      <c r="A33" s="99"/>
      <c r="B33" s="100"/>
      <c r="C33" s="77" t="s">
        <v>64</v>
      </c>
      <c r="D33" s="77"/>
      <c r="E33" s="77"/>
      <c r="F33" s="77"/>
      <c r="G33" s="77"/>
      <c r="H33" s="77"/>
      <c r="I33" s="36" t="str">
        <f t="shared" si="72"/>
        <v>◄</v>
      </c>
      <c r="J33" s="37"/>
      <c r="K33" s="48">
        <f t="shared" si="73"/>
        <v>1</v>
      </c>
      <c r="L33" s="60">
        <f t="shared" si="74"/>
        <v>0</v>
      </c>
      <c r="M33" s="51">
        <f t="shared" si="75"/>
        <v>0</v>
      </c>
      <c r="N33" s="51">
        <f t="shared" si="76"/>
        <v>0</v>
      </c>
      <c r="O33" s="51" t="e">
        <f>IF(#REF!=0,0,M33/#REF!)</f>
        <v>#REF!</v>
      </c>
      <c r="P33" s="51">
        <f t="shared" si="77"/>
        <v>0</v>
      </c>
      <c r="Q33" s="51" t="e">
        <f>O33*#REF!</f>
        <v>#REF!</v>
      </c>
      <c r="R33" s="51" t="e">
        <f>P33*#REF!</f>
        <v>#REF!</v>
      </c>
      <c r="S33" s="50">
        <f t="shared" si="78"/>
        <v>0</v>
      </c>
      <c r="T33" s="52">
        <f t="shared" si="79"/>
        <v>0</v>
      </c>
      <c r="U33" s="52">
        <f t="shared" si="80"/>
        <v>0</v>
      </c>
      <c r="V33" s="64">
        <f t="shared" si="81"/>
        <v>0</v>
      </c>
      <c r="W33" s="53">
        <f t="shared" si="82"/>
        <v>1</v>
      </c>
    </row>
    <row r="34" spans="1:24" ht="13.5" customHeight="1" x14ac:dyDescent="0.2">
      <c r="A34" s="97" t="s">
        <v>42</v>
      </c>
      <c r="B34" s="98"/>
      <c r="C34" s="82" t="s">
        <v>44</v>
      </c>
      <c r="D34" s="113"/>
      <c r="E34" s="114"/>
      <c r="F34" s="114"/>
      <c r="G34" s="114"/>
      <c r="H34" s="115"/>
      <c r="I34" s="36" t="s">
        <v>36</v>
      </c>
      <c r="J34" s="37"/>
      <c r="K34" s="69">
        <v>0.1</v>
      </c>
      <c r="L34" s="60">
        <f>SUM(L35:L39)</f>
        <v>0</v>
      </c>
      <c r="M34" s="51"/>
      <c r="P34" s="51">
        <f>SUM(P35:P39)</f>
        <v>0</v>
      </c>
      <c r="S34" s="50">
        <f>SUM(S35:S39)</f>
        <v>0</v>
      </c>
      <c r="T34" s="62"/>
      <c r="V34" s="64"/>
      <c r="W34" s="53">
        <f>SUM(W35:W39)</f>
        <v>5</v>
      </c>
      <c r="X34" s="53">
        <v>4</v>
      </c>
    </row>
    <row r="35" spans="1:24" ht="13.5" customHeight="1" x14ac:dyDescent="0.2">
      <c r="A35" s="99"/>
      <c r="B35" s="100"/>
      <c r="C35" s="76" t="s">
        <v>74</v>
      </c>
      <c r="D35" s="76"/>
      <c r="E35" s="76"/>
      <c r="F35" s="76"/>
      <c r="G35" s="76"/>
      <c r="H35" s="76"/>
      <c r="I35" s="36" t="str">
        <f t="shared" ref="I35" si="83">(IF(W35&lt;&gt;0,"◄",""))</f>
        <v>◄</v>
      </c>
      <c r="J35" s="37"/>
      <c r="K35" s="48">
        <f t="shared" ref="K35" si="84">IF(D35="",1,0)</f>
        <v>1</v>
      </c>
      <c r="L35" s="60">
        <f t="shared" ref="L35" si="85">K35*S35</f>
        <v>0</v>
      </c>
      <c r="M35" s="51">
        <f t="shared" ref="M35" si="86">S35*K35*20</f>
        <v>0</v>
      </c>
      <c r="N35" s="51">
        <f t="shared" ref="N35" si="87">(IF(F35&lt;&gt;"",1/3,0)+IF(G35&lt;&gt;"",2/3,0)+IF(H35&lt;&gt;"",1,0))*K35*20</f>
        <v>0</v>
      </c>
      <c r="O35" s="51" t="e">
        <f>IF(#REF!=0,0,M35/#REF!)</f>
        <v>#REF!</v>
      </c>
      <c r="P35" s="51">
        <f>IF($T$34=0,0,N35/$L$34)</f>
        <v>0</v>
      </c>
      <c r="Q35" s="51" t="e">
        <f>O35*#REF!</f>
        <v>#REF!</v>
      </c>
      <c r="R35" s="51" t="e">
        <f>P35*#REF!</f>
        <v>#REF!</v>
      </c>
      <c r="S35" s="50">
        <f t="shared" ref="S35" si="88">IF(D35="",IF(E35&lt;&gt;"",1,0)+IF(F35&lt;&gt;"",1,0)+IF(G35&lt;&gt;"",1,0)+IF(H35&lt;&gt;"",1,0),0)</f>
        <v>0</v>
      </c>
      <c r="T35" s="52">
        <f t="shared" ref="T35" si="89">IF(D35&lt;&gt;"",0,(IF(E35&lt;&gt;"",0.02,(N35/(K35*20)))))</f>
        <v>0</v>
      </c>
      <c r="U35" s="52">
        <f t="shared" ref="U35" si="90">IF(S35=0,0,K35)</f>
        <v>0</v>
      </c>
      <c r="V35" s="64">
        <f t="shared" ref="V35" si="91">IF(D35&lt;&gt;"",IF(E35&lt;&gt;"",1,0)+IF(F35&lt;&gt;"",1,0)+IF(G35&lt;&gt;"",1,0)+IF(H35&lt;&gt;"",1,0),0)</f>
        <v>0</v>
      </c>
      <c r="W35" s="53">
        <f t="shared" ref="W35" si="92">IF(OR(S35&gt;1,V35&gt;0,AND(D35="",S35=0)),1,0)</f>
        <v>1</v>
      </c>
    </row>
    <row r="36" spans="1:24" ht="13.5" customHeight="1" x14ac:dyDescent="0.2">
      <c r="A36" s="99"/>
      <c r="B36" s="100"/>
      <c r="C36" s="74" t="s">
        <v>75</v>
      </c>
      <c r="D36" s="74"/>
      <c r="E36" s="74"/>
      <c r="F36" s="74"/>
      <c r="G36" s="74"/>
      <c r="H36" s="74"/>
      <c r="I36" s="36" t="str">
        <f t="shared" ref="I36:I39" si="93">(IF(W36&lt;&gt;0,"◄",""))</f>
        <v>◄</v>
      </c>
      <c r="J36" s="37"/>
      <c r="K36" s="48">
        <f t="shared" ref="K36:K39" si="94">IF(D36="",1,0)</f>
        <v>1</v>
      </c>
      <c r="L36" s="60">
        <f t="shared" ref="L36:L39" si="95">K36*S36</f>
        <v>0</v>
      </c>
      <c r="M36" s="51">
        <f t="shared" ref="M36:M39" si="96">S36*K36*20</f>
        <v>0</v>
      </c>
      <c r="N36" s="51">
        <f t="shared" ref="N36:N39" si="97">(IF(F36&lt;&gt;"",1/3,0)+IF(G36&lt;&gt;"",2/3,0)+IF(H36&lt;&gt;"",1,0))*K36*20</f>
        <v>0</v>
      </c>
      <c r="O36" s="51" t="e">
        <f>IF(#REF!=0,0,M36/#REF!)</f>
        <v>#REF!</v>
      </c>
      <c r="P36" s="51">
        <f t="shared" ref="P36:P39" si="98">IF($T$34=0,0,N36/$L$34)</f>
        <v>0</v>
      </c>
      <c r="Q36" s="51" t="e">
        <f>O36*#REF!</f>
        <v>#REF!</v>
      </c>
      <c r="R36" s="51" t="e">
        <f>P36*#REF!</f>
        <v>#REF!</v>
      </c>
      <c r="S36" s="50">
        <f t="shared" ref="S36:S39" si="99">IF(D36="",IF(E36&lt;&gt;"",1,0)+IF(F36&lt;&gt;"",1,0)+IF(G36&lt;&gt;"",1,0)+IF(H36&lt;&gt;"",1,0),0)</f>
        <v>0</v>
      </c>
      <c r="T36" s="52">
        <f t="shared" ref="T36:T39" si="100">IF(D36&lt;&gt;"",0,(IF(E36&lt;&gt;"",0.02,(N36/(K36*20)))))</f>
        <v>0</v>
      </c>
      <c r="U36" s="52">
        <f t="shared" ref="U36:U39" si="101">IF(S36=0,0,K36)</f>
        <v>0</v>
      </c>
      <c r="V36" s="64">
        <f t="shared" ref="V36:V39" si="102">IF(D36&lt;&gt;"",IF(E36&lt;&gt;"",1,0)+IF(F36&lt;&gt;"",1,0)+IF(G36&lt;&gt;"",1,0)+IF(H36&lt;&gt;"",1,0),0)</f>
        <v>0</v>
      </c>
      <c r="W36" s="53">
        <f t="shared" ref="W36:W39" si="103">IF(OR(S36&gt;1,V36&gt;0,AND(D36="",S36=0)),1,0)</f>
        <v>1</v>
      </c>
    </row>
    <row r="37" spans="1:24" ht="13.5" customHeight="1" x14ac:dyDescent="0.2">
      <c r="A37" s="99"/>
      <c r="B37" s="100"/>
      <c r="C37" s="76" t="s">
        <v>76</v>
      </c>
      <c r="D37" s="76"/>
      <c r="E37" s="76"/>
      <c r="F37" s="76"/>
      <c r="G37" s="76"/>
      <c r="H37" s="76"/>
      <c r="I37" s="36" t="str">
        <f t="shared" si="93"/>
        <v>◄</v>
      </c>
      <c r="J37" s="37"/>
      <c r="K37" s="48">
        <f t="shared" si="94"/>
        <v>1</v>
      </c>
      <c r="L37" s="60">
        <f t="shared" si="95"/>
        <v>0</v>
      </c>
      <c r="M37" s="51">
        <f t="shared" si="96"/>
        <v>0</v>
      </c>
      <c r="N37" s="51">
        <f t="shared" si="97"/>
        <v>0</v>
      </c>
      <c r="O37" s="51" t="e">
        <f>IF(#REF!=0,0,M37/#REF!)</f>
        <v>#REF!</v>
      </c>
      <c r="P37" s="51">
        <f t="shared" si="98"/>
        <v>0</v>
      </c>
      <c r="Q37" s="51" t="e">
        <f>O37*#REF!</f>
        <v>#REF!</v>
      </c>
      <c r="R37" s="51" t="e">
        <f>P37*#REF!</f>
        <v>#REF!</v>
      </c>
      <c r="S37" s="50">
        <f t="shared" si="99"/>
        <v>0</v>
      </c>
      <c r="T37" s="52">
        <f t="shared" si="100"/>
        <v>0</v>
      </c>
      <c r="U37" s="52">
        <f t="shared" si="101"/>
        <v>0</v>
      </c>
      <c r="V37" s="64">
        <f t="shared" si="102"/>
        <v>0</v>
      </c>
      <c r="W37" s="53">
        <f t="shared" si="103"/>
        <v>1</v>
      </c>
    </row>
    <row r="38" spans="1:24" ht="13.5" customHeight="1" x14ac:dyDescent="0.2">
      <c r="A38" s="99"/>
      <c r="B38" s="100"/>
      <c r="C38" s="74" t="s">
        <v>77</v>
      </c>
      <c r="D38" s="74"/>
      <c r="E38" s="74"/>
      <c r="F38" s="74"/>
      <c r="G38" s="74"/>
      <c r="H38" s="74"/>
      <c r="I38" s="36" t="str">
        <f t="shared" si="93"/>
        <v>◄</v>
      </c>
      <c r="J38" s="37"/>
      <c r="K38" s="48">
        <f t="shared" si="94"/>
        <v>1</v>
      </c>
      <c r="L38" s="60">
        <f t="shared" si="95"/>
        <v>0</v>
      </c>
      <c r="M38" s="51">
        <f t="shared" si="96"/>
        <v>0</v>
      </c>
      <c r="N38" s="51">
        <f t="shared" si="97"/>
        <v>0</v>
      </c>
      <c r="O38" s="51" t="e">
        <f>IF(#REF!=0,0,M38/#REF!)</f>
        <v>#REF!</v>
      </c>
      <c r="P38" s="51">
        <f t="shared" si="98"/>
        <v>0</v>
      </c>
      <c r="Q38" s="51" t="e">
        <f>O38*#REF!</f>
        <v>#REF!</v>
      </c>
      <c r="R38" s="51" t="e">
        <f>P38*#REF!</f>
        <v>#REF!</v>
      </c>
      <c r="S38" s="50">
        <f t="shared" si="99"/>
        <v>0</v>
      </c>
      <c r="T38" s="52">
        <f t="shared" si="100"/>
        <v>0</v>
      </c>
      <c r="U38" s="52">
        <f t="shared" si="101"/>
        <v>0</v>
      </c>
      <c r="V38" s="64">
        <f t="shared" si="102"/>
        <v>0</v>
      </c>
      <c r="W38" s="53">
        <f t="shared" si="103"/>
        <v>1</v>
      </c>
    </row>
    <row r="39" spans="1:24" ht="13.5" customHeight="1" x14ac:dyDescent="0.2">
      <c r="A39" s="111"/>
      <c r="B39" s="112"/>
      <c r="C39" s="76" t="s">
        <v>78</v>
      </c>
      <c r="D39" s="76"/>
      <c r="E39" s="76"/>
      <c r="F39" s="76"/>
      <c r="G39" s="76"/>
      <c r="H39" s="76"/>
      <c r="I39" s="36" t="str">
        <f t="shared" si="93"/>
        <v>◄</v>
      </c>
      <c r="J39" s="37"/>
      <c r="K39" s="48">
        <f t="shared" si="94"/>
        <v>1</v>
      </c>
      <c r="L39" s="60">
        <f t="shared" si="95"/>
        <v>0</v>
      </c>
      <c r="M39" s="51">
        <f t="shared" si="96"/>
        <v>0</v>
      </c>
      <c r="N39" s="51">
        <f t="shared" si="97"/>
        <v>0</v>
      </c>
      <c r="O39" s="51" t="e">
        <f>IF(#REF!=0,0,M39/#REF!)</f>
        <v>#REF!</v>
      </c>
      <c r="P39" s="51">
        <f t="shared" si="98"/>
        <v>0</v>
      </c>
      <c r="Q39" s="51" t="e">
        <f>O39*#REF!</f>
        <v>#REF!</v>
      </c>
      <c r="R39" s="51" t="e">
        <f>P39*#REF!</f>
        <v>#REF!</v>
      </c>
      <c r="S39" s="50">
        <f t="shared" si="99"/>
        <v>0</v>
      </c>
      <c r="T39" s="52">
        <f t="shared" si="100"/>
        <v>0</v>
      </c>
      <c r="U39" s="52">
        <f t="shared" si="101"/>
        <v>0</v>
      </c>
      <c r="V39" s="64">
        <f t="shared" si="102"/>
        <v>0</v>
      </c>
      <c r="W39" s="53">
        <f t="shared" si="103"/>
        <v>1</v>
      </c>
    </row>
    <row r="40" spans="1:24" ht="17.850000000000001" customHeight="1" x14ac:dyDescent="0.2">
      <c r="C40" s="38"/>
      <c r="E40" s="93"/>
      <c r="F40" s="93"/>
      <c r="G40" s="93"/>
      <c r="H40" s="93"/>
      <c r="I40" s="36"/>
      <c r="K40" s="35"/>
      <c r="L40" s="65"/>
      <c r="S40" s="61"/>
      <c r="U40" s="66"/>
      <c r="V40" s="67"/>
      <c r="W40" s="63"/>
      <c r="X40" s="61"/>
    </row>
    <row r="41" spans="1:24" ht="14.1" customHeight="1" thickBot="1" x14ac:dyDescent="0.25">
      <c r="A41" s="40"/>
      <c r="B41" s="40"/>
      <c r="C41" s="104" t="str">
        <f>(IF(W40&gt;0,"ATTENTION. Erreur de saisie : cocher une seule colonne par ligne ! Voir repères ◄ à droite de la grille.",""))</f>
        <v/>
      </c>
      <c r="D41" s="104"/>
      <c r="E41" s="104"/>
      <c r="F41" s="104"/>
      <c r="G41" s="104"/>
      <c r="H41" s="104"/>
      <c r="I41" s="39" t="s">
        <v>34</v>
      </c>
      <c r="K41" s="22">
        <f>SUM(K5,K11,K16,K21,K25,K30,K34)</f>
        <v>1</v>
      </c>
    </row>
    <row r="42" spans="1:24" ht="15" customHeight="1" x14ac:dyDescent="0.2">
      <c r="A42" s="105" t="s">
        <v>35</v>
      </c>
      <c r="B42" s="105"/>
      <c r="C42" s="106"/>
      <c r="D42" s="106"/>
      <c r="E42" s="106"/>
      <c r="F42" s="106"/>
      <c r="G42" s="106"/>
      <c r="H42" s="106"/>
      <c r="I42" s="41"/>
    </row>
    <row r="43" spans="1:24" ht="84.75" customHeight="1" thickBot="1" x14ac:dyDescent="0.25">
      <c r="A43" s="107"/>
      <c r="B43" s="107"/>
      <c r="C43" s="107"/>
      <c r="D43" s="107"/>
      <c r="E43" s="107"/>
      <c r="F43" s="107"/>
      <c r="G43" s="107"/>
      <c r="H43" s="107"/>
      <c r="I43" s="42"/>
    </row>
    <row r="44" spans="1:24" ht="7.5" customHeight="1" x14ac:dyDescent="0.2">
      <c r="A44" s="42"/>
      <c r="B44" s="43"/>
      <c r="C44" s="43"/>
      <c r="D44" s="44"/>
      <c r="E44" s="44"/>
      <c r="F44" s="44"/>
      <c r="G44" s="44"/>
      <c r="H44" s="44"/>
      <c r="I44" s="45"/>
    </row>
    <row r="46" spans="1:24" ht="14.25" x14ac:dyDescent="0.2">
      <c r="A46" s="78">
        <f>W40</f>
        <v>0</v>
      </c>
      <c r="B46" s="46"/>
    </row>
    <row r="47" spans="1:24" x14ac:dyDescent="0.2">
      <c r="A47" s="79">
        <f>W5</f>
        <v>5</v>
      </c>
    </row>
    <row r="48" spans="1:24" x14ac:dyDescent="0.2">
      <c r="A48" s="79">
        <f>W21</f>
        <v>3</v>
      </c>
    </row>
    <row r="49" spans="1:1" x14ac:dyDescent="0.2">
      <c r="A49" s="78">
        <f>W16</f>
        <v>1</v>
      </c>
    </row>
    <row r="50" spans="1:1" x14ac:dyDescent="0.2">
      <c r="A50" s="78">
        <f>W11</f>
        <v>4</v>
      </c>
    </row>
    <row r="51" spans="1:1" x14ac:dyDescent="0.2">
      <c r="A51" s="78">
        <f>W34</f>
        <v>5</v>
      </c>
    </row>
    <row r="52" spans="1:1" x14ac:dyDescent="0.2">
      <c r="A52" s="78">
        <f>W6</f>
        <v>1</v>
      </c>
    </row>
  </sheetData>
  <mergeCells count="22">
    <mergeCell ref="C41:H41"/>
    <mergeCell ref="A42:B42"/>
    <mergeCell ref="C42:H42"/>
    <mergeCell ref="A43:H43"/>
    <mergeCell ref="D5:H5"/>
    <mergeCell ref="A11:B15"/>
    <mergeCell ref="A34:B39"/>
    <mergeCell ref="D34:H34"/>
    <mergeCell ref="D11:H11"/>
    <mergeCell ref="D16:H16"/>
    <mergeCell ref="A5:B10"/>
    <mergeCell ref="A16:B20"/>
    <mergeCell ref="A21:B24"/>
    <mergeCell ref="D2:J2"/>
    <mergeCell ref="D3:J3"/>
    <mergeCell ref="A4:B4"/>
    <mergeCell ref="E40:H40"/>
    <mergeCell ref="D21:H21"/>
    <mergeCell ref="A25:B29"/>
    <mergeCell ref="D25:H25"/>
    <mergeCell ref="A30:B33"/>
    <mergeCell ref="D30:H30"/>
  </mergeCells>
  <phoneticPr fontId="17" type="noConversion"/>
  <printOptions horizontalCentered="1" verticalCentered="1"/>
  <pageMargins left="0.27569444444444446" right="0.19652777777777777" top="0.12986111111111112" bottom="0.15763888888888888" header="0.51180555555555551" footer="0.15763888888888888"/>
  <pageSetup paperSize="9" scale="68" firstPageNumber="0" orientation="landscape" horizontalDpi="300" verticalDpi="300" r:id="rId1"/>
  <headerFooter>
    <oddFooter>&amp;RPage 2</oddFoot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Identification projet</vt:lpstr>
      <vt:lpstr>Evaluation</vt:lpstr>
      <vt:lpstr>Evaluation!Zone_d_impression</vt:lpstr>
      <vt:lpstr>'Identification projet'!Zone_d_impression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Jean-Claude FRICOU</dc:creator>
  <cp:lastModifiedBy>Jean-Claude FRICOU</cp:lastModifiedBy>
  <dcterms:created xsi:type="dcterms:W3CDTF">2014-04-10T14:21:14Z</dcterms:created>
  <dcterms:modified xsi:type="dcterms:W3CDTF">2016-09-08T15:24:55Z</dcterms:modified>
</cp:coreProperties>
</file>