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3220" yWindow="630" windowWidth="26820" windowHeight="8805" firstSheet="2" activeTab="3"/>
  </bookViews>
  <sheets>
    <sheet name="Identification projet" sheetId="12" r:id="rId1"/>
    <sheet name="Notation Sit1 candidat" sheetId="2" r:id="rId2"/>
    <sheet name="Notation Sit2 candidat" sheetId="13" r:id="rId3"/>
    <sheet name="Feuil1" sheetId="14" r:id="rId4"/>
  </sheets>
  <definedNames>
    <definedName name="_xlnm.Print_Area" localSheetId="3">Feuil1!$A$1:$H$26</definedName>
    <definedName name="_xlnm.Print_Area" localSheetId="1">'Notation Sit1 candidat'!$A$1:$J$33</definedName>
    <definedName name="_xlnm.Print_Area" localSheetId="2">'Notation Sit2 candidat'!$A$1:$J$41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2" l="1"/>
  <c r="C10" i="12"/>
  <c r="C16" i="12"/>
  <c r="L27" i="13" l="1"/>
  <c r="L26" i="13"/>
  <c r="L24" i="13"/>
  <c r="K24" i="13"/>
  <c r="L23" i="13"/>
  <c r="L22" i="13"/>
  <c r="L21" i="13"/>
  <c r="L19" i="13"/>
  <c r="K19" i="13"/>
  <c r="L18" i="13"/>
  <c r="L17" i="13"/>
  <c r="L16" i="13"/>
  <c r="M14" i="13"/>
  <c r="L14" i="13"/>
  <c r="K14" i="13"/>
  <c r="M13" i="13"/>
  <c r="L13" i="13"/>
  <c r="M12" i="13"/>
  <c r="L12" i="13"/>
  <c r="L11" i="13"/>
  <c r="M9" i="13"/>
  <c r="L9" i="13"/>
  <c r="K9" i="13"/>
  <c r="M8" i="13"/>
  <c r="L8" i="13"/>
  <c r="M7" i="13"/>
  <c r="L7" i="13"/>
  <c r="L6" i="13"/>
  <c r="D3" i="13"/>
  <c r="D2" i="13"/>
  <c r="B2" i="13"/>
  <c r="F1" i="13"/>
  <c r="A1" i="13"/>
  <c r="F1" i="2"/>
  <c r="A1" i="2"/>
  <c r="D3" i="2"/>
  <c r="B2" i="2"/>
  <c r="D2" i="2"/>
  <c r="L5" i="13" l="1"/>
  <c r="I6" i="13" s="1"/>
  <c r="M6" i="13" s="1"/>
  <c r="M5" i="13" s="1"/>
  <c r="J5" i="13" s="1"/>
  <c r="L20" i="13"/>
  <c r="I21" i="13" s="1"/>
  <c r="M23" i="13" s="1"/>
  <c r="L25" i="13"/>
  <c r="I26" i="13" s="1"/>
  <c r="M26" i="13" s="1"/>
  <c r="L10" i="13"/>
  <c r="I11" i="13" s="1"/>
  <c r="M11" i="13" s="1"/>
  <c r="M10" i="13" s="1"/>
  <c r="J10" i="13" s="1"/>
  <c r="L15" i="13"/>
  <c r="I16" i="13" s="1"/>
  <c r="M18" i="13" s="1"/>
  <c r="E21" i="2"/>
  <c r="L19" i="2"/>
  <c r="L18" i="2"/>
  <c r="L17" i="2"/>
  <c r="L16" i="2"/>
  <c r="K19" i="2"/>
  <c r="L13" i="2"/>
  <c r="L12" i="2"/>
  <c r="L11" i="2"/>
  <c r="M12" i="2"/>
  <c r="M13" i="2"/>
  <c r="M14" i="2"/>
  <c r="L14" i="2"/>
  <c r="K14" i="2"/>
  <c r="K9" i="2"/>
  <c r="L9" i="2"/>
  <c r="M9" i="2" s="1"/>
  <c r="L8" i="2"/>
  <c r="L7" i="2"/>
  <c r="M7" i="2" s="1"/>
  <c r="L6" i="2"/>
  <c r="M16" i="13" l="1"/>
  <c r="M15" i="13" s="1"/>
  <c r="M17" i="13"/>
  <c r="M19" i="13"/>
  <c r="M27" i="13"/>
  <c r="M25" i="13" s="1"/>
  <c r="M22" i="13"/>
  <c r="M24" i="13"/>
  <c r="M21" i="13"/>
  <c r="M8" i="2"/>
  <c r="J25" i="13" l="1"/>
  <c r="M20" i="13"/>
  <c r="J20" i="13" s="1"/>
  <c r="J15" i="13"/>
  <c r="L10" i="2"/>
  <c r="I11" i="2" s="1"/>
  <c r="M11" i="2" s="1"/>
  <c r="L15" i="2"/>
  <c r="I16" i="2" s="1"/>
  <c r="L5" i="2"/>
  <c r="M28" i="13" l="1"/>
  <c r="E29" i="13" s="1"/>
  <c r="M16" i="2"/>
  <c r="M19" i="2"/>
  <c r="M18" i="2"/>
  <c r="M17" i="2"/>
  <c r="I6" i="2"/>
  <c r="M6" i="2" s="1"/>
  <c r="M10" i="2"/>
  <c r="M15" i="2" l="1"/>
  <c r="J15" i="2" s="1"/>
  <c r="J10" i="2"/>
  <c r="M5" i="2"/>
  <c r="J5" i="2" s="1"/>
  <c r="M20" i="2" l="1"/>
</calcChain>
</file>

<file path=xl/sharedStrings.xml><?xml version="1.0" encoding="utf-8"?>
<sst xmlns="http://schemas.openxmlformats.org/spreadsheetml/2006/main" count="241" uniqueCount="170">
  <si>
    <t xml:space="preserve">Nom : </t>
  </si>
  <si>
    <t xml:space="preserve">Prénom : 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</si>
  <si>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</si>
  <si>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</si>
  <si>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</si>
  <si>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Note</t>
  </si>
  <si>
    <t>Eval</t>
  </si>
  <si>
    <t>Err</t>
  </si>
  <si>
    <t xml:space="preserve"> /20</t>
  </si>
  <si>
    <t>Note sur 20 proposée au jury*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</si>
  <si>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</si>
  <si>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</si>
  <si>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</si>
  <si>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</si>
  <si>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</si>
  <si>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CO5.1</t>
  </si>
  <si>
    <t>CO5.2</t>
  </si>
  <si>
    <t>Electronique et communication</t>
  </si>
  <si>
    <t xml:space="preserve"> </t>
  </si>
  <si>
    <t>Préparer la solution et le plan d’action</t>
  </si>
  <si>
    <t>Effectuer la recette d’un produit avec le client</t>
  </si>
  <si>
    <t>Mettre en oeuvre une solution matérielle/logicielle en situation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</si>
  <si>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</si>
  <si>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</si>
  <si>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</si>
  <si>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</si>
  <si>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</si>
  <si>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recette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</si>
  <si>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</si>
  <si>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</si>
  <si>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Le système ou le service fonctionne.</t>
  </si>
  <si>
    <t>La procédure d’installation sur site est rédigée.</t>
  </si>
  <si>
    <t>L'équipe est constituée et les tâches professionnelles sont attribuées.</t>
  </si>
  <si>
    <t>Le plan d'action est traduit dans un diagramme de Gantt et indique les jalons.</t>
  </si>
  <si>
    <t>Le matériel est préparé pour mettre en œuvre la solution.</t>
  </si>
  <si>
    <t>1</t>
  </si>
  <si>
    <t>2</t>
  </si>
  <si>
    <t>3</t>
  </si>
  <si>
    <t>4</t>
  </si>
  <si>
    <t>◄</t>
  </si>
  <si>
    <t>** Le calcul de la note ne peut pas s'effectuer tant qu'il y a "◄" dans la colonne I</t>
  </si>
  <si>
    <t>BTS Systèmes Numériques</t>
  </si>
  <si>
    <t>Option Electronique et Communication</t>
  </si>
  <si>
    <t>Etablissement</t>
  </si>
  <si>
    <t>Candidat</t>
  </si>
  <si>
    <t>Session</t>
  </si>
  <si>
    <t>20xx</t>
  </si>
  <si>
    <t>Prénom :</t>
  </si>
  <si>
    <t>Epreuve E5</t>
  </si>
  <si>
    <t>Evaluateurs</t>
  </si>
  <si>
    <t>Note sur 20</t>
  </si>
  <si>
    <t>Nom</t>
  </si>
  <si>
    <t>Prénom</t>
  </si>
  <si>
    <t>Fonction</t>
  </si>
  <si>
    <t>Première situation</t>
  </si>
  <si>
    <t>Situations
d'évaluation</t>
  </si>
  <si>
    <t>Seconde situation</t>
  </si>
  <si>
    <t>Note de l'épreuve E5</t>
  </si>
  <si>
    <t>Superviser le fonctionnement d’un produit matériel/logiciel</t>
  </si>
  <si>
    <t>Les informations à enregistrer et les alertes à générer sont identifiées et pertinentes.</t>
  </si>
  <si>
    <t>L’outil de supervision est configuré pour générer les fichiers de journalisation, de supervision et les alertes.</t>
  </si>
  <si>
    <t>Les informations ciblées sont localisées dans les enregistrements des fichiers de supervision.</t>
  </si>
  <si>
    <t>Le mécanisme producteur communique avec le système récepteur.</t>
  </si>
  <si>
    <t>CO6.1</t>
  </si>
  <si>
    <t>Analyser les comptes rendus d’exploitation</t>
  </si>
  <si>
    <t>Les informations utiles à l’exploitation sont accessibles dans le système récepteur.  Les informations issues de l’outil de supervision sont synthétisées et analysées.</t>
  </si>
  <si>
    <t>CO6.2</t>
  </si>
  <si>
    <t>Les informations issues de l’outil de supervision relatives aux défauts sont identifiées.</t>
  </si>
  <si>
    <t>Les causes des défauts sont identifiées et une proposition de solution est avancée.</t>
  </si>
  <si>
    <t>Le document produit permet une maintenance préventive et curative du système.</t>
  </si>
  <si>
    <t>Diagnostiquer les causes d’un dysfonctionnement</t>
  </si>
  <si>
    <t>Les paramètres sont identifiés.</t>
  </si>
  <si>
    <t>L’état de fonctionnement de l’appareil est identifié.</t>
  </si>
  <si>
    <t>Un diagnostic est établi.</t>
  </si>
  <si>
    <t>Les composants défectueux sont identifiés et localisés.</t>
  </si>
  <si>
    <t>C07.1</t>
  </si>
  <si>
    <t>C07.3</t>
  </si>
  <si>
    <t>Dépanner une installation matérielle/logicielle</t>
  </si>
  <si>
    <t>La zone d’intervention est consignée. Les personnes concernées sont averties.</t>
  </si>
  <si>
    <t>Les composants défectueux sont remplacés et testés.</t>
  </si>
  <si>
    <t>L’installation est prête à fonctionner normalement.</t>
  </si>
  <si>
    <t>Les services concernés sont avertis du bon fonctionnement de l’installation.</t>
  </si>
  <si>
    <t>Assurer la traçabilité</t>
  </si>
  <si>
    <t>C07.4</t>
  </si>
  <si>
    <t>Le rapport d’intervention est rédigé.</t>
  </si>
  <si>
    <t>La base de données est mise à jour.</t>
  </si>
  <si>
    <r>
      <rPr>
        <b/>
        <sz val="10"/>
        <rFont val="Arial"/>
        <family val="2"/>
      </rPr>
      <t>Détermination de la note</t>
    </r>
    <r>
      <rPr>
        <sz val="10"/>
        <rFont val="Arial"/>
        <family val="2"/>
      </rPr>
      <t xml:space="preserve">
• pour la première situation d’évaluation : [(Note_C5.1 + Note _C5.2 + Note _C5.3) /12]*20
• pour la seconde situation d’évaluation : [(Note _C6.1 + Note _C6.2 + Note _C7.1+ Note _C7.3+ Note _C7.4) /18]*20
• pour l’épreuve E5 : ( Note_première_situation + Note_seconde_situation) /2
</t>
    </r>
  </si>
  <si>
    <r>
      <rPr>
        <b/>
        <sz val="14"/>
        <rFont val="Arial"/>
        <family val="2"/>
      </rPr>
      <t>BTS Systèmes Numériques</t>
    </r>
    <r>
      <rPr>
        <sz val="10"/>
        <rFont val="Arial"/>
        <family val="2"/>
      </rPr>
      <t xml:space="preserve">
Option B Electronique et Communication</t>
    </r>
  </si>
  <si>
    <r>
      <rPr>
        <b/>
        <sz val="11"/>
        <rFont val="Arial"/>
        <family val="2"/>
      </rPr>
      <t>Epreuve professionnelle de synthèse</t>
    </r>
    <r>
      <rPr>
        <sz val="10"/>
        <rFont val="Arial"/>
        <family val="2"/>
      </rPr>
      <t xml:space="preserve">
Epreuve E6-2
Projet Technique</t>
    </r>
  </si>
  <si>
    <t>Titre du projet</t>
  </si>
  <si>
    <t>Nom :</t>
  </si>
  <si>
    <t>Commission d'évaluation</t>
  </si>
  <si>
    <t>Signature</t>
  </si>
  <si>
    <t>Rappel notes revues de projet :</t>
  </si>
  <si>
    <t>Revue_2</t>
  </si>
  <si>
    <t>Revue_3</t>
  </si>
  <si>
    <t>Evaluation_finale :</t>
  </si>
  <si>
    <t>NOTE épreuve E6-2 sur 20 :</t>
  </si>
  <si>
    <t>[(Revue_2+Revue_3)x3/2 + Evaluation_finalex3] /6</t>
  </si>
  <si>
    <t>Evaluation du projet</t>
  </si>
  <si>
    <t>Tâches</t>
  </si>
  <si>
    <t>Compétence</t>
  </si>
  <si>
    <t>Critères d'évaluation</t>
  </si>
  <si>
    <t>T7.2</t>
  </si>
  <si>
    <t>Produire un prototype logiciel et/ou matériel. A/P</t>
  </si>
  <si>
    <t>C3.9</t>
  </si>
  <si>
    <t>Valider une fonction du système à partir d’une maquette réelle.</t>
  </si>
  <si>
    <t>C4.2</t>
  </si>
  <si>
    <t>Adapter et/ou configurer un matériel.</t>
  </si>
  <si>
    <t>C4.3</t>
  </si>
  <si>
    <t>Adapter et/ou configurer une structure logicielle.</t>
  </si>
  <si>
    <t>C4.4</t>
  </si>
  <si>
    <t>Développer un module logiciel.</t>
  </si>
  <si>
    <t>C4.6</t>
  </si>
  <si>
    <t>Produire les documents de fabrication d'un sous-ensemble.</t>
  </si>
  <si>
    <t>C4.7</t>
  </si>
  <si>
    <t>Documenter une réalisation matérielle /logicielle.</t>
  </si>
  <si>
    <t xml:space="preserve">• Le prototype est fonctionnel.
• Le dossier de conception et de fabrication est rédigé.
• Le dossier de recette est rédigé.
</t>
  </si>
  <si>
    <t>T7.3</t>
  </si>
  <si>
    <t>Valider le prototype. A</t>
  </si>
  <si>
    <t>C3.5</t>
  </si>
  <si>
    <t>Contribuer à la définition des éléments de recette au regard des contraintes du cahier des charges.</t>
  </si>
  <si>
    <t>C4.5</t>
  </si>
  <si>
    <t>Tester et valider un module logiciel et matériel.</t>
  </si>
  <si>
    <t>• Le compte rendu des tests est mis en corrélation avec le cahier de recette.</t>
  </si>
  <si>
    <t>T8.1</t>
  </si>
  <si>
    <t>Définir une organisation ou un processus de maintenance préventive</t>
  </si>
  <si>
    <t>C2.1</t>
  </si>
  <si>
    <t>Maintenir les informations</t>
  </si>
  <si>
    <t>• Le dossier de maintenance préventive est adapté au contrat commercial.</t>
  </si>
  <si>
    <t>/1</t>
  </si>
  <si>
    <t>/3</t>
  </si>
  <si>
    <t>Maintenir les informations.</t>
  </si>
  <si>
    <t>• Le document définissant la procédure et les moyens d’intervention et de suivi en cas de défaillance du produit est établi.</t>
  </si>
  <si>
    <t>Définir une organisation ou un processus de maintenance curative.</t>
  </si>
  <si>
    <t>T8.2</t>
  </si>
  <si>
    <t>T9.1</t>
  </si>
  <si>
    <t>Finaliser le cahier de recette.</t>
  </si>
  <si>
    <t>C3.1</t>
  </si>
  <si>
    <t>Analyser un cahier des charges.</t>
  </si>
  <si>
    <t>• Le cahier de recette est rédigé.</t>
  </si>
  <si>
    <t>T9.2</t>
  </si>
  <si>
    <t>Installer un système ou un service</t>
  </si>
  <si>
    <t>C2.5</t>
  </si>
  <si>
    <t>Travailler en équipe.</t>
  </si>
  <si>
    <t xml:space="preserve">• Le système ou le service est en production.
• Les documentations client (mise en route, exploitation et maintenance) sont finalisées.
</t>
  </si>
  <si>
    <t>T10.4</t>
  </si>
  <si>
    <t>T10.3</t>
  </si>
  <si>
    <t>Exécuter et/ou planifier les Tâches professionnelles de MCO.</t>
  </si>
  <si>
    <t>C2.3</t>
  </si>
  <si>
    <t>Organiser et/ou respecter la planification d'un projet.</t>
  </si>
  <si>
    <t xml:space="preserve">• Un mode de contournement est mis en place.
• Le temps de rétablissement en mode nominal est le plus rapide possible.
• Un rapport d’intervention est rédigé.
• Le roadbook est enrichi.
</t>
  </si>
  <si>
    <t>/2</t>
  </si>
  <si>
    <t>Proposer des solutions d’amélioration du système ou du service.</t>
  </si>
  <si>
    <t>C3.6</t>
  </si>
  <si>
    <t>Recenser les solutions existantes répondant au cahier des charges.</t>
  </si>
  <si>
    <t xml:space="preserve">• L’efficience du système est améliorée.
• Le taux de pannes ou d’erreurs est diminué.
• Des correctifs sont proposés.
</t>
  </si>
  <si>
    <t>T11.3</t>
  </si>
  <si>
    <t>Assurer la formation du client</t>
  </si>
  <si>
    <t>C2.2</t>
  </si>
  <si>
    <t>Formaliser l'expression d'un besoin.</t>
  </si>
  <si>
    <t xml:space="preserve">• Le client est capable de ... (en fonction du cahier des charges).
• Le client (document d’évaluation de la formation et du formateur) est
• satisfait.
</t>
  </si>
  <si>
    <t>T12.1</t>
  </si>
  <si>
    <t>Organiser le travail de l'équipe</t>
  </si>
  <si>
    <t>C2.4</t>
  </si>
  <si>
    <t>Assumer le rôle total ou partiel de chef de projet.</t>
  </si>
  <si>
    <t xml:space="preserve">• Les compétences humaines sont en adéquation avec les Tâches professionnelles et les objectifs.
• Le bilan des actions menées est mis à jour.
• Les objectifs l’équipe sont définis.
</t>
  </si>
  <si>
    <t>T12.2</t>
  </si>
  <si>
    <t>Animer une équipe</t>
  </si>
  <si>
    <t xml:space="preserve">• Les délais du projet sont respectés.
• Les problèmes et les conflits sont gérés.
• Les comptes rendus (pour les revues de projet) sont rédigés et présentés.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</si>
</sst>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"/>
  </numFmts>
  <fonts count="36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22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4" tint="0.79998168889431442"/>
        <bgColor indexed="26"/>
      </patternFill>
    </fill>
  </fills>
  <borders count="7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4" fontId="31" fillId="0" borderId="0" applyFont="0" applyFill="0" applyBorder="0" applyAlignment="0" applyProtection="0"/>
  </cellStyleXfs>
  <cellXfs count="276">
    <xf numFmtId="0" fontId="0" fillId="0" borderId="0" xfId="0"/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 indent="1"/>
    </xf>
    <xf numFmtId="0" fontId="7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9" fontId="17" fillId="0" borderId="0" xfId="0" applyNumberFormat="1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top" wrapText="1"/>
    </xf>
    <xf numFmtId="0" fontId="18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0" xfId="0" applyFont="1" applyFill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1" fillId="0" borderId="21" xfId="0" applyFont="1" applyBorder="1" applyAlignment="1" applyProtection="1">
      <alignment horizontal="center" vertical="center"/>
    </xf>
    <xf numFmtId="49" fontId="11" fillId="0" borderId="22" xfId="0" applyNumberFormat="1" applyFont="1" applyBorder="1" applyAlignment="1" applyProtection="1">
      <alignment horizontal="center" vertical="center"/>
    </xf>
    <xf numFmtId="49" fontId="11" fillId="0" borderId="23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</xf>
    <xf numFmtId="2" fontId="23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 vertical="center"/>
    </xf>
    <xf numFmtId="10" fontId="23" fillId="0" borderId="0" xfId="0" applyNumberFormat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/>
    </xf>
    <xf numFmtId="0" fontId="23" fillId="0" borderId="0" xfId="0" applyFont="1" applyAlignment="1">
      <alignment horizontal="center"/>
    </xf>
    <xf numFmtId="0" fontId="1" fillId="0" borderId="44" xfId="0" applyFont="1" applyBorder="1" applyAlignment="1" applyProtection="1">
      <alignment horizontal="right" vertical="center"/>
    </xf>
    <xf numFmtId="0" fontId="5" fillId="5" borderId="0" xfId="0" applyFont="1" applyFill="1" applyBorder="1" applyAlignment="1" applyProtection="1">
      <alignment vertical="center" wrapText="1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9" borderId="0" xfId="0" applyFont="1" applyFill="1" applyBorder="1" applyAlignment="1" applyProtection="1">
      <alignment horizontal="center" vertical="center"/>
      <protection locked="0"/>
    </xf>
    <xf numFmtId="0" fontId="1" fillId="9" borderId="34" xfId="0" applyFont="1" applyFill="1" applyBorder="1" applyAlignment="1" applyProtection="1">
      <alignment horizontal="center" vertical="center"/>
      <protection locked="0"/>
    </xf>
    <xf numFmtId="0" fontId="24" fillId="6" borderId="37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4" borderId="34" xfId="0" applyFont="1" applyFill="1" applyBorder="1" applyAlignment="1" applyProtection="1">
      <alignment horizontal="center" vertical="center" wrapText="1"/>
      <protection locked="0"/>
    </xf>
    <xf numFmtId="0" fontId="1" fillId="0" borderId="54" xfId="0" applyFont="1" applyBorder="1" applyAlignment="1" applyProtection="1">
      <alignment horizontal="right" vertical="center"/>
    </xf>
    <xf numFmtId="0" fontId="24" fillId="6" borderId="55" xfId="0" applyFont="1" applyFill="1" applyBorder="1" applyAlignment="1" applyProtection="1">
      <alignment horizontal="left" vertical="center"/>
    </xf>
    <xf numFmtId="0" fontId="5" fillId="5" borderId="25" xfId="0" applyFont="1" applyFill="1" applyBorder="1" applyAlignment="1" applyProtection="1">
      <alignment vertical="center" wrapText="1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57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9" borderId="33" xfId="0" applyFont="1" applyFill="1" applyBorder="1" applyAlignment="1" applyProtection="1">
      <alignment horizontal="center" vertical="center"/>
      <protection locked="0"/>
    </xf>
    <xf numFmtId="0" fontId="1" fillId="9" borderId="58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9" borderId="50" xfId="0" applyFont="1" applyFill="1" applyBorder="1" applyAlignment="1" applyProtection="1">
      <alignment horizontal="center" vertical="center"/>
      <protection locked="0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0" fontId="25" fillId="0" borderId="0" xfId="0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/>
    </xf>
    <xf numFmtId="0" fontId="25" fillId="0" borderId="0" xfId="0" applyFont="1" applyFill="1" applyProtection="1"/>
    <xf numFmtId="0" fontId="0" fillId="0" borderId="0" xfId="0" applyFont="1" applyBorder="1" applyAlignment="1">
      <alignment horizontal="center" vertical="center"/>
    </xf>
    <xf numFmtId="0" fontId="7" fillId="0" borderId="47" xfId="0" applyFont="1" applyBorder="1" applyAlignment="1"/>
    <xf numFmtId="49" fontId="11" fillId="0" borderId="42" xfId="0" applyNumberFormat="1" applyFont="1" applyFill="1" applyBorder="1" applyAlignment="1" applyProtection="1">
      <alignment horizontal="center" vertical="center"/>
    </xf>
    <xf numFmtId="9" fontId="3" fillId="0" borderId="62" xfId="0" applyNumberFormat="1" applyFont="1" applyBorder="1" applyAlignment="1" applyProtection="1">
      <alignment vertical="center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1" fillId="9" borderId="41" xfId="0" applyFont="1" applyFill="1" applyBorder="1" applyAlignment="1" applyProtection="1">
      <alignment horizontal="center" vertical="center"/>
      <protection locked="0"/>
    </xf>
    <xf numFmtId="0" fontId="29" fillId="0" borderId="34" xfId="0" applyFon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left" wrapText="1"/>
    </xf>
    <xf numFmtId="0" fontId="0" fillId="0" borderId="34" xfId="0" applyBorder="1" applyAlignment="1">
      <alignment horizontal="left"/>
    </xf>
    <xf numFmtId="0" fontId="7" fillId="0" borderId="3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7" fillId="0" borderId="3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29" fillId="0" borderId="0" xfId="0" applyFont="1" applyAlignment="1">
      <alignment horizontal="left"/>
    </xf>
    <xf numFmtId="2" fontId="25" fillId="0" borderId="0" xfId="0" applyNumberFormat="1" applyFont="1" applyBorder="1" applyAlignment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5" fillId="7" borderId="55" xfId="0" applyFont="1" applyFill="1" applyBorder="1" applyAlignment="1" applyProtection="1">
      <alignment horizontal="left" vertical="center" wrapText="1"/>
    </xf>
    <xf numFmtId="0" fontId="5" fillId="7" borderId="37" xfId="0" applyFont="1" applyFill="1" applyBorder="1" applyAlignment="1" applyProtection="1">
      <alignment horizontal="left" vertical="center" wrapText="1"/>
    </xf>
    <xf numFmtId="0" fontId="5" fillId="7" borderId="35" xfId="0" applyFont="1" applyFill="1" applyBorder="1" applyAlignment="1" applyProtection="1">
      <alignment horizontal="left" vertical="center" wrapText="1"/>
    </xf>
    <xf numFmtId="0" fontId="5" fillId="8" borderId="55" xfId="0" applyFont="1" applyFill="1" applyBorder="1" applyAlignment="1" applyProtection="1">
      <alignment horizontal="left" vertical="center" wrapText="1"/>
    </xf>
    <xf numFmtId="0" fontId="5" fillId="8" borderId="37" xfId="0" applyFont="1" applyFill="1" applyBorder="1" applyAlignment="1" applyProtection="1">
      <alignment horizontal="left" vertical="center" wrapText="1"/>
    </xf>
    <xf numFmtId="0" fontId="5" fillId="8" borderId="35" xfId="0" applyFont="1" applyFill="1" applyBorder="1" applyAlignment="1" applyProtection="1">
      <alignment horizontal="left" vertical="center" wrapText="1"/>
    </xf>
    <xf numFmtId="0" fontId="5" fillId="0" borderId="29" xfId="0" applyFont="1" applyFill="1" applyBorder="1" applyAlignment="1" applyProtection="1">
      <alignment horizontal="left" vertical="center" wrapText="1"/>
    </xf>
    <xf numFmtId="0" fontId="5" fillId="0" borderId="49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9" fontId="13" fillId="0" borderId="0" xfId="0" applyNumberFormat="1" applyFont="1" applyBorder="1" applyAlignment="1" applyProtection="1">
      <alignment horizontal="center" vertical="center"/>
    </xf>
    <xf numFmtId="0" fontId="5" fillId="0" borderId="59" xfId="0" applyFont="1" applyFill="1" applyBorder="1" applyAlignment="1" applyProtection="1">
      <alignment horizontal="left" vertical="center" wrapText="1"/>
    </xf>
    <xf numFmtId="0" fontId="5" fillId="0" borderId="51" xfId="0" applyFont="1" applyFill="1" applyBorder="1" applyAlignment="1" applyProtection="1">
      <alignment horizontal="left" vertical="center" wrapText="1"/>
    </xf>
    <xf numFmtId="0" fontId="5" fillId="0" borderId="60" xfId="0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 wrapText="1"/>
      <protection locked="0"/>
    </xf>
    <xf numFmtId="14" fontId="19" fillId="0" borderId="0" xfId="0" applyNumberFormat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164" fontId="7" fillId="0" borderId="5" xfId="0" applyNumberFormat="1" applyFont="1" applyFill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164" fontId="7" fillId="8" borderId="6" xfId="0" applyNumberFormat="1" applyFont="1" applyFill="1" applyBorder="1" applyAlignment="1" applyProtection="1">
      <alignment horizontal="center" vertical="center"/>
      <protection locked="0"/>
    </xf>
    <xf numFmtId="164" fontId="7" fillId="8" borderId="19" xfId="0" applyNumberFormat="1" applyFont="1" applyFill="1" applyBorder="1" applyAlignment="1" applyProtection="1">
      <alignment horizontal="center" vertical="center"/>
      <protection locked="0"/>
    </xf>
    <xf numFmtId="0" fontId="7" fillId="8" borderId="19" xfId="0" applyFont="1" applyFill="1" applyBorder="1" applyAlignment="1" applyProtection="1">
      <alignment horizontal="center" vertical="center"/>
    </xf>
    <xf numFmtId="0" fontId="7" fillId="8" borderId="7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center" vertical="center"/>
    </xf>
    <xf numFmtId="0" fontId="1" fillId="10" borderId="18" xfId="0" applyFont="1" applyFill="1" applyBorder="1" applyAlignment="1" applyProtection="1">
      <alignment horizontal="center" vertical="center"/>
    </xf>
    <xf numFmtId="0" fontId="2" fillId="10" borderId="18" xfId="0" applyFont="1" applyFill="1" applyBorder="1" applyAlignment="1" applyProtection="1">
      <alignment horizontal="center" vertical="center"/>
    </xf>
    <xf numFmtId="0" fontId="2" fillId="10" borderId="9" xfId="0" applyFont="1" applyFill="1" applyBorder="1" applyAlignment="1" applyProtection="1">
      <alignment horizontal="center" vertical="center"/>
    </xf>
    <xf numFmtId="0" fontId="18" fillId="0" borderId="16" xfId="0" applyFont="1" applyBorder="1" applyAlignment="1" applyProtection="1">
      <alignment vertical="top" wrapText="1"/>
      <protection locked="0"/>
    </xf>
    <xf numFmtId="0" fontId="18" fillId="0" borderId="5" xfId="0" applyFont="1" applyBorder="1" applyAlignment="1" applyProtection="1">
      <alignment vertical="top" wrapText="1"/>
      <protection locked="0"/>
    </xf>
    <xf numFmtId="0" fontId="18" fillId="0" borderId="17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41" xfId="0" applyFont="1" applyFill="1" applyBorder="1" applyAlignment="1" applyProtection="1">
      <alignment horizontal="center" vertical="center" wrapText="1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56" xfId="0" applyFont="1" applyFill="1" applyBorder="1" applyAlignment="1" applyProtection="1">
      <alignment horizontal="center" vertical="center"/>
    </xf>
    <xf numFmtId="0" fontId="3" fillId="0" borderId="38" xfId="0" applyNumberFormat="1" applyFont="1" applyBorder="1" applyAlignment="1" applyProtection="1">
      <alignment horizontal="center" vertical="center"/>
    </xf>
    <xf numFmtId="0" fontId="3" fillId="0" borderId="39" xfId="0" applyNumberFormat="1" applyFont="1" applyBorder="1" applyAlignment="1" applyProtection="1">
      <alignment horizontal="center" vertical="center"/>
    </xf>
    <xf numFmtId="0" fontId="3" fillId="0" borderId="40" xfId="0" applyNumberFormat="1" applyFont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 indent="1"/>
    </xf>
    <xf numFmtId="0" fontId="1" fillId="0" borderId="20" xfId="0" applyFont="1" applyBorder="1" applyAlignment="1" applyProtection="1">
      <alignment horizontal="center" vertical="center"/>
    </xf>
    <xf numFmtId="0" fontId="1" fillId="0" borderId="52" xfId="0" applyFont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53" xfId="0" applyFont="1" applyFill="1" applyBorder="1" applyAlignment="1" applyProtection="1">
      <alignment horizontal="center" vertical="center" wrapText="1"/>
    </xf>
    <xf numFmtId="0" fontId="5" fillId="8" borderId="25" xfId="0" applyFont="1" applyFill="1" applyBorder="1" applyAlignment="1" applyProtection="1">
      <alignment horizontal="left" vertical="center" wrapText="1"/>
    </xf>
    <xf numFmtId="0" fontId="5" fillId="8" borderId="0" xfId="0" applyFont="1" applyFill="1" applyBorder="1" applyAlignment="1" applyProtection="1">
      <alignment horizontal="left" vertical="center" wrapText="1"/>
    </xf>
    <xf numFmtId="0" fontId="5" fillId="8" borderId="28" xfId="0" applyFont="1" applyFill="1" applyBorder="1" applyAlignment="1" applyProtection="1">
      <alignment horizontal="left" vertical="center" wrapText="1"/>
    </xf>
    <xf numFmtId="0" fontId="5" fillId="0" borderId="55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24" fillId="6" borderId="55" xfId="0" applyFont="1" applyFill="1" applyBorder="1" applyAlignment="1" applyProtection="1">
      <alignment horizontal="left" vertical="center"/>
    </xf>
    <xf numFmtId="0" fontId="24" fillId="6" borderId="37" xfId="0" applyFont="1" applyFill="1" applyBorder="1" applyAlignment="1" applyProtection="1">
      <alignment horizontal="left" vertical="center"/>
    </xf>
    <xf numFmtId="0" fontId="24" fillId="6" borderId="56" xfId="0" applyFont="1" applyFill="1" applyBorder="1" applyAlignment="1" applyProtection="1">
      <alignment horizontal="left" vertical="center"/>
    </xf>
    <xf numFmtId="0" fontId="5" fillId="7" borderId="51" xfId="0" applyFont="1" applyFill="1" applyBorder="1" applyAlignment="1" applyProtection="1">
      <alignment horizontal="left" vertical="center" wrapText="1"/>
    </xf>
    <xf numFmtId="0" fontId="5" fillId="7" borderId="60" xfId="0" applyFont="1" applyFill="1" applyBorder="1" applyAlignment="1" applyProtection="1">
      <alignment horizontal="left" vertical="center" wrapText="1"/>
    </xf>
    <xf numFmtId="0" fontId="1" fillId="0" borderId="66" xfId="0" applyFont="1" applyFill="1" applyBorder="1" applyAlignment="1" applyProtection="1">
      <alignment horizontal="center" vertical="center" wrapText="1"/>
    </xf>
    <xf numFmtId="0" fontId="1" fillId="0" borderId="57" xfId="0" applyFont="1" applyFill="1" applyBorder="1" applyAlignment="1" applyProtection="1">
      <alignment horizontal="center" vertical="center" wrapText="1"/>
    </xf>
    <xf numFmtId="0" fontId="1" fillId="0" borderId="67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/>
    </xf>
    <xf numFmtId="0" fontId="1" fillId="0" borderId="64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/>
    </xf>
    <xf numFmtId="0" fontId="0" fillId="0" borderId="6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0" xfId="0" applyBorder="1" applyAlignment="1">
      <alignment horizontal="center" vertical="top"/>
    </xf>
    <xf numFmtId="0" fontId="1" fillId="0" borderId="48" xfId="0" applyFont="1" applyBorder="1" applyAlignment="1">
      <alignment horizontal="center" vertical="top"/>
    </xf>
    <xf numFmtId="0" fontId="0" fillId="0" borderId="68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69" xfId="0" applyBorder="1" applyAlignment="1">
      <alignment vertic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 vertical="top"/>
    </xf>
    <xf numFmtId="0" fontId="0" fillId="0" borderId="68" xfId="0" applyBorder="1"/>
    <xf numFmtId="0" fontId="0" fillId="0" borderId="28" xfId="0" applyBorder="1"/>
    <xf numFmtId="0" fontId="0" fillId="0" borderId="69" xfId="0" applyBorder="1"/>
    <xf numFmtId="0" fontId="0" fillId="0" borderId="70" xfId="0" applyBorder="1"/>
    <xf numFmtId="0" fontId="0" fillId="0" borderId="49" xfId="0" applyBorder="1"/>
    <xf numFmtId="0" fontId="0" fillId="0" borderId="30" xfId="0" applyBorder="1"/>
    <xf numFmtId="0" fontId="0" fillId="0" borderId="0" xfId="0" applyBorder="1"/>
    <xf numFmtId="0" fontId="0" fillId="0" borderId="53" xfId="0" applyBorder="1"/>
    <xf numFmtId="0" fontId="0" fillId="0" borderId="28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4" xfId="0" applyFont="1" applyBorder="1" applyAlignment="1">
      <alignment vertical="center" wrapText="1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wrapText="1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4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3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right" wrapText="1"/>
    </xf>
    <xf numFmtId="0" fontId="0" fillId="0" borderId="34" xfId="0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34" fillId="0" borderId="34" xfId="0" applyFont="1" applyBorder="1" applyAlignment="1">
      <alignment horizontal="center" vertical="center"/>
    </xf>
    <xf numFmtId="0" fontId="1" fillId="0" borderId="46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28" xfId="0" applyFont="1" applyBorder="1" applyAlignment="1"/>
    <xf numFmtId="0" fontId="33" fillId="0" borderId="45" xfId="0" applyFont="1" applyBorder="1" applyAlignment="1">
      <alignment horizontal="center"/>
    </xf>
    <xf numFmtId="0" fontId="33" fillId="0" borderId="4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49" xfId="0" applyFont="1" applyBorder="1" applyAlignment="1">
      <alignment horizontal="center" vertical="top"/>
    </xf>
    <xf numFmtId="44" fontId="0" fillId="0" borderId="68" xfId="49" applyFont="1" applyBorder="1" applyAlignment="1">
      <alignment horizontal="left" vertical="top"/>
    </xf>
    <xf numFmtId="44" fontId="0" fillId="0" borderId="28" xfId="49" applyFont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47" xfId="0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/>
    </xf>
    <xf numFmtId="0" fontId="1" fillId="0" borderId="28" xfId="0" applyFont="1" applyBorder="1" applyAlignment="1">
      <alignment horizontal="left"/>
    </xf>
    <xf numFmtId="0" fontId="7" fillId="0" borderId="49" xfId="0" applyFont="1" applyFill="1" applyBorder="1"/>
    <xf numFmtId="0" fontId="7" fillId="0" borderId="68" xfId="0" applyFont="1" applyBorder="1" applyAlignment="1">
      <alignment horizontal="center" vertical="top"/>
    </xf>
  </cellXfs>
  <cellStyles count="5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Monétaire" xfId="49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zoomScale="90" zoomScaleNormal="90" workbookViewId="0">
      <selection activeCell="D5" sqref="D5:F5"/>
    </sheetView>
  </sheetViews>
  <sheetFormatPr baseColWidth="10" defaultRowHeight="12.75" x14ac:dyDescent="0.2"/>
  <cols>
    <col min="1" max="1" width="26.42578125" bestFit="1" customWidth="1"/>
    <col min="3" max="3" width="13.7109375" customWidth="1"/>
  </cols>
  <sheetData>
    <row r="1" spans="1:10" ht="33" x14ac:dyDescent="0.45">
      <c r="A1" s="115" t="s">
        <v>41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ht="23.25" x14ac:dyDescent="0.35">
      <c r="A2" s="116" t="s">
        <v>42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 ht="23.25" x14ac:dyDescent="0.35">
      <c r="C3" s="117" t="s">
        <v>45</v>
      </c>
      <c r="D3" s="118"/>
      <c r="E3" s="119"/>
      <c r="F3" s="117" t="s">
        <v>46</v>
      </c>
      <c r="G3" s="118"/>
      <c r="H3" s="119"/>
    </row>
    <row r="4" spans="1:10" ht="20.25" x14ac:dyDescent="0.3">
      <c r="A4" s="123" t="s">
        <v>43</v>
      </c>
      <c r="B4" s="123"/>
      <c r="C4" s="120"/>
      <c r="D4" s="121"/>
      <c r="E4" s="121"/>
      <c r="F4" s="121"/>
      <c r="G4" s="121"/>
      <c r="H4" s="121"/>
      <c r="I4" s="121"/>
      <c r="J4" s="122"/>
    </row>
    <row r="5" spans="1:10" ht="23.25" x14ac:dyDescent="0.35">
      <c r="A5" s="106" t="s">
        <v>44</v>
      </c>
      <c r="B5" s="106"/>
      <c r="C5" s="90" t="s">
        <v>0</v>
      </c>
      <c r="D5" s="108"/>
      <c r="E5" s="108"/>
      <c r="F5" s="109"/>
      <c r="G5" s="90" t="s">
        <v>47</v>
      </c>
      <c r="H5" s="108"/>
      <c r="I5" s="108"/>
      <c r="J5" s="109"/>
    </row>
    <row r="7" spans="1:10" ht="25.5" x14ac:dyDescent="0.35">
      <c r="A7" s="110" t="s">
        <v>48</v>
      </c>
      <c r="B7" s="111"/>
      <c r="C7" s="111"/>
      <c r="D7" s="111"/>
      <c r="E7" s="111"/>
      <c r="F7" s="111"/>
      <c r="G7" s="111"/>
      <c r="H7" s="111"/>
      <c r="I7" s="111"/>
      <c r="J7" s="112"/>
    </row>
    <row r="8" spans="1:10" ht="21" customHeight="1" x14ac:dyDescent="0.25">
      <c r="A8" s="113" t="s">
        <v>55</v>
      </c>
      <c r="B8" s="107" t="s">
        <v>14</v>
      </c>
      <c r="C8" s="107" t="s">
        <v>50</v>
      </c>
      <c r="D8" s="114" t="s">
        <v>49</v>
      </c>
      <c r="E8" s="114"/>
      <c r="F8" s="114"/>
      <c r="G8" s="114"/>
      <c r="H8" s="114"/>
      <c r="I8" s="114"/>
      <c r="J8" s="114"/>
    </row>
    <row r="9" spans="1:10" ht="18" customHeight="1" x14ac:dyDescent="0.2">
      <c r="A9" s="113"/>
      <c r="B9" s="107"/>
      <c r="C9" s="107"/>
      <c r="D9" s="107" t="s">
        <v>51</v>
      </c>
      <c r="E9" s="107"/>
      <c r="F9" s="107" t="s">
        <v>52</v>
      </c>
      <c r="G9" s="107"/>
      <c r="H9" s="107" t="s">
        <v>53</v>
      </c>
      <c r="I9" s="107"/>
      <c r="J9" s="107"/>
    </row>
    <row r="10" spans="1:10" ht="20.25" x14ac:dyDescent="0.3">
      <c r="A10" s="99" t="s">
        <v>54</v>
      </c>
      <c r="B10" s="102"/>
      <c r="C10" s="103" t="e">
        <f>'Notation Sit1 candidat'!E22:F22</f>
        <v>#VALUE!</v>
      </c>
      <c r="D10" s="95"/>
      <c r="E10" s="95"/>
      <c r="F10" s="95"/>
      <c r="G10" s="95"/>
      <c r="H10" s="95"/>
      <c r="I10" s="95"/>
      <c r="J10" s="95"/>
    </row>
    <row r="11" spans="1:10" ht="20.25" x14ac:dyDescent="0.3">
      <c r="A11" s="100"/>
      <c r="B11" s="102"/>
      <c r="C11" s="104"/>
      <c r="D11" s="95"/>
      <c r="E11" s="95"/>
      <c r="F11" s="95"/>
      <c r="G11" s="95"/>
      <c r="H11" s="95"/>
      <c r="I11" s="95"/>
      <c r="J11" s="95"/>
    </row>
    <row r="12" spans="1:10" ht="20.25" x14ac:dyDescent="0.3">
      <c r="A12" s="101"/>
      <c r="B12" s="102"/>
      <c r="C12" s="105"/>
      <c r="D12" s="95"/>
      <c r="E12" s="95"/>
      <c r="F12" s="95"/>
      <c r="G12" s="95"/>
      <c r="H12" s="95"/>
      <c r="I12" s="95"/>
      <c r="J12" s="95"/>
    </row>
    <row r="13" spans="1:10" ht="20.25" x14ac:dyDescent="0.3">
      <c r="A13" s="99" t="s">
        <v>56</v>
      </c>
      <c r="B13" s="102"/>
      <c r="C13" s="103" t="e">
        <f>'Notation Sit2 candidat'!E30:F30</f>
        <v>#VALUE!</v>
      </c>
      <c r="D13" s="95"/>
      <c r="E13" s="95"/>
      <c r="F13" s="95"/>
      <c r="G13" s="95"/>
      <c r="H13" s="95"/>
      <c r="I13" s="95"/>
      <c r="J13" s="95"/>
    </row>
    <row r="14" spans="1:10" ht="20.25" x14ac:dyDescent="0.3">
      <c r="A14" s="100"/>
      <c r="B14" s="102"/>
      <c r="C14" s="104"/>
      <c r="D14" s="95"/>
      <c r="E14" s="95"/>
      <c r="F14" s="95"/>
      <c r="G14" s="95"/>
      <c r="H14" s="95"/>
      <c r="I14" s="95"/>
      <c r="J14" s="95"/>
    </row>
    <row r="15" spans="1:10" ht="20.25" x14ac:dyDescent="0.3">
      <c r="A15" s="101"/>
      <c r="B15" s="102"/>
      <c r="C15" s="105"/>
      <c r="D15" s="95"/>
      <c r="E15" s="95"/>
      <c r="F15" s="95"/>
      <c r="G15" s="95"/>
      <c r="H15" s="95"/>
      <c r="I15" s="95"/>
      <c r="J15" s="95"/>
    </row>
    <row r="16" spans="1:10" ht="24" customHeight="1" x14ac:dyDescent="0.3">
      <c r="A16" s="95" t="s">
        <v>57</v>
      </c>
      <c r="B16" s="95"/>
      <c r="C16" s="96">
        <f>SUM('Notation Sit1 candidat'!E22:F22,'Notation Sit2 candidat'!E30:F30)/2</f>
        <v>0</v>
      </c>
      <c r="D16" s="96"/>
      <c r="E16" s="96"/>
      <c r="F16" s="96"/>
      <c r="G16" s="96"/>
      <c r="H16" s="96"/>
      <c r="I16" s="96"/>
      <c r="J16" s="96"/>
    </row>
    <row r="17" spans="1:10" ht="66.75" customHeight="1" x14ac:dyDescent="0.2">
      <c r="A17" s="97" t="s">
        <v>86</v>
      </c>
      <c r="B17" s="98"/>
      <c r="C17" s="98"/>
      <c r="D17" s="98"/>
      <c r="E17" s="98"/>
      <c r="F17" s="98"/>
      <c r="G17" s="98"/>
      <c r="H17" s="98"/>
      <c r="I17" s="98"/>
      <c r="J17" s="98"/>
    </row>
  </sheetData>
  <mergeCells count="44">
    <mergeCell ref="A1:J1"/>
    <mergeCell ref="A2:J2"/>
    <mergeCell ref="C3:E3"/>
    <mergeCell ref="F3:H3"/>
    <mergeCell ref="C4:J4"/>
    <mergeCell ref="A4:B4"/>
    <mergeCell ref="A5:B5"/>
    <mergeCell ref="F9:G9"/>
    <mergeCell ref="H9:J9"/>
    <mergeCell ref="D5:F5"/>
    <mergeCell ref="H5:J5"/>
    <mergeCell ref="A7:J7"/>
    <mergeCell ref="A8:A9"/>
    <mergeCell ref="B8:B9"/>
    <mergeCell ref="C8:C9"/>
    <mergeCell ref="D8:J8"/>
    <mergeCell ref="D9:E9"/>
    <mergeCell ref="A10:A12"/>
    <mergeCell ref="B10:B12"/>
    <mergeCell ref="C10:C12"/>
    <mergeCell ref="D10:E10"/>
    <mergeCell ref="D11:E11"/>
    <mergeCell ref="D12:E12"/>
    <mergeCell ref="F10:G10"/>
    <mergeCell ref="F11:G11"/>
    <mergeCell ref="F12:G12"/>
    <mergeCell ref="H10:J10"/>
    <mergeCell ref="H11:J11"/>
    <mergeCell ref="H12:J12"/>
    <mergeCell ref="F15:G15"/>
    <mergeCell ref="H15:J15"/>
    <mergeCell ref="A16:B16"/>
    <mergeCell ref="C16:J16"/>
    <mergeCell ref="A17:J17"/>
    <mergeCell ref="A13:A15"/>
    <mergeCell ref="B13:B15"/>
    <mergeCell ref="C13:C15"/>
    <mergeCell ref="D13:E13"/>
    <mergeCell ref="F13:G13"/>
    <mergeCell ref="H13:J13"/>
    <mergeCell ref="D14:E14"/>
    <mergeCell ref="F14:G14"/>
    <mergeCell ref="H14:J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3"/>
  <sheetViews>
    <sheetView showGridLines="0" workbookViewId="0">
      <selection activeCell="E22" sqref="E22:F22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39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76" t="str">
        <f>IF('Identification projet'!D5="","Renseigner feuille Identification projet",'Identification projet'!D5)</f>
        <v>Renseigner feuille Identification projet</v>
      </c>
      <c r="E2" s="176"/>
      <c r="F2" s="176"/>
      <c r="G2" s="176"/>
      <c r="H2" s="176"/>
      <c r="I2" s="176"/>
      <c r="J2" s="176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76" t="str">
        <f>IF('Identification projet'!H5="","Renseigner feuille Identification projet",'Identification projet'!H5)</f>
        <v>Renseigner feuille Identification projet</v>
      </c>
      <c r="E3" s="176"/>
      <c r="F3" s="176"/>
      <c r="G3" s="176"/>
      <c r="H3" s="176"/>
      <c r="I3" s="176"/>
      <c r="J3" s="176"/>
      <c r="K3" s="52"/>
      <c r="L3" s="51"/>
      <c r="M3" s="54"/>
    </row>
    <row r="4" spans="1:18" ht="13.5" customHeight="1" thickBot="1" x14ac:dyDescent="0.25">
      <c r="A4" s="177" t="s">
        <v>3</v>
      </c>
      <c r="B4" s="178"/>
      <c r="C4" s="69" t="s">
        <v>4</v>
      </c>
      <c r="D4" s="40">
        <v>0</v>
      </c>
      <c r="E4" s="41" t="s">
        <v>35</v>
      </c>
      <c r="F4" s="41" t="s">
        <v>36</v>
      </c>
      <c r="G4" s="41" t="s">
        <v>37</v>
      </c>
      <c r="H4" s="42" t="s">
        <v>38</v>
      </c>
      <c r="I4" s="36"/>
      <c r="K4" s="81" t="s">
        <v>5</v>
      </c>
      <c r="L4" s="82" t="s">
        <v>6</v>
      </c>
      <c r="M4" s="83" t="s">
        <v>7</v>
      </c>
      <c r="N4" s="84"/>
      <c r="O4" s="89"/>
    </row>
    <row r="5" spans="1:18" ht="13.5" customHeight="1" x14ac:dyDescent="0.2">
      <c r="A5" s="162" t="s">
        <v>15</v>
      </c>
      <c r="B5" s="163"/>
      <c r="C5" s="70" t="s">
        <v>19</v>
      </c>
      <c r="D5" s="168"/>
      <c r="E5" s="168"/>
      <c r="F5" s="168"/>
      <c r="G5" s="168"/>
      <c r="H5" s="169"/>
      <c r="I5" s="36"/>
      <c r="J5" s="170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89"/>
    </row>
    <row r="6" spans="1:18" ht="12.75" customHeight="1" x14ac:dyDescent="0.2">
      <c r="A6" s="164"/>
      <c r="B6" s="165"/>
      <c r="C6" s="71" t="s">
        <v>32</v>
      </c>
      <c r="D6" s="58"/>
      <c r="E6" s="46"/>
      <c r="F6" s="44"/>
      <c r="G6" s="44"/>
      <c r="H6" s="72"/>
      <c r="I6" s="125" t="str">
        <f>IF(L5&gt;0,"◄","")</f>
        <v>◄</v>
      </c>
      <c r="J6" s="171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24"/>
      <c r="O6" s="89"/>
    </row>
    <row r="7" spans="1:18" x14ac:dyDescent="0.2">
      <c r="A7" s="164"/>
      <c r="B7" s="165"/>
      <c r="C7" s="126" t="s">
        <v>33</v>
      </c>
      <c r="D7" s="127"/>
      <c r="E7" s="128"/>
      <c r="F7" s="45"/>
      <c r="G7" s="44"/>
      <c r="H7" s="72"/>
      <c r="I7" s="125"/>
      <c r="J7" s="171"/>
      <c r="K7" s="85"/>
      <c r="L7" s="82">
        <f>IF(OR(AND(E6="",F7&lt;&gt;""),AND(D6="",E6="",F7&lt;&gt;"")),1,0)</f>
        <v>0</v>
      </c>
      <c r="M7" s="83">
        <f t="shared" si="0"/>
        <v>0</v>
      </c>
      <c r="N7" s="124"/>
      <c r="O7" s="89"/>
    </row>
    <row r="8" spans="1:18" x14ac:dyDescent="0.2">
      <c r="A8" s="164"/>
      <c r="B8" s="165"/>
      <c r="C8" s="185" t="s">
        <v>34</v>
      </c>
      <c r="D8" s="186"/>
      <c r="E8" s="186"/>
      <c r="F8" s="187"/>
      <c r="G8" s="46"/>
      <c r="H8" s="72"/>
      <c r="I8" s="125"/>
      <c r="J8" s="171"/>
      <c r="K8" s="85"/>
      <c r="L8" s="82">
        <f>IF(OR(AND(E6="",G8&lt;&gt;""),AND(E6&lt;&gt;"",F7="",G8&lt;&gt;"")),1,0)</f>
        <v>0</v>
      </c>
      <c r="M8" s="83">
        <f t="shared" si="0"/>
        <v>0</v>
      </c>
      <c r="N8" s="124"/>
      <c r="O8" s="89"/>
    </row>
    <row r="9" spans="1:18" ht="13.5" thickBot="1" x14ac:dyDescent="0.25">
      <c r="A9" s="183"/>
      <c r="B9" s="184"/>
      <c r="C9" s="188" t="s">
        <v>31</v>
      </c>
      <c r="D9" s="189"/>
      <c r="E9" s="189"/>
      <c r="F9" s="189"/>
      <c r="G9" s="190"/>
      <c r="H9" s="73"/>
      <c r="I9" s="125"/>
      <c r="J9" s="172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24"/>
      <c r="O9" s="89"/>
    </row>
    <row r="10" spans="1:18" x14ac:dyDescent="0.2">
      <c r="A10" s="179" t="s">
        <v>16</v>
      </c>
      <c r="B10" s="180"/>
      <c r="C10" s="191" t="s">
        <v>21</v>
      </c>
      <c r="D10" s="192"/>
      <c r="E10" s="192"/>
      <c r="F10" s="192"/>
      <c r="G10" s="192"/>
      <c r="H10" s="193"/>
      <c r="I10" s="17" t="s">
        <v>18</v>
      </c>
      <c r="J10" s="173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89"/>
    </row>
    <row r="11" spans="1:18" ht="12.75" customHeight="1" x14ac:dyDescent="0.2">
      <c r="A11" s="164"/>
      <c r="B11" s="165"/>
      <c r="C11" s="71" t="s">
        <v>23</v>
      </c>
      <c r="D11" s="60"/>
      <c r="E11" s="61"/>
      <c r="F11" s="59"/>
      <c r="G11" s="59"/>
      <c r="H11" s="74"/>
      <c r="I11" s="125" t="str">
        <f>IF(L10&gt;0,"◄","")</f>
        <v>◄</v>
      </c>
      <c r="J11" s="174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89"/>
    </row>
    <row r="12" spans="1:18" x14ac:dyDescent="0.2">
      <c r="A12" s="164"/>
      <c r="B12" s="165"/>
      <c r="C12" s="126" t="s">
        <v>24</v>
      </c>
      <c r="D12" s="127"/>
      <c r="E12" s="128"/>
      <c r="F12" s="63"/>
      <c r="G12" s="62"/>
      <c r="H12" s="75"/>
      <c r="I12" s="125"/>
      <c r="J12" s="174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89"/>
    </row>
    <row r="13" spans="1:18" ht="13.5" customHeight="1" x14ac:dyDescent="0.2">
      <c r="A13" s="164"/>
      <c r="B13" s="165"/>
      <c r="C13" s="129" t="s">
        <v>25</v>
      </c>
      <c r="D13" s="130"/>
      <c r="E13" s="130"/>
      <c r="F13" s="131"/>
      <c r="G13" s="61"/>
      <c r="H13" s="74"/>
      <c r="I13" s="125"/>
      <c r="J13" s="174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89"/>
    </row>
    <row r="14" spans="1:18" ht="12.75" customHeight="1" thickBot="1" x14ac:dyDescent="0.25">
      <c r="A14" s="181"/>
      <c r="B14" s="182"/>
      <c r="C14" s="132" t="s">
        <v>26</v>
      </c>
      <c r="D14" s="133"/>
      <c r="E14" s="133"/>
      <c r="F14" s="133"/>
      <c r="G14" s="134"/>
      <c r="H14" s="76"/>
      <c r="I14" s="125"/>
      <c r="J14" s="175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89" t="s">
        <v>18</v>
      </c>
    </row>
    <row r="15" spans="1:18" x14ac:dyDescent="0.2">
      <c r="A15" s="162" t="s">
        <v>22</v>
      </c>
      <c r="B15" s="163"/>
      <c r="C15" s="191" t="s">
        <v>20</v>
      </c>
      <c r="D15" s="192"/>
      <c r="E15" s="192"/>
      <c r="F15" s="192"/>
      <c r="G15" s="192"/>
      <c r="H15" s="193"/>
      <c r="I15" s="17" t="s">
        <v>18</v>
      </c>
      <c r="J15" s="173" t="str">
        <f>IF(M15&lt;&gt;0,"",(IF(E16&lt;&gt;"",1/4,0)+IF(F17&lt;&gt;"",1/4,0)+IF(G18&lt;&gt;"",1/4,0)+IF(H19&lt;&gt;"",1/4,0))*4)</f>
        <v/>
      </c>
      <c r="K15" s="85"/>
      <c r="L15" s="85">
        <f>SUM(L16:L19)</f>
        <v>1</v>
      </c>
      <c r="M15" s="83">
        <f>SUM(M16:M19)</f>
        <v>4</v>
      </c>
      <c r="N15" s="84"/>
      <c r="O15" s="89"/>
    </row>
    <row r="16" spans="1:18" ht="13.5" customHeight="1" x14ac:dyDescent="0.2">
      <c r="A16" s="164"/>
      <c r="B16" s="165"/>
      <c r="C16" s="71" t="s">
        <v>27</v>
      </c>
      <c r="D16" s="66"/>
      <c r="E16" s="67"/>
      <c r="F16" s="65"/>
      <c r="G16" s="65"/>
      <c r="H16" s="77"/>
      <c r="I16" s="139" t="str">
        <f>IF(L15&gt;0,"◄","")</f>
        <v>◄</v>
      </c>
      <c r="J16" s="174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89"/>
    </row>
    <row r="17" spans="1:19" ht="13.5" customHeight="1" x14ac:dyDescent="0.2">
      <c r="A17" s="164"/>
      <c r="B17" s="165"/>
      <c r="C17" s="126" t="s">
        <v>28</v>
      </c>
      <c r="D17" s="127"/>
      <c r="E17" s="128"/>
      <c r="F17" s="63"/>
      <c r="G17" s="62"/>
      <c r="H17" s="75"/>
      <c r="I17" s="139"/>
      <c r="J17" s="174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89"/>
    </row>
    <row r="18" spans="1:19" ht="13.5" customHeight="1" x14ac:dyDescent="0.2">
      <c r="A18" s="164"/>
      <c r="B18" s="165"/>
      <c r="C18" s="129" t="s">
        <v>29</v>
      </c>
      <c r="D18" s="130"/>
      <c r="E18" s="130"/>
      <c r="F18" s="131"/>
      <c r="G18" s="68"/>
      <c r="H18" s="78"/>
      <c r="I18" s="139"/>
      <c r="J18" s="174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89"/>
    </row>
    <row r="19" spans="1:19" ht="13.5" customHeight="1" thickBot="1" x14ac:dyDescent="0.25">
      <c r="A19" s="166"/>
      <c r="B19" s="167"/>
      <c r="C19" s="136" t="s">
        <v>30</v>
      </c>
      <c r="D19" s="137"/>
      <c r="E19" s="137"/>
      <c r="F19" s="137"/>
      <c r="G19" s="138"/>
      <c r="H19" s="80"/>
      <c r="I19" s="139"/>
      <c r="J19" s="175"/>
      <c r="K19" s="85">
        <f>(IF(E16&lt;&gt;"",1/4,0)+IF(F17&lt;&gt;"",1/4,0)+IF(G18&lt;&gt;"",1/4,0)+IF(H19&lt;&gt;"",1/4,0))*4</f>
        <v>0</v>
      </c>
      <c r="L19" s="82">
        <f>IF(OR(AND(E16="",H19&lt;&gt;""),    AND(E16&lt;&gt;"",F17="",H19&lt;&gt;""),    AND(D16&lt;&gt;"",E16&lt;&gt;"",F17&lt;&gt;"",H19&lt;&gt;""),    AND(D16="",E16&lt;&gt;"",F17&lt;&gt;"",G18="",H19&lt;&gt;"")),1,0)</f>
        <v>0</v>
      </c>
      <c r="M19" s="83">
        <f>IF(I16="◄",1,0)</f>
        <v>1</v>
      </c>
      <c r="N19" s="84"/>
      <c r="O19" s="89"/>
    </row>
    <row r="20" spans="1:19" ht="17.850000000000001" customHeight="1" x14ac:dyDescent="0.2">
      <c r="C20" s="18"/>
      <c r="E20" s="135"/>
      <c r="F20" s="135"/>
      <c r="G20" s="135"/>
      <c r="H20" s="135"/>
      <c r="I20" s="17"/>
      <c r="K20" s="81"/>
      <c r="L20" s="86"/>
      <c r="M20" s="87">
        <f>M5+M10+M15</f>
        <v>6</v>
      </c>
      <c r="N20" s="84"/>
      <c r="O20" s="89"/>
    </row>
    <row r="21" spans="1:19" ht="20.25" customHeight="1" thickBot="1" x14ac:dyDescent="0.25">
      <c r="C21" s="43"/>
      <c r="D21" s="19"/>
      <c r="E21" s="147" t="str">
        <f>IF(M20&lt;&gt;0,"Erreur**",SUM(J5,J10,J15)/12*20)</f>
        <v>Erreur**</v>
      </c>
      <c r="F21" s="147"/>
      <c r="G21" s="148" t="s">
        <v>8</v>
      </c>
      <c r="H21" s="148"/>
      <c r="I21" s="20"/>
      <c r="K21" s="81"/>
      <c r="L21" s="88"/>
      <c r="M21" s="83"/>
      <c r="N21" s="84"/>
      <c r="P21" s="37"/>
      <c r="Q21" s="38"/>
      <c r="S21" s="39"/>
    </row>
    <row r="22" spans="1:19" ht="20.25" customHeight="1" thickBot="1" x14ac:dyDescent="0.25">
      <c r="C22" s="12" t="s">
        <v>9</v>
      </c>
      <c r="D22" s="19"/>
      <c r="E22" s="149"/>
      <c r="F22" s="150"/>
      <c r="G22" s="151" t="s">
        <v>2</v>
      </c>
      <c r="H22" s="152"/>
      <c r="I22" s="22"/>
      <c r="K22" s="81"/>
      <c r="L22" s="82"/>
      <c r="M22" s="83"/>
      <c r="N22" s="84"/>
      <c r="P22" s="8" t="s">
        <v>18</v>
      </c>
    </row>
    <row r="23" spans="1:19" ht="14.1" customHeight="1" x14ac:dyDescent="0.2">
      <c r="A23" s="153" t="s">
        <v>10</v>
      </c>
      <c r="B23" s="153"/>
      <c r="C23" s="153"/>
      <c r="D23" s="153"/>
      <c r="E23" s="153"/>
      <c r="F23" s="153"/>
      <c r="G23" s="153"/>
      <c r="H23" s="153"/>
      <c r="I23" s="22"/>
      <c r="J23" s="23"/>
    </row>
    <row r="24" spans="1:19" ht="14.1" customHeight="1" thickBot="1" x14ac:dyDescent="0.25">
      <c r="A24" s="161" t="s">
        <v>40</v>
      </c>
      <c r="B24" s="161"/>
      <c r="C24" s="161"/>
      <c r="D24" s="161"/>
      <c r="E24" s="161"/>
      <c r="F24" s="161"/>
      <c r="G24" s="161"/>
      <c r="H24" s="161"/>
      <c r="I24" s="21"/>
    </row>
    <row r="25" spans="1:19" ht="15" customHeight="1" x14ac:dyDescent="0.2">
      <c r="A25" s="154" t="s">
        <v>11</v>
      </c>
      <c r="B25" s="155"/>
      <c r="C25" s="156"/>
      <c r="D25" s="156"/>
      <c r="E25" s="156"/>
      <c r="F25" s="156"/>
      <c r="G25" s="156"/>
      <c r="H25" s="157"/>
      <c r="I25" s="24"/>
    </row>
    <row r="26" spans="1:19" ht="45.75" customHeight="1" thickBot="1" x14ac:dyDescent="0.25">
      <c r="A26" s="158"/>
      <c r="B26" s="159"/>
      <c r="C26" s="159"/>
      <c r="D26" s="159"/>
      <c r="E26" s="159"/>
      <c r="F26" s="159"/>
      <c r="G26" s="159"/>
      <c r="H26" s="160"/>
      <c r="I26" s="25"/>
    </row>
    <row r="27" spans="1:19" ht="7.5" customHeight="1" thickBot="1" x14ac:dyDescent="0.25">
      <c r="A27" s="25"/>
      <c r="B27" s="26"/>
      <c r="C27" s="26"/>
      <c r="D27" s="27"/>
      <c r="E27" s="27"/>
      <c r="F27" s="27"/>
      <c r="G27" s="27"/>
      <c r="H27" s="27"/>
      <c r="I27" s="28"/>
    </row>
    <row r="28" spans="1:19" ht="12.75" customHeight="1" x14ac:dyDescent="0.2">
      <c r="A28" s="145" t="s">
        <v>12</v>
      </c>
      <c r="B28" s="145"/>
      <c r="C28" s="29" t="s">
        <v>13</v>
      </c>
      <c r="D28" s="30"/>
      <c r="E28" s="146" t="s">
        <v>14</v>
      </c>
      <c r="F28" s="146"/>
      <c r="G28" s="146"/>
      <c r="H28" s="146"/>
      <c r="I28" s="31"/>
    </row>
    <row r="29" spans="1:19" ht="30.75" customHeight="1" thickBot="1" x14ac:dyDescent="0.25">
      <c r="A29" s="142"/>
      <c r="B29" s="142"/>
      <c r="C29" s="32"/>
      <c r="E29" s="143"/>
      <c r="F29" s="143"/>
      <c r="G29" s="143"/>
      <c r="H29" s="143"/>
      <c r="I29" s="33"/>
    </row>
    <row r="30" spans="1:19" ht="30.75" customHeight="1" x14ac:dyDescent="0.2">
      <c r="A30" s="142"/>
      <c r="B30" s="142"/>
      <c r="C30" s="32"/>
    </row>
    <row r="31" spans="1:19" ht="30.75" customHeight="1" x14ac:dyDescent="0.2">
      <c r="A31" s="144"/>
      <c r="B31" s="144"/>
      <c r="C31" s="32"/>
    </row>
    <row r="32" spans="1:19" ht="30.75" customHeight="1" x14ac:dyDescent="0.2">
      <c r="A32" s="142"/>
      <c r="B32" s="142"/>
      <c r="C32" s="32"/>
    </row>
    <row r="33" spans="1:9" ht="30.75" customHeight="1" thickBot="1" x14ac:dyDescent="0.25">
      <c r="A33" s="140"/>
      <c r="B33" s="140"/>
      <c r="C33" s="34"/>
      <c r="E33" s="141"/>
      <c r="F33" s="141"/>
      <c r="G33" s="141"/>
      <c r="H33" s="141"/>
      <c r="I33" s="35"/>
    </row>
  </sheetData>
  <mergeCells count="44">
    <mergeCell ref="A15:B19"/>
    <mergeCell ref="D5:H5"/>
    <mergeCell ref="J5:J9"/>
    <mergeCell ref="J10:J14"/>
    <mergeCell ref="D2:J2"/>
    <mergeCell ref="D3:J3"/>
    <mergeCell ref="A4:B4"/>
    <mergeCell ref="A10:B14"/>
    <mergeCell ref="A5:B9"/>
    <mergeCell ref="J15:J19"/>
    <mergeCell ref="C7:E7"/>
    <mergeCell ref="C8:F8"/>
    <mergeCell ref="C9:G9"/>
    <mergeCell ref="C10:H10"/>
    <mergeCell ref="C15:H15"/>
    <mergeCell ref="A28:B28"/>
    <mergeCell ref="E28:H28"/>
    <mergeCell ref="E21:F21"/>
    <mergeCell ref="G21:H21"/>
    <mergeCell ref="E22:F22"/>
    <mergeCell ref="G22:H22"/>
    <mergeCell ref="A23:H23"/>
    <mergeCell ref="A25:B25"/>
    <mergeCell ref="C25:H25"/>
    <mergeCell ref="A26:H26"/>
    <mergeCell ref="A24:H24"/>
    <mergeCell ref="A33:B33"/>
    <mergeCell ref="E33:H33"/>
    <mergeCell ref="A29:B29"/>
    <mergeCell ref="E29:H29"/>
    <mergeCell ref="A30:B30"/>
    <mergeCell ref="A31:B31"/>
    <mergeCell ref="A32:B32"/>
    <mergeCell ref="E20:H20"/>
    <mergeCell ref="C17:E17"/>
    <mergeCell ref="C18:F18"/>
    <mergeCell ref="C19:G19"/>
    <mergeCell ref="I16:I19"/>
    <mergeCell ref="N6:N9"/>
    <mergeCell ref="I6:I9"/>
    <mergeCell ref="C12:E12"/>
    <mergeCell ref="C13:F13"/>
    <mergeCell ref="C14:G14"/>
    <mergeCell ref="I11:I14"/>
  </mergeCells>
  <conditionalFormatting sqref="I6 I11 I16">
    <cfRule type="cellIs" dxfId="3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5 M1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showGridLines="0" zoomScale="90" zoomScaleNormal="90" workbookViewId="0">
      <selection activeCell="C27" sqref="C27:E27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39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76" t="str">
        <f>IF('Identification projet'!D5="","Renseigner feuille Identification projet",'Identification projet'!D5)</f>
        <v>Renseigner feuille Identification projet</v>
      </c>
      <c r="E2" s="176"/>
      <c r="F2" s="176"/>
      <c r="G2" s="176"/>
      <c r="H2" s="176"/>
      <c r="I2" s="176"/>
      <c r="J2" s="176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76" t="str">
        <f>IF('Identification projet'!H5="","Renseigner feuille Identification projet",'Identification projet'!H5)</f>
        <v>Renseigner feuille Identification projet</v>
      </c>
      <c r="E3" s="176"/>
      <c r="F3" s="176"/>
      <c r="G3" s="176"/>
      <c r="H3" s="176"/>
      <c r="I3" s="176"/>
      <c r="J3" s="176"/>
      <c r="K3" s="52"/>
      <c r="L3" s="51"/>
      <c r="M3" s="54"/>
    </row>
    <row r="4" spans="1:18" ht="13.5" customHeight="1" thickBot="1" x14ac:dyDescent="0.25">
      <c r="A4" s="201" t="s">
        <v>3</v>
      </c>
      <c r="B4" s="202"/>
      <c r="C4" s="56" t="s">
        <v>4</v>
      </c>
      <c r="D4" s="40">
        <v>0</v>
      </c>
      <c r="E4" s="41" t="s">
        <v>35</v>
      </c>
      <c r="F4" s="41" t="s">
        <v>36</v>
      </c>
      <c r="G4" s="41" t="s">
        <v>37</v>
      </c>
      <c r="H4" s="42" t="s">
        <v>38</v>
      </c>
      <c r="I4" s="91"/>
      <c r="J4" s="92"/>
      <c r="K4" s="81" t="s">
        <v>5</v>
      </c>
      <c r="L4" s="82" t="s">
        <v>6</v>
      </c>
      <c r="M4" s="83" t="s">
        <v>7</v>
      </c>
      <c r="N4" s="84"/>
      <c r="O4" s="89"/>
    </row>
    <row r="5" spans="1:18" ht="13.5" customHeight="1" x14ac:dyDescent="0.2">
      <c r="A5" s="196" t="s">
        <v>63</v>
      </c>
      <c r="B5" s="197"/>
      <c r="C5" s="64" t="s">
        <v>58</v>
      </c>
      <c r="D5" s="168"/>
      <c r="E5" s="168"/>
      <c r="F5" s="168"/>
      <c r="G5" s="168"/>
      <c r="H5" s="169"/>
      <c r="I5" s="36"/>
      <c r="J5" s="170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89"/>
    </row>
    <row r="6" spans="1:18" ht="12.75" customHeight="1" x14ac:dyDescent="0.2">
      <c r="A6" s="196"/>
      <c r="B6" s="197"/>
      <c r="C6" s="57" t="s">
        <v>59</v>
      </c>
      <c r="D6" s="58"/>
      <c r="E6" s="46"/>
      <c r="F6" s="44"/>
      <c r="G6" s="44"/>
      <c r="H6" s="72"/>
      <c r="I6" s="125" t="str">
        <f>IF(L5&gt;0,"◄","")</f>
        <v>◄</v>
      </c>
      <c r="J6" s="171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24"/>
      <c r="O6" s="89"/>
    </row>
    <row r="7" spans="1:18" x14ac:dyDescent="0.2">
      <c r="A7" s="196"/>
      <c r="B7" s="197"/>
      <c r="C7" s="127" t="s">
        <v>60</v>
      </c>
      <c r="D7" s="127"/>
      <c r="E7" s="128"/>
      <c r="F7" s="45"/>
      <c r="G7" s="44"/>
      <c r="H7" s="72"/>
      <c r="I7" s="125"/>
      <c r="J7" s="171"/>
      <c r="K7" s="85"/>
      <c r="L7" s="82">
        <f>IF(OR(AND(E6="",F7&lt;&gt;""),AND(D6="",E6="",F7&lt;&gt;"")),1,0)</f>
        <v>0</v>
      </c>
      <c r="M7" s="83">
        <f t="shared" si="0"/>
        <v>0</v>
      </c>
      <c r="N7" s="124"/>
      <c r="O7" s="89"/>
    </row>
    <row r="8" spans="1:18" x14ac:dyDescent="0.2">
      <c r="A8" s="196"/>
      <c r="B8" s="197"/>
      <c r="C8" s="186" t="s">
        <v>61</v>
      </c>
      <c r="D8" s="186"/>
      <c r="E8" s="186"/>
      <c r="F8" s="187"/>
      <c r="G8" s="46"/>
      <c r="H8" s="72"/>
      <c r="I8" s="125"/>
      <c r="J8" s="171"/>
      <c r="K8" s="85"/>
      <c r="L8" s="82">
        <f>IF(OR(AND(E6="",G8&lt;&gt;""),AND(E6&lt;&gt;"",F7="",G8&lt;&gt;"")),1,0)</f>
        <v>0</v>
      </c>
      <c r="M8" s="83">
        <f t="shared" si="0"/>
        <v>0</v>
      </c>
      <c r="N8" s="124"/>
      <c r="O8" s="89"/>
    </row>
    <row r="9" spans="1:18" ht="13.5" thickBot="1" x14ac:dyDescent="0.25">
      <c r="A9" s="196"/>
      <c r="B9" s="197"/>
      <c r="C9" s="189" t="s">
        <v>62</v>
      </c>
      <c r="D9" s="189"/>
      <c r="E9" s="189"/>
      <c r="F9" s="189"/>
      <c r="G9" s="190"/>
      <c r="H9" s="73"/>
      <c r="I9" s="125"/>
      <c r="J9" s="172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24"/>
      <c r="O9" s="89"/>
    </row>
    <row r="10" spans="1:18" x14ac:dyDescent="0.2">
      <c r="A10" s="196" t="s">
        <v>66</v>
      </c>
      <c r="B10" s="197"/>
      <c r="C10" s="192" t="s">
        <v>64</v>
      </c>
      <c r="D10" s="192"/>
      <c r="E10" s="192"/>
      <c r="F10" s="192"/>
      <c r="G10" s="192"/>
      <c r="H10" s="193"/>
      <c r="I10" s="17" t="s">
        <v>18</v>
      </c>
      <c r="J10" s="173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89"/>
    </row>
    <row r="11" spans="1:18" ht="24" customHeight="1" x14ac:dyDescent="0.2">
      <c r="A11" s="196"/>
      <c r="B11" s="197"/>
      <c r="C11" s="57" t="s">
        <v>65</v>
      </c>
      <c r="D11" s="60"/>
      <c r="E11" s="61"/>
      <c r="F11" s="59"/>
      <c r="G11" s="59"/>
      <c r="H11" s="74"/>
      <c r="I11" s="125" t="str">
        <f>IF(L10&gt;0,"◄","")</f>
        <v>◄</v>
      </c>
      <c r="J11" s="174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89"/>
    </row>
    <row r="12" spans="1:18" x14ac:dyDescent="0.2">
      <c r="A12" s="196"/>
      <c r="B12" s="197"/>
      <c r="C12" s="127" t="s">
        <v>67</v>
      </c>
      <c r="D12" s="127"/>
      <c r="E12" s="128"/>
      <c r="F12" s="63"/>
      <c r="G12" s="62"/>
      <c r="H12" s="75"/>
      <c r="I12" s="125"/>
      <c r="J12" s="174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89"/>
    </row>
    <row r="13" spans="1:18" ht="13.5" customHeight="1" x14ac:dyDescent="0.2">
      <c r="A13" s="196"/>
      <c r="B13" s="197"/>
      <c r="C13" s="130" t="s">
        <v>68</v>
      </c>
      <c r="D13" s="130"/>
      <c r="E13" s="130"/>
      <c r="F13" s="131"/>
      <c r="G13" s="61"/>
      <c r="H13" s="74"/>
      <c r="I13" s="125"/>
      <c r="J13" s="174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89"/>
    </row>
    <row r="14" spans="1:18" ht="12.75" customHeight="1" thickBot="1" x14ac:dyDescent="0.25">
      <c r="A14" s="196"/>
      <c r="B14" s="197"/>
      <c r="C14" s="133" t="s">
        <v>69</v>
      </c>
      <c r="D14" s="133"/>
      <c r="E14" s="133"/>
      <c r="F14" s="133"/>
      <c r="G14" s="134"/>
      <c r="H14" s="76"/>
      <c r="I14" s="125"/>
      <c r="J14" s="175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89" t="s">
        <v>18</v>
      </c>
    </row>
    <row r="15" spans="1:18" x14ac:dyDescent="0.2">
      <c r="A15" s="196" t="s">
        <v>75</v>
      </c>
      <c r="B15" s="197"/>
      <c r="C15" s="192" t="s">
        <v>70</v>
      </c>
      <c r="D15" s="192"/>
      <c r="E15" s="192"/>
      <c r="F15" s="192"/>
      <c r="G15" s="192"/>
      <c r="H15" s="193"/>
      <c r="I15" s="17" t="s">
        <v>18</v>
      </c>
      <c r="J15" s="173" t="str">
        <f>IF(M15&lt;&gt;0,"",(IF(E16&lt;&gt;"",1/4,0)+IF(F17&lt;&gt;"",1/4,0)+IF(G18&lt;&gt;"",1/4,0)+IF(H19&lt;&gt;"",1/4,0))*4)</f>
        <v/>
      </c>
      <c r="K15" s="85"/>
      <c r="L15" s="85">
        <f>SUM(L16:L19)</f>
        <v>1</v>
      </c>
      <c r="M15" s="83">
        <f>SUM(M16:M19)</f>
        <v>4</v>
      </c>
      <c r="N15" s="84"/>
      <c r="O15" s="89"/>
    </row>
    <row r="16" spans="1:18" ht="13.5" customHeight="1" x14ac:dyDescent="0.2">
      <c r="A16" s="196"/>
      <c r="B16" s="197"/>
      <c r="C16" s="57" t="s">
        <v>71</v>
      </c>
      <c r="D16" s="66"/>
      <c r="E16" s="67"/>
      <c r="F16" s="65"/>
      <c r="G16" s="65"/>
      <c r="H16" s="77"/>
      <c r="I16" s="139" t="str">
        <f>IF(L15&gt;0,"◄","")</f>
        <v>◄</v>
      </c>
      <c r="J16" s="174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89"/>
    </row>
    <row r="17" spans="1:19" ht="13.5" customHeight="1" x14ac:dyDescent="0.2">
      <c r="A17" s="196"/>
      <c r="B17" s="197"/>
      <c r="C17" s="127" t="s">
        <v>72</v>
      </c>
      <c r="D17" s="127"/>
      <c r="E17" s="128"/>
      <c r="F17" s="63"/>
      <c r="G17" s="62"/>
      <c r="H17" s="75"/>
      <c r="I17" s="139"/>
      <c r="J17" s="174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89"/>
    </row>
    <row r="18" spans="1:19" ht="13.5" customHeight="1" x14ac:dyDescent="0.2">
      <c r="A18" s="196"/>
      <c r="B18" s="197"/>
      <c r="C18" s="130" t="s">
        <v>73</v>
      </c>
      <c r="D18" s="130"/>
      <c r="E18" s="130"/>
      <c r="F18" s="131"/>
      <c r="G18" s="68"/>
      <c r="H18" s="78"/>
      <c r="I18" s="139"/>
      <c r="J18" s="174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89"/>
    </row>
    <row r="19" spans="1:19" ht="13.5" customHeight="1" thickBot="1" x14ac:dyDescent="0.25">
      <c r="A19" s="196"/>
      <c r="B19" s="197"/>
      <c r="C19" s="137" t="s">
        <v>74</v>
      </c>
      <c r="D19" s="137"/>
      <c r="E19" s="137"/>
      <c r="F19" s="137"/>
      <c r="G19" s="138"/>
      <c r="H19" s="80"/>
      <c r="I19" s="139"/>
      <c r="J19" s="175"/>
      <c r="K19" s="85">
        <f>(IF(E16&lt;&gt;"",1/4,0)+IF(F17&lt;&gt;"",1/4,0)+IF(G18&lt;&gt;"",1/4,0)+IF(H19&lt;&gt;"",1/4,0))*4</f>
        <v>0</v>
      </c>
      <c r="L19" s="82">
        <f>IF(OR(AND(E16="",H19&lt;&gt;""),    AND(E16&lt;&gt;"",F17="",H19&lt;&gt;""),    AND(D16&lt;&gt;"",E16&lt;&gt;"",F17&lt;&gt;"",H19&lt;&gt;""),    AND(D16="",E16&lt;&gt;"",F17&lt;&gt;"",G18="",H19&lt;&gt;"")),1,0)</f>
        <v>0</v>
      </c>
      <c r="M19" s="83">
        <f>IF(I16="◄",1,0)</f>
        <v>1</v>
      </c>
      <c r="N19" s="84"/>
      <c r="O19" s="89"/>
    </row>
    <row r="20" spans="1:19" x14ac:dyDescent="0.2">
      <c r="A20" s="196" t="s">
        <v>76</v>
      </c>
      <c r="B20" s="197"/>
      <c r="C20" s="192" t="s">
        <v>77</v>
      </c>
      <c r="D20" s="192"/>
      <c r="E20" s="192"/>
      <c r="F20" s="192"/>
      <c r="G20" s="192"/>
      <c r="H20" s="193"/>
      <c r="I20" s="17" t="s">
        <v>18</v>
      </c>
      <c r="J20" s="173" t="str">
        <f>IF(M20&lt;&gt;0,"",(IF(E21&lt;&gt;"",1/4,0)+IF(F22&lt;&gt;"",1/4,0)+IF(G23&lt;&gt;"",1/4,0)+IF(H24&lt;&gt;"",1/4,0))*4)</f>
        <v/>
      </c>
      <c r="K20" s="85"/>
      <c r="L20" s="85">
        <f>SUM(L21:L24)</f>
        <v>1</v>
      </c>
      <c r="M20" s="83">
        <f>SUM(M21:M24)</f>
        <v>4</v>
      </c>
      <c r="N20" s="84"/>
      <c r="O20" s="89"/>
    </row>
    <row r="21" spans="1:19" ht="13.5" customHeight="1" x14ac:dyDescent="0.2">
      <c r="A21" s="196"/>
      <c r="B21" s="197"/>
      <c r="C21" s="57" t="s">
        <v>78</v>
      </c>
      <c r="D21" s="66"/>
      <c r="E21" s="67"/>
      <c r="F21" s="65"/>
      <c r="G21" s="65"/>
      <c r="H21" s="77"/>
      <c r="I21" s="139" t="str">
        <f>IF(L20&gt;0,"◄","")</f>
        <v>◄</v>
      </c>
      <c r="J21" s="174"/>
      <c r="K21" s="85"/>
      <c r="L21" s="82">
        <f>IF(OR(AND(D21="",E21=""),AND(D21&lt;&gt;"",E21&lt;&gt;"")),1,0)</f>
        <v>1</v>
      </c>
      <c r="M21" s="83">
        <f>IF(I21="◄",1,0)</f>
        <v>1</v>
      </c>
      <c r="N21" s="84"/>
      <c r="O21" s="89"/>
    </row>
    <row r="22" spans="1:19" ht="13.5" customHeight="1" x14ac:dyDescent="0.2">
      <c r="A22" s="196"/>
      <c r="B22" s="197"/>
      <c r="C22" s="127" t="s">
        <v>79</v>
      </c>
      <c r="D22" s="127"/>
      <c r="E22" s="128"/>
      <c r="F22" s="63"/>
      <c r="G22" s="62"/>
      <c r="H22" s="75"/>
      <c r="I22" s="139"/>
      <c r="J22" s="174"/>
      <c r="K22" s="85"/>
      <c r="L22" s="82">
        <f>IF(OR(AND(E21="",F22&lt;&gt;""),AND(D21="",E21="",F22&lt;&gt;"")),1,0)</f>
        <v>0</v>
      </c>
      <c r="M22" s="83">
        <f>IF(I21="◄",1,0)</f>
        <v>1</v>
      </c>
      <c r="N22" s="84"/>
      <c r="O22" s="89"/>
    </row>
    <row r="23" spans="1:19" ht="13.5" customHeight="1" x14ac:dyDescent="0.2">
      <c r="A23" s="196"/>
      <c r="B23" s="197"/>
      <c r="C23" s="130" t="s">
        <v>80</v>
      </c>
      <c r="D23" s="130"/>
      <c r="E23" s="130"/>
      <c r="F23" s="131"/>
      <c r="G23" s="68"/>
      <c r="H23" s="78"/>
      <c r="I23" s="139"/>
      <c r="J23" s="174"/>
      <c r="K23" s="85"/>
      <c r="L23" s="82">
        <f>IF(OR(AND(E21="",G23&lt;&gt;""),AND(E21&lt;&gt;"",F22="",G23&lt;&gt;"")),1,0)</f>
        <v>0</v>
      </c>
      <c r="M23" s="83">
        <f>IF(I21="◄",1,0)</f>
        <v>1</v>
      </c>
      <c r="N23" s="84"/>
      <c r="O23" s="89"/>
    </row>
    <row r="24" spans="1:19" ht="13.5" customHeight="1" thickBot="1" x14ac:dyDescent="0.25">
      <c r="A24" s="196"/>
      <c r="B24" s="197"/>
      <c r="C24" s="137" t="s">
        <v>81</v>
      </c>
      <c r="D24" s="137"/>
      <c r="E24" s="137"/>
      <c r="F24" s="137"/>
      <c r="G24" s="138"/>
      <c r="H24" s="80"/>
      <c r="I24" s="139"/>
      <c r="J24" s="175"/>
      <c r="K24" s="85">
        <f>(IF(E21&lt;&gt;"",1/4,0)+IF(F22&lt;&gt;"",1/4,0)+IF(G23&lt;&gt;"",1/4,0)+IF(H24&lt;&gt;"",1/4,0))*4</f>
        <v>0</v>
      </c>
      <c r="L24" s="82">
        <f>IF(OR(AND(E21="",H24&lt;&gt;""),    AND(E21&lt;&gt;"",F22="",H24&lt;&gt;""),    AND(D21&lt;&gt;"",E21&lt;&gt;"",F22&lt;&gt;"",H24&lt;&gt;""),    AND(D21="",E21&lt;&gt;"",F22&lt;&gt;"",G23="",H24&lt;&gt;"")),1,0)</f>
        <v>0</v>
      </c>
      <c r="M24" s="83">
        <f>IF(I21="◄",1,0)</f>
        <v>1</v>
      </c>
      <c r="N24" s="84"/>
      <c r="O24" s="89"/>
    </row>
    <row r="25" spans="1:19" x14ac:dyDescent="0.2">
      <c r="A25" s="196" t="s">
        <v>83</v>
      </c>
      <c r="B25" s="197"/>
      <c r="C25" s="192" t="s">
        <v>82</v>
      </c>
      <c r="D25" s="192"/>
      <c r="E25" s="192"/>
      <c r="F25" s="192"/>
      <c r="G25" s="192"/>
      <c r="H25" s="193"/>
      <c r="I25" s="17" t="s">
        <v>18</v>
      </c>
      <c r="J25" s="173" t="str">
        <f>IF(M25&lt;&gt;0,"",(IF(E26&lt;&gt;"",1/2,0)+IF(F27&lt;&gt;"",1/2,0))*2)</f>
        <v/>
      </c>
      <c r="K25" s="85"/>
      <c r="L25" s="85">
        <f>SUM(L26:L27)</f>
        <v>1</v>
      </c>
      <c r="M25" s="83">
        <f>SUM(M26:M27)</f>
        <v>2</v>
      </c>
      <c r="N25" s="84"/>
      <c r="O25" s="89"/>
    </row>
    <row r="26" spans="1:19" ht="13.5" customHeight="1" x14ac:dyDescent="0.2">
      <c r="A26" s="196"/>
      <c r="B26" s="197"/>
      <c r="C26" s="57" t="s">
        <v>84</v>
      </c>
      <c r="D26" s="66"/>
      <c r="E26" s="67"/>
      <c r="F26" s="65"/>
      <c r="G26" s="65"/>
      <c r="H26" s="77"/>
      <c r="I26" s="139" t="str">
        <f>IF(L25&gt;0,"◄","")</f>
        <v>◄</v>
      </c>
      <c r="J26" s="174"/>
      <c r="K26" s="85"/>
      <c r="L26" s="82">
        <f>IF(OR(AND(D26="",E26=""),AND(D26&lt;&gt;"",E26&lt;&gt;"")),1,0)</f>
        <v>1</v>
      </c>
      <c r="M26" s="83">
        <f>IF(I26="◄",1,0)</f>
        <v>1</v>
      </c>
      <c r="N26" s="84"/>
      <c r="O26" s="89"/>
    </row>
    <row r="27" spans="1:19" ht="13.5" customHeight="1" thickBot="1" x14ac:dyDescent="0.25">
      <c r="A27" s="198"/>
      <c r="B27" s="199"/>
      <c r="C27" s="194" t="s">
        <v>85</v>
      </c>
      <c r="D27" s="194"/>
      <c r="E27" s="195"/>
      <c r="F27" s="93"/>
      <c r="G27" s="94"/>
      <c r="H27" s="79"/>
      <c r="I27" s="200"/>
      <c r="J27" s="175"/>
      <c r="K27" s="85"/>
      <c r="L27" s="82">
        <f>IF(OR(AND(E26="",F27&lt;&gt;""),AND(D26="",E26="",F27&lt;&gt;"")),1,0)</f>
        <v>0</v>
      </c>
      <c r="M27" s="83">
        <f>IF(I26="◄",1,0)</f>
        <v>1</v>
      </c>
      <c r="N27" s="84"/>
      <c r="O27" s="89"/>
    </row>
    <row r="28" spans="1:19" ht="17.850000000000001" customHeight="1" x14ac:dyDescent="0.2">
      <c r="C28" s="18"/>
      <c r="E28" s="135"/>
      <c r="F28" s="135"/>
      <c r="G28" s="135"/>
      <c r="H28" s="135"/>
      <c r="I28" s="17"/>
      <c r="K28" s="81"/>
      <c r="L28" s="86"/>
      <c r="M28" s="87">
        <f>M5+M10+M15+M20+M25</f>
        <v>12</v>
      </c>
      <c r="N28" s="84"/>
      <c r="O28" s="89"/>
    </row>
    <row r="29" spans="1:19" ht="20.25" customHeight="1" thickBot="1" x14ac:dyDescent="0.25">
      <c r="C29" s="43"/>
      <c r="D29" s="19"/>
      <c r="E29" s="147" t="str">
        <f>IF(M28&lt;&gt;0,"Erreur**",SUM(J5,J10,J15,J20,J25)/18*20)</f>
        <v>Erreur**</v>
      </c>
      <c r="F29" s="147"/>
      <c r="G29" s="148" t="s">
        <v>8</v>
      </c>
      <c r="H29" s="148"/>
      <c r="I29" s="20"/>
      <c r="K29" s="81"/>
      <c r="L29" s="88"/>
      <c r="M29" s="83"/>
      <c r="N29" s="84"/>
      <c r="P29" s="37"/>
      <c r="Q29" s="38"/>
      <c r="S29" s="39"/>
    </row>
    <row r="30" spans="1:19" ht="20.25" customHeight="1" thickBot="1" x14ac:dyDescent="0.25">
      <c r="C30" s="12" t="s">
        <v>9</v>
      </c>
      <c r="D30" s="19"/>
      <c r="E30" s="149"/>
      <c r="F30" s="150"/>
      <c r="G30" s="151" t="s">
        <v>2</v>
      </c>
      <c r="H30" s="152"/>
      <c r="I30" s="22"/>
      <c r="K30" s="81"/>
      <c r="L30" s="82"/>
      <c r="M30" s="83"/>
      <c r="N30" s="84"/>
      <c r="P30" s="8" t="s">
        <v>18</v>
      </c>
    </row>
    <row r="31" spans="1:19" ht="14.1" customHeight="1" x14ac:dyDescent="0.2">
      <c r="A31" s="153" t="s">
        <v>10</v>
      </c>
      <c r="B31" s="153"/>
      <c r="C31" s="153"/>
      <c r="D31" s="153"/>
      <c r="E31" s="153"/>
      <c r="F31" s="153"/>
      <c r="G31" s="153"/>
      <c r="H31" s="153"/>
      <c r="I31" s="22"/>
      <c r="J31" s="23"/>
    </row>
    <row r="32" spans="1:19" ht="14.1" customHeight="1" thickBot="1" x14ac:dyDescent="0.25">
      <c r="A32" s="161" t="s">
        <v>40</v>
      </c>
      <c r="B32" s="161"/>
      <c r="C32" s="161"/>
      <c r="D32" s="161"/>
      <c r="E32" s="161"/>
      <c r="F32" s="161"/>
      <c r="G32" s="161"/>
      <c r="H32" s="161"/>
      <c r="I32" s="21"/>
    </row>
    <row r="33" spans="1:19" ht="15" customHeight="1" x14ac:dyDescent="0.2">
      <c r="A33" s="154" t="s">
        <v>11</v>
      </c>
      <c r="B33" s="155"/>
      <c r="C33" s="156"/>
      <c r="D33" s="156"/>
      <c r="E33" s="156"/>
      <c r="F33" s="156"/>
      <c r="G33" s="156"/>
      <c r="H33" s="157"/>
      <c r="I33" s="24"/>
    </row>
    <row r="34" spans="1:19" ht="45.75" customHeight="1" thickBot="1" x14ac:dyDescent="0.25">
      <c r="A34" s="158"/>
      <c r="B34" s="159"/>
      <c r="C34" s="159"/>
      <c r="D34" s="159"/>
      <c r="E34" s="159"/>
      <c r="F34" s="159"/>
      <c r="G34" s="159"/>
      <c r="H34" s="160"/>
      <c r="I34" s="25"/>
    </row>
    <row r="35" spans="1:19" ht="7.5" customHeight="1" thickBot="1" x14ac:dyDescent="0.25">
      <c r="A35" s="25"/>
      <c r="B35" s="26"/>
      <c r="C35" s="26"/>
      <c r="D35" s="27"/>
      <c r="E35" s="27"/>
      <c r="F35" s="27"/>
      <c r="G35" s="27"/>
      <c r="H35" s="27"/>
      <c r="I35" s="28"/>
    </row>
    <row r="36" spans="1:19" ht="12.75" customHeight="1" x14ac:dyDescent="0.2">
      <c r="A36" s="145" t="s">
        <v>12</v>
      </c>
      <c r="B36" s="145"/>
      <c r="C36" s="29" t="s">
        <v>13</v>
      </c>
      <c r="D36" s="30"/>
      <c r="E36" s="146" t="s">
        <v>14</v>
      </c>
      <c r="F36" s="146"/>
      <c r="G36" s="146"/>
      <c r="H36" s="146"/>
      <c r="I36" s="31"/>
    </row>
    <row r="37" spans="1:19" ht="30.75" customHeight="1" thickBot="1" x14ac:dyDescent="0.25">
      <c r="A37" s="142"/>
      <c r="B37" s="142"/>
      <c r="C37" s="32"/>
      <c r="E37" s="143"/>
      <c r="F37" s="143"/>
      <c r="G37" s="143"/>
      <c r="H37" s="143"/>
      <c r="I37" s="33"/>
    </row>
    <row r="38" spans="1:19" ht="30.75" customHeight="1" x14ac:dyDescent="0.2">
      <c r="A38" s="142"/>
      <c r="B38" s="142"/>
      <c r="C38" s="32"/>
    </row>
    <row r="39" spans="1:19" ht="30.75" customHeight="1" x14ac:dyDescent="0.2">
      <c r="A39" s="144"/>
      <c r="B39" s="144"/>
      <c r="C39" s="32"/>
    </row>
    <row r="40" spans="1:19" ht="30.75" customHeight="1" x14ac:dyDescent="0.2">
      <c r="A40" s="142"/>
      <c r="B40" s="142"/>
      <c r="C40" s="32"/>
    </row>
    <row r="41" spans="1:19" s="7" customFormat="1" ht="30.75" customHeight="1" thickBot="1" x14ac:dyDescent="0.25">
      <c r="A41" s="140"/>
      <c r="B41" s="140"/>
      <c r="C41" s="34"/>
      <c r="D41" s="4"/>
      <c r="E41" s="141"/>
      <c r="F41" s="141"/>
      <c r="G41" s="141"/>
      <c r="H41" s="141"/>
      <c r="I41" s="35"/>
      <c r="K41" s="48"/>
      <c r="L41" s="47"/>
      <c r="M41" s="49"/>
      <c r="N41" s="50"/>
      <c r="O41" s="8"/>
      <c r="P41" s="8"/>
      <c r="Q41" s="9"/>
      <c r="R41" s="10"/>
      <c r="S41" s="10"/>
    </row>
  </sheetData>
  <mergeCells count="56">
    <mergeCell ref="D2:J2"/>
    <mergeCell ref="D3:J3"/>
    <mergeCell ref="A4:B4"/>
    <mergeCell ref="A5:B9"/>
    <mergeCell ref="D5:H5"/>
    <mergeCell ref="J5:J9"/>
    <mergeCell ref="I6:I9"/>
    <mergeCell ref="N6:N9"/>
    <mergeCell ref="C7:E7"/>
    <mergeCell ref="C8:F8"/>
    <mergeCell ref="C9:G9"/>
    <mergeCell ref="A10:B14"/>
    <mergeCell ref="C10:H10"/>
    <mergeCell ref="J10:J14"/>
    <mergeCell ref="I11:I14"/>
    <mergeCell ref="C12:E12"/>
    <mergeCell ref="C13:F13"/>
    <mergeCell ref="A31:H31"/>
    <mergeCell ref="C14:G14"/>
    <mergeCell ref="A15:B19"/>
    <mergeCell ref="C15:H15"/>
    <mergeCell ref="J15:J19"/>
    <mergeCell ref="I16:I19"/>
    <mergeCell ref="C17:E17"/>
    <mergeCell ref="C18:F18"/>
    <mergeCell ref="C19:G19"/>
    <mergeCell ref="E28:H28"/>
    <mergeCell ref="E29:F29"/>
    <mergeCell ref="G29:H29"/>
    <mergeCell ref="E30:F30"/>
    <mergeCell ref="G30:H30"/>
    <mergeCell ref="A20:B24"/>
    <mergeCell ref="C20:H20"/>
    <mergeCell ref="A41:B41"/>
    <mergeCell ref="E41:H41"/>
    <mergeCell ref="A32:H32"/>
    <mergeCell ref="A33:B33"/>
    <mergeCell ref="C33:H33"/>
    <mergeCell ref="A34:H34"/>
    <mergeCell ref="A36:B36"/>
    <mergeCell ref="E36:H36"/>
    <mergeCell ref="A37:B37"/>
    <mergeCell ref="E37:H37"/>
    <mergeCell ref="A38:B38"/>
    <mergeCell ref="A39:B39"/>
    <mergeCell ref="A40:B40"/>
    <mergeCell ref="J20:J24"/>
    <mergeCell ref="I21:I24"/>
    <mergeCell ref="C22:E22"/>
    <mergeCell ref="C23:F23"/>
    <mergeCell ref="C24:G24"/>
    <mergeCell ref="C25:H25"/>
    <mergeCell ref="C27:E27"/>
    <mergeCell ref="A25:B27"/>
    <mergeCell ref="J25:J27"/>
    <mergeCell ref="I26:I27"/>
  </mergeCells>
  <conditionalFormatting sqref="I6 I11 I16">
    <cfRule type="cellIs" dxfId="2" priority="3" operator="equal">
      <formula>$N$1</formula>
    </cfRule>
  </conditionalFormatting>
  <conditionalFormatting sqref="I21">
    <cfRule type="cellIs" dxfId="1" priority="2" operator="equal">
      <formula>$N$1</formula>
    </cfRule>
  </conditionalFormatting>
  <conditionalFormatting sqref="I26">
    <cfRule type="cellIs" dxfId="0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0 M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abSelected="1" zoomScale="80" zoomScaleNormal="80" workbookViewId="0">
      <selection activeCell="G3" sqref="G3:H3"/>
    </sheetView>
  </sheetViews>
  <sheetFormatPr baseColWidth="10" defaultRowHeight="12.75" x14ac:dyDescent="0.2"/>
  <cols>
    <col min="1" max="1" width="10.28515625" customWidth="1"/>
    <col min="2" max="2" width="33.85546875" customWidth="1"/>
    <col min="3" max="3" width="6.85546875" customWidth="1"/>
    <col min="4" max="4" width="41.85546875" customWidth="1"/>
    <col min="5" max="5" width="15.85546875" customWidth="1"/>
    <col min="6" max="6" width="13" customWidth="1"/>
  </cols>
  <sheetData>
    <row r="1" spans="1:9" x14ac:dyDescent="0.2">
      <c r="A1" s="221"/>
      <c r="B1" s="221"/>
      <c r="C1" s="221"/>
      <c r="D1" s="221"/>
      <c r="E1" s="221"/>
      <c r="F1" s="221"/>
      <c r="G1" s="221"/>
      <c r="H1" s="221"/>
    </row>
    <row r="2" spans="1:9" ht="18.75" customHeight="1" x14ac:dyDescent="0.2">
      <c r="A2" s="249" t="s">
        <v>87</v>
      </c>
      <c r="B2" s="249"/>
      <c r="C2" s="223" t="s">
        <v>88</v>
      </c>
      <c r="D2" s="250"/>
      <c r="E2" s="222"/>
      <c r="F2" s="275" t="s">
        <v>44</v>
      </c>
      <c r="G2" s="270"/>
      <c r="H2" s="213"/>
    </row>
    <row r="3" spans="1:9" ht="36.75" customHeight="1" x14ac:dyDescent="0.2">
      <c r="A3" s="248"/>
      <c r="B3" s="248"/>
      <c r="C3" s="223"/>
      <c r="D3" s="250"/>
      <c r="E3" s="222"/>
      <c r="F3" s="209" t="s">
        <v>90</v>
      </c>
      <c r="G3" s="210"/>
      <c r="H3" s="204"/>
    </row>
    <row r="4" spans="1:9" ht="36.75" customHeight="1" x14ac:dyDescent="0.2">
      <c r="A4" s="248"/>
      <c r="B4" s="248"/>
      <c r="C4" s="223"/>
      <c r="D4" s="250"/>
      <c r="E4" s="224"/>
      <c r="F4" s="211" t="s">
        <v>47</v>
      </c>
      <c r="G4" s="212"/>
      <c r="H4" s="206"/>
    </row>
    <row r="5" spans="1:9" ht="16.5" customHeight="1" x14ac:dyDescent="0.2">
      <c r="A5" s="248"/>
      <c r="B5" s="271"/>
      <c r="C5" s="208" t="s">
        <v>89</v>
      </c>
      <c r="D5" s="207"/>
      <c r="E5" s="267" t="s">
        <v>91</v>
      </c>
      <c r="F5" s="266"/>
      <c r="G5" s="268" t="s">
        <v>92</v>
      </c>
      <c r="H5" s="269"/>
    </row>
    <row r="6" spans="1:9" x14ac:dyDescent="0.2">
      <c r="A6" s="248"/>
      <c r="B6" s="271"/>
      <c r="C6" s="203"/>
      <c r="D6" s="204"/>
      <c r="E6" s="220" t="s">
        <v>51</v>
      </c>
      <c r="F6" s="220" t="s">
        <v>52</v>
      </c>
      <c r="G6" s="214"/>
      <c r="H6" s="215"/>
    </row>
    <row r="7" spans="1:9" ht="45.75" customHeight="1" x14ac:dyDescent="0.2">
      <c r="A7" s="248"/>
      <c r="B7" s="271"/>
      <c r="C7" s="203"/>
      <c r="D7" s="204"/>
      <c r="E7" s="221"/>
      <c r="F7" s="221"/>
      <c r="G7" s="216"/>
      <c r="H7" s="217"/>
    </row>
    <row r="8" spans="1:9" x14ac:dyDescent="0.2">
      <c r="A8" s="258" t="s">
        <v>99</v>
      </c>
      <c r="B8" s="272"/>
      <c r="C8" s="203"/>
      <c r="D8" s="204"/>
      <c r="E8" s="273" t="s">
        <v>93</v>
      </c>
      <c r="F8" s="259"/>
      <c r="G8" s="259"/>
      <c r="H8" s="259"/>
    </row>
    <row r="9" spans="1:9" x14ac:dyDescent="0.2">
      <c r="A9" s="258"/>
      <c r="B9" s="272"/>
      <c r="C9" s="203"/>
      <c r="D9" s="204"/>
      <c r="E9" s="260" t="s">
        <v>94</v>
      </c>
      <c r="F9" s="225"/>
      <c r="G9" s="225"/>
      <c r="H9" s="226"/>
    </row>
    <row r="10" spans="1:9" x14ac:dyDescent="0.2">
      <c r="A10" s="258"/>
      <c r="B10" s="272"/>
      <c r="C10" s="203"/>
      <c r="D10" s="204"/>
      <c r="E10" s="260" t="s">
        <v>95</v>
      </c>
      <c r="F10" s="225"/>
      <c r="G10" s="225"/>
      <c r="H10" s="226"/>
    </row>
    <row r="11" spans="1:9" x14ac:dyDescent="0.2">
      <c r="A11" s="258"/>
      <c r="B11" s="272"/>
      <c r="C11" s="203"/>
      <c r="D11" s="204"/>
      <c r="E11" s="261" t="s">
        <v>96</v>
      </c>
      <c r="F11" s="261"/>
      <c r="G11" s="262"/>
      <c r="H11" s="263"/>
    </row>
    <row r="12" spans="1:9" ht="15.75" x14ac:dyDescent="0.25">
      <c r="A12" s="258"/>
      <c r="B12" s="272"/>
      <c r="C12" s="203"/>
      <c r="D12" s="204"/>
      <c r="E12" s="274" t="s">
        <v>97</v>
      </c>
      <c r="F12" s="218"/>
      <c r="G12" s="218"/>
      <c r="H12" s="219"/>
    </row>
    <row r="13" spans="1:9" x14ac:dyDescent="0.2">
      <c r="A13" s="258"/>
      <c r="B13" s="272"/>
      <c r="C13" s="203"/>
      <c r="D13" s="204"/>
      <c r="E13" s="220"/>
      <c r="F13" s="220"/>
      <c r="G13" s="220"/>
      <c r="H13" s="215"/>
    </row>
    <row r="14" spans="1:9" x14ac:dyDescent="0.2">
      <c r="A14" s="258"/>
      <c r="B14" s="272"/>
      <c r="C14" s="205"/>
      <c r="D14" s="206"/>
      <c r="E14" s="221" t="s">
        <v>98</v>
      </c>
      <c r="F14" s="221"/>
      <c r="G14" s="221"/>
      <c r="H14" s="217"/>
    </row>
    <row r="15" spans="1:9" ht="15" x14ac:dyDescent="0.25">
      <c r="A15" s="227" t="s">
        <v>100</v>
      </c>
      <c r="B15" s="227"/>
      <c r="C15" s="264" t="s">
        <v>101</v>
      </c>
      <c r="D15" s="264"/>
      <c r="E15" s="264" t="s">
        <v>102</v>
      </c>
      <c r="F15" s="264"/>
      <c r="G15" s="264"/>
      <c r="H15" s="265" t="s">
        <v>5</v>
      </c>
      <c r="I15" s="246"/>
    </row>
    <row r="16" spans="1:9" ht="25.5" customHeight="1" x14ac:dyDescent="0.2">
      <c r="A16" s="231" t="s">
        <v>103</v>
      </c>
      <c r="B16" s="232" t="s">
        <v>104</v>
      </c>
      <c r="C16" s="229" t="s">
        <v>105</v>
      </c>
      <c r="D16" s="230" t="s">
        <v>106</v>
      </c>
      <c r="E16" s="97" t="s">
        <v>117</v>
      </c>
      <c r="F16" s="97"/>
      <c r="G16" s="97"/>
      <c r="H16" s="236" t="s">
        <v>131</v>
      </c>
    </row>
    <row r="17" spans="1:9" x14ac:dyDescent="0.2">
      <c r="A17" s="231"/>
      <c r="B17" s="232"/>
      <c r="C17" s="229" t="s">
        <v>107</v>
      </c>
      <c r="D17" s="230" t="s">
        <v>108</v>
      </c>
      <c r="E17" s="97"/>
      <c r="F17" s="97"/>
      <c r="G17" s="97"/>
      <c r="H17" s="236"/>
    </row>
    <row r="18" spans="1:9" x14ac:dyDescent="0.2">
      <c r="A18" s="231"/>
      <c r="B18" s="232"/>
      <c r="C18" s="229" t="s">
        <v>109</v>
      </c>
      <c r="D18" s="230" t="s">
        <v>110</v>
      </c>
      <c r="E18" s="97"/>
      <c r="F18" s="97"/>
      <c r="G18" s="97"/>
      <c r="H18" s="236"/>
    </row>
    <row r="19" spans="1:9" x14ac:dyDescent="0.2">
      <c r="A19" s="231"/>
      <c r="B19" s="232"/>
      <c r="C19" s="229" t="s">
        <v>111</v>
      </c>
      <c r="D19" s="230" t="s">
        <v>112</v>
      </c>
      <c r="E19" s="97"/>
      <c r="F19" s="97"/>
      <c r="G19" s="97"/>
      <c r="H19" s="236"/>
    </row>
    <row r="20" spans="1:9" ht="25.5" x14ac:dyDescent="0.2">
      <c r="A20" s="231"/>
      <c r="B20" s="232"/>
      <c r="C20" s="229" t="s">
        <v>113</v>
      </c>
      <c r="D20" s="230" t="s">
        <v>114</v>
      </c>
      <c r="E20" s="97"/>
      <c r="F20" s="97"/>
      <c r="G20" s="97"/>
      <c r="H20" s="236"/>
    </row>
    <row r="21" spans="1:9" x14ac:dyDescent="0.2">
      <c r="A21" s="231"/>
      <c r="B21" s="232"/>
      <c r="C21" s="229" t="s">
        <v>115</v>
      </c>
      <c r="D21" s="230" t="s">
        <v>116</v>
      </c>
      <c r="E21" s="97"/>
      <c r="F21" s="97"/>
      <c r="G21" s="97"/>
      <c r="H21" s="236"/>
    </row>
    <row r="22" spans="1:9" ht="38.25" customHeight="1" x14ac:dyDescent="0.2">
      <c r="A22" s="231" t="s">
        <v>118</v>
      </c>
      <c r="B22" s="235" t="s">
        <v>119</v>
      </c>
      <c r="C22" s="233" t="s">
        <v>120</v>
      </c>
      <c r="D22" s="234" t="s">
        <v>121</v>
      </c>
      <c r="E22" s="232" t="s">
        <v>124</v>
      </c>
      <c r="F22" s="232"/>
      <c r="G22" s="232"/>
      <c r="H22" s="244" t="s">
        <v>131</v>
      </c>
      <c r="I22" s="242"/>
    </row>
    <row r="23" spans="1:9" x14ac:dyDescent="0.2">
      <c r="A23" s="231"/>
      <c r="B23" s="235"/>
      <c r="C23" s="229" t="s">
        <v>122</v>
      </c>
      <c r="D23" s="230" t="s">
        <v>123</v>
      </c>
      <c r="E23" s="232"/>
      <c r="F23" s="232"/>
      <c r="G23" s="232"/>
      <c r="H23" s="244"/>
      <c r="I23" s="242"/>
    </row>
    <row r="24" spans="1:9" ht="30" customHeight="1" x14ac:dyDescent="0.2">
      <c r="A24" s="238" t="s">
        <v>125</v>
      </c>
      <c r="B24" s="239" t="s">
        <v>126</v>
      </c>
      <c r="C24" s="240" t="s">
        <v>127</v>
      </c>
      <c r="D24" s="241" t="s">
        <v>128</v>
      </c>
      <c r="E24" s="97" t="s">
        <v>129</v>
      </c>
      <c r="F24" s="97"/>
      <c r="G24" s="97"/>
      <c r="H24" s="245" t="s">
        <v>130</v>
      </c>
      <c r="I24" s="243"/>
    </row>
    <row r="25" spans="1:9" ht="30" customHeight="1" x14ac:dyDescent="0.2">
      <c r="A25" s="251"/>
      <c r="B25" s="247"/>
      <c r="C25" s="252"/>
      <c r="D25" s="253"/>
      <c r="E25" s="254"/>
      <c r="F25" s="254"/>
      <c r="G25" s="254"/>
      <c r="H25" s="255"/>
      <c r="I25" s="243"/>
    </row>
    <row r="26" spans="1:9" x14ac:dyDescent="0.2">
      <c r="I26" s="220"/>
    </row>
    <row r="27" spans="1:9" ht="15" x14ac:dyDescent="0.25">
      <c r="A27" s="227" t="s">
        <v>100</v>
      </c>
      <c r="B27" s="227"/>
      <c r="C27" s="227" t="s">
        <v>101</v>
      </c>
      <c r="D27" s="227"/>
      <c r="E27" s="227" t="s">
        <v>102</v>
      </c>
      <c r="F27" s="227"/>
      <c r="G27" s="227"/>
      <c r="H27" s="228" t="s">
        <v>5</v>
      </c>
      <c r="I27" s="246"/>
    </row>
    <row r="28" spans="1:9" ht="39" customHeight="1" x14ac:dyDescent="0.2">
      <c r="A28" s="238" t="s">
        <v>135</v>
      </c>
      <c r="B28" s="230" t="s">
        <v>134</v>
      </c>
      <c r="C28" s="229" t="s">
        <v>127</v>
      </c>
      <c r="D28" s="230" t="s">
        <v>132</v>
      </c>
      <c r="E28" s="97" t="s">
        <v>133</v>
      </c>
      <c r="F28" s="97"/>
      <c r="G28" s="97"/>
      <c r="H28" s="237" t="s">
        <v>130</v>
      </c>
    </row>
    <row r="29" spans="1:9" x14ac:dyDescent="0.2">
      <c r="A29" s="231" t="s">
        <v>136</v>
      </c>
      <c r="B29" s="232" t="s">
        <v>137</v>
      </c>
      <c r="C29" s="233" t="s">
        <v>138</v>
      </c>
      <c r="D29" s="234" t="s">
        <v>139</v>
      </c>
      <c r="E29" s="232" t="s">
        <v>140</v>
      </c>
      <c r="F29" s="232"/>
      <c r="G29" s="232"/>
      <c r="H29" s="236" t="s">
        <v>131</v>
      </c>
    </row>
    <row r="30" spans="1:9" ht="38.25" x14ac:dyDescent="0.2">
      <c r="A30" s="231"/>
      <c r="B30" s="232"/>
      <c r="C30" s="233" t="s">
        <v>120</v>
      </c>
      <c r="D30" s="234" t="s">
        <v>121</v>
      </c>
      <c r="E30" s="232"/>
      <c r="F30" s="232"/>
      <c r="G30" s="232"/>
      <c r="H30" s="236"/>
    </row>
    <row r="31" spans="1:9" x14ac:dyDescent="0.2">
      <c r="A31" s="231"/>
      <c r="B31" s="232"/>
      <c r="C31" s="233" t="s">
        <v>122</v>
      </c>
      <c r="D31" s="234" t="s">
        <v>123</v>
      </c>
      <c r="E31" s="232"/>
      <c r="F31" s="232"/>
      <c r="G31" s="232"/>
      <c r="H31" s="236"/>
    </row>
    <row r="32" spans="1:9" ht="58.5" customHeight="1" x14ac:dyDescent="0.2">
      <c r="A32" s="238" t="s">
        <v>141</v>
      </c>
      <c r="B32" s="230" t="s">
        <v>142</v>
      </c>
      <c r="C32" s="229" t="s">
        <v>143</v>
      </c>
      <c r="D32" s="230" t="s">
        <v>144</v>
      </c>
      <c r="E32" s="97" t="s">
        <v>145</v>
      </c>
      <c r="F32" s="97"/>
      <c r="G32" s="97"/>
      <c r="H32" s="237" t="s">
        <v>131</v>
      </c>
    </row>
    <row r="33" spans="1:9" ht="96.75" customHeight="1" x14ac:dyDescent="0.2">
      <c r="A33" s="238" t="s">
        <v>147</v>
      </c>
      <c r="B33" s="230" t="s">
        <v>148</v>
      </c>
      <c r="C33" s="229" t="s">
        <v>149</v>
      </c>
      <c r="D33" s="230" t="s">
        <v>150</v>
      </c>
      <c r="E33" s="232" t="s">
        <v>151</v>
      </c>
      <c r="F33" s="232"/>
      <c r="G33" s="232"/>
      <c r="H33" s="237" t="s">
        <v>152</v>
      </c>
    </row>
    <row r="34" spans="1:9" ht="38.25" customHeight="1" x14ac:dyDescent="0.2">
      <c r="A34" s="231" t="s">
        <v>146</v>
      </c>
      <c r="B34" s="232" t="s">
        <v>153</v>
      </c>
      <c r="C34" s="248" t="s">
        <v>154</v>
      </c>
      <c r="D34" s="232" t="s">
        <v>155</v>
      </c>
      <c r="E34" s="232" t="s">
        <v>156</v>
      </c>
      <c r="F34" s="232"/>
      <c r="G34" s="232"/>
      <c r="H34" s="244" t="s">
        <v>130</v>
      </c>
      <c r="I34" s="242"/>
    </row>
    <row r="35" spans="1:9" x14ac:dyDescent="0.2">
      <c r="A35" s="231"/>
      <c r="B35" s="232"/>
      <c r="C35" s="248"/>
      <c r="D35" s="232"/>
      <c r="E35" s="232"/>
      <c r="F35" s="232"/>
      <c r="G35" s="232"/>
      <c r="H35" s="244"/>
      <c r="I35" s="242"/>
    </row>
    <row r="36" spans="1:9" ht="30" customHeight="1" x14ac:dyDescent="0.2">
      <c r="A36" s="231" t="s">
        <v>157</v>
      </c>
      <c r="B36" s="232" t="s">
        <v>158</v>
      </c>
      <c r="C36" s="240" t="s">
        <v>159</v>
      </c>
      <c r="D36" s="234" t="s">
        <v>160</v>
      </c>
      <c r="E36" s="256" t="s">
        <v>161</v>
      </c>
      <c r="F36" s="256"/>
      <c r="G36" s="256"/>
      <c r="H36" s="244" t="s">
        <v>130</v>
      </c>
      <c r="I36" s="243"/>
    </row>
    <row r="37" spans="1:9" x14ac:dyDescent="0.2">
      <c r="A37" s="231"/>
      <c r="B37" s="232"/>
      <c r="C37" s="238" t="s">
        <v>143</v>
      </c>
      <c r="D37" s="234" t="s">
        <v>144</v>
      </c>
      <c r="E37" s="256"/>
      <c r="F37" s="256"/>
      <c r="G37" s="256"/>
      <c r="H37" s="244"/>
    </row>
    <row r="38" spans="1:9" ht="25.5" x14ac:dyDescent="0.2">
      <c r="A38" s="231"/>
      <c r="B38" s="232"/>
      <c r="C38" s="238" t="s">
        <v>149</v>
      </c>
      <c r="D38" s="234" t="s">
        <v>150</v>
      </c>
      <c r="E38" s="256"/>
      <c r="F38" s="256"/>
      <c r="G38" s="256"/>
      <c r="H38" s="244"/>
    </row>
    <row r="39" spans="1:9" x14ac:dyDescent="0.2">
      <c r="A39" s="231"/>
      <c r="B39" s="232"/>
      <c r="C39" s="238" t="s">
        <v>143</v>
      </c>
      <c r="D39" s="234" t="s">
        <v>144</v>
      </c>
      <c r="E39" s="256"/>
      <c r="F39" s="256"/>
      <c r="G39" s="256"/>
      <c r="H39" s="244"/>
    </row>
    <row r="40" spans="1:9" ht="25.5" x14ac:dyDescent="0.2">
      <c r="A40" s="231" t="s">
        <v>162</v>
      </c>
      <c r="B40" s="235" t="s">
        <v>163</v>
      </c>
      <c r="C40" s="233" t="s">
        <v>149</v>
      </c>
      <c r="D40" s="234" t="s">
        <v>150</v>
      </c>
      <c r="E40" s="256" t="s">
        <v>166</v>
      </c>
      <c r="F40" s="257"/>
      <c r="G40" s="257"/>
      <c r="H40" s="236" t="s">
        <v>130</v>
      </c>
    </row>
    <row r="41" spans="1:9" ht="28.5" customHeight="1" x14ac:dyDescent="0.2">
      <c r="A41" s="231"/>
      <c r="B41" s="235"/>
      <c r="C41" s="233" t="s">
        <v>164</v>
      </c>
      <c r="D41" s="234" t="s">
        <v>165</v>
      </c>
      <c r="E41" s="257"/>
      <c r="F41" s="257"/>
      <c r="G41" s="257"/>
      <c r="H41" s="236"/>
    </row>
    <row r="42" spans="1:9" ht="24" customHeight="1" x14ac:dyDescent="0.2">
      <c r="A42" s="231"/>
      <c r="B42" s="235"/>
      <c r="C42" s="233" t="s">
        <v>143</v>
      </c>
      <c r="D42" s="234" t="s">
        <v>144</v>
      </c>
      <c r="E42" s="257"/>
      <c r="F42" s="257"/>
      <c r="G42" s="257"/>
      <c r="H42" s="236"/>
    </row>
    <row r="43" spans="1:9" ht="16.5" customHeight="1" x14ac:dyDescent="0.2">
      <c r="A43" s="231" t="s">
        <v>167</v>
      </c>
      <c r="B43" s="235" t="s">
        <v>168</v>
      </c>
      <c r="C43" s="229" t="s">
        <v>127</v>
      </c>
      <c r="D43" s="230" t="s">
        <v>132</v>
      </c>
      <c r="E43" s="256" t="s">
        <v>169</v>
      </c>
      <c r="F43" s="257"/>
      <c r="G43" s="257"/>
      <c r="H43" s="236" t="s">
        <v>130</v>
      </c>
    </row>
    <row r="44" spans="1:9" ht="28.5" customHeight="1" x14ac:dyDescent="0.2">
      <c r="A44" s="231"/>
      <c r="B44" s="235"/>
      <c r="C44" s="233" t="s">
        <v>149</v>
      </c>
      <c r="D44" s="234" t="s">
        <v>150</v>
      </c>
      <c r="E44" s="257"/>
      <c r="F44" s="257"/>
      <c r="G44" s="257"/>
      <c r="H44" s="236"/>
    </row>
    <row r="45" spans="1:9" ht="18.75" customHeight="1" x14ac:dyDescent="0.2">
      <c r="A45" s="231"/>
      <c r="B45" s="235"/>
      <c r="C45" s="233" t="s">
        <v>143</v>
      </c>
      <c r="D45" s="234" t="s">
        <v>144</v>
      </c>
      <c r="E45" s="257"/>
      <c r="F45" s="257"/>
      <c r="G45" s="257"/>
      <c r="H45" s="236"/>
    </row>
  </sheetData>
  <mergeCells count="56">
    <mergeCell ref="A40:A42"/>
    <mergeCell ref="B40:B42"/>
    <mergeCell ref="E40:G42"/>
    <mergeCell ref="H40:H42"/>
    <mergeCell ref="A43:A45"/>
    <mergeCell ref="B43:B45"/>
    <mergeCell ref="E43:G45"/>
    <mergeCell ref="H43:H45"/>
    <mergeCell ref="B29:B31"/>
    <mergeCell ref="E29:G31"/>
    <mergeCell ref="H29:H31"/>
    <mergeCell ref="E32:G32"/>
    <mergeCell ref="E33:G33"/>
    <mergeCell ref="C34:C35"/>
    <mergeCell ref="D34:D35"/>
    <mergeCell ref="A34:A35"/>
    <mergeCell ref="B34:B35"/>
    <mergeCell ref="E34:G35"/>
    <mergeCell ref="H34:H35"/>
    <mergeCell ref="I34:I35"/>
    <mergeCell ref="A36:A39"/>
    <mergeCell ref="B36:B39"/>
    <mergeCell ref="E36:G39"/>
    <mergeCell ref="H36:H39"/>
    <mergeCell ref="H22:H23"/>
    <mergeCell ref="A27:B27"/>
    <mergeCell ref="C27:D27"/>
    <mergeCell ref="E27:G27"/>
    <mergeCell ref="E28:G28"/>
    <mergeCell ref="A29:A31"/>
    <mergeCell ref="A22:A23"/>
    <mergeCell ref="B22:B23"/>
    <mergeCell ref="I22:I23"/>
    <mergeCell ref="E16:G21"/>
    <mergeCell ref="E22:G23"/>
    <mergeCell ref="E24:G24"/>
    <mergeCell ref="H16:H21"/>
    <mergeCell ref="A15:B15"/>
    <mergeCell ref="C15:D15"/>
    <mergeCell ref="E15:G15"/>
    <mergeCell ref="A16:A21"/>
    <mergeCell ref="B16:B21"/>
    <mergeCell ref="F9:H9"/>
    <mergeCell ref="F10:H10"/>
    <mergeCell ref="C6:D14"/>
    <mergeCell ref="A2:B7"/>
    <mergeCell ref="A8:B14"/>
    <mergeCell ref="E11:F11"/>
    <mergeCell ref="F2:H2"/>
    <mergeCell ref="G3:H3"/>
    <mergeCell ref="G4:H4"/>
    <mergeCell ref="E5:F5"/>
    <mergeCell ref="G5:H5"/>
    <mergeCell ref="E8:H8"/>
    <mergeCell ref="C5:D5"/>
    <mergeCell ref="C2:E4"/>
  </mergeCells>
  <pageMargins left="0.7" right="0.7" top="0.75" bottom="0.75" header="0.3" footer="0.3"/>
  <pageSetup paperSize="9" scale="61" orientation="portrait" verticalDpi="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Identification projet</vt:lpstr>
      <vt:lpstr>Notation Sit1 candidat</vt:lpstr>
      <vt:lpstr>Notation Sit2 candidat</vt:lpstr>
      <vt:lpstr>Feuil1</vt:lpstr>
      <vt:lpstr>Feuil1!Zone_d_impression</vt:lpstr>
      <vt:lpstr>'Notation Sit1 candidat'!Zone_d_impression</vt:lpstr>
      <vt:lpstr>'Notation Sit2 candidat'!Zone_d_impression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2016-01-22T19:49:13Z</dcterms:modified>
</cp:coreProperties>
</file>