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edrick\Documents\Developp\pysequence\referentiels\"/>
    </mc:Choice>
  </mc:AlternateContent>
  <xr:revisionPtr revIDLastSave="0" documentId="13_ncr:1_{DA06489E-9821-4AB9-9F9F-224E03449D90}" xr6:coauthVersionLast="45" xr6:coauthVersionMax="45" xr10:uidLastSave="{00000000-0000-0000-0000-000000000000}"/>
  <bookViews>
    <workbookView xWindow="-17145" yWindow="2730" windowWidth="14400" windowHeight="10920" xr2:uid="{00000000-000D-0000-FFFF-FFFF00000000}"/>
  </bookViews>
  <sheets>
    <sheet name="Grille E3C I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2" l="1"/>
  <c r="O19" i="2"/>
  <c r="M19" i="2"/>
  <c r="I19" i="2" s="1"/>
  <c r="J19" i="2"/>
  <c r="O18" i="2"/>
  <c r="M18" i="2"/>
  <c r="I18" i="2" s="1"/>
  <c r="J18" i="2"/>
  <c r="O16" i="2"/>
  <c r="M16" i="2"/>
  <c r="I16" i="2" s="1"/>
  <c r="J16" i="2"/>
  <c r="O15" i="2"/>
  <c r="M15" i="2"/>
  <c r="I15" i="2" s="1"/>
  <c r="J15" i="2"/>
  <c r="O14" i="2"/>
  <c r="M14" i="2"/>
  <c r="I14" i="2" s="1"/>
  <c r="J14" i="2"/>
  <c r="O13" i="2"/>
  <c r="M13" i="2"/>
  <c r="I13" i="2" s="1"/>
  <c r="J13" i="2"/>
  <c r="O11" i="2"/>
  <c r="M11" i="2"/>
  <c r="I11" i="2" s="1"/>
  <c r="J11" i="2"/>
  <c r="J10" i="2" s="1"/>
  <c r="O9" i="2"/>
  <c r="M9" i="2"/>
  <c r="I9" i="2" s="1"/>
  <c r="J9" i="2"/>
  <c r="O8" i="2"/>
  <c r="M8" i="2"/>
  <c r="I8" i="2" s="1"/>
  <c r="J8" i="2"/>
  <c r="J17" i="2" l="1"/>
  <c r="E21" i="2"/>
  <c r="J12" i="2"/>
  <c r="J7" i="2"/>
</calcChain>
</file>

<file path=xl/sharedStrings.xml><?xml version="1.0" encoding="utf-8"?>
<sst xmlns="http://schemas.openxmlformats.org/spreadsheetml/2006/main" count="54" uniqueCount="54">
  <si>
    <t xml:space="preserve">SESSION </t>
  </si>
  <si>
    <t xml:space="preserve">Première STI2D - Grille d'évaluation de l'épreuve commune de contrôle continu de la spécialité innovation technologique </t>
  </si>
  <si>
    <t>Pondération</t>
  </si>
  <si>
    <t>Note brute /20</t>
  </si>
  <si>
    <t>Compétence</t>
  </si>
  <si>
    <t>Compétences évaluées</t>
  </si>
  <si>
    <r>
      <t xml:space="preserve">Critères d'évaluation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</si>
  <si>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3/3</t>
  </si>
  <si>
    <t>Critère</t>
  </si>
  <si>
    <t>Barème /20</t>
  </si>
  <si>
    <t>O2 - Identifier les éléments influents du développement d'un produit</t>
  </si>
  <si>
    <t>/4</t>
  </si>
  <si>
    <t>CO2.1</t>
  </si>
  <si>
    <t>Décoder le cahier des charges d'un produit, participer, si besoin, à sa modification</t>
  </si>
  <si>
    <t>Les critères du cahier des charges sont explicités et les principaux points de vigilance relatifs au projet sont identifiés au regard du besoin</t>
  </si>
  <si>
    <t>CO2.2</t>
  </si>
  <si>
    <t>Evaluer la compétitivité d'un produit d'un point du vue technique et économique</t>
  </si>
  <si>
    <t>Les principaux paramètres de compétitivité du produit (innovation, contraintes environnementales, sociétales et économiques…) sont identifiés</t>
  </si>
  <si>
    <t>O4 - Communiquer une idée, un principe ou une solution technique, un projet y compris en langue étrangère</t>
  </si>
  <si>
    <t>/3</t>
  </si>
  <si>
    <t>CO4.1</t>
  </si>
  <si>
    <t>Décrire une idée, un principe, une solution, un projet en utilisant des outils de représentation adaptés</t>
  </si>
  <si>
    <t>La présentation est synthétique et s'appuie sur des outils pertinents</t>
  </si>
  <si>
    <t>O5 - Imaginer une solution, répondre à un besoin.</t>
  </si>
  <si>
    <t>/8</t>
  </si>
  <si>
    <t>CO5.2</t>
  </si>
  <si>
    <t>Identifier et justifier un problème technique à partir de l'analyse globale d'un produit (approche matière-énergie-information)</t>
  </si>
  <si>
    <t xml:space="preserve">Les problèmes techniques proposés sont en lien avec le besoin exprimé </t>
  </si>
  <si>
    <t>CO5.4</t>
  </si>
  <si>
    <t>Planifier un projet (diagramme Gantt, chemin critique) en utilisant les outils adapatés et en prenant en compte les données technico-économiques</t>
  </si>
  <si>
    <t>Les différentes phases du projet sont identifiées et présentées avec un outil adapté</t>
  </si>
  <si>
    <t>CO5.5</t>
  </si>
  <si>
    <t>Proposer des solutions à un problème technique identifié en participant à des démarches de créativité, choisir et justifier la solution retenue.</t>
  </si>
  <si>
    <t>La démarche de créativité mise en œuvre pour rechercher des solutions est présentée</t>
  </si>
  <si>
    <t>Le choix de la solution (logiciels, matériaux, constituants) retenue est argumenté au regard des performances attendues</t>
  </si>
  <si>
    <t>O7 - Expérimenter et réaliser des prototypes ou des maquettes</t>
  </si>
  <si>
    <t>/5</t>
  </si>
  <si>
    <t>CO7.1</t>
  </si>
  <si>
    <t>Réaliser et valider un prototype ou une maquette obtenus en réponse à tout ou partie du cahier des charges initial</t>
  </si>
  <si>
    <t>Les moyens mobilisés pour la réalisation du prototype sont adaptés</t>
  </si>
  <si>
    <t>Le prototype réalisé permet de valider les performances attendues</t>
  </si>
  <si>
    <t>Note brute obtenue par calcul automatique (tous les indicateurs doivent être renseignés) :</t>
  </si>
  <si>
    <t xml:space="preserve"> /20</t>
  </si>
  <si>
    <t>Note sur 20 proposée au jury* :</t>
  </si>
  <si>
    <t>/20</t>
  </si>
  <si>
    <t>* La note est arrondie au demi-point  ou, si les examinateurs le souhaitent, au point supérieur</t>
  </si>
  <si>
    <t xml:space="preserve">DATE 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</si>
  <si>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</si>
  <si>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t></t>
  </si>
  <si>
    <t>Nom et prénom du candidat</t>
  </si>
  <si>
    <t>Nom et prénom de l'évaluateur / Signature</t>
  </si>
  <si>
    <t>Appréciation globale</t>
  </si>
  <si>
    <t>VERSION PROVISOIRE</t>
  </si>
  <si>
    <t>20__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</si>
</sst>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b/>
      <sz val="12"/>
      <color indexed="12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theme="0"/>
      <name val="Arial"/>
      <family val="2"/>
    </font>
    <font>
      <i/>
      <sz val="10"/>
      <color indexed="12"/>
      <name val="Arial"/>
      <family val="2"/>
    </font>
    <font>
      <sz val="9"/>
      <color indexed="9"/>
      <name val="Arial"/>
      <family val="2"/>
    </font>
    <font>
      <i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0"/>
      <color rgb="FFFF0000"/>
      <name val="Wingdings"/>
      <charset val="2"/>
    </font>
    <font>
      <sz val="9"/>
      <color rgb="FFFF0000"/>
      <name val="Arial Narrow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2" fillId="0" borderId="0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vertical="center"/>
    </xf>
    <xf numFmtId="9" fontId="4" fillId="0" borderId="0" xfId="1" applyNumberFormat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2" fontId="6" fillId="0" borderId="0" xfId="1" applyNumberFormat="1" applyFont="1" applyBorder="1" applyAlignment="1" applyProtection="1">
      <alignment horizontal="center" vertical="center"/>
    </xf>
    <xf numFmtId="0" fontId="7" fillId="0" borderId="0" xfId="1" applyFont="1" applyBorder="1" applyAlignment="1" applyProtection="1">
      <alignment vertical="center"/>
      <protection locked="0"/>
    </xf>
    <xf numFmtId="10" fontId="7" fillId="0" borderId="0" xfId="1" applyNumberFormat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9" fillId="0" borderId="0" xfId="1" applyFont="1" applyBorder="1" applyAlignment="1" applyProtection="1">
      <alignment vertical="center"/>
    </xf>
    <xf numFmtId="0" fontId="11" fillId="0" borderId="0" xfId="1" applyFont="1" applyBorder="1" applyAlignment="1" applyProtection="1">
      <alignment vertical="center"/>
      <protection locked="0"/>
    </xf>
    <xf numFmtId="10" fontId="11" fillId="0" borderId="0" xfId="1" applyNumberFormat="1" applyFont="1" applyBorder="1" applyAlignment="1" applyProtection="1">
      <alignment vertical="center"/>
      <protection locked="0"/>
    </xf>
    <xf numFmtId="0" fontId="9" fillId="0" borderId="0" xfId="1" applyFont="1" applyBorder="1" applyAlignment="1" applyProtection="1">
      <alignment vertical="center"/>
      <protection locked="0"/>
    </xf>
    <xf numFmtId="0" fontId="9" fillId="0" borderId="0" xfId="1" applyFont="1" applyFill="1" applyBorder="1" applyAlignment="1" applyProtection="1">
      <alignment vertical="center"/>
    </xf>
    <xf numFmtId="0" fontId="9" fillId="0" borderId="0" xfId="1" applyFont="1" applyBorder="1" applyAlignment="1" applyProtection="1">
      <alignment horizontal="left" vertical="center" wrapText="1"/>
    </xf>
    <xf numFmtId="0" fontId="9" fillId="0" borderId="0" xfId="1" applyFont="1" applyBorder="1" applyAlignment="1" applyProtection="1">
      <alignment horizontal="left" vertical="center"/>
    </xf>
    <xf numFmtId="0" fontId="12" fillId="0" borderId="0" xfId="1" applyFont="1" applyBorder="1" applyAlignment="1" applyProtection="1">
      <alignment horizontal="left" vertical="center"/>
    </xf>
    <xf numFmtId="0" fontId="9" fillId="0" borderId="0" xfId="1" applyFont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vertical="center"/>
    </xf>
    <xf numFmtId="9" fontId="14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vertical="center"/>
    </xf>
    <xf numFmtId="0" fontId="16" fillId="0" borderId="0" xfId="1" applyFont="1" applyBorder="1" applyAlignment="1" applyProtection="1">
      <alignment vertical="center"/>
    </xf>
    <xf numFmtId="0" fontId="16" fillId="0" borderId="0" xfId="1" applyFont="1" applyFill="1" applyBorder="1" applyAlignment="1" applyProtection="1">
      <alignment vertical="center"/>
    </xf>
    <xf numFmtId="0" fontId="16" fillId="0" borderId="0" xfId="1" applyFont="1" applyBorder="1" applyAlignment="1" applyProtection="1">
      <alignment horizontal="left" vertical="center" wrapText="1"/>
    </xf>
    <xf numFmtId="0" fontId="16" fillId="0" borderId="0" xfId="1" applyFont="1" applyBorder="1" applyAlignment="1" applyProtection="1">
      <alignment horizontal="left" vertical="center"/>
    </xf>
    <xf numFmtId="0" fontId="17" fillId="0" borderId="0" xfId="1" applyFont="1" applyBorder="1" applyAlignment="1" applyProtection="1">
      <alignment horizontal="left" vertical="center"/>
    </xf>
    <xf numFmtId="0" fontId="16" fillId="0" borderId="0" xfId="1" applyFont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8" fillId="0" borderId="0" xfId="1" applyFont="1" applyFill="1" applyBorder="1" applyAlignment="1" applyProtection="1">
      <alignment vertical="center"/>
    </xf>
    <xf numFmtId="9" fontId="19" fillId="0" borderId="0" xfId="1" applyNumberFormat="1" applyFont="1" applyBorder="1" applyAlignment="1" applyProtection="1">
      <alignment horizontal="center" vertical="center"/>
    </xf>
    <xf numFmtId="2" fontId="20" fillId="0" borderId="0" xfId="1" applyNumberFormat="1" applyFont="1" applyFill="1" applyBorder="1" applyAlignment="1" applyProtection="1">
      <alignment vertical="center" wrapText="1"/>
    </xf>
    <xf numFmtId="0" fontId="21" fillId="0" borderId="0" xfId="1" applyFont="1" applyBorder="1" applyAlignment="1" applyProtection="1">
      <alignment vertical="center"/>
      <protection locked="0"/>
    </xf>
    <xf numFmtId="10" fontId="21" fillId="0" borderId="0" xfId="1" applyNumberFormat="1" applyFont="1" applyBorder="1" applyAlignment="1" applyProtection="1">
      <alignment vertical="center"/>
      <protection locked="0"/>
    </xf>
    <xf numFmtId="0" fontId="16" fillId="0" borderId="0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horizontal="left" vertical="center"/>
    </xf>
    <xf numFmtId="0" fontId="22" fillId="0" borderId="0" xfId="1" applyFont="1" applyBorder="1" applyAlignment="1" applyProtection="1">
      <alignment horizontal="right" vertical="center"/>
    </xf>
    <xf numFmtId="0" fontId="22" fillId="0" borderId="0" xfId="1" applyFont="1" applyBorder="1" applyAlignment="1" applyProtection="1">
      <alignment vertical="center"/>
    </xf>
    <xf numFmtId="0" fontId="22" fillId="0" borderId="0" xfId="1" applyFont="1" applyFill="1" applyBorder="1" applyAlignment="1" applyProtection="1">
      <alignment vertical="center"/>
    </xf>
    <xf numFmtId="0" fontId="23" fillId="3" borderId="4" xfId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24" fillId="0" borderId="0" xfId="1" applyFont="1" applyBorder="1" applyAlignment="1" applyProtection="1">
      <alignment horizontal="right" vertical="center"/>
    </xf>
    <xf numFmtId="0" fontId="19" fillId="0" borderId="5" xfId="1" applyFont="1" applyBorder="1" applyAlignment="1" applyProtection="1">
      <alignment horizontal="center" vertical="center"/>
    </xf>
    <xf numFmtId="12" fontId="19" fillId="0" borderId="5" xfId="1" applyNumberFormat="1" applyFont="1" applyBorder="1" applyAlignment="1" applyProtection="1">
      <alignment horizontal="center" vertical="center"/>
    </xf>
    <xf numFmtId="49" fontId="19" fillId="0" borderId="6" xfId="1" applyNumberFormat="1" applyFont="1" applyBorder="1" applyAlignment="1" applyProtection="1">
      <alignment horizontal="center" vertical="center"/>
    </xf>
    <xf numFmtId="49" fontId="19" fillId="0" borderId="0" xfId="1" applyNumberFormat="1" applyFont="1" applyFill="1" applyBorder="1" applyAlignment="1" applyProtection="1">
      <alignment horizontal="center" vertical="center"/>
    </xf>
    <xf numFmtId="1" fontId="26" fillId="0" borderId="4" xfId="1" applyNumberFormat="1" applyFont="1" applyBorder="1" applyAlignment="1" applyProtection="1">
      <alignment horizontal="center" vertical="center"/>
    </xf>
    <xf numFmtId="0" fontId="19" fillId="0" borderId="0" xfId="1" applyFont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left" vertical="center"/>
    </xf>
    <xf numFmtId="2" fontId="20" fillId="5" borderId="4" xfId="1" applyNumberFormat="1" applyFont="1" applyFill="1" applyBorder="1" applyAlignment="1" applyProtection="1">
      <alignment horizontal="center" vertical="center"/>
    </xf>
    <xf numFmtId="0" fontId="18" fillId="0" borderId="0" xfId="1" applyFont="1" applyFill="1" applyBorder="1" applyAlignment="1" applyProtection="1">
      <alignment horizontal="left" vertical="center"/>
    </xf>
    <xf numFmtId="9" fontId="23" fillId="3" borderId="4" xfId="1" applyNumberFormat="1" applyFont="1" applyFill="1" applyBorder="1" applyAlignment="1" applyProtection="1">
      <alignment horizontal="center" vertical="center"/>
    </xf>
    <xf numFmtId="0" fontId="20" fillId="0" borderId="10" xfId="1" applyFont="1" applyFill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left" vertical="center" wrapText="1"/>
    </xf>
    <xf numFmtId="0" fontId="6" fillId="6" borderId="11" xfId="1" applyFont="1" applyFill="1" applyBorder="1" applyAlignment="1" applyProtection="1">
      <alignment horizontal="center" vertical="center"/>
    </xf>
    <xf numFmtId="0" fontId="6" fillId="6" borderId="12" xfId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left" vertical="center"/>
    </xf>
    <xf numFmtId="2" fontId="6" fillId="0" borderId="4" xfId="1" applyNumberFormat="1" applyFont="1" applyBorder="1" applyAlignment="1" applyProtection="1">
      <alignment horizontal="center" vertical="center"/>
    </xf>
    <xf numFmtId="0" fontId="27" fillId="0" borderId="0" xfId="1" applyFont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vertical="center" wrapText="1"/>
    </xf>
    <xf numFmtId="0" fontId="6" fillId="0" borderId="4" xfId="1" applyFont="1" applyFill="1" applyBorder="1" applyAlignment="1" applyProtection="1">
      <alignment horizontal="left" vertical="center" wrapText="1"/>
    </xf>
    <xf numFmtId="0" fontId="6" fillId="0" borderId="4" xfId="1" applyFont="1" applyFill="1" applyBorder="1" applyAlignment="1" applyProtection="1">
      <alignment vertical="center" wrapText="1"/>
    </xf>
    <xf numFmtId="0" fontId="20" fillId="0" borderId="16" xfId="1" applyFont="1" applyFill="1" applyBorder="1" applyAlignment="1" applyProtection="1">
      <alignment horizontal="center" vertical="center" wrapText="1"/>
    </xf>
    <xf numFmtId="0" fontId="6" fillId="0" borderId="5" xfId="1" applyFont="1" applyBorder="1" applyAlignment="1" applyProtection="1">
      <alignment horizontal="left" vertical="center" wrapText="1"/>
    </xf>
    <xf numFmtId="0" fontId="6" fillId="0" borderId="19" xfId="1" applyFont="1" applyFill="1" applyBorder="1" applyAlignment="1" applyProtection="1">
      <alignment vertical="center" wrapText="1"/>
    </xf>
    <xf numFmtId="0" fontId="6" fillId="0" borderId="21" xfId="1" applyFont="1" applyFill="1" applyBorder="1" applyAlignment="1" applyProtection="1">
      <alignment vertical="center" wrapText="1"/>
    </xf>
    <xf numFmtId="0" fontId="6" fillId="6" borderId="18" xfId="1" applyFont="1" applyFill="1" applyBorder="1" applyAlignment="1" applyProtection="1">
      <alignment horizontal="center" vertical="center"/>
    </xf>
    <xf numFmtId="0" fontId="6" fillId="6" borderId="22" xfId="1" applyFont="1" applyFill="1" applyBorder="1" applyAlignment="1" applyProtection="1">
      <alignment horizontal="center" vertical="center"/>
    </xf>
    <xf numFmtId="0" fontId="20" fillId="0" borderId="0" xfId="1" applyFont="1" applyFill="1" applyBorder="1" applyAlignment="1" applyProtection="1">
      <alignment horizontal="center" vertical="center" wrapText="1"/>
    </xf>
    <xf numFmtId="0" fontId="6" fillId="0" borderId="0" xfId="1" applyFont="1" applyBorder="1" applyAlignment="1" applyProtection="1">
      <alignment horizontal="left" vertical="center" wrapText="1"/>
    </xf>
    <xf numFmtId="0" fontId="6" fillId="0" borderId="0" xfId="1" applyFont="1" applyFill="1" applyBorder="1" applyAlignment="1" applyProtection="1">
      <alignment vertical="center" wrapText="1"/>
    </xf>
    <xf numFmtId="10" fontId="28" fillId="0" borderId="0" xfId="1" applyNumberFormat="1" applyFont="1" applyBorder="1" applyAlignment="1" applyProtection="1">
      <alignment horizontal="center" vertical="center"/>
    </xf>
    <xf numFmtId="10" fontId="28" fillId="0" borderId="0" xfId="1" applyNumberFormat="1" applyFont="1" applyFill="1" applyBorder="1" applyAlignment="1" applyProtection="1">
      <alignment horizontal="center" vertical="center"/>
    </xf>
    <xf numFmtId="9" fontId="19" fillId="3" borderId="4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right" vertical="center"/>
    </xf>
    <xf numFmtId="0" fontId="3" fillId="0" borderId="0" xfId="1" applyFont="1" applyFill="1" applyBorder="1" applyAlignment="1" applyProtection="1">
      <alignment horizontal="left" vertical="center"/>
    </xf>
    <xf numFmtId="0" fontId="26" fillId="0" borderId="0" xfId="1" applyFont="1" applyFill="1" applyBorder="1" applyAlignment="1" applyProtection="1">
      <alignment horizontal="right" vertical="center"/>
    </xf>
    <xf numFmtId="0" fontId="2" fillId="6" borderId="24" xfId="1" applyFont="1" applyFill="1" applyBorder="1" applyAlignment="1" applyProtection="1">
      <alignment horizontal="center" vertical="center"/>
    </xf>
    <xf numFmtId="0" fontId="30" fillId="0" borderId="24" xfId="1" applyFont="1" applyBorder="1" applyAlignment="1" applyProtection="1">
      <alignment vertical="center"/>
    </xf>
    <xf numFmtId="0" fontId="31" fillId="0" borderId="0" xfId="1" applyFont="1" applyBorder="1" applyAlignment="1" applyProtection="1">
      <alignment vertical="center"/>
    </xf>
    <xf numFmtId="0" fontId="30" fillId="0" borderId="0" xfId="1" applyFont="1" applyBorder="1" applyAlignment="1" applyProtection="1">
      <alignment vertical="center"/>
    </xf>
    <xf numFmtId="0" fontId="33" fillId="0" borderId="0" xfId="1" applyFont="1" applyFill="1" applyBorder="1" applyAlignment="1" applyProtection="1">
      <alignment horizontal="left" vertical="center"/>
    </xf>
    <xf numFmtId="0" fontId="33" fillId="0" borderId="0" xfId="1" applyFont="1" applyFill="1" applyBorder="1" applyAlignment="1" applyProtection="1">
      <alignment vertical="center"/>
    </xf>
    <xf numFmtId="0" fontId="30" fillId="0" borderId="0" xfId="1" applyFont="1" applyBorder="1" applyAlignment="1" applyProtection="1">
      <alignment horizontal="right" vertical="center"/>
    </xf>
    <xf numFmtId="0" fontId="30" fillId="0" borderId="0" xfId="1" applyFont="1" applyFill="1" applyBorder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"/>
    </xf>
    <xf numFmtId="0" fontId="34" fillId="0" borderId="0" xfId="1" applyFont="1" applyFill="1" applyBorder="1" applyAlignment="1" applyProtection="1">
      <alignment vertical="top" wrapText="1"/>
    </xf>
    <xf numFmtId="0" fontId="6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/>
    </xf>
    <xf numFmtId="0" fontId="1" fillId="0" borderId="0" xfId="1" applyProtection="1">
      <protection locked="0"/>
    </xf>
    <xf numFmtId="0" fontId="1" fillId="0" borderId="0" xfId="1" applyAlignment="1" applyProtection="1">
      <alignment horizontal="left"/>
      <protection locked="0"/>
    </xf>
    <xf numFmtId="0" fontId="1" fillId="0" borderId="0" xfId="1" applyFill="1" applyBorder="1" applyProtection="1">
      <protection locked="0"/>
    </xf>
    <xf numFmtId="0" fontId="3" fillId="0" borderId="0" xfId="1" applyFont="1" applyFill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horizontal="center" vertical="center"/>
      <protection locked="0"/>
    </xf>
    <xf numFmtId="0" fontId="6" fillId="0" borderId="0" xfId="1" applyFont="1" applyBorder="1" applyAlignment="1" applyProtection="1">
      <alignment vertical="center"/>
      <protection locked="0"/>
    </xf>
    <xf numFmtId="0" fontId="2" fillId="0" borderId="0" xfId="1" applyFont="1" applyFill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horizontal="left" vertical="center" wrapText="1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9" fontId="4" fillId="0" borderId="0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2" fontId="6" fillId="0" borderId="0" xfId="1" applyNumberFormat="1" applyFont="1" applyBorder="1" applyAlignment="1" applyProtection="1">
      <alignment horizontal="center" vertical="center"/>
      <protection locked="0"/>
    </xf>
    <xf numFmtId="0" fontId="13" fillId="0" borderId="0" xfId="1" applyFont="1" applyBorder="1" applyAlignment="1" applyProtection="1">
      <alignment horizontal="center" vertical="center"/>
    </xf>
    <xf numFmtId="0" fontId="20" fillId="4" borderId="7" xfId="1" applyFont="1" applyFill="1" applyBorder="1" applyAlignment="1" applyProtection="1">
      <alignment horizontal="left" vertical="center" wrapText="1"/>
    </xf>
    <xf numFmtId="0" fontId="20" fillId="4" borderId="8" xfId="1" applyFont="1" applyFill="1" applyBorder="1" applyAlignment="1" applyProtection="1">
      <alignment horizontal="left" vertical="center" wrapText="1"/>
    </xf>
    <xf numFmtId="0" fontId="20" fillId="4" borderId="9" xfId="1" applyFont="1" applyFill="1" applyBorder="1" applyAlignment="1" applyProtection="1">
      <alignment horizontal="left" vertical="center" wrapText="1"/>
    </xf>
    <xf numFmtId="0" fontId="20" fillId="4" borderId="13" xfId="1" applyFont="1" applyFill="1" applyBorder="1" applyAlignment="1" applyProtection="1">
      <alignment horizontal="left" vertical="center" wrapText="1"/>
    </xf>
    <xf numFmtId="0" fontId="20" fillId="4" borderId="14" xfId="1" applyFont="1" applyFill="1" applyBorder="1" applyAlignment="1" applyProtection="1">
      <alignment horizontal="left" vertical="center" wrapText="1"/>
    </xf>
    <xf numFmtId="0" fontId="20" fillId="4" borderId="15" xfId="1" applyFont="1" applyFill="1" applyBorder="1" applyAlignment="1" applyProtection="1">
      <alignment horizontal="left" vertical="center" wrapText="1"/>
    </xf>
    <xf numFmtId="0" fontId="1" fillId="0" borderId="32" xfId="1" applyBorder="1" applyAlignment="1" applyProtection="1">
      <alignment horizontal="center"/>
    </xf>
    <xf numFmtId="0" fontId="1" fillId="0" borderId="33" xfId="1" applyBorder="1" applyAlignment="1" applyProtection="1">
      <alignment horizontal="center"/>
    </xf>
    <xf numFmtId="0" fontId="1" fillId="0" borderId="35" xfId="1" applyBorder="1" applyAlignment="1" applyProtection="1">
      <alignment horizontal="center"/>
    </xf>
    <xf numFmtId="0" fontId="1" fillId="0" borderId="36" xfId="1" applyBorder="1" applyAlignment="1" applyProtection="1">
      <alignment horizontal="center"/>
    </xf>
    <xf numFmtId="0" fontId="1" fillId="0" borderId="29" xfId="1" applyBorder="1" applyAlignment="1" applyProtection="1">
      <alignment horizontal="center"/>
    </xf>
    <xf numFmtId="0" fontId="1" fillId="0" borderId="37" xfId="1" applyBorder="1" applyAlignment="1" applyProtection="1">
      <alignment horizontal="center"/>
    </xf>
    <xf numFmtId="0" fontId="1" fillId="0" borderId="4" xfId="1" applyBorder="1" applyAlignment="1" applyProtection="1">
      <alignment horizontal="center"/>
    </xf>
    <xf numFmtId="0" fontId="1" fillId="0" borderId="34" xfId="1" applyBorder="1" applyAlignment="1" applyProtection="1">
      <alignment horizontal="center"/>
    </xf>
    <xf numFmtId="0" fontId="1" fillId="0" borderId="6" xfId="1" applyBorder="1" applyAlignment="1" applyProtection="1">
      <alignment horizontal="center"/>
    </xf>
    <xf numFmtId="0" fontId="1" fillId="0" borderId="38" xfId="1" applyBorder="1" applyAlignment="1" applyProtection="1">
      <alignment horizontal="center"/>
    </xf>
    <xf numFmtId="0" fontId="2" fillId="0" borderId="0" xfId="1" applyFont="1" applyBorder="1" applyAlignment="1" applyProtection="1">
      <alignment horizontal="left" vertical="center"/>
    </xf>
    <xf numFmtId="0" fontId="31" fillId="0" borderId="29" xfId="1" applyFont="1" applyBorder="1" applyAlignment="1" applyProtection="1">
      <alignment horizontal="center" vertical="center"/>
    </xf>
    <xf numFmtId="0" fontId="31" fillId="0" borderId="30" xfId="1" applyFont="1" applyBorder="1" applyAlignment="1" applyProtection="1">
      <alignment horizontal="center" vertical="center"/>
    </xf>
    <xf numFmtId="164" fontId="16" fillId="0" borderId="1" xfId="1" applyNumberFormat="1" applyFont="1" applyBorder="1" applyAlignment="1" applyProtection="1">
      <alignment horizontal="center" vertical="center"/>
    </xf>
    <xf numFmtId="164" fontId="16" fillId="0" borderId="2" xfId="1" applyNumberFormat="1" applyFont="1" applyBorder="1" applyAlignment="1" applyProtection="1">
      <alignment horizontal="center" vertical="center"/>
    </xf>
    <xf numFmtId="0" fontId="16" fillId="0" borderId="2" xfId="1" applyFont="1" applyBorder="1" applyAlignment="1" applyProtection="1">
      <alignment horizontal="center" vertical="center"/>
    </xf>
    <xf numFmtId="0" fontId="16" fillId="0" borderId="3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left" vertical="top"/>
    </xf>
    <xf numFmtId="0" fontId="29" fillId="0" borderId="0" xfId="1" applyFont="1" applyBorder="1" applyAlignment="1" applyProtection="1">
      <alignment horizontal="left" vertical="top"/>
    </xf>
    <xf numFmtId="0" fontId="26" fillId="0" borderId="0" xfId="1" applyFont="1" applyBorder="1" applyAlignment="1" applyProtection="1">
      <alignment horizontal="right" vertical="center"/>
    </xf>
    <xf numFmtId="0" fontId="16" fillId="7" borderId="25" xfId="1" applyFont="1" applyFill="1" applyBorder="1" applyAlignment="1" applyProtection="1">
      <alignment horizontal="center" vertical="center"/>
    </xf>
    <xf numFmtId="0" fontId="16" fillId="7" borderId="26" xfId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left" vertical="center"/>
    </xf>
    <xf numFmtId="0" fontId="31" fillId="0" borderId="27" xfId="1" applyFont="1" applyBorder="1" applyAlignment="1" applyProtection="1">
      <alignment horizontal="center" vertical="center"/>
    </xf>
    <xf numFmtId="0" fontId="31" fillId="0" borderId="28" xfId="1" applyFont="1" applyBorder="1" applyAlignment="1" applyProtection="1">
      <alignment horizontal="center" vertical="center"/>
    </xf>
    <xf numFmtId="0" fontId="16" fillId="7" borderId="31" xfId="1" applyFont="1" applyFill="1" applyBorder="1" applyAlignment="1" applyProtection="1">
      <alignment horizontal="center" vertical="center"/>
    </xf>
    <xf numFmtId="0" fontId="16" fillId="7" borderId="11" xfId="1" applyFont="1" applyFill="1" applyBorder="1" applyAlignment="1" applyProtection="1">
      <alignment horizontal="center" vertical="center"/>
    </xf>
    <xf numFmtId="0" fontId="20" fillId="7" borderId="14" xfId="1" applyFont="1" applyFill="1" applyBorder="1" applyAlignment="1" applyProtection="1">
      <alignment horizontal="center" vertical="center"/>
    </xf>
    <xf numFmtId="0" fontId="17" fillId="7" borderId="14" xfId="1" applyFont="1" applyFill="1" applyBorder="1" applyAlignment="1" applyProtection="1">
      <alignment horizontal="center" vertical="center"/>
    </xf>
    <xf numFmtId="0" fontId="17" fillId="7" borderId="15" xfId="1" applyFont="1" applyFill="1" applyBorder="1" applyAlignment="1" applyProtection="1">
      <alignment horizontal="center" vertical="center"/>
    </xf>
    <xf numFmtId="0" fontId="20" fillId="0" borderId="16" xfId="1" applyFont="1" applyFill="1" applyBorder="1" applyAlignment="1" applyProtection="1">
      <alignment horizontal="center" vertical="center" wrapText="1"/>
    </xf>
    <xf numFmtId="0" fontId="20" fillId="0" borderId="17" xfId="1" applyFont="1" applyFill="1" applyBorder="1" applyAlignment="1" applyProtection="1">
      <alignment horizontal="center" vertical="center" wrapText="1"/>
    </xf>
    <xf numFmtId="0" fontId="6" fillId="0" borderId="5" xfId="1" applyFont="1" applyBorder="1" applyAlignment="1" applyProtection="1">
      <alignment horizontal="left" vertical="center" wrapText="1"/>
    </xf>
    <xf numFmtId="0" fontId="6" fillId="0" borderId="18" xfId="1" applyFont="1" applyBorder="1" applyAlignment="1" applyProtection="1">
      <alignment horizontal="left" vertical="center" wrapText="1"/>
    </xf>
    <xf numFmtId="0" fontId="20" fillId="0" borderId="10" xfId="1" applyFont="1" applyFill="1" applyBorder="1" applyAlignment="1" applyProtection="1">
      <alignment horizontal="center" vertical="center" wrapText="1"/>
    </xf>
    <xf numFmtId="0" fontId="20" fillId="0" borderId="20" xfId="1" applyFont="1" applyFill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6" fillId="0" borderId="6" xfId="1" applyFont="1" applyBorder="1" applyAlignment="1" applyProtection="1">
      <alignment horizontal="left" vertical="center" wrapText="1"/>
    </xf>
    <xf numFmtId="164" fontId="35" fillId="0" borderId="23" xfId="1" applyNumberFormat="1" applyFont="1" applyFill="1" applyBorder="1" applyAlignment="1" applyProtection="1">
      <alignment horizontal="center" vertical="center"/>
    </xf>
    <xf numFmtId="0" fontId="36" fillId="0" borderId="23" xfId="1" applyFont="1" applyBorder="1" applyAlignment="1" applyProtection="1">
      <alignment horizontal="center" vertical="center"/>
    </xf>
    <xf numFmtId="0" fontId="10" fillId="2" borderId="1" xfId="1" applyFont="1" applyFill="1" applyBorder="1" applyAlignment="1" applyProtection="1">
      <alignment horizontal="center" vertical="center"/>
    </xf>
    <xf numFmtId="0" fontId="10" fillId="2" borderId="2" xfId="1" applyFont="1" applyFill="1" applyBorder="1" applyAlignment="1" applyProtection="1">
      <alignment horizontal="center" vertical="center"/>
    </xf>
    <xf numFmtId="0" fontId="10" fillId="2" borderId="3" xfId="1" applyFont="1" applyFill="1" applyBorder="1" applyAlignment="1" applyProtection="1">
      <alignment horizontal="center" vertical="center"/>
    </xf>
    <xf numFmtId="0" fontId="16" fillId="0" borderId="4" xfId="1" applyFont="1" applyFill="1" applyBorder="1" applyAlignment="1" applyProtection="1">
      <alignment horizontal="center" vertical="center" wrapText="1"/>
    </xf>
    <xf numFmtId="0" fontId="16" fillId="0" borderId="0" xfId="1" applyFont="1" applyBorder="1" applyAlignment="1" applyProtection="1">
      <alignment horizontal="center" vertical="center"/>
    </xf>
    <xf numFmtId="0" fontId="16" fillId="4" borderId="7" xfId="1" applyFont="1" applyFill="1" applyBorder="1" applyAlignment="1" applyProtection="1">
      <alignment horizontal="left" vertical="center"/>
    </xf>
    <xf numFmtId="0" fontId="16" fillId="4" borderId="8" xfId="1" applyFont="1" applyFill="1" applyBorder="1" applyAlignment="1" applyProtection="1">
      <alignment horizontal="left" vertical="center"/>
    </xf>
    <xf numFmtId="0" fontId="16" fillId="4" borderId="9" xfId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3"/>
  <sheetViews>
    <sheetView showGridLines="0" tabSelected="1" zoomScale="80" zoomScaleNormal="80" zoomScalePageLayoutView="125" workbookViewId="0">
      <selection activeCell="D9" sqref="D9"/>
    </sheetView>
  </sheetViews>
  <sheetFormatPr baseColWidth="10" defaultColWidth="12.81640625" defaultRowHeight="12.5" x14ac:dyDescent="0.35"/>
  <cols>
    <col min="1" max="1" width="4" style="11" customWidth="1"/>
    <col min="2" max="2" width="10.36328125" style="103" customWidth="1"/>
    <col min="3" max="3" width="60.81640625" style="104" customWidth="1"/>
    <col min="4" max="4" width="99.54296875" style="11" customWidth="1"/>
    <col min="5" max="8" width="4.08984375" style="101" customWidth="1"/>
    <col min="9" max="9" width="2.453125" style="105" customWidth="1"/>
    <col min="10" max="10" width="9.81640625" style="100" customWidth="1"/>
    <col min="11" max="11" width="3" style="100" customWidth="1"/>
    <col min="12" max="12" width="11.36328125" style="106" customWidth="1"/>
    <col min="13" max="13" width="9.81640625" style="107" customWidth="1"/>
    <col min="14" max="14" width="2.453125" style="108" customWidth="1"/>
    <col min="15" max="15" width="11.90625" style="8" customWidth="1"/>
    <col min="16" max="16" width="9.453125" style="9" customWidth="1"/>
    <col min="17" max="25" width="12.81640625" style="10"/>
    <col min="26" max="16384" width="12.81640625" style="11"/>
  </cols>
  <sheetData>
    <row r="1" spans="1:25" ht="20" customHeight="1" thickBot="1" x14ac:dyDescent="0.4">
      <c r="A1" s="138" t="s">
        <v>0</v>
      </c>
      <c r="B1" s="138"/>
      <c r="C1" s="139" t="s">
        <v>53</v>
      </c>
      <c r="D1" s="139"/>
      <c r="E1" s="2"/>
      <c r="F1" s="2"/>
      <c r="G1" s="2"/>
      <c r="H1" s="2"/>
      <c r="I1" s="3"/>
      <c r="J1" s="4"/>
      <c r="K1" s="4"/>
      <c r="L1" s="5"/>
      <c r="M1" s="6"/>
      <c r="N1" s="7"/>
    </row>
    <row r="2" spans="1:25" s="15" customFormat="1" ht="30" customHeight="1" thickBot="1" x14ac:dyDescent="0.4">
      <c r="A2" s="12"/>
      <c r="B2" s="157" t="s">
        <v>1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/>
      <c r="O2" s="13"/>
      <c r="P2" s="14"/>
    </row>
    <row r="3" spans="1:25" s="15" customFormat="1" ht="18" customHeight="1" x14ac:dyDescent="0.35">
      <c r="A3" s="12"/>
      <c r="B3" s="16"/>
      <c r="C3" s="17"/>
      <c r="D3" s="109" t="s">
        <v>52</v>
      </c>
      <c r="E3" s="18"/>
      <c r="F3" s="19"/>
      <c r="G3" s="20"/>
      <c r="H3" s="20"/>
      <c r="I3" s="21"/>
      <c r="J3" s="22"/>
      <c r="K3" s="22"/>
      <c r="L3" s="23"/>
      <c r="M3" s="20"/>
      <c r="N3" s="24"/>
      <c r="O3" s="13"/>
      <c r="P3" s="14"/>
    </row>
    <row r="4" spans="1:25" s="37" customFormat="1" ht="18" customHeight="1" x14ac:dyDescent="0.35">
      <c r="A4" s="25"/>
      <c r="B4" s="26"/>
      <c r="C4" s="27"/>
      <c r="D4" s="25"/>
      <c r="E4" s="28"/>
      <c r="F4" s="29"/>
      <c r="G4" s="30"/>
      <c r="H4" s="30"/>
      <c r="I4" s="31"/>
      <c r="J4" s="32"/>
      <c r="K4" s="32"/>
      <c r="L4" s="33" t="s">
        <v>2</v>
      </c>
      <c r="M4" s="25"/>
      <c r="N4" s="34"/>
      <c r="O4" s="35"/>
      <c r="P4" s="36"/>
    </row>
    <row r="5" spans="1:25" ht="20" customHeight="1" x14ac:dyDescent="0.35">
      <c r="A5" s="1"/>
      <c r="B5" s="1"/>
      <c r="C5" s="38"/>
      <c r="D5" s="39"/>
      <c r="E5" s="40"/>
      <c r="F5" s="40"/>
      <c r="G5" s="40"/>
      <c r="H5" s="40"/>
      <c r="I5" s="41"/>
      <c r="J5" s="160" t="s">
        <v>3</v>
      </c>
      <c r="K5" s="4"/>
      <c r="L5" s="42" t="s">
        <v>4</v>
      </c>
      <c r="M5" s="43"/>
      <c r="N5" s="34"/>
      <c r="Q5" s="11"/>
      <c r="R5" s="11"/>
      <c r="S5" s="11"/>
      <c r="T5" s="11"/>
      <c r="U5" s="11"/>
      <c r="V5" s="11"/>
      <c r="W5" s="11"/>
      <c r="X5" s="11"/>
      <c r="Y5" s="11"/>
    </row>
    <row r="6" spans="1:25" ht="20" customHeight="1" thickBot="1" x14ac:dyDescent="0.4">
      <c r="A6" s="1"/>
      <c r="B6" s="161" t="s">
        <v>5</v>
      </c>
      <c r="C6" s="161"/>
      <c r="D6" s="44" t="s">
        <v>6</v>
      </c>
      <c r="E6" s="45">
        <v>0</v>
      </c>
      <c r="F6" s="46">
        <v>0.33333333333333331</v>
      </c>
      <c r="G6" s="46">
        <v>0.66666666666666663</v>
      </c>
      <c r="H6" s="47" t="s">
        <v>7</v>
      </c>
      <c r="I6" s="48"/>
      <c r="J6" s="160"/>
      <c r="K6" s="4"/>
      <c r="L6" s="49" t="s">
        <v>8</v>
      </c>
      <c r="M6" s="50" t="s">
        <v>9</v>
      </c>
      <c r="N6" s="34"/>
      <c r="Q6" s="11"/>
      <c r="R6" s="11"/>
      <c r="S6" s="11"/>
      <c r="T6" s="11"/>
      <c r="U6" s="11"/>
      <c r="V6" s="11"/>
      <c r="W6" s="11"/>
      <c r="X6" s="11"/>
      <c r="Y6" s="11"/>
    </row>
    <row r="7" spans="1:25" ht="20" customHeight="1" x14ac:dyDescent="0.35">
      <c r="A7" s="1"/>
      <c r="B7" s="162" t="s">
        <v>10</v>
      </c>
      <c r="C7" s="163"/>
      <c r="D7" s="163"/>
      <c r="E7" s="163"/>
      <c r="F7" s="163"/>
      <c r="G7" s="163"/>
      <c r="H7" s="164"/>
      <c r="I7" s="51"/>
      <c r="J7" s="52">
        <f>SUM(J8:J9)</f>
        <v>0</v>
      </c>
      <c r="K7" s="53"/>
      <c r="L7" s="54">
        <v>0.2</v>
      </c>
      <c r="M7" s="54" t="s">
        <v>11</v>
      </c>
      <c r="N7" s="7"/>
      <c r="Q7" s="11"/>
      <c r="R7" s="11"/>
      <c r="S7" s="11"/>
      <c r="T7" s="11"/>
      <c r="U7" s="11"/>
      <c r="V7" s="11"/>
      <c r="W7" s="11"/>
      <c r="X7" s="11"/>
      <c r="Y7" s="11"/>
    </row>
    <row r="8" spans="1:25" ht="37.25" customHeight="1" x14ac:dyDescent="0.35">
      <c r="A8" s="1"/>
      <c r="B8" s="55" t="s">
        <v>12</v>
      </c>
      <c r="C8" s="56" t="s">
        <v>13</v>
      </c>
      <c r="D8" s="57" t="s">
        <v>14</v>
      </c>
      <c r="E8" s="58"/>
      <c r="F8" s="58"/>
      <c r="G8" s="58"/>
      <c r="H8" s="59"/>
      <c r="I8" s="60" t="str">
        <f>(IF(M8&lt;&gt;1,"◄",""))</f>
        <v>◄</v>
      </c>
      <c r="J8" s="61">
        <f>(IF(F8&lt;&gt;"",1/3,0)+IF(G8&lt;&gt;"",2/3,0)+IF(H8&lt;&gt;"",1,0))*L8*L$7*20/3</f>
        <v>0</v>
      </c>
      <c r="K8" s="53"/>
      <c r="L8" s="49">
        <v>2</v>
      </c>
      <c r="M8" s="62">
        <f>COUNTA(E8:H8)</f>
        <v>0</v>
      </c>
      <c r="N8" s="7"/>
      <c r="O8" s="8">
        <f>IF(E8&lt;&gt;"",1,0)+IF(F8&lt;&gt;"",1,0)+IF(G8&lt;&gt;"",1,0)+IF(H8&lt;&gt;"",1,0)</f>
        <v>0</v>
      </c>
      <c r="Q8" s="11"/>
      <c r="R8" s="11"/>
      <c r="S8" s="11"/>
      <c r="T8" s="11"/>
      <c r="U8" s="11"/>
      <c r="V8" s="11"/>
      <c r="W8" s="11"/>
      <c r="X8" s="11"/>
      <c r="Y8" s="11"/>
    </row>
    <row r="9" spans="1:25" ht="37.25" customHeight="1" thickBot="1" x14ac:dyDescent="0.4">
      <c r="A9" s="1"/>
      <c r="B9" s="55" t="s">
        <v>15</v>
      </c>
      <c r="C9" s="56" t="s">
        <v>16</v>
      </c>
      <c r="D9" s="63" t="s">
        <v>17</v>
      </c>
      <c r="E9" s="58"/>
      <c r="F9" s="58"/>
      <c r="G9" s="58"/>
      <c r="H9" s="59"/>
      <c r="I9" s="60" t="str">
        <f>(IF(M9&lt;&gt;1,"◄",""))</f>
        <v>◄</v>
      </c>
      <c r="J9" s="61">
        <f>(IF(F9&lt;&gt;"",1/3,0)+IF(G9&lt;&gt;"",2/3,0)+IF(H9&lt;&gt;"",1,0))*L9*L$7*20/3</f>
        <v>0</v>
      </c>
      <c r="K9" s="53"/>
      <c r="L9" s="49">
        <v>1</v>
      </c>
      <c r="M9" s="62">
        <f>COUNTA(E9:H9)</f>
        <v>0</v>
      </c>
      <c r="N9" s="7"/>
      <c r="O9" s="8">
        <f>IF(E9&lt;&gt;"",1,0)+IF(F9&lt;&gt;"",1,0)+IF(G9&lt;&gt;"",1,0)+IF(H9&lt;&gt;"",1,0)</f>
        <v>0</v>
      </c>
      <c r="Q9" s="11"/>
      <c r="R9" s="11"/>
      <c r="S9" s="11"/>
      <c r="T9" s="11"/>
      <c r="U9" s="11"/>
      <c r="V9" s="11"/>
      <c r="W9" s="11"/>
      <c r="X9" s="11"/>
      <c r="Y9" s="11"/>
    </row>
    <row r="10" spans="1:25" ht="20" customHeight="1" x14ac:dyDescent="0.35">
      <c r="A10" s="1"/>
      <c r="B10" s="110" t="s">
        <v>18</v>
      </c>
      <c r="C10" s="111"/>
      <c r="D10" s="111"/>
      <c r="E10" s="111"/>
      <c r="F10" s="111"/>
      <c r="G10" s="111"/>
      <c r="H10" s="112"/>
      <c r="I10" s="60"/>
      <c r="J10" s="52">
        <f>SUM(J11:J11)</f>
        <v>0</v>
      </c>
      <c r="K10" s="53"/>
      <c r="L10" s="54">
        <v>0.15</v>
      </c>
      <c r="M10" s="54" t="s">
        <v>19</v>
      </c>
      <c r="N10" s="7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38.75" customHeight="1" thickBot="1" x14ac:dyDescent="0.4">
      <c r="A11" s="1"/>
      <c r="B11" s="55" t="s">
        <v>20</v>
      </c>
      <c r="C11" s="64" t="s">
        <v>21</v>
      </c>
      <c r="D11" s="65" t="s">
        <v>22</v>
      </c>
      <c r="E11" s="58"/>
      <c r="F11" s="58"/>
      <c r="G11" s="58"/>
      <c r="H11" s="59"/>
      <c r="I11" s="60" t="str">
        <f>(IF(M11&lt;&gt;1,"◄",""))</f>
        <v>◄</v>
      </c>
      <c r="J11" s="61">
        <f>(IF(F11&lt;&gt;"",1/3,0)+IF(G11&lt;&gt;"",2/3,0)+IF(H11&lt;&gt;"",1,0))*L11*L$10*20/1</f>
        <v>0</v>
      </c>
      <c r="K11" s="53"/>
      <c r="L11" s="49">
        <v>1</v>
      </c>
      <c r="M11" s="62">
        <f>COUNTA(E11:H11)</f>
        <v>0</v>
      </c>
      <c r="N11" s="7"/>
      <c r="O11" s="8">
        <f t="shared" ref="O11:O19" si="0">IF(E11&lt;&gt;"",1,0)+IF(F11&lt;&gt;"",1,0)+IF(G11&lt;&gt;"",1,0)+IF(H11&lt;&gt;"",1,0)</f>
        <v>0</v>
      </c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20" customHeight="1" x14ac:dyDescent="0.35">
      <c r="A12" s="1"/>
      <c r="B12" s="113" t="s">
        <v>23</v>
      </c>
      <c r="C12" s="114"/>
      <c r="D12" s="114"/>
      <c r="E12" s="114"/>
      <c r="F12" s="114"/>
      <c r="G12" s="114"/>
      <c r="H12" s="115"/>
      <c r="I12" s="60"/>
      <c r="J12" s="52">
        <f>SUM(J13:J16)</f>
        <v>0</v>
      </c>
      <c r="K12" s="53"/>
      <c r="L12" s="54">
        <v>0.4</v>
      </c>
      <c r="M12" s="54" t="s">
        <v>24</v>
      </c>
      <c r="N12" s="7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36.5" customHeight="1" x14ac:dyDescent="0.35">
      <c r="A13" s="1"/>
      <c r="B13" s="66" t="s">
        <v>25</v>
      </c>
      <c r="C13" s="67" t="s">
        <v>26</v>
      </c>
      <c r="D13" s="63" t="s">
        <v>27</v>
      </c>
      <c r="E13" s="58"/>
      <c r="F13" s="58"/>
      <c r="G13" s="58"/>
      <c r="H13" s="59"/>
      <c r="I13" s="60" t="str">
        <f t="shared" ref="I13:I16" si="1">(IF(M13&lt;&gt;1,"◄",""))</f>
        <v>◄</v>
      </c>
      <c r="J13" s="61">
        <f>(IF(F13&lt;&gt;"",1/3,0)+IF(G13&lt;&gt;"",2/3,0)+IF(H13&lt;&gt;"",1,0))*L13*L$12*20/4</f>
        <v>0</v>
      </c>
      <c r="K13" s="53"/>
      <c r="L13" s="49">
        <v>1</v>
      </c>
      <c r="M13" s="62">
        <f>COUNTA(E13:H13)</f>
        <v>0</v>
      </c>
      <c r="N13" s="7"/>
      <c r="O13" s="8">
        <f t="shared" si="0"/>
        <v>0</v>
      </c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46.25" customHeight="1" x14ac:dyDescent="0.35">
      <c r="A14" s="1"/>
      <c r="B14" s="66" t="s">
        <v>28</v>
      </c>
      <c r="C14" s="67" t="s">
        <v>29</v>
      </c>
      <c r="D14" s="63" t="s">
        <v>30</v>
      </c>
      <c r="E14" s="58"/>
      <c r="F14" s="58"/>
      <c r="G14" s="58"/>
      <c r="H14" s="59"/>
      <c r="I14" s="60" t="str">
        <f t="shared" si="1"/>
        <v>◄</v>
      </c>
      <c r="J14" s="61">
        <f>(IF(F14&lt;&gt;"",1/3,0)+IF(G14&lt;&gt;"",2/3,0)+IF(H14&lt;&gt;"",1,0))*L14*L$12*20/4</f>
        <v>0</v>
      </c>
      <c r="K14" s="53"/>
      <c r="L14" s="49">
        <v>1</v>
      </c>
      <c r="M14" s="62">
        <f t="shared" ref="M14:M16" si="2">COUNTA(E14:H14)</f>
        <v>0</v>
      </c>
      <c r="N14" s="7"/>
      <c r="O14" s="8">
        <f t="shared" si="0"/>
        <v>0</v>
      </c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20" customHeight="1" x14ac:dyDescent="0.35">
      <c r="A15" s="1"/>
      <c r="B15" s="147" t="s">
        <v>31</v>
      </c>
      <c r="C15" s="149" t="s">
        <v>32</v>
      </c>
      <c r="D15" s="63" t="s">
        <v>33</v>
      </c>
      <c r="E15" s="58"/>
      <c r="F15" s="58"/>
      <c r="G15" s="58"/>
      <c r="H15" s="59"/>
      <c r="I15" s="60" t="str">
        <f t="shared" si="1"/>
        <v>◄</v>
      </c>
      <c r="J15" s="61">
        <f>(IF(F15&lt;&gt;"",1/3,0)+IF(G15&lt;&gt;"",2/3,0)+IF(H15&lt;&gt;"",1,0))*L15*L$12*20/4</f>
        <v>0</v>
      </c>
      <c r="K15" s="53"/>
      <c r="L15" s="49">
        <v>1</v>
      </c>
      <c r="M15" s="62">
        <f t="shared" si="2"/>
        <v>0</v>
      </c>
      <c r="N15" s="7"/>
      <c r="O15" s="8">
        <f t="shared" si="0"/>
        <v>0</v>
      </c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20" customHeight="1" thickBot="1" x14ac:dyDescent="0.4">
      <c r="A16" s="1"/>
      <c r="B16" s="148"/>
      <c r="C16" s="150"/>
      <c r="D16" s="63" t="s">
        <v>34</v>
      </c>
      <c r="E16" s="58"/>
      <c r="F16" s="58"/>
      <c r="G16" s="58"/>
      <c r="H16" s="59"/>
      <c r="I16" s="60" t="str">
        <f t="shared" si="1"/>
        <v>◄</v>
      </c>
      <c r="J16" s="61">
        <f>(IF(F16&lt;&gt;"",1/3,0)+IF(G16&lt;&gt;"",2/3,0)+IF(H16&lt;&gt;"",1,0))*L16*L$12*20/4</f>
        <v>0</v>
      </c>
      <c r="K16" s="53"/>
      <c r="L16" s="49">
        <v>1</v>
      </c>
      <c r="M16" s="62">
        <f t="shared" si="2"/>
        <v>0</v>
      </c>
      <c r="N16" s="7"/>
      <c r="O16" s="8">
        <f t="shared" si="0"/>
        <v>0</v>
      </c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20" customHeight="1" x14ac:dyDescent="0.35">
      <c r="A17" s="1"/>
      <c r="B17" s="113" t="s">
        <v>35</v>
      </c>
      <c r="C17" s="114"/>
      <c r="D17" s="114"/>
      <c r="E17" s="114"/>
      <c r="F17" s="114"/>
      <c r="G17" s="114"/>
      <c r="H17" s="115"/>
      <c r="I17" s="60"/>
      <c r="J17" s="52">
        <f>SUM(J18:J19)</f>
        <v>0</v>
      </c>
      <c r="K17" s="53"/>
      <c r="L17" s="54">
        <v>0.25</v>
      </c>
      <c r="M17" s="54" t="s">
        <v>36</v>
      </c>
      <c r="N17" s="7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20" customHeight="1" x14ac:dyDescent="0.35">
      <c r="A18" s="1"/>
      <c r="B18" s="151" t="s">
        <v>37</v>
      </c>
      <c r="C18" s="153" t="s">
        <v>38</v>
      </c>
      <c r="D18" s="68" t="s">
        <v>39</v>
      </c>
      <c r="E18" s="58"/>
      <c r="F18" s="58"/>
      <c r="G18" s="58"/>
      <c r="H18" s="59"/>
      <c r="I18" s="60" t="str">
        <f>(IF(M18&lt;&gt;1,"◄",""))</f>
        <v>◄</v>
      </c>
      <c r="J18" s="61">
        <f>(IF(F18&lt;&gt;"",1/3,0)+IF(G18&lt;&gt;"",2/3,0)+IF(H18&lt;&gt;"",1,0))*L18*L$17*20/2</f>
        <v>0</v>
      </c>
      <c r="K18" s="53"/>
      <c r="L18" s="49">
        <v>1</v>
      </c>
      <c r="M18" s="62">
        <f>COUNTA(E18:H18)</f>
        <v>0</v>
      </c>
      <c r="N18" s="7"/>
      <c r="O18" s="8">
        <f t="shared" si="0"/>
        <v>0</v>
      </c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20" customHeight="1" thickBot="1" x14ac:dyDescent="0.4">
      <c r="A19" s="1"/>
      <c r="B19" s="152"/>
      <c r="C19" s="154"/>
      <c r="D19" s="69" t="s">
        <v>40</v>
      </c>
      <c r="E19" s="70"/>
      <c r="F19" s="70"/>
      <c r="G19" s="70"/>
      <c r="H19" s="71"/>
      <c r="I19" s="60" t="str">
        <f>(IF(M19&lt;&gt;1,"◄",""))</f>
        <v>◄</v>
      </c>
      <c r="J19" s="61">
        <f>(IF(F19&lt;&gt;"",1/3,0)+IF(G19&lt;&gt;"",2/3,0)+IF(H19&lt;&gt;"",1,0))*L19*L$17*20/2</f>
        <v>0</v>
      </c>
      <c r="K19" s="53"/>
      <c r="L19" s="49">
        <v>1</v>
      </c>
      <c r="M19" s="62">
        <f>COUNTA(E19:H19)</f>
        <v>0</v>
      </c>
      <c r="N19" s="7"/>
      <c r="O19" s="8">
        <f t="shared" si="0"/>
        <v>0</v>
      </c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20" customHeight="1" x14ac:dyDescent="0.35">
      <c r="A20" s="1"/>
      <c r="B20" s="72"/>
      <c r="C20" s="73"/>
      <c r="D20" s="74"/>
      <c r="E20" s="75"/>
      <c r="F20" s="75"/>
      <c r="G20" s="75"/>
      <c r="H20" s="75"/>
      <c r="I20" s="76"/>
      <c r="J20" s="4"/>
      <c r="K20" s="4"/>
      <c r="L20" s="77">
        <f>L7+L10+L17+L12</f>
        <v>1</v>
      </c>
      <c r="M20" s="6"/>
      <c r="N20" s="7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24.75" customHeight="1" thickBot="1" x14ac:dyDescent="0.4">
      <c r="A21" s="1"/>
      <c r="B21" s="78"/>
      <c r="C21" s="79"/>
      <c r="D21" s="80" t="s">
        <v>41</v>
      </c>
      <c r="E21" s="155" t="str">
        <f>IF(O19&lt;&gt;1,"",J7+J10+J12+J17)</f>
        <v/>
      </c>
      <c r="F21" s="155"/>
      <c r="G21" s="156" t="s">
        <v>42</v>
      </c>
      <c r="H21" s="156"/>
      <c r="I21" s="3"/>
      <c r="J21" s="81"/>
      <c r="K21" s="81"/>
      <c r="L21" s="5"/>
      <c r="M21" s="6"/>
      <c r="N21" s="7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9.25" customHeight="1" thickBot="1" x14ac:dyDescent="0.4">
      <c r="A22" s="1"/>
      <c r="B22" s="78"/>
      <c r="C22" s="79"/>
      <c r="D22" s="80" t="s">
        <v>43</v>
      </c>
      <c r="E22" s="129"/>
      <c r="F22" s="130"/>
      <c r="G22" s="131" t="s">
        <v>44</v>
      </c>
      <c r="H22" s="132"/>
      <c r="I22" s="31"/>
      <c r="J22" s="4"/>
      <c r="K22" s="133"/>
      <c r="L22" s="134"/>
      <c r="M22" s="133"/>
      <c r="N22" s="134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3" thickBot="1" x14ac:dyDescent="0.4">
      <c r="A23" s="1"/>
      <c r="B23" s="135" t="s">
        <v>45</v>
      </c>
      <c r="C23" s="135"/>
      <c r="D23" s="135"/>
      <c r="E23" s="135"/>
      <c r="F23" s="135"/>
      <c r="G23" s="135"/>
      <c r="H23" s="135"/>
      <c r="I23" s="82"/>
      <c r="J23" s="4"/>
      <c r="K23" s="4"/>
      <c r="L23" s="5"/>
      <c r="M23" s="6"/>
      <c r="N23" s="7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3" thickBot="1" x14ac:dyDescent="0.4">
      <c r="A24" s="1"/>
      <c r="B24" s="83" t="s">
        <v>46</v>
      </c>
      <c r="C24" s="84"/>
      <c r="D24" s="85" t="s">
        <v>47</v>
      </c>
      <c r="E24" s="86"/>
      <c r="F24" s="86"/>
      <c r="G24" s="86"/>
      <c r="H24" s="86"/>
      <c r="I24" s="87" t="s">
        <v>48</v>
      </c>
      <c r="J24" s="4"/>
      <c r="K24" s="88"/>
      <c r="L24" s="5"/>
      <c r="M24" s="6"/>
      <c r="N24" s="7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3.5" thickBot="1" x14ac:dyDescent="0.4">
      <c r="A25" s="1"/>
      <c r="B25" s="136" t="s">
        <v>49</v>
      </c>
      <c r="C25" s="137"/>
      <c r="D25" s="89"/>
      <c r="E25" s="89"/>
      <c r="F25" s="89"/>
      <c r="G25" s="89"/>
      <c r="H25" s="89"/>
      <c r="I25" s="90"/>
      <c r="J25" s="88"/>
      <c r="K25" s="88"/>
      <c r="L25" s="5"/>
      <c r="M25" s="6"/>
      <c r="N25" s="7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9.75" customHeight="1" x14ac:dyDescent="0.35">
      <c r="A26" s="1"/>
      <c r="B26" s="140"/>
      <c r="C26" s="141"/>
      <c r="D26" s="89"/>
      <c r="E26" s="89"/>
      <c r="F26" s="89"/>
      <c r="G26" s="89"/>
      <c r="H26" s="89"/>
      <c r="I26" s="90"/>
      <c r="J26" s="88"/>
      <c r="K26" s="88"/>
      <c r="L26" s="5"/>
      <c r="M26" s="6"/>
      <c r="N26" s="7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9.25" customHeight="1" thickBot="1" x14ac:dyDescent="0.4">
      <c r="A27" s="1"/>
      <c r="B27" s="127"/>
      <c r="C27" s="128"/>
      <c r="D27" s="89"/>
      <c r="E27" s="89"/>
      <c r="F27" s="89"/>
      <c r="G27" s="89"/>
      <c r="H27" s="89"/>
      <c r="I27" s="90"/>
      <c r="J27" s="88"/>
      <c r="K27" s="88"/>
      <c r="L27" s="5"/>
      <c r="M27" s="6"/>
      <c r="N27" s="7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3" x14ac:dyDescent="0.35">
      <c r="A28" s="1"/>
      <c r="B28" s="142" t="s">
        <v>50</v>
      </c>
      <c r="C28" s="143"/>
      <c r="D28" s="144" t="s">
        <v>51</v>
      </c>
      <c r="E28" s="145"/>
      <c r="F28" s="145"/>
      <c r="G28" s="145"/>
      <c r="H28" s="146"/>
      <c r="I28" s="91"/>
      <c r="J28" s="92"/>
      <c r="K28" s="92"/>
      <c r="L28" s="5"/>
      <c r="M28" s="6"/>
      <c r="N28" s="7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28.25" customHeight="1" x14ac:dyDescent="0.35">
      <c r="A29" s="1"/>
      <c r="B29" s="116"/>
      <c r="C29" s="117"/>
      <c r="D29" s="122"/>
      <c r="E29" s="122"/>
      <c r="F29" s="122"/>
      <c r="G29" s="122"/>
      <c r="H29" s="123"/>
      <c r="I29" s="93"/>
      <c r="J29" s="94"/>
      <c r="K29" s="94"/>
      <c r="L29" s="5"/>
      <c r="M29" s="6"/>
      <c r="N29" s="7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28.25" customHeight="1" x14ac:dyDescent="0.35">
      <c r="A30" s="1"/>
      <c r="B30" s="118"/>
      <c r="C30" s="119"/>
      <c r="D30" s="122"/>
      <c r="E30" s="122"/>
      <c r="F30" s="122"/>
      <c r="G30" s="122"/>
      <c r="H30" s="123"/>
      <c r="I30" s="93"/>
      <c r="J30" s="94"/>
      <c r="K30" s="94"/>
      <c r="L30" s="1"/>
      <c r="M30" s="2"/>
      <c r="N30" s="95"/>
      <c r="P30" s="8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28.25" customHeight="1" thickBot="1" x14ac:dyDescent="0.4">
      <c r="A31" s="1"/>
      <c r="B31" s="120"/>
      <c r="C31" s="121"/>
      <c r="D31" s="124"/>
      <c r="E31" s="124"/>
      <c r="F31" s="124"/>
      <c r="G31" s="124"/>
      <c r="H31" s="125"/>
      <c r="I31" s="93"/>
      <c r="J31" s="96"/>
      <c r="K31" s="96"/>
      <c r="L31" s="1"/>
      <c r="M31" s="126"/>
      <c r="N31" s="126"/>
      <c r="P31" s="8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5.5" x14ac:dyDescent="0.35">
      <c r="B32" s="97"/>
      <c r="C32" s="98"/>
      <c r="D32" s="97"/>
      <c r="E32" s="97"/>
      <c r="F32" s="97"/>
      <c r="G32" s="97"/>
      <c r="H32" s="97"/>
      <c r="I32" s="99"/>
      <c r="L32" s="11"/>
      <c r="M32" s="101"/>
      <c r="N32" s="102"/>
      <c r="P32" s="8"/>
      <c r="Q32" s="11"/>
      <c r="R32" s="11"/>
      <c r="S32" s="11"/>
      <c r="T32" s="11"/>
      <c r="U32" s="11"/>
      <c r="V32" s="11"/>
      <c r="W32" s="11"/>
      <c r="X32" s="11"/>
      <c r="Y32" s="11"/>
    </row>
    <row r="33" spans="2:25" ht="15.5" x14ac:dyDescent="0.35">
      <c r="B33" s="97"/>
      <c r="C33" s="98"/>
      <c r="D33" s="97"/>
      <c r="E33" s="97"/>
      <c r="F33" s="97"/>
      <c r="G33" s="97"/>
      <c r="H33" s="97"/>
      <c r="I33" s="99"/>
      <c r="L33" s="11"/>
      <c r="M33" s="101"/>
      <c r="N33" s="102"/>
      <c r="P33" s="8"/>
      <c r="Q33" s="11"/>
      <c r="R33" s="11"/>
      <c r="S33" s="11"/>
      <c r="T33" s="11"/>
      <c r="U33" s="11"/>
      <c r="V33" s="11"/>
      <c r="W33" s="11"/>
      <c r="X33" s="11"/>
      <c r="Y33" s="11"/>
    </row>
  </sheetData>
  <mergeCells count="28">
    <mergeCell ref="A1:B1"/>
    <mergeCell ref="C1:D1"/>
    <mergeCell ref="B26:C26"/>
    <mergeCell ref="B28:C28"/>
    <mergeCell ref="D28:H28"/>
    <mergeCell ref="B15:B16"/>
    <mergeCell ref="C15:C16"/>
    <mergeCell ref="B17:H17"/>
    <mergeCell ref="B18:B19"/>
    <mergeCell ref="C18:C19"/>
    <mergeCell ref="E21:F21"/>
    <mergeCell ref="G21:H21"/>
    <mergeCell ref="B2:N2"/>
    <mergeCell ref="J5:J6"/>
    <mergeCell ref="B6:C6"/>
    <mergeCell ref="B7:H7"/>
    <mergeCell ref="B10:H10"/>
    <mergeCell ref="B12:H12"/>
    <mergeCell ref="B29:C31"/>
    <mergeCell ref="D29:H31"/>
    <mergeCell ref="M31:N31"/>
    <mergeCell ref="B27:C27"/>
    <mergeCell ref="E22:F22"/>
    <mergeCell ref="G22:H22"/>
    <mergeCell ref="K22:L22"/>
    <mergeCell ref="M22:N22"/>
    <mergeCell ref="B23:H23"/>
    <mergeCell ref="B25:C25"/>
  </mergeCells>
  <printOptions horizontalCentered="1" verticalCentered="1"/>
  <pageMargins left="0.75000000000000011" right="0.75000000000000011" top="1" bottom="1" header="0.5" footer="0.5"/>
  <pageSetup paperSize="9" scale="53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E3C IT</vt:lpstr>
    </vt:vector>
  </TitlesOfParts>
  <Company>Rectorat de Clermont-Fd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Cedrick</cp:lastModifiedBy>
  <dcterms:created xsi:type="dcterms:W3CDTF">2020-04-27T14:01:27Z</dcterms:created>
  <dcterms:modified xsi:type="dcterms:W3CDTF">2020-04-27T14:57:12Z</dcterms:modified>
</cp:coreProperties>
</file>