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2f2c4dfb408559/Documents/!GA_Tech_Bootcamp/01-Excel/02-Homework/"/>
    </mc:Choice>
  </mc:AlternateContent>
  <xr:revisionPtr revIDLastSave="256" documentId="8_{91D800C3-5FEA-4074-A72E-42C26CE4FD81}" xr6:coauthVersionLast="47" xr6:coauthVersionMax="47" xr10:uidLastSave="{4DD28605-B2B3-4122-BFC2-22BB41BBEAC9}"/>
  <bookViews>
    <workbookView xWindow="9210" yWindow="1965" windowWidth="5400" windowHeight="2850" activeTab="5" xr2:uid="{00000000-000D-0000-FFFF-FFFF00000000}"/>
  </bookViews>
  <sheets>
    <sheet name="Crowdfunding" sheetId="1" r:id="rId1"/>
    <sheet name="Outcome by Category" sheetId="3" r:id="rId2"/>
    <sheet name="Outcome by Subcategory" sheetId="4" r:id="rId3"/>
    <sheet name="Outcome by Date" sheetId="5" r:id="rId4"/>
    <sheet name="Bonus" sheetId="6" r:id="rId5"/>
    <sheet name="Stat Bonus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2" i="7" l="1"/>
  <c r="G373" i="7" s="1"/>
  <c r="G371" i="7"/>
  <c r="G370" i="7"/>
  <c r="G369" i="7"/>
  <c r="G368" i="7"/>
  <c r="C574" i="7"/>
  <c r="C573" i="7"/>
  <c r="C572" i="7"/>
  <c r="C571" i="7"/>
  <c r="C570" i="7"/>
  <c r="C569" i="7"/>
  <c r="C13" i="6"/>
  <c r="D13" i="6"/>
  <c r="B13" i="6"/>
  <c r="B5" i="6"/>
  <c r="E5" i="6" s="1"/>
  <c r="C5" i="6"/>
  <c r="G5" i="6" s="1"/>
  <c r="D5" i="6"/>
  <c r="H5" i="6" s="1"/>
  <c r="B6" i="6"/>
  <c r="E6" i="6" s="1"/>
  <c r="C6" i="6"/>
  <c r="G6" i="6" s="1"/>
  <c r="D6" i="6"/>
  <c r="H6" i="6" s="1"/>
  <c r="B7" i="6"/>
  <c r="C7" i="6"/>
  <c r="E7" i="6" s="1"/>
  <c r="D7" i="6"/>
  <c r="H7" i="6" s="1"/>
  <c r="B8" i="6"/>
  <c r="C8" i="6"/>
  <c r="G8" i="6" s="1"/>
  <c r="D8" i="6"/>
  <c r="E8" i="6" s="1"/>
  <c r="F8" i="6" s="1"/>
  <c r="B9" i="6"/>
  <c r="C9" i="6"/>
  <c r="D9" i="6"/>
  <c r="B10" i="6"/>
  <c r="C10" i="6"/>
  <c r="D10" i="6"/>
  <c r="B11" i="6"/>
  <c r="E11" i="6" s="1"/>
  <c r="C11" i="6"/>
  <c r="D11" i="6"/>
  <c r="B12" i="6"/>
  <c r="E12" i="6" s="1"/>
  <c r="H12" i="6" s="1"/>
  <c r="C12" i="6"/>
  <c r="D12" i="6"/>
  <c r="B4" i="6"/>
  <c r="C4" i="6"/>
  <c r="D4" i="6"/>
  <c r="F3" i="6"/>
  <c r="G3" i="6"/>
  <c r="H3" i="6"/>
  <c r="D3" i="6"/>
  <c r="C3" i="6"/>
  <c r="B3" i="6"/>
  <c r="D2" i="6"/>
  <c r="C2" i="6"/>
  <c r="B2" i="6"/>
  <c r="A12" i="6"/>
  <c r="A11" i="6"/>
  <c r="A10" i="6"/>
  <c r="A9" i="6"/>
  <c r="A8" i="6"/>
  <c r="A7" i="6"/>
  <c r="A6" i="6"/>
  <c r="A5" i="6"/>
  <c r="A4" i="6"/>
  <c r="A3" i="6"/>
  <c r="G13" i="6" l="1"/>
  <c r="E13" i="6"/>
  <c r="G12" i="6"/>
  <c r="F7" i="6"/>
  <c r="H11" i="6"/>
  <c r="G11" i="6"/>
  <c r="F11" i="6"/>
  <c r="E10" i="6"/>
  <c r="F12" i="6"/>
  <c r="F5" i="6"/>
  <c r="E9" i="6"/>
  <c r="F9" i="6" s="1"/>
  <c r="H8" i="6"/>
  <c r="G7" i="6"/>
  <c r="F6" i="6"/>
  <c r="E4" i="6"/>
  <c r="H4" i="6" s="1"/>
  <c r="E3" i="6"/>
  <c r="E2" i="6"/>
  <c r="F2" i="6" s="1"/>
  <c r="F13" i="6" l="1"/>
  <c r="H13" i="6"/>
  <c r="G9" i="6"/>
  <c r="H9" i="6"/>
  <c r="G10" i="6"/>
  <c r="F10" i="6"/>
  <c r="H10" i="6"/>
  <c r="G4" i="6"/>
  <c r="F4" i="6"/>
  <c r="H2" i="6"/>
  <c r="G2" i="6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S3" i="1"/>
  <c r="T3" i="1"/>
  <c r="T2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<sst xmlns="http://schemas.openxmlformats.org/spreadsheetml/2006/main" count="7062" uniqueCount="2108">
  <si>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</si>
  <si>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</si>
  <si>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</si>
  <si>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</si>
  <si>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</si>
  <si>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</si>
  <si>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</si>
  <si>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</si>
  <si>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</si>
  <si>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</si>
  <si>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</si>
  <si>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</si>
  <si>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</si>
  <si>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</si>
  <si>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</si>
  <si>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</si>
  <si>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</si>
  <si>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</si>
  <si>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</si>
  <si>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</si>
  <si>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</si>
  <si>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</si>
  <si>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</si>
  <si>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</si>
  <si>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</si>
  <si>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</si>
  <si>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</si>
  <si>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</si>
  <si>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</si>
  <si>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</si>
  <si>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</si>
  <si>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</si>
  <si>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</si>
  <si>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</si>
  <si>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</si>
  <si>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</si>
  <si>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</si>
  <si>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</si>
  <si>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</si>
  <si>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</si>
  <si>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</si>
  <si>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</si>
  <si>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</si>
  <si>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</si>
  <si>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</si>
  <si>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</si>
  <si>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</si>
  <si>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</si>
  <si>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</si>
  <si>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</si>
  <si>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</si>
  <si>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</si>
  <si>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</si>
  <si>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</si>
  <si>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</si>
  <si>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</si>
  <si>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</si>
  <si>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</si>
  <si>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</si>
  <si>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</si>
  <si>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</si>
  <si>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</si>
  <si>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</si>
  <si>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</si>
  <si>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</si>
  <si>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</si>
  <si>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</si>
  <si>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</si>
  <si>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</si>
  <si>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</si>
  <si>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</si>
  <si>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</si>
  <si>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</si>
  <si>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</si>
  <si>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</si>
  <si>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</si>
  <si>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</si>
  <si>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</si>
  <si>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</si>
  <si>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</si>
  <si>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</si>
  <si>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</si>
  <si>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</si>
  <si>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</si>
  <si>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</si>
  <si>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</si>
  <si>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</si>
  <si>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</si>
  <si>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</si>
  <si>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</si>
  <si>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</si>
  <si>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</si>
  <si>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</si>
  <si>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</si>
  <si>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</si>
  <si>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</si>
  <si>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</si>
  <si>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</si>
  <si>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</si>
  <si>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</si>
  <si>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</si>
  <si>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</si>
  <si>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</si>
  <si>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</si>
  <si>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</si>
  <si>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</si>
  <si>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</si>
  <si>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</si>
  <si>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</si>
  <si>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</si>
  <si>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</si>
  <si>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</si>
  <si>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</si>
  <si>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</si>
  <si>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</si>
  <si>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</si>
  <si>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</si>
  <si>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</si>
  <si>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</si>
  <si>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</si>
  <si>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</si>
  <si>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</si>
  <si>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</si>
  <si>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</si>
  <si>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</si>
  <si>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</si>
  <si>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</si>
  <si>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</si>
  <si>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</si>
  <si>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</si>
  <si>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</si>
  <si>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</si>
  <si>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</si>
  <si>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</si>
  <si>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</si>
  <si>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</si>
  <si>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</si>
  <si>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</si>
  <si>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</si>
  <si>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</si>
  <si>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</si>
  <si>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</si>
  <si>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</si>
  <si>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</si>
  <si>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</si>
  <si>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</si>
  <si>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</si>
  <si>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</si>
  <si>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</si>
  <si>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</si>
  <si>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</si>
  <si>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</si>
  <si>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</si>
  <si>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</si>
  <si>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</si>
  <si>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</si>
  <si>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</si>
  <si>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</si>
  <si>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</si>
  <si>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</si>
  <si>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</si>
  <si>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</si>
  <si>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</si>
  <si>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</si>
  <si>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</si>
  <si>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</si>
  <si>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</si>
  <si>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</si>
  <si>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</si>
  <si>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</si>
  <si>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</si>
  <si>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</si>
  <si>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</si>
  <si>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</si>
  <si>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</si>
  <si>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</si>
  <si>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</si>
  <si>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</si>
  <si>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</si>
  <si>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</si>
  <si>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</si>
  <si>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</si>
  <si>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</si>
  <si>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</si>
  <si>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</si>
  <si>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</si>
  <si>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</si>
  <si>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</si>
  <si>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</si>
  <si>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</si>
  <si>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</si>
  <si>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</si>
  <si>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</si>
  <si>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</si>
  <si>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</si>
  <si>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</si>
  <si>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</si>
  <si>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</si>
  <si>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</si>
  <si>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</si>
  <si>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</si>
  <si>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</si>
  <si>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</si>
  <si>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</si>
  <si>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</si>
  <si>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</si>
  <si>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</si>
  <si>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</si>
  <si>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</si>
  <si>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</si>
  <si>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</si>
  <si>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</si>
  <si>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</si>
  <si>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</si>
  <si>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</si>
  <si>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</si>
  <si>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</si>
  <si>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</si>
  <si>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</si>
  <si>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</si>
  <si>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</si>
  <si>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</si>
  <si>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</si>
  <si>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</si>
  <si>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</si>
  <si>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</si>
  <si>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</si>
  <si>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</si>
  <si>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</si>
  <si>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</si>
  <si>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</si>
  <si>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</si>
  <si>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</si>
  <si>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</si>
  <si>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</si>
  <si>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</si>
  <si>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</si>
  <si>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</si>
  <si>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</si>
  <si>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</si>
  <si>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</si>
  <si>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</si>
  <si>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</si>
  <si>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</si>
  <si>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</si>
  <si>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</si>
  <si>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</si>
  <si>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</si>
  <si>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</si>
  <si>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</si>
  <si>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</si>
  <si>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</si>
  <si>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</si>
  <si>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</si>
  <si>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</si>
  <si>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</si>
  <si>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</si>
  <si>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</si>
  <si>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</si>
  <si>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</si>
  <si>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</si>
  <si>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</si>
  <si>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</si>
  <si>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</si>
  <si>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</si>
  <si>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</si>
  <si>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</si>
  <si>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</si>
  <si>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</si>
  <si>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</si>
  <si>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</si>
  <si>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</si>
  <si>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</si>
  <si>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</si>
  <si>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</si>
  <si>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</si>
  <si>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</si>
  <si>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</si>
  <si>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</si>
  <si>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</si>
  <si>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</si>
  <si>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</si>
  <si>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</si>
  <si>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</si>
  <si>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</si>
  <si>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</si>
  <si>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</si>
  <si>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</si>
  <si>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</si>
  <si>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</si>
  <si>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</si>
  <si>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</si>
  <si>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</si>
  <si>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</si>
  <si>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</si>
  <si>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</si>
  <si>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</si>
  <si>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</si>
  <si>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</si>
  <si>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</si>
  <si>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</si>
  <si>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</si>
  <si>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</si>
  <si>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</si>
  <si>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</si>
  <si>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</si>
  <si>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</si>
  <si>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</si>
  <si>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</si>
  <si>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</si>
  <si>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</si>
  <si>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</si>
  <si>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</si>
  <si>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</si>
  <si>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</si>
  <si>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</si>
  <si>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</si>
  <si>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</si>
  <si>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</si>
  <si>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</si>
  <si>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</si>
  <si>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</si>
  <si>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</si>
  <si>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</si>
  <si>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</si>
  <si>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</si>
  <si>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</si>
  <si>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</si>
  <si>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</si>
  <si>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</si>
  <si>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</si>
  <si>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</si>
  <si>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</si>
  <si>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</si>
  <si>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</si>
  <si>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</si>
  <si>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</si>
  <si>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</si>
  <si>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</si>
  <si>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</si>
  <si>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</si>
  <si>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</si>
  <si>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</si>
  <si>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</si>
  <si>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</si>
  <si>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</si>
  <si>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</si>
  <si>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</si>
  <si>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</si>
  <si>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</si>
  <si>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</si>
  <si>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</si>
  <si>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</si>
  <si>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</si>
  <si>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</si>
  <si>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</si>
  <si>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</si>
  <si>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</si>
  <si>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</si>
  <si>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</si>
  <si>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</si>
  <si>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</si>
  <si>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</si>
  <si>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</si>
  <si>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</si>
  <si>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</si>
  <si>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</si>
  <si>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</si>
  <si>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</si>
  <si>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</si>
  <si>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</si>
  <si>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</si>
  <si>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</si>
  <si>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</si>
  <si>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</si>
  <si>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</si>
  <si>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</si>
  <si>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</si>
  <si>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</si>
  <si>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</si>
  <si>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</si>
  <si>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</si>
  <si>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</si>
  <si>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</si>
  <si>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</si>
  <si>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</si>
  <si>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</si>
  <si>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</si>
  <si>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</si>
  <si>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</si>
  <si>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</si>
  <si>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</si>
  <si>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</si>
  <si>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</si>
  <si>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</si>
  <si>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</si>
  <si>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</si>
  <si>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</si>
  <si>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</si>
  <si>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</si>
  <si>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</si>
  <si>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</si>
  <si>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</si>
  <si>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</si>
  <si>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</si>
  <si>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</si>
  <si>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</si>
  <si>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</si>
  <si>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</si>
  <si>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</si>
  <si>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</si>
  <si>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</si>
  <si>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</si>
  <si>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</si>
  <si>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</si>
  <si>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</si>
  <si>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</si>
  <si>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</si>
  <si>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</si>
  <si>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</si>
  <si>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</si>
  <si>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</si>
  <si>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</si>
  <si>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</si>
  <si>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</si>
  <si>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</si>
  <si>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</si>
  <si>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</si>
  <si>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</si>
  <si>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</si>
  <si>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</si>
  <si>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</si>
  <si>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</si>
  <si>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</si>
  <si>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</si>
  <si>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</si>
  <si>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</si>
  <si>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</si>
  <si>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</si>
  <si>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</si>
  <si>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</si>
  <si>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</si>
  <si>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</si>
  <si>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</si>
  <si>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</si>
  <si>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</si>
  <si>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</si>
  <si>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</si>
  <si>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</si>
  <si>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</si>
  <si>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</si>
  <si>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</si>
  <si>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</si>
  <si>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</si>
  <si>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</si>
  <si>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</si>
  <si>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</si>
  <si>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</si>
  <si>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</si>
  <si>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</si>
  <si>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</si>
  <si>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</si>
  <si>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</si>
  <si>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</si>
  <si>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</si>
  <si>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</si>
  <si>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</si>
  <si>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</si>
  <si>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</si>
  <si>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</si>
  <si>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</si>
  <si>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</si>
  <si>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</si>
  <si>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</si>
  <si>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</si>
  <si>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</si>
  <si>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</si>
  <si>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</si>
  <si>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</si>
  <si>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</si>
  <si>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</si>
  <si>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</si>
  <si>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</si>
  <si>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</si>
  <si>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</si>
  <si>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</si>
  <si>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</si>
  <si>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</si>
  <si>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</si>
  <si>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</si>
  <si>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</si>
  <si>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</si>
  <si>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</si>
  <si>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</si>
  <si>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</si>
  <si>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</si>
  <si>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</si>
  <si>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</si>
  <si>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</si>
  <si>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</si>
  <si>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</si>
  <si>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</si>
  <si>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</si>
  <si>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</si>
  <si>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</si>
  <si>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</si>
  <si>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</si>
  <si>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</si>
  <si>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</si>
  <si>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</si>
  <si>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</si>
  <si>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</si>
  <si>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</si>
  <si>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</si>
  <si>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</si>
  <si>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</si>
  <si>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</si>
  <si>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</si>
  <si>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</si>
  <si>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</si>
  <si>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</si>
  <si>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</si>
  <si>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</si>
  <si>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</si>
  <si>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</si>
  <si>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</si>
  <si>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</si>
  <si>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</si>
  <si>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</si>
  <si>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</si>
  <si>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</si>
  <si>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</si>
  <si>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</si>
  <si>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</si>
  <si>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</si>
  <si>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</si>
  <si>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</si>
  <si>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</si>
  <si>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</si>
  <si>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</si>
  <si>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</si>
  <si>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</si>
  <si>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</si>
  <si>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</si>
  <si>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</si>
  <si>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</si>
  <si>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</si>
  <si>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</si>
  <si>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</si>
  <si>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</si>
  <si>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</si>
  <si>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</si>
  <si>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</si>
  <si>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</si>
  <si>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</si>
  <si>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</si>
  <si>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</si>
  <si>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</si>
  <si>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</si>
  <si>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</si>
  <si>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</si>
  <si>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</si>
  <si>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</si>
  <si>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</si>
  <si>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</si>
  <si>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</si>
  <si>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</si>
  <si>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</si>
  <si>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</si>
  <si>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</si>
  <si>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</si>
  <si>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</si>
  <si>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</si>
  <si>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</si>
  <si>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</si>
  <si>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</si>
  <si>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</si>
  <si>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</si>
  <si>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</si>
  <si>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</si>
  <si>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</si>
  <si>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</si>
  <si>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</si>
  <si>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</si>
  <si>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</si>
  <si>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</si>
  <si>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</si>
  <si>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</si>
  <si>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</si>
  <si>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</si>
  <si>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</si>
  <si>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</si>
  <si>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</si>
  <si>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</si>
  <si>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</si>
  <si>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</si>
  <si>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</si>
  <si>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</si>
  <si>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</si>
  <si>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</si>
  <si>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</si>
  <si>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</si>
  <si>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</si>
  <si>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</si>
  <si>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</si>
  <si>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</si>
  <si>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</si>
  <si>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</si>
  <si>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</si>
  <si>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</si>
  <si>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</si>
  <si>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</si>
  <si>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</si>
  <si>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</si>
  <si>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</si>
  <si>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</si>
  <si>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</si>
  <si>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</si>
  <si>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</si>
  <si>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</si>
  <si>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</si>
  <si>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</si>
  <si>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</si>
  <si>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</si>
  <si>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</si>
  <si>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</si>
  <si>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</si>
  <si>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</si>
  <si>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</si>
  <si>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</si>
  <si>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</si>
  <si>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</si>
  <si>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</si>
  <si>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</si>
  <si>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</si>
  <si>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</si>
  <si>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</si>
  <si>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</si>
  <si>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</si>
  <si>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</si>
  <si>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</si>
  <si>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</si>
  <si>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</si>
  <si>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</si>
  <si>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</si>
  <si>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</si>
  <si>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</si>
  <si>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</si>
  <si>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</si>
  <si>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</si>
  <si>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</si>
  <si>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</si>
  <si>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</si>
  <si>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</si>
  <si>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</si>
  <si>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</si>
  <si>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</si>
  <si>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</si>
  <si>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</si>
  <si>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</si>
  <si>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</si>
  <si>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</si>
  <si>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</si>
  <si>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</si>
  <si>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</si>
  <si>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</si>
  <si>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</si>
  <si>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</si>
  <si>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</si>
  <si>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</si>
  <si>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</si>
  <si>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</si>
  <si>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</si>
  <si>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</si>
  <si>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</si>
  <si>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</si>
  <si>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</si>
  <si>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</si>
  <si>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</si>
  <si>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</si>
  <si>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</si>
  <si>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</si>
  <si>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</si>
  <si>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</si>
  <si>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</si>
  <si>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</si>
  <si>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</si>
  <si>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</si>
  <si>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</si>
  <si>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</si>
  <si>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</si>
  <si>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</si>
  <si>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</si>
  <si>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</si>
  <si>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</si>
  <si>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</si>
  <si>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</si>
  <si>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</si>
  <si>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</si>
  <si>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</si>
  <si>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</si>
  <si>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</si>
  <si>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</si>
  <si>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</si>
  <si>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</si>
  <si>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</si>
  <si>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</si>
  <si>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</si>
  <si>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</si>
  <si>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</si>
  <si>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</si>
  <si>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</si>
  <si>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</si>
  <si>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</si>
  <si>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</si>
  <si>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</si>
  <si>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</si>
  <si>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</si>
  <si>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</si>
  <si>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</si>
  <si>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</si>
  <si>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</si>
  <si>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</si>
  <si>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</si>
  <si>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</si>
  <si>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</si>
  <si>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</si>
  <si>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</si>
  <si>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</si>
  <si>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</si>
  <si>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</si>
  <si>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</si>
  <si>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</si>
  <si>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</si>
  <si>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</si>
  <si>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</si>
  <si>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</si>
  <si>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</si>
  <si>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</si>
  <si>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</si>
  <si>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</si>
  <si>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</si>
  <si>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</si>
  <si>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</si>
  <si>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</si>
  <si>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</si>
  <si>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</si>
  <si>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</si>
  <si>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</si>
  <si>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</si>
  <si>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</si>
  <si>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</si>
  <si>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</si>
  <si>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</si>
  <si>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</si>
  <si>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</si>
  <si>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</si>
  <si>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</si>
  <si>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</si>
  <si>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</si>
  <si>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</si>
  <si>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</si>
  <si>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</si>
  <si>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</si>
  <si>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</si>
  <si>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</si>
  <si>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</si>
  <si>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</si>
  <si>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</si>
  <si>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</si>
  <si>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</si>
  <si>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</si>
  <si>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</si>
  <si>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</si>
  <si>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</si>
  <si>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</si>
  <si>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</si>
  <si>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</si>
  <si>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</si>
  <si>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</si>
  <si>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</si>
  <si>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</si>
  <si>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</si>
  <si>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</si>
  <si>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</si>
  <si>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</si>
  <si>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</si>
  <si>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</si>
  <si>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</si>
  <si>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</si>
  <si>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</si>
  <si>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</si>
  <si>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</si>
  <si>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</si>
  <si>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</si>
  <si>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</si>
  <si>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</si>
  <si>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</si>
  <si>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</si>
  <si>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</si>
  <si>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</si>
  <si>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</si>
  <si>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</si>
  <si>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</si>
  <si>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</si>
  <si>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</si>
  <si>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</si>
  <si>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</si>
  <si>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</si>
  <si>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</si>
  <si>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</si>
  <si>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</si>
  <si>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</si>
  <si>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</si>
  <si>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</si>
  <si>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</si>
  <si>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</si>
  <si>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</si>
  <si>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</si>
  <si>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</si>
  <si>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</si>
  <si>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</si>
  <si>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</si>
  <si>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</si>
  <si>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</si>
  <si>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</si>
  <si>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</si>
  <si>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</si>
  <si>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</si>
  <si>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</si>
  <si>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</si>
  <si>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</si>
  <si>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</si>
  <si>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</si>
  <si>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</si>
  <si>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</si>
  <si>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</si>
  <si>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</si>
  <si>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</si>
  <si>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</si>
  <si>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</si>
  <si>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</si>
  <si>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</si>
  <si>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</si>
  <si>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</si>
  <si>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</si>
  <si>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</si>
  <si>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</si>
  <si>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</si>
  <si>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</si>
  <si>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</si>
  <si>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</si>
  <si>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</si>
  <si>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</si>
  <si>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</si>
  <si>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</si>
  <si>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</si>
  <si>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</si>
  <si>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</si>
  <si>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</si>
  <si>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</si>
  <si>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</si>
  <si>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</si>
  <si>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</si>
  <si>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</si>
  <si>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</si>
  <si>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</si>
  <si>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</si>
  <si>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</si>
  <si>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</si>
  <si>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</si>
  <si>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</si>
  <si>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</si>
  <si>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</si>
  <si>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</si>
  <si>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</si>
  <si>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</si>
  <si>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</si>
  <si>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</si>
  <si>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</si>
  <si>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</si>
  <si>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</si>
  <si>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</si>
  <si>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</si>
  <si>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</si>
  <si>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</si>
  <si>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</si>
  <si>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</si>
  <si>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</si>
  <si>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</si>
  <si>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</si>
  <si>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</si>
  <si>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</si>
  <si>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</si>
  <si>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</si>
  <si>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</si>
  <si>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</si>
  <si>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</si>
  <si>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</si>
  <si>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</si>
  <si>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</si>
  <si>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</si>
  <si>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</si>
  <si>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</si>
  <si>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</si>
  <si>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</si>
  <si>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</si>
  <si>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</si>
  <si>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</si>
  <si>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</si>
  <si>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</si>
  <si>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</si>
  <si>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</si>
  <si>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</si>
  <si>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</si>
  <si>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</si>
  <si>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</si>
  <si>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</si>
  <si>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</si>
  <si>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</si>
  <si>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</si>
  <si>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</si>
  <si>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</si>
  <si>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</si>
  <si>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</si>
  <si>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</si>
  <si>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</si>
  <si>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</si>
  <si>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</si>
  <si>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</si>
  <si>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</si>
  <si>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</si>
  <si>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</si>
  <si>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</si>
  <si>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</si>
  <si>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</si>
  <si>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</si>
  <si>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</si>
  <si>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</si>
  <si>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</si>
  <si>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</si>
  <si>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</si>
  <si>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</si>
  <si>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</si>
  <si>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</si>
  <si>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</si>
  <si>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</si>
  <si>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</si>
  <si>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</si>
  <si>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</si>
  <si>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</si>
  <si>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</si>
  <si>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</si>
  <si>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</si>
  <si>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</si>
  <si>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</si>
  <si>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</si>
  <si>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</si>
  <si>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</si>
  <si>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</si>
  <si>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</si>
  <si>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</si>
  <si>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</si>
  <si>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</si>
  <si>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</si>
  <si>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</si>
  <si>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</si>
  <si>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</si>
  <si>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</si>
  <si>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</si>
  <si>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</si>
  <si>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</si>
  <si>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</si>
  <si>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</si>
  <si>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</si>
  <si>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</si>
  <si>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</si>
  <si>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</si>
  <si>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</si>
  <si>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</si>
  <si>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</si>
  <si>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</si>
  <si>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</si>
  <si>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</si>
  <si>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</si>
  <si>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</si>
  <si>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</si>
  <si>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</si>
  <si>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</si>
  <si>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</si>
  <si>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</si>
  <si>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</si>
  <si>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</si>
  <si>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</si>
  <si>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</si>
  <si>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</si>
  <si>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</si>
  <si>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</si>
  <si>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</si>
  <si>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</si>
  <si>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</si>
  <si>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</si>
  <si>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</si>
  <si>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</si>
  <si>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</si>
  <si>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</si>
  <si>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</si>
  <si>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</si>
  <si>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</si>
  <si>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</si>
  <si>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</si>
  <si>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</si>
  <si>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</si>
  <si>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</si>
  <si>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</si>
  <si>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</si>
  <si>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</si>
  <si>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</si>
  <si>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</si>
  <si>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</si>
  <si>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</si>
  <si>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</si>
  <si>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</si>
  <si>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</si>
  <si>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</si>
  <si>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</si>
  <si>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</si>
  <si>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</si>
  <si>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</si>
  <si>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</si>
  <si>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</si>
  <si>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</si>
  <si>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</si>
  <si>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</si>
  <si>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</si>
  <si>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</si>
  <si>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</si>
  <si>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</si>
  <si>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</si>
  <si>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</si>
  <si>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</si>
  <si>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</si>
  <si>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</si>
  <si>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</si>
  <si>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</si>
  <si>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</si>
  <si>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</si>
  <si>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</si>
  <si>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</si>
  <si>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</si>
  <si>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</si>
  <si>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</si>
  <si>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</si>
  <si>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</si>
  <si>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</si>
  <si>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</si>
  <si>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</si>
  <si>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</si>
  <si>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</si>
  <si>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</si>
  <si>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</si>
  <si>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</si>
  <si>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</si>
  <si>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</si>
  <si>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</si>
  <si>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</si>
  <si>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</si>
  <si>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</si>
  <si>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</si>
  <si>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</si>
  <si>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</si>
  <si>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</si>
  <si>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</si>
  <si>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</si>
  <si>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</si>
  <si>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</si>
  <si>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</si>
  <si>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</si>
  <si>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</si>
  <si>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</si>
  <si>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</si>
  <si>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</si>
  <si>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</si>
  <si>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</si>
  <si>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</si>
  <si>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</si>
  <si>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</si>
  <si>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</si>
  <si>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</si>
  <si>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</si>
  <si>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</si>
  <si>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</si>
  <si>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</si>
  <si>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</si>
  <si>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</si>
  <si>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</si>
  <si>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</si>
  <si>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</si>
  <si>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</si>
  <si>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</si>
  <si>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</si>
  <si>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</si>
  <si>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</si>
  <si>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</si>
  <si>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</si>
  <si>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</si>
  <si>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</si>
  <si>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</si>
  <si>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</si>
  <si>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</si>
  <si>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</si>
  <si>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</si>
  <si>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</si>
  <si>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</si>
  <si>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</si>
  <si>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</si>
  <si>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</si>
  <si>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</si>
  <si>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</si>
  <si>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</si>
  <si>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</si>
  <si>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</si>
  <si>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</si>
  <si>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</si>
  <si>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</si>
  <si>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</si>
  <si>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</si>
  <si>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</si>
  <si>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</si>
  <si>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</si>
  <si>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</si>
  <si>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</si>
  <si>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</si>
  <si>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</si>
  <si>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</si>
  <si>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</si>
  <si>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</si>
  <si>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</si>
  <si>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</si>
  <si>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</si>
  <si>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</si>
  <si>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</si>
  <si>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</si>
  <si>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</si>
  <si>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</si>
  <si>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</si>
  <si>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</si>
  <si>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</si>
  <si>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</si>
  <si>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</si>
  <si>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</si>
  <si>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</si>
  <si>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</si>
  <si>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</si>
  <si>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</si>
  <si>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</si>
  <si>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</si>
  <si>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</si>
  <si>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</si>
  <si>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</si>
  <si>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</si>
  <si>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</si>
  <si>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</si>
  <si>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</si>
  <si>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</si>
  <si>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</si>
  <si>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</si>
  <si>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</si>
  <si>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</si>
  <si>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</si>
  <si>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</si>
  <si>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</si>
  <si>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</si>
  <si>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</si>
  <si>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</si>
  <si>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</si>
  <si>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</si>
  <si>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</si>
  <si>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</si>
  <si>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</si>
  <si>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</si>
  <si>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</si>
  <si>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</si>
  <si>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</si>
  <si>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</si>
  <si>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</si>
  <si>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</si>
  <si>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</si>
  <si>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</si>
  <si>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</si>
  <si>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</si>
  <si>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</si>
  <si>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</si>
  <si>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</si>
  <si>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</si>
  <si>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</si>
  <si>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</si>
  <si>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</si>
  <si>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</si>
  <si>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</si>
  <si>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</si>
  <si>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</si>
  <si>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</si>
  <si>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</si>
  <si>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</si>
  <si>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</si>
  <si>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</si>
  <si>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</si>
  <si>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</si>
  <si>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</si>
  <si>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</si>
  <si>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</si>
  <si>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</si>
  <si>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</si>
  <si>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</si>
  <si>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</si>
  <si>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</si>
  <si>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</si>
  <si>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</si>
  <si>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</si>
  <si>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</si>
  <si>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</si>
  <si>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</si>
  <si>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</si>
  <si>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</si>
  <si>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</si>
  <si>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</si>
  <si>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</si>
  <si>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</si>
  <si>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</si>
  <si>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</si>
  <si>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</si>
  <si>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</si>
  <si>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</si>
  <si>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</si>
  <si>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</si>
  <si>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</si>
  <si>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</si>
  <si>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</si>
  <si>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</si>
  <si>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</si>
  <si>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</si>
  <si>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</si>
  <si>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</si>
  <si>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</si>
  <si>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</si>
  <si>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</si>
  <si>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</si>
  <si>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</si>
  <si>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</si>
  <si>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</si>
  <si>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</si>
  <si>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</si>
  <si>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</si>
  <si>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</si>
  <si>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</si>
  <si>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</si>
  <si>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</si>
  <si>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</si>
  <si>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</si>
  <si>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</si>
  <si>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</si>
  <si>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</si>
  <si>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</si>
  <si>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</si>
  <si>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</si>
  <si>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</si>
  <si>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</si>
  <si>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</si>
  <si>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</si>
  <si>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</si>
  <si>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</si>
  <si>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</si>
  <si>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</si>
  <si>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</si>
  <si>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</si>
  <si>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</si>
  <si>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</si>
  <si>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</si>
  <si>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</si>
  <si>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</si>
  <si>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</si>
  <si>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</si>
  <si>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</si>
  <si>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</si>
  <si>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</si>
  <si>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</si>
  <si>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</si>
  <si>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</si>
  <si>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</si>
  <si>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</si>
  <si>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</si>
  <si>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</si>
  <si>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</si>
  <si>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</si>
  <si>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</si>
  <si>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</si>
  <si>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</si>
  <si>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</si>
  <si>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</si>
  <si>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</si>
  <si>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</si>
  <si>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</si>
  <si>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</si>
  <si>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</si>
  <si>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</si>
  <si>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</si>
  <si>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</si>
  <si>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</si>
  <si>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</si>
  <si>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</si>
  <si>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</si>
  <si>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</si>
  <si>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</si>
  <si>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</si>
  <si>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</si>
  <si>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</si>
  <si>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</si>
  <si>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</si>
  <si>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</si>
  <si>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</si>
  <si>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</si>
  <si>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</si>
  <si>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</si>
  <si>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</si>
  <si>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</si>
  <si>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</si>
  <si>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</si>
  <si>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</si>
  <si>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</si>
  <si>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</si>
  <si>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</si>
  <si>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</si>
  <si>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</si>
  <si>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</si>
  <si>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</si>
  <si>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</si>
  <si>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</si>
  <si>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</si>
  <si>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</si>
  <si>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</si>
  <si>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</si>
  <si>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</si>
  <si>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</si>
  <si>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</si>
  <si>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</si>
  <si>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</si>
  <si>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</si>
  <si>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</si>
  <si>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</si>
  <si>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</si>
  <si>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</si>
  <si>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</si>
  <si>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</si>
  <si>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</si>
  <si>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</si>
  <si>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</si>
  <si>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</si>
  <si>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</si>
  <si>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</si>
  <si>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</si>
  <si>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</si>
  <si>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</si>
  <si>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</si>
  <si>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</si>
  <si>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</si>
  <si>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</si>
  <si>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</si>
  <si>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</si>
  <si>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</si>
  <si>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</si>
  <si>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</si>
  <si>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</si>
  <si>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</si>
  <si>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</si>
  <si>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</si>
  <si>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</si>
  <si>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</si>
  <si>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</si>
  <si>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</si>
  <si>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</si>
  <si>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</si>
  <si>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</si>
  <si>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</si>
  <si>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</si>
  <si>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</si>
  <si>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</si>
  <si>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</si>
  <si>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</si>
  <si>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</si>
  <si>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</si>
  <si>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</si>
  <si>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</si>
  <si>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</si>
  <si>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</si>
  <si>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</si>
  <si>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</si>
  <si>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</si>
  <si>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</si>
  <si>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</si>
  <si>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</si>
  <si>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</si>
  <si>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</si>
  <si>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</si>
  <si>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</si>
  <si>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</si>
  <si>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</si>
  <si>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</si>
  <si>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</si>
  <si>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</si>
  <si>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</si>
  <si>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</si>
  <si>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</si>
  <si>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</si>
  <si>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</si>
  <si>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</si>
  <si>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</si>
  <si>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</si>
  <si>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</si>
  <si>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</si>
  <si>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</si>
  <si>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</si>
  <si>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</si>
  <si>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</si>
  <si>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</si>
  <si>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</si>
  <si>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</si>
  <si>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</si>
  <si>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</si>
  <si>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</si>
  <si>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</si>
  <si>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</si>
  <si>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</si>
  <si>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</si>
  <si>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</si>
  <si>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</si>
  <si>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</si>
  <si>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</si>
  <si>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</si>
  <si>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</si>
  <si>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</si>
  <si>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</si>
  <si>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</si>
  <si>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</si>
  <si>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</si>
  <si>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</si>
  <si>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</si>
  <si>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</si>
  <si>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</si>
  <si>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</si>
  <si>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</si>
  <si>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</si>
  <si>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</si>
  <si>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</si>
  <si>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</si>
  <si>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</si>
  <si>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</si>
  <si>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</si>
  <si>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</si>
  <si>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</si>
  <si>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</si>
  <si>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</si>
  <si>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</si>
  <si>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</si>
  <si>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</si>
  <si>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</si>
  <si>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</si>
  <si>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</si>
  <si>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</si>
  <si>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</si>
  <si>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</si>
  <si>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</si>
  <si>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</si>
  <si>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</si>
  <si>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</si>
  <si>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</si>
  <si>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</si>
  <si>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</si>
  <si>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</si>
  <si>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</si>
  <si>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</si>
  <si>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</si>
  <si>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</si>
  <si>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</si>
  <si>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</si>
  <si>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</si>
  <si>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</si>
  <si>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</si>
  <si>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</si>
  <si>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</si>
  <si>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</si>
  <si>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</si>
  <si>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</si>
  <si>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</si>
  <si>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</si>
  <si>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</si>
  <si>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</si>
  <si>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</si>
  <si>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</si>
  <si>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</si>
  <si>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</si>
  <si>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</si>
  <si>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</si>
  <si>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</si>
  <si>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</si>
  <si>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</si>
  <si>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</si>
  <si>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</si>
  <si>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</si>
  <si>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</si>
  <si>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</si>
  <si>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</si>
  <si>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</si>
  <si>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</si>
  <si>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</si>
  <si>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</si>
  <si>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</si>
  <si>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</si>
  <si>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</si>
  <si>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</si>
  <si>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</si>
  <si>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</si>
  <si>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</si>
  <si>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</si>
  <si>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</si>
  <si>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</si>
  <si>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</si>
  <si>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</si>
  <si>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</si>
  <si>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</si>
  <si>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</si>
  <si>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</si>
  <si>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</si>
  <si>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</si>
  <si>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</si>
  <si>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</si>
  <si>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</si>
  <si>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</si>
  <si>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</si>
  <si>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</si>
  <si>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</si>
  <si>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</si>
  <si>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</si>
  <si>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</si>
  <si>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</si>
  <si>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</si>
  <si>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</si>
  <si>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</si>
  <si>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</si>
  <si>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</si>
  <si>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</si>
  <si>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</si>
  <si>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</si>
  <si>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</si>
  <si>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</si>
  <si>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</si>
  <si>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</si>
  <si>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</si>
  <si>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</si>
  <si>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</si>
  <si>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</si>
  <si>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</si>
  <si>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</si>
  <si>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</si>
  <si>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</si>
  <si>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</si>
  <si>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</si>
  <si>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</si>
  <si>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</si>
  <si>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</si>
  <si>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</si>
  <si>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</si>
  <si>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</si>
  <si>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</si>
  <si>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</si>
  <si>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</si>
  <si>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</si>
  <si>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</si>
  <si>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</si>
  <si>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</si>
  <si>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</si>
  <si>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</si>
  <si>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</si>
  <si>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</si>
  <si>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</si>
  <si>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</si>
  <si>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</si>
  <si>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</si>
  <si>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</si>
  <si>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</si>
  <si>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</si>
  <si>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</si>
  <si>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</si>
  <si>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</si>
  <si>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</si>
  <si>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</si>
  <si>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</si>
  <si>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</si>
  <si>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</si>
  <si>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</si>
  <si>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</si>
  <si>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</si>
  <si>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</si>
  <si>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</si>
  <si>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</si>
  <si>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</si>
  <si>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</si>
  <si>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</si>
  <si>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</si>
  <si>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</si>
  <si>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</si>
  <si>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</si>
  <si>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</si>
  <si>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</si>
  <si>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</si>
  <si>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</si>
  <si>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</si>
  <si>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</si>
  <si>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</si>
  <si>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</si>
  <si>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</si>
  <si>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</si>
  <si>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</si>
  <si>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</si>
  <si>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</si>
  <si>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</si>
  <si>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</si>
  <si>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</si>
  <si>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</si>
  <si>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</si>
  <si>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</si>
  <si>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</si>
  <si>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</si>
  <si>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</si>
  <si>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</si>
  <si>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</si>
  <si>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</si>
  <si>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</si>
  <si>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</si>
  <si>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</si>
  <si>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</si>
  <si>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</si>
  <si>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</si>
  <si>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</si>
  <si>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</si>
  <si>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</si>
  <si>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</si>
  <si>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</si>
  <si>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</si>
  <si>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</si>
  <si>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</si>
  <si>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</si>
  <si>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</si>
  <si>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</si>
  <si>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</si>
  <si>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</si>
  <si>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</si>
  <si>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</si>
  <si>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</si>
  <si>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</si>
  <si>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</si>
  <si>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</si>
  <si>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</si>
  <si>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</si>
  <si>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</si>
  <si>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</si>
  <si>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</si>
  <si>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</si>
  <si>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</si>
  <si>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</si>
  <si>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</si>
  <si>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</si>
  <si>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</si>
  <si>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</si>
  <si>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</si>
  <si>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</si>
  <si>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</si>
  <si>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</si>
  <si>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</si>
  <si>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</si>
  <si>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</si>
  <si>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</si>
  <si>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</si>
  <si>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</si>
  <si>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</si>
  <si>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</si>
  <si>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</si>
  <si>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</si>
  <si>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</si>
  <si>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</si>
  <si>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</si>
  <si>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</si>
  <si>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</si>
  <si>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</si>
  <si>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</si>
  <si>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</si>
  <si>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</si>
  <si>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</si>
  <si>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</si>
  <si>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</si>
  <si>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</si>
  <si>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</si>
  <si>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</si>
  <si>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</si>
  <si>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</si>
  <si>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</si>
  <si>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</si>
  <si>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</si>
  <si>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</si>
  <si>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</si>
  <si>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</si>
  <si>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</si>
  <si>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</si>
  <si>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</si>
  <si>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</si>
  <si>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</si>
  <si>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</si>
  <si>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</si>
  <si>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</si>
  <si>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</si>
  <si>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</si>
  <si>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</si>
  <si>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</si>
  <si>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</si>
  <si>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</si>
  <si>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</si>
  <si>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</si>
  <si>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</si>
  <si>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</si>
  <si>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</si>
  <si>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</si>
  <si>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</si>
  <si>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</si>
  <si>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</si>
  <si>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</si>
  <si>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</si>
  <si>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</si>
  <si>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</si>
  <si>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</si>
  <si>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</si>
  <si>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</si>
  <si>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</si>
  <si>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</si>
  <si>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</si>
  <si>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</si>
  <si>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</si>
  <si>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</si>
  <si>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</si>
  <si>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</si>
  <si>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</si>
  <si>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</si>
  <si>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</si>
  <si>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</si>
  <si>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</si>
  <si>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</si>
  <si>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</si>
  <si>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</si>
  <si>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</si>
  <si>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</si>
  <si>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</si>
  <si>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</si>
  <si>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</si>
  <si>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</si>
  <si>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</si>
  <si>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</si>
  <si>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</si>
  <si>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</si>
  <si>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</si>
  <si>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</si>
  <si>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</si>
  <si>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</si>
  <si>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</si>
  <si>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</si>
  <si>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</si>
  <si>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</si>
  <si>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</si>
  <si>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</si>
  <si>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</si>
  <si>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</si>
  <si>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</si>
  <si>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</si>
  <si>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</si>
  <si>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</si>
  <si>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</si>
  <si>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</si>
  <si>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</si>
  <si>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</si>
  <si>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</si>
  <si>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</si>
  <si>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</si>
  <si>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</si>
  <si>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</si>
  <si>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</si>
  <si>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</si>
  <si>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</si>
  <si>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</si>
  <si>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</si>
  <si>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</si>
  <si>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</si>
  <si>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</si>
  <si>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</si>
  <si>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</si>
  <si>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</si>
  <si>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</si>
  <si>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</si>
  <si>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</si>
  <si>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</si>
  <si>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</si>
  <si>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</si>
  <si>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</si>
  <si>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</si>
  <si>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</si>
  <si>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</si>
  <si>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</si>
  <si>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</si>
  <si>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</si>
  <si>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</si>
  <si>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</si>
  <si>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</si>
  <si>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</si>
  <si>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</si>
  <si>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</si>
  <si>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</si>
  <si>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</si>
  <si>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</si>
  <si>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</si>
  <si>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</si>
  <si>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</si>
  <si>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</si>
  <si>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</si>
  <si>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</si>
  <si>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</si>
  <si>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</si>
  <si>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</si>
  <si>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</si>
  <si>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</si>
  <si>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</si>
  <si>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</si>
  <si>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</si>
  <si>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</si>
  <si>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</si>
  <si>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</si>
  <si>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</si>
  <si>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</si>
  <si>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</si>
  <si>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</si>
  <si>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</si>
  <si>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</si>
  <si>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</si>
  <si>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</si>
  <si>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</si>
  <si>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</si>
  <si>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</si>
  <si>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</si>
  <si>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</si>
  <si>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</si>
  <si>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</si>
  <si>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</si>
  <si>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</si>
  <si>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</si>
  <si>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</si>
  <si>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</si>
  <si>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</si>
  <si>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</si>
  <si>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</si>
  <si>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</si>
  <si>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</si>
  <si>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</si>
  <si>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</si>
  <si>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</si>
  <si>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</si>
  <si>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</si>
  <si>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</si>
  <si>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</si>
  <si>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</si>
  <si>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</si>
  <si>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</si>
  <si>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</si>
  <si>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</si>
  <si>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</si>
  <si>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</si>
  <si>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</si>
  <si>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</si>
  <si>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</si>
  <si>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</si>
  <si>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</si>
  <si>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</si>
  <si>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</si>
  <si>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</si>
  <si>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</si>
  <si>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</si>
  <si>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</si>
  <si>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</si>
  <si>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</si>
  <si>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</si>
  <si>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</si>
  <si>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</si>
  <si>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</si>
  <si>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</si>
  <si>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</si>
  <si>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</si>
  <si>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</si>
  <si>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</si>
  <si>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</si>
  <si>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</si>
  <si>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</si>
  <si>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</si>
  <si>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</si>
  <si>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</si>
  <si>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</si>
  <si>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</si>
  <si>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</si>
  <si>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</si>
  <si>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</si>
  <si>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</si>
  <si>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</si>
  <si>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</si>
  <si>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</si>
  <si>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</si>
  <si>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</si>
  <si>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</si>
  <si>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</si>
  <si>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</si>
  <si>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</si>
  <si>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</si>
  <si>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</si>
  <si>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</si>
  <si>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</si>
  <si>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</si>
  <si>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</si>
  <si>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</si>
  <si>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</si>
  <si>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</si>
  <si>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</si>
  <si>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</si>
  <si>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</si>
  <si>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</si>
  <si>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</si>
  <si>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</si>
  <si>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</si>
  <si>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</si>
  <si>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</si>
  <si>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</si>
  <si>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</si>
  <si>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</si>
  <si>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</si>
  <si>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</si>
  <si>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</si>
  <si>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</si>
  <si>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</si>
  <si>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</si>
  <si>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</si>
  <si>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</si>
  <si>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</si>
  <si>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</si>
  <si>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</si>
  <si>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</si>
  <si>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</si>
  <si>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</si>
  <si>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</si>
  <si>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</si>
  <si>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</si>
  <si>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</si>
  <si>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</si>
  <si>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</si>
  <si>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</si>
  <si>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</si>
  <si>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</si>
  <si>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</si>
  <si>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</si>
  <si>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</si>
  <si>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</si>
  <si>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</si>
  <si>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</si>
  <si>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</si>
  <si>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</si>
  <si>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</si>
  <si>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</si>
  <si>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</si>
  <si>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</si>
  <si>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</si>
  <si>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</si>
  <si>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</si>
  <si>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</si>
  <si>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</si>
  <si>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</si>
  <si>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</si>
  <si>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</si>
  <si>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</si>
  <si>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</si>
  <si>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</si>
  <si>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</si>
  <si>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</si>
  <si>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</si>
  <si>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</si>
  <si>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</si>
  <si>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</si>
  <si>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</si>
  <si>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</si>
  <si>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</si>
  <si>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</si>
  <si>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</si>
  <si>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</si>
  <si>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</si>
  <si>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</si>
  <si>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</si>
  <si>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</si>
  <si>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</si>
  <si>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</si>
  <si>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</si>
  <si>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</si>
  <si>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</si>
  <si>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</si>
  <si>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</si>
  <si>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</si>
  <si>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</si>
  <si>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</si>
  <si>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</si>
  <si>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</si>
  <si>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</si>
  <si>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</si>
  <si>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</si>
  <si>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</si>
  <si>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</si>
  <si>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</si>
  <si>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</si>
  <si>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</si>
  <si>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</si>
  <si>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</si>
  <si>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</si>
  <si>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</si>
  <si>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</si>
  <si>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</si>
  <si>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</si>
  <si>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</si>
  <si>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</si>
  <si>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</si>
  <si>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</si>
  <si>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</si>
  <si>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</si>
  <si>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</si>
  <si>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</si>
  <si>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</si>
  <si>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</si>
  <si>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</si>
  <si>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</si>
  <si>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</si>
  <si>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</si>
  <si>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</si>
  <si>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</si>
  <si>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</si>
  <si>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</si>
  <si>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</si>
  <si>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</si>
  <si>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</si>
  <si>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</si>
  <si>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</si>
  <si>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</si>
  <si>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</si>
  <si>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</si>
  <si>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</si>
  <si>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</si>
  <si>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</si>
  <si>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</si>
  <si>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</si>
  <si>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</si>
  <si>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</si>
  <si>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</si>
  <si>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</si>
  <si>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</si>
  <si>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</si>
  <si>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</si>
  <si>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</si>
  <si>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</si>
  <si>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</si>
  <si>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</si>
  <si>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</si>
  <si>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</si>
  <si>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</si>
  <si>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</si>
  <si>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</si>
  <si>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</si>
  <si>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</si>
  <si>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</si>
  <si>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</si>
  <si>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</si>
  <si>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</si>
  <si>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</si>
  <si>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</si>
  <si>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</si>
  <si>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</si>
  <si>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</si>
  <si>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</si>
  <si>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</si>
  <si>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</si>
  <si>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</si>
  <si>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Lower Bound</t>
  </si>
  <si>
    <t>Upper Bound</t>
  </si>
  <si>
    <t>Less than 1000</t>
  </si>
  <si>
    <t>Greater than or equal to 50000</t>
  </si>
  <si>
    <t>Successful Campaigns</t>
  </si>
  <si>
    <t>Failed Campaigns</t>
  </si>
  <si>
    <t>Mean</t>
  </si>
  <si>
    <t>Median</t>
  </si>
  <si>
    <t>Min</t>
  </si>
  <si>
    <t>Max</t>
  </si>
  <si>
    <t>Var</t>
  </si>
  <si>
    <t>Sdev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</si>
</sst>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33" borderId="0" xfId="0" applyFont="1" applyFill="1" applyAlignment="1">
      <alignment horizontal="centerContinuous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vModified.xlsx]Outcome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E-4E5B-921E-50068F7DF0BF}"/>
            </c:ext>
          </c:extLst>
        </c:ser>
        <c:ser>
          <c:idx val="1"/>
          <c:order val="1"/>
          <c:tx>
            <c:strRef>
              <c:f>'Outcome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E-4E5B-921E-50068F7DF0BF}"/>
            </c:ext>
          </c:extLst>
        </c:ser>
        <c:ser>
          <c:idx val="2"/>
          <c:order val="2"/>
          <c:tx>
            <c:strRef>
              <c:f>'Outcome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E-4E5B-921E-50068F7DF0BF}"/>
            </c:ext>
          </c:extLst>
        </c:ser>
        <c:ser>
          <c:idx val="3"/>
          <c:order val="3"/>
          <c:tx>
            <c:strRef>
              <c:f>'Outcome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E-4E5B-921E-50068F7DF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221695"/>
        <c:axId val="1538220447"/>
      </c:barChart>
      <c:catAx>
        <c:axId val="15382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20447"/>
        <c:crosses val="autoZero"/>
        <c:auto val="1"/>
        <c:lblAlgn val="ctr"/>
        <c:lblOffset val="100"/>
        <c:noMultiLvlLbl val="0"/>
      </c:catAx>
      <c:valAx>
        <c:axId val="15382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vModified.xlsx]Outcome by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0-4DE6-87E6-3EB3F6247724}"/>
            </c:ext>
          </c:extLst>
        </c:ser>
        <c:ser>
          <c:idx val="1"/>
          <c:order val="1"/>
          <c:tx>
            <c:strRef>
              <c:f>'Outcome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0-4DE6-87E6-3EB3F6247724}"/>
            </c:ext>
          </c:extLst>
        </c:ser>
        <c:ser>
          <c:idx val="2"/>
          <c:order val="2"/>
          <c:tx>
            <c:strRef>
              <c:f>'Outcome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0-4DE6-87E6-3EB3F6247724}"/>
            </c:ext>
          </c:extLst>
        </c:ser>
        <c:ser>
          <c:idx val="3"/>
          <c:order val="3"/>
          <c:tx>
            <c:strRef>
              <c:f>'Outcome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0-4DE6-87E6-3EB3F624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197311"/>
        <c:axId val="1436202303"/>
      </c:barChart>
      <c:catAx>
        <c:axId val="143619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02303"/>
        <c:crosses val="autoZero"/>
        <c:auto val="1"/>
        <c:lblAlgn val="ctr"/>
        <c:lblOffset val="100"/>
        <c:noMultiLvlLbl val="0"/>
      </c:catAx>
      <c:valAx>
        <c:axId val="14362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9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vModified.xlsx]Outcome by 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9-451E-AA1D-38FDDAFC0FCB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9-451E-AA1D-38FDDAFC0FCB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9-451E-AA1D-38FDDAFC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62975"/>
        <c:axId val="1440163807"/>
      </c:lineChart>
      <c:catAx>
        <c:axId val="14401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63807"/>
        <c:crosses val="autoZero"/>
        <c:auto val="1"/>
        <c:lblAlgn val="ctr"/>
        <c:lblOffset val="100"/>
        <c:noMultiLvlLbl val="0"/>
      </c:catAx>
      <c:valAx>
        <c:axId val="14401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A-401B-8844-CB9219A97F5E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A-401B-8844-CB9219A97F5E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A-401B-8844-CB9219A9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105247"/>
        <c:axId val="1899106911"/>
      </c:lineChart>
      <c:catAx>
        <c:axId val="18991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06911"/>
        <c:crosses val="autoZero"/>
        <c:auto val="1"/>
        <c:lblAlgn val="ctr"/>
        <c:lblOffset val="100"/>
        <c:noMultiLvlLbl val="0"/>
      </c:catAx>
      <c:valAx>
        <c:axId val="18991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0</xdr:row>
      <xdr:rowOff>180975</xdr:rowOff>
    </xdr:from>
    <xdr:to>
      <xdr:col>19</xdr:col>
      <xdr:colOff>676274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CE01E-0618-AF97-4499-604780BA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147636</xdr:colOff>
      <xdr:row>1</xdr:row>
      <xdr:rowOff>9524</xdr:rowOff>
    </xdr:from>
    <xdr:to>
      <xdr:col>19</xdr:col>
      <xdr:colOff>552449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CE517E-3674-6456-988F-D3FAD2B9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185736</xdr:colOff>
      <xdr:row>0</xdr:row>
      <xdr:rowOff>152400</xdr:rowOff>
    </xdr:from>
    <xdr:to>
      <xdr:col>18</xdr:col>
      <xdr:colOff>685799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4D5DE-D70E-6571-9D50-201D64814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14</xdr:row>
      <xdr:rowOff>76200</xdr:rowOff>
    </xdr:from>
    <xdr:to>
      <xdr:col>7</xdr:col>
      <xdr:colOff>1409699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111C9-8CFE-63D3-0D6D-1A96F2D12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se" refreshedDate="44917.736666550925" createdVersion="8" refreshedVersion="8" minRefreshableVersion="3" recordCount="1000" xr:uid="{66E5CEE4-0913-4933-88B2-9520926BF57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4CAB8-EA80-4BFC-841C-FDBC31F420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name="Parent Category"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4DBD4-C4DF-47F3-9C5C-EAC6309FF4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0" baseItem="128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F0EE8-1F10-4FAD-B9FA-C4495444536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zoomScale="115" zoomScaleNormal="115" workbookViewId="0">
      <selection activeCell="G1" sqref="G1:H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bestFit="1" customWidth="1"/>
    <col min="8" max="8" width="13" bestFit="1" customWidth="1"/>
    <col min="9" max="9" width="16.62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+E2/D2</f>
        <v>0</v>
      </c>
      <c r="G2" t="s">
        <v>14</v>
      </c>
      <c r="H2">
        <v>0</v>
      </c>
      <c r="I2">
        <f>+IF(E2=0,0,E2/H2)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MID(R2,SEARCH("/",R2)+1,LEN(R2)-SEARCH("/",R2))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+E3/D3</f>
        <v>10.4</v>
      </c>
      <c r="G3" t="s">
        <v>20</v>
      </c>
      <c r="H3">
        <v>158</v>
      </c>
      <c r="I3" s="5">
        <f>+IF(E3=0,0,E3/H3)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(((L3/60)/60)/24)+DATE(1970,1,1)</f>
        <v>41870.208333333336</v>
      </c>
      <c r="O3" s="8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>MID(R3,SEARCH("/",R3)+1,LEN(R3)-SEARCH("/",R3))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ref="I4:I67" si="1">+IF(E4=0,0,E4/H4)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ref="N4:N67" si="2">(((L4/60)/60)/24)+DATE(1970,1,1)</f>
        <v>41595.25</v>
      </c>
      <c r="O4" s="8">
        <f t="shared" ref="O4:O67" si="3">(((M4/60)/60)/24)+DATE(1970,1,1)</f>
        <v>41597.25</v>
      </c>
      <c r="P4" t="b">
        <v>0</v>
      </c>
      <c r="Q4" t="b">
        <v>0</v>
      </c>
      <c r="R4" t="s">
        <v>28</v>
      </c>
      <c r="S4" t="str">
        <f t="shared" ref="S4:S67" si="4">LEFT(R4,SEARCH("/",R4)-1)</f>
        <v>technology</v>
      </c>
      <c r="T4" t="str">
        <f t="shared" ref="T4:T67" si="5">MID(R4,SEARCH("/",R4)+1,LEN(R4)-SEARCH("/",R4))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+E67/D67</f>
        <v>2.3614754098360655</v>
      </c>
      <c r="G67" t="s">
        <v>20</v>
      </c>
      <c r="H67">
        <v>236</v>
      </c>
      <c r="I67" s="5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2"/>
        <v>40570.25</v>
      </c>
      <c r="O67" s="8">
        <f t="shared" si="3"/>
        <v>40577.25</v>
      </c>
      <c r="P67" t="b">
        <v>0</v>
      </c>
      <c r="Q67" t="b">
        <v>0</v>
      </c>
      <c r="R67" t="s">
        <v>33</v>
      </c>
      <c r="S67" t="str">
        <f t="shared" si="4"/>
        <v>theater</v>
      </c>
      <c r="T67" t="str">
        <f t="shared" si="5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ref="I68:I131" si="7">+IF(E68=0,0,E68/H68)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ref="N68:N131" si="8">(((L68/60)/60)/24)+DATE(1970,1,1)</f>
        <v>42102.208333333328</v>
      </c>
      <c r="O68" s="8">
        <f t="shared" ref="O68:O131" si="9">(((M68/60)/60)/24)+DATE(1970,1,1)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ref="S68:S131" si="10">LEFT(R68,SEARCH("/",R68)-1)</f>
        <v>theater</v>
      </c>
      <c r="T68" t="str">
        <f t="shared" ref="T68:T131" si="11">MID(R68,SEARCH("/",R68)+1,LEN(R68)-SEARCH("/",R68))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+E131/D131</f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8"/>
        <v>42038.25</v>
      </c>
      <c r="O131" s="8">
        <f t="shared" si="9"/>
        <v>42063.25</v>
      </c>
      <c r="P131" t="b">
        <v>0</v>
      </c>
      <c r="Q131" t="b">
        <v>0</v>
      </c>
      <c r="R131" t="s">
        <v>17</v>
      </c>
      <c r="S131" t="str">
        <f t="shared" si="10"/>
        <v>food</v>
      </c>
      <c r="T131" t="str">
        <f t="shared" si="11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ref="I132:I195" si="13">+IF(E132=0,0,E132/H132)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ref="N132:N195" si="14">(((L132/60)/60)/24)+DATE(1970,1,1)</f>
        <v>40842.208333333336</v>
      </c>
      <c r="O132" s="8">
        <f t="shared" ref="O132:O195" si="15">(((M132/60)/60)/24)+DATE(1970,1,1)</f>
        <v>40858.25</v>
      </c>
      <c r="P132" t="b">
        <v>0</v>
      </c>
      <c r="Q132" t="b">
        <v>0</v>
      </c>
      <c r="R132" t="s">
        <v>53</v>
      </c>
      <c r="S132" t="str">
        <f t="shared" ref="S132:S195" si="16">LEFT(R132,SEARCH("/",R132)-1)</f>
        <v>film &amp; video</v>
      </c>
      <c r="T132" t="str">
        <f t="shared" ref="T132:T195" si="17">MID(R132,SEARCH("/",R132)+1,LEN(R132)-SEARCH("/",R132))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+E195/D195</f>
        <v>0.45636363636363636</v>
      </c>
      <c r="G195" t="s">
        <v>14</v>
      </c>
      <c r="H195">
        <v>65</v>
      </c>
      <c r="I195" s="5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14"/>
        <v>43198.208333333328</v>
      </c>
      <c r="O195" s="8">
        <f t="shared" si="15"/>
        <v>43202.208333333328</v>
      </c>
      <c r="P195" t="b">
        <v>1</v>
      </c>
      <c r="Q195" t="b">
        <v>0</v>
      </c>
      <c r="R195" t="s">
        <v>60</v>
      </c>
      <c r="S195" t="str">
        <f t="shared" si="16"/>
        <v>music</v>
      </c>
      <c r="T195" t="str">
        <f t="shared" si="17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ref="I196:I259" si="19">+IF(E196=0,0,E196/H196)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ref="N196:N259" si="20">(((L196/60)/60)/24)+DATE(1970,1,1)</f>
        <v>42261.208333333328</v>
      </c>
      <c r="O196" s="8">
        <f t="shared" ref="O196:O259" si="21"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ref="S196:S259" si="22">LEFT(R196,SEARCH("/",R196)-1)</f>
        <v>music</v>
      </c>
      <c r="T196" t="str">
        <f t="shared" ref="T196:T259" si="23">MID(R196,SEARCH("/",R196)+1,LEN(R196)-SEARCH("/",R196))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+E259/D259</f>
        <v>1.46</v>
      </c>
      <c r="G259" t="s">
        <v>20</v>
      </c>
      <c r="H259">
        <v>92</v>
      </c>
      <c r="I259" s="5">
        <f t="shared" si="19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20"/>
        <v>41338.25</v>
      </c>
      <c r="O259" s="8">
        <f t="shared" si="21"/>
        <v>41352.208333333336</v>
      </c>
      <c r="P259" t="b">
        <v>0</v>
      </c>
      <c r="Q259" t="b">
        <v>0</v>
      </c>
      <c r="R259" t="s">
        <v>33</v>
      </c>
      <c r="S259" t="str">
        <f t="shared" si="22"/>
        <v>theater</v>
      </c>
      <c r="T259" t="str">
        <f t="shared" si="23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ref="I260:I323" si="25">+IF(E260=0,0,E260/H260)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ref="N260:N323" si="26">(((L260/60)/60)/24)+DATE(1970,1,1)</f>
        <v>42712.25</v>
      </c>
      <c r="O260" s="8">
        <f t="shared" ref="O260:O323" si="27">(((M260/60)/60)/24)+DATE(1970,1,1)</f>
        <v>42732.25</v>
      </c>
      <c r="P260" t="b">
        <v>0</v>
      </c>
      <c r="Q260" t="b">
        <v>1</v>
      </c>
      <c r="R260" t="s">
        <v>33</v>
      </c>
      <c r="S260" t="str">
        <f t="shared" ref="S260:S323" si="28">LEFT(R260,SEARCH("/",R260)-1)</f>
        <v>theater</v>
      </c>
      <c r="T260" t="str">
        <f t="shared" ref="T260:T323" si="29">MID(R260,SEARCH("/",R260)+1,LEN(R260)-SEARCH("/",R260))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+E323/D323</f>
        <v>0.94144366197183094</v>
      </c>
      <c r="G323" t="s">
        <v>14</v>
      </c>
      <c r="H323">
        <v>2468</v>
      </c>
      <c r="I323" s="5">
        <f t="shared" si="2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26"/>
        <v>40634.208333333336</v>
      </c>
      <c r="O323" s="8">
        <f t="shared" si="27"/>
        <v>40642.208333333336</v>
      </c>
      <c r="P323" t="b">
        <v>0</v>
      </c>
      <c r="Q323" t="b">
        <v>0</v>
      </c>
      <c r="R323" t="s">
        <v>100</v>
      </c>
      <c r="S323" t="str">
        <f t="shared" si="28"/>
        <v>film &amp; video</v>
      </c>
      <c r="T323" t="str">
        <f t="shared" si="29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ref="I324:I387" si="31">+IF(E324=0,0,E324/H324)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ref="N324:N387" si="32">(((L324/60)/60)/24)+DATE(1970,1,1)</f>
        <v>40507.25</v>
      </c>
      <c r="O324" s="8">
        <f t="shared" ref="O324:O387" si="33">(((M324/60)/60)/24)+DATE(1970,1,1)</f>
        <v>40520.25</v>
      </c>
      <c r="P324" t="b">
        <v>0</v>
      </c>
      <c r="Q324" t="b">
        <v>0</v>
      </c>
      <c r="R324" t="s">
        <v>33</v>
      </c>
      <c r="S324" t="str">
        <f t="shared" ref="S324:S387" si="34">LEFT(R324,SEARCH("/",R324)-1)</f>
        <v>theater</v>
      </c>
      <c r="T324" t="str">
        <f t="shared" ref="T324:T387" si="35">MID(R324,SEARCH("/",R324)+1,LEN(R324)-SEARCH("/",R324))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+E387/D387</f>
        <v>1.4616709511568124</v>
      </c>
      <c r="G387" t="s">
        <v>20</v>
      </c>
      <c r="H387">
        <v>1137</v>
      </c>
      <c r="I387" s="5">
        <f t="shared" si="3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32"/>
        <v>43553.208333333328</v>
      </c>
      <c r="O387" s="8">
        <f t="shared" si="33"/>
        <v>43585.208333333328</v>
      </c>
      <c r="P387" t="b">
        <v>0</v>
      </c>
      <c r="Q387" t="b">
        <v>0</v>
      </c>
      <c r="R387" t="s">
        <v>68</v>
      </c>
      <c r="S387" t="str">
        <f t="shared" si="34"/>
        <v>publishing</v>
      </c>
      <c r="T387" t="str">
        <f t="shared" si="35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ref="I388:I451" si="37">+IF(E388=0,0,E388/H388)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ref="N388:N451" si="38">(((L388/60)/60)/24)+DATE(1970,1,1)</f>
        <v>40355.208333333336</v>
      </c>
      <c r="O388" s="8">
        <f t="shared" ref="O388:O451" si="39"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ref="S388:S451" si="40">LEFT(R388,SEARCH("/",R388)-1)</f>
        <v>theater</v>
      </c>
      <c r="T388" t="str">
        <f t="shared" ref="T388:T451" si="41">MID(R388,SEARCH("/",R388)+1,LEN(R388)-SEARCH("/",R388))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+E451/D451</f>
        <v>9.67</v>
      </c>
      <c r="G451" t="s">
        <v>20</v>
      </c>
      <c r="H451">
        <v>86</v>
      </c>
      <c r="I451" s="5">
        <f t="shared" si="3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38"/>
        <v>43530.25</v>
      </c>
      <c r="O451" s="8">
        <f t="shared" si="39"/>
        <v>43547.208333333328</v>
      </c>
      <c r="P451" t="b">
        <v>0</v>
      </c>
      <c r="Q451" t="b">
        <v>0</v>
      </c>
      <c r="R451" t="s">
        <v>89</v>
      </c>
      <c r="S451" t="str">
        <f t="shared" si="40"/>
        <v>games</v>
      </c>
      <c r="T451" t="str">
        <f t="shared" si="41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ref="I452:I515" si="43">+IF(E452=0,0,E452/H452)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ref="N452:N515" si="44">(((L452/60)/60)/24)+DATE(1970,1,1)</f>
        <v>43394.208333333328</v>
      </c>
      <c r="O452" s="8">
        <f t="shared" ref="O452:O515" si="45">(((M452/60)/60)/24)+DATE(1970,1,1)</f>
        <v>43417.25</v>
      </c>
      <c r="P452" t="b">
        <v>0</v>
      </c>
      <c r="Q452" t="b">
        <v>0</v>
      </c>
      <c r="R452" t="s">
        <v>71</v>
      </c>
      <c r="S452" t="str">
        <f t="shared" ref="S452:S515" si="46">LEFT(R452,SEARCH("/",R452)-1)</f>
        <v>film &amp; video</v>
      </c>
      <c r="T452" t="str">
        <f t="shared" ref="T452:T515" si="47">MID(R452,SEARCH("/",R452)+1,LEN(R452)-SEARCH("/",R452))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+E515/D515</f>
        <v>0.39277108433734942</v>
      </c>
      <c r="G515" t="s">
        <v>74</v>
      </c>
      <c r="H515">
        <v>35</v>
      </c>
      <c r="I515" s="5">
        <f t="shared" si="4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44"/>
        <v>40430.208333333336</v>
      </c>
      <c r="O515" s="8">
        <f t="shared" si="45"/>
        <v>40432.208333333336</v>
      </c>
      <c r="P515" t="b">
        <v>0</v>
      </c>
      <c r="Q515" t="b">
        <v>0</v>
      </c>
      <c r="R515" t="s">
        <v>269</v>
      </c>
      <c r="S515" t="str">
        <f t="shared" si="46"/>
        <v>film &amp; video</v>
      </c>
      <c r="T515" t="str">
        <f t="shared" si="47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ref="I516:I579" si="49">+IF(E516=0,0,E516/H516)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ref="N516:N579" si="50">(((L516/60)/60)/24)+DATE(1970,1,1)</f>
        <v>41614.25</v>
      </c>
      <c r="O516" s="8">
        <f t="shared" ref="O516:O579" si="51">(((M516/60)/60)/24)+DATE(1970,1,1)</f>
        <v>41619.25</v>
      </c>
      <c r="P516" t="b">
        <v>0</v>
      </c>
      <c r="Q516" t="b">
        <v>1</v>
      </c>
      <c r="R516" t="s">
        <v>23</v>
      </c>
      <c r="S516" t="str">
        <f t="shared" ref="S516:S579" si="52">LEFT(R516,SEARCH("/",R516)-1)</f>
        <v>music</v>
      </c>
      <c r="T516" t="str">
        <f t="shared" ref="T516:T579" si="53">MID(R516,SEARCH("/",R516)+1,LEN(R516)-SEARCH("/",R516))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+E579/D579</f>
        <v>0.18853658536585366</v>
      </c>
      <c r="G579" t="s">
        <v>74</v>
      </c>
      <c r="H579">
        <v>37</v>
      </c>
      <c r="I579" s="5">
        <f t="shared" si="49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50"/>
        <v>40613.25</v>
      </c>
      <c r="O579" s="8">
        <f t="shared" si="51"/>
        <v>40639.208333333336</v>
      </c>
      <c r="P579" t="b">
        <v>0</v>
      </c>
      <c r="Q579" t="b">
        <v>0</v>
      </c>
      <c r="R579" t="s">
        <v>159</v>
      </c>
      <c r="S579" t="str">
        <f t="shared" si="52"/>
        <v>music</v>
      </c>
      <c r="T579" t="str">
        <f t="shared" si="53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ref="I580:I643" si="55">+IF(E580=0,0,E580/H580)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ref="N580:N643" si="56">(((L580/60)/60)/24)+DATE(1970,1,1)</f>
        <v>40878.25</v>
      </c>
      <c r="O580" s="8">
        <f t="shared" ref="O580:O643" si="57">(((M580/60)/60)/24)+DATE(1970,1,1)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ref="S580:S643" si="58">LEFT(R580,SEARCH("/",R580)-1)</f>
        <v>film &amp; video</v>
      </c>
      <c r="T580" t="str">
        <f t="shared" ref="T580:T643" si="59">MID(R580,SEARCH("/",R580)+1,LEN(R580)-SEARCH("/",R580))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+E643/D643</f>
        <v>1.1996808510638297</v>
      </c>
      <c r="G643" t="s">
        <v>20</v>
      </c>
      <c r="H643">
        <v>194</v>
      </c>
      <c r="I643" s="5">
        <f t="shared" si="55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56"/>
        <v>42786.25</v>
      </c>
      <c r="O643" s="8">
        <f t="shared" si="57"/>
        <v>42814.208333333328</v>
      </c>
      <c r="P643" t="b">
        <v>0</v>
      </c>
      <c r="Q643" t="b">
        <v>0</v>
      </c>
      <c r="R643" t="s">
        <v>33</v>
      </c>
      <c r="S643" t="str">
        <f t="shared" si="58"/>
        <v>theater</v>
      </c>
      <c r="T643" t="str">
        <f t="shared" si="59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ref="I644:I707" si="61">+IF(E644=0,0,E644/H644)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ref="N644:N707" si="62">(((L644/60)/60)/24)+DATE(1970,1,1)</f>
        <v>43451.25</v>
      </c>
      <c r="O644" s="8">
        <f t="shared" ref="O644:O707" si="63">(((M644/60)/60)/24)+DATE(1970,1,1)</f>
        <v>43460.25</v>
      </c>
      <c r="P644" t="b">
        <v>0</v>
      </c>
      <c r="Q644" t="b">
        <v>0</v>
      </c>
      <c r="R644" t="s">
        <v>65</v>
      </c>
      <c r="S644" t="str">
        <f t="shared" ref="S644:S707" si="64">LEFT(R644,SEARCH("/",R644)-1)</f>
        <v>technology</v>
      </c>
      <c r="T644" t="str">
        <f t="shared" ref="T644:T707" si="65">MID(R644,SEARCH("/",R644)+1,LEN(R644)-SEARCH("/",R644))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+E707/D707</f>
        <v>0.99026517383618151</v>
      </c>
      <c r="G707" t="s">
        <v>14</v>
      </c>
      <c r="H707">
        <v>2025</v>
      </c>
      <c r="I707" s="5">
        <f t="shared" si="6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62"/>
        <v>41619.25</v>
      </c>
      <c r="O707" s="8">
        <f t="shared" si="63"/>
        <v>41623.25</v>
      </c>
      <c r="P707" t="b">
        <v>0</v>
      </c>
      <c r="Q707" t="b">
        <v>0</v>
      </c>
      <c r="R707" t="s">
        <v>68</v>
      </c>
      <c r="S707" t="str">
        <f t="shared" si="64"/>
        <v>publishing</v>
      </c>
      <c r="T707" t="str">
        <f t="shared" si="65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ref="I708:I771" si="67">+IF(E708=0,0,E708/H708)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ref="N708:N771" si="68">(((L708/60)/60)/24)+DATE(1970,1,1)</f>
        <v>43471.25</v>
      </c>
      <c r="O708" s="8">
        <f t="shared" ref="O708:O771" si="69">(((M708/60)/60)/24)+DATE(1970,1,1)</f>
        <v>43479.25</v>
      </c>
      <c r="P708" t="b">
        <v>0</v>
      </c>
      <c r="Q708" t="b">
        <v>1</v>
      </c>
      <c r="R708" t="s">
        <v>28</v>
      </c>
      <c r="S708" t="str">
        <f t="shared" ref="S708:S771" si="70">LEFT(R708,SEARCH("/",R708)-1)</f>
        <v>technology</v>
      </c>
      <c r="T708" t="str">
        <f t="shared" ref="T708:T771" si="71">MID(R708,SEARCH("/",R708)+1,LEN(R708)-SEARCH("/",R708))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+E771/D771</f>
        <v>0.86867834394904464</v>
      </c>
      <c r="G771" t="s">
        <v>14</v>
      </c>
      <c r="H771">
        <v>3410</v>
      </c>
      <c r="I771" s="5">
        <f t="shared" si="6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68"/>
        <v>41501.208333333336</v>
      </c>
      <c r="O771" s="8">
        <f t="shared" si="69"/>
        <v>41527.208333333336</v>
      </c>
      <c r="P771" t="b">
        <v>0</v>
      </c>
      <c r="Q771" t="b">
        <v>0</v>
      </c>
      <c r="R771" t="s">
        <v>89</v>
      </c>
      <c r="S771" t="str">
        <f t="shared" si="70"/>
        <v>games</v>
      </c>
      <c r="T771" t="str">
        <f t="shared" si="71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ref="I772:I835" si="73">+IF(E772=0,0,E772/H772)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ref="N772:N835" si="74">(((L772/60)/60)/24)+DATE(1970,1,1)</f>
        <v>41743.208333333336</v>
      </c>
      <c r="O772" s="8">
        <f t="shared" ref="O772:O835" si="75"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ref="S772:S835" si="76">LEFT(R772,SEARCH("/",R772)-1)</f>
        <v>theater</v>
      </c>
      <c r="T772" t="str">
        <f t="shared" ref="T772:T835" si="77">MID(R772,SEARCH("/",R772)+1,LEN(R772)-SEARCH("/",R772))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+E835/D835</f>
        <v>1.5769117647058823</v>
      </c>
      <c r="G835" t="s">
        <v>20</v>
      </c>
      <c r="H835">
        <v>165</v>
      </c>
      <c r="I835" s="5">
        <f t="shared" si="7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74"/>
        <v>40588.25</v>
      </c>
      <c r="O835" s="8">
        <f t="shared" si="75"/>
        <v>40599.25</v>
      </c>
      <c r="P835" t="b">
        <v>0</v>
      </c>
      <c r="Q835" t="b">
        <v>0</v>
      </c>
      <c r="R835" t="s">
        <v>206</v>
      </c>
      <c r="S835" t="str">
        <f t="shared" si="76"/>
        <v>publishing</v>
      </c>
      <c r="T835" t="str">
        <f t="shared" si="77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ref="I836:I899" si="79">+IF(E836=0,0,E836/H836)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ref="N836:N899" si="80">(((L836/60)/60)/24)+DATE(1970,1,1)</f>
        <v>41448.208333333336</v>
      </c>
      <c r="O836" s="8">
        <f t="shared" ref="O836:O899" si="81"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ref="S836:S899" si="82">LEFT(R836,SEARCH("/",R836)-1)</f>
        <v>theater</v>
      </c>
      <c r="T836" t="str">
        <f t="shared" ref="T836:T899" si="83">MID(R836,SEARCH("/",R836)+1,LEN(R836)-SEARCH("/",R836))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+E899/D899</f>
        <v>0.27693181818181817</v>
      </c>
      <c r="G899" t="s">
        <v>14</v>
      </c>
      <c r="H899">
        <v>27</v>
      </c>
      <c r="I899" s="5">
        <f t="shared" si="79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80"/>
        <v>43583.208333333328</v>
      </c>
      <c r="O899" s="8">
        <f t="shared" si="81"/>
        <v>43585.208333333328</v>
      </c>
      <c r="P899" t="b">
        <v>0</v>
      </c>
      <c r="Q899" t="b">
        <v>0</v>
      </c>
      <c r="R899" t="s">
        <v>33</v>
      </c>
      <c r="S899" t="str">
        <f t="shared" si="82"/>
        <v>theater</v>
      </c>
      <c r="T899" t="str">
        <f t="shared" si="83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ref="I900:I963" si="85">+IF(E900=0,0,E900/H900)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ref="N900:N963" si="86">(((L900/60)/60)/24)+DATE(1970,1,1)</f>
        <v>43815.25</v>
      </c>
      <c r="O900" s="8">
        <f t="shared" ref="O900:O963" si="87">(((M900/60)/60)/24)+DATE(1970,1,1)</f>
        <v>43821.25</v>
      </c>
      <c r="P900" t="b">
        <v>0</v>
      </c>
      <c r="Q900" t="b">
        <v>0</v>
      </c>
      <c r="R900" t="s">
        <v>42</v>
      </c>
      <c r="S900" t="str">
        <f t="shared" ref="S900:S963" si="88">LEFT(R900,SEARCH("/",R900)-1)</f>
        <v>film &amp; video</v>
      </c>
      <c r="T900" t="str">
        <f t="shared" ref="T900:T963" si="89">MID(R900,SEARCH("/",R900)+1,LEN(R900)-SEARCH("/",R900))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+E963/D963</f>
        <v>1.1929824561403508</v>
      </c>
      <c r="G963" t="s">
        <v>20</v>
      </c>
      <c r="H963">
        <v>155</v>
      </c>
      <c r="I963" s="5">
        <f t="shared" si="85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86"/>
        <v>40591.25</v>
      </c>
      <c r="O963" s="8">
        <f t="shared" si="87"/>
        <v>40595.25</v>
      </c>
      <c r="P963" t="b">
        <v>0</v>
      </c>
      <c r="Q963" t="b">
        <v>0</v>
      </c>
      <c r="R963" t="s">
        <v>206</v>
      </c>
      <c r="S963" t="str">
        <f t="shared" si="88"/>
        <v>publishing</v>
      </c>
      <c r="T963" t="str">
        <f t="shared" si="89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ref="I964:I1001" si="91">+IF(E964=0,0,E964/H964)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ref="N964:N1001" si="92">(((L964/60)/60)/24)+DATE(1970,1,1)</f>
        <v>41592.25</v>
      </c>
      <c r="O964" s="8">
        <f t="shared" ref="O964:O1001" si="93">(((M964/60)/60)/24)+DATE(1970,1,1)</f>
        <v>41613.25</v>
      </c>
      <c r="P964" t="b">
        <v>0</v>
      </c>
      <c r="Q964" t="b">
        <v>0</v>
      </c>
      <c r="R964" t="s">
        <v>17</v>
      </c>
      <c r="S964" t="str">
        <f t="shared" ref="S964:S1001" si="94">LEFT(R964,SEARCH("/",R964)-1)</f>
        <v>food</v>
      </c>
      <c r="T964" t="str">
        <f t="shared" ref="T964:T1001" si="95">MID(R964,SEARCH("/",R964)+1,LEN(R964)-SEARCH("/",R964))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ellIs" dxfId="11" priority="6" operator="equal">
      <formula>"live"</formula>
    </cfRule>
    <cfRule type="cellIs" dxfId="10" priority="7" operator="equal">
      <formula>"canceled"</formula>
    </cfRule>
    <cfRule type="cellIs" dxfId="9" priority="9" operator="equal">
      <formula>"failed"</formula>
    </cfRule>
    <cfRule type="cellIs" dxfId="8" priority="10" operator="equal">
      <formula>"successful"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8696B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D014-2005-4FEC-B0A6-ACC67A5DD32A}">
  <dimension ref="A2:G15"/>
  <sheetViews>
    <sheetView workbookViewId="0"/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7" x14ac:dyDescent="0.25">
      <c r="A2" s="6" t="s">
        <v>6</v>
      </c>
      <c r="B2" t="s">
        <v>2046</v>
      </c>
    </row>
    <row r="4" spans="1:7" x14ac:dyDescent="0.25">
      <c r="A4" s="6" t="s">
        <v>2045</v>
      </c>
      <c r="B4" s="6" t="s">
        <v>2044</v>
      </c>
    </row>
    <row r="5" spans="1:7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7" x14ac:dyDescent="0.25">
      <c r="A6" s="7" t="s">
        <v>2034</v>
      </c>
      <c r="B6">
        <v>11</v>
      </c>
      <c r="C6">
        <v>60</v>
      </c>
      <c r="D6">
        <v>5</v>
      </c>
      <c r="E6">
        <v>102</v>
      </c>
      <c r="F6">
        <v>178</v>
      </c>
      <c r="G6" s="4"/>
    </row>
    <row r="7" spans="1:7" x14ac:dyDescent="0.25">
      <c r="A7" s="7" t="s">
        <v>2035</v>
      </c>
      <c r="B7">
        <v>4</v>
      </c>
      <c r="C7">
        <v>20</v>
      </c>
      <c r="E7">
        <v>22</v>
      </c>
      <c r="F7">
        <v>46</v>
      </c>
      <c r="G7" s="4"/>
    </row>
    <row r="8" spans="1:7" x14ac:dyDescent="0.25">
      <c r="A8" s="7" t="s">
        <v>2036</v>
      </c>
      <c r="B8">
        <v>1</v>
      </c>
      <c r="C8">
        <v>23</v>
      </c>
      <c r="D8">
        <v>3</v>
      </c>
      <c r="E8">
        <v>21</v>
      </c>
      <c r="F8">
        <v>48</v>
      </c>
      <c r="G8" s="4"/>
    </row>
    <row r="9" spans="1:7" x14ac:dyDescent="0.25">
      <c r="A9" s="7" t="s">
        <v>2037</v>
      </c>
      <c r="E9">
        <v>4</v>
      </c>
      <c r="F9">
        <v>4</v>
      </c>
      <c r="G9" s="4"/>
    </row>
    <row r="10" spans="1:7" x14ac:dyDescent="0.25">
      <c r="A10" s="7" t="s">
        <v>2038</v>
      </c>
      <c r="B10">
        <v>10</v>
      </c>
      <c r="C10">
        <v>66</v>
      </c>
      <c r="E10">
        <v>99</v>
      </c>
      <c r="F10">
        <v>175</v>
      </c>
      <c r="G10" s="4"/>
    </row>
    <row r="11" spans="1:7" x14ac:dyDescent="0.25">
      <c r="A11" s="7" t="s">
        <v>2039</v>
      </c>
      <c r="B11">
        <v>4</v>
      </c>
      <c r="C11">
        <v>11</v>
      </c>
      <c r="D11">
        <v>1</v>
      </c>
      <c r="E11">
        <v>26</v>
      </c>
      <c r="F11">
        <v>42</v>
      </c>
      <c r="G11" s="4"/>
    </row>
    <row r="12" spans="1:7" x14ac:dyDescent="0.25">
      <c r="A12" s="7" t="s">
        <v>2040</v>
      </c>
      <c r="B12">
        <v>2</v>
      </c>
      <c r="C12">
        <v>24</v>
      </c>
      <c r="D12">
        <v>1</v>
      </c>
      <c r="E12">
        <v>40</v>
      </c>
      <c r="F12">
        <v>67</v>
      </c>
      <c r="G12" s="4"/>
    </row>
    <row r="13" spans="1:7" x14ac:dyDescent="0.25">
      <c r="A13" s="7" t="s">
        <v>2041</v>
      </c>
      <c r="B13">
        <v>2</v>
      </c>
      <c r="C13">
        <v>28</v>
      </c>
      <c r="D13">
        <v>2</v>
      </c>
      <c r="E13">
        <v>64</v>
      </c>
      <c r="F13">
        <v>96</v>
      </c>
      <c r="G13" s="4"/>
    </row>
    <row r="14" spans="1:7" x14ac:dyDescent="0.25">
      <c r="A14" s="7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  <c r="G14" s="4"/>
    </row>
    <row r="15" spans="1:7" x14ac:dyDescent="0.25">
      <c r="A15" s="7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318D-7847-41C3-AB05-8EECA0098B65}">
  <dimension ref="A1:F30"/>
  <sheetViews>
    <sheetView workbookViewId="0"/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2071</v>
      </c>
      <c r="B2" t="s">
        <v>2046</v>
      </c>
    </row>
    <row r="4" spans="1:6" x14ac:dyDescent="0.25">
      <c r="A4" s="6" t="s">
        <v>2045</v>
      </c>
      <c r="B4" s="6" t="s">
        <v>2044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2048</v>
      </c>
      <c r="E7">
        <v>4</v>
      </c>
      <c r="F7">
        <v>4</v>
      </c>
    </row>
    <row r="8" spans="1:6" x14ac:dyDescent="0.2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2051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2061</v>
      </c>
      <c r="C20">
        <v>4</v>
      </c>
      <c r="E20">
        <v>4</v>
      </c>
      <c r="F20">
        <v>8</v>
      </c>
    </row>
    <row r="21" spans="1:6" x14ac:dyDescent="0.2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2066</v>
      </c>
      <c r="C25">
        <v>7</v>
      </c>
      <c r="E25">
        <v>14</v>
      </c>
      <c r="F25">
        <v>21</v>
      </c>
    </row>
    <row r="26" spans="1:6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88EE-51BE-4FBB-BFEE-D7576E808CC6}">
  <dimension ref="A1:E18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2071</v>
      </c>
      <c r="B1" t="s">
        <v>2046</v>
      </c>
    </row>
    <row r="2" spans="1:5" x14ac:dyDescent="0.25">
      <c r="A2" s="6" t="s">
        <v>2087</v>
      </c>
      <c r="B2" t="s">
        <v>2046</v>
      </c>
    </row>
    <row r="4" spans="1:5" x14ac:dyDescent="0.25">
      <c r="A4" s="6" t="s">
        <v>2086</v>
      </c>
      <c r="B4" s="6" t="s">
        <v>2044</v>
      </c>
    </row>
    <row r="5" spans="1:5" x14ac:dyDescent="0.25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EEB5-70D5-421B-98E1-43431CFC37B6}">
  <dimension ref="A1:J13"/>
  <sheetViews>
    <sheetView workbookViewId="0"/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  <col min="9" max="10" width="12.25" bestFit="1" customWidth="1"/>
  </cols>
  <sheetData>
    <row r="1" spans="1:10" x14ac:dyDescent="0.25">
      <c r="A1" s="10" t="s">
        <v>2088</v>
      </c>
      <c r="B1" s="10" t="s">
        <v>2089</v>
      </c>
      <c r="C1" s="10" t="s">
        <v>2090</v>
      </c>
      <c r="D1" s="10" t="s">
        <v>2091</v>
      </c>
      <c r="E1" s="10" t="s">
        <v>2092</v>
      </c>
      <c r="F1" s="10" t="s">
        <v>2093</v>
      </c>
      <c r="G1" s="10" t="s">
        <v>2094</v>
      </c>
      <c r="H1" s="10" t="s">
        <v>2095</v>
      </c>
      <c r="I1" s="10" t="s">
        <v>2096</v>
      </c>
      <c r="J1" s="10" t="s">
        <v>2097</v>
      </c>
    </row>
    <row r="2" spans="1:10" x14ac:dyDescent="0.25">
      <c r="A2" t="s">
        <v>2098</v>
      </c>
      <c r="B2">
        <f>COUNTIFS(Crowdfunding!$G$2:$G$1001,"successful",Crowdfunding!$D$2:$D$1001,"&lt;"&amp;$J$2)</f>
        <v>30</v>
      </c>
      <c r="C2">
        <f>COUNTIFS(Crowdfunding!$G$2:$G$1001,"failed",Crowdfunding!$D$2:$D$1001,"&lt;"&amp;$J$2)</f>
        <v>20</v>
      </c>
      <c r="D2">
        <f>COUNTIFS(Crowdfunding!$G$2:$G$1001,"canceled",Crowdfunding!$D$2:$D$1001,"&lt;"&amp;$J$2)</f>
        <v>1</v>
      </c>
      <c r="E2">
        <f>+B2+C2+D2</f>
        <v>51</v>
      </c>
      <c r="F2" s="4">
        <f>+B2/$E2</f>
        <v>0.58823529411764708</v>
      </c>
      <c r="G2" s="4">
        <f t="shared" ref="G2:H2" si="0">+C2/$E2</f>
        <v>0.39215686274509803</v>
      </c>
      <c r="H2" s="4">
        <f t="shared" si="0"/>
        <v>1.9607843137254902E-2</v>
      </c>
      <c r="J2">
        <v>1000</v>
      </c>
    </row>
    <row r="3" spans="1:10" x14ac:dyDescent="0.25">
      <c r="A3" t="str">
        <f>I3&amp;" to "&amp;J3</f>
        <v>1000 to 4999</v>
      </c>
      <c r="B3">
        <f>COUNTIFS(Crowdfunding!$G$2:$G$1001,"successful",Crowdfunding!$D$2:$D$1001,"&lt;="&amp;$J3,Crowdfunding!$D$2:$D$1001,"&gt;="&amp;$I3)</f>
        <v>191</v>
      </c>
      <c r="C3">
        <f>COUNTIFS(Crowdfunding!$G$2:$G$1001,"failed",Crowdfunding!$D$2:$D$1001,"&lt;="&amp;$J3,Crowdfunding!$D$2:$D$1001,"&gt;="&amp;$I3)</f>
        <v>38</v>
      </c>
      <c r="D3">
        <f>COUNTIFS(Crowdfunding!$G$2:$G$1001,"canceled",Crowdfunding!$D$2:$D$1001,"&lt;="&amp;$J3,Crowdfunding!$D$2:$D$1001,"&gt;="&amp;$I3)</f>
        <v>2</v>
      </c>
      <c r="E3">
        <f t="shared" ref="E3" si="1">+B3+C3+D3</f>
        <v>231</v>
      </c>
      <c r="F3" s="4">
        <f>+B3/$E3</f>
        <v>0.82683982683982682</v>
      </c>
      <c r="G3" s="4">
        <f t="shared" ref="G3" si="2">+C3/$E3</f>
        <v>0.16450216450216451</v>
      </c>
      <c r="H3" s="4">
        <f t="shared" ref="H3" si="3">+D3/$E3</f>
        <v>8.658008658008658E-3</v>
      </c>
      <c r="I3">
        <v>1000</v>
      </c>
      <c r="J3">
        <v>4999</v>
      </c>
    </row>
    <row r="4" spans="1:10" x14ac:dyDescent="0.25">
      <c r="A4" t="str">
        <f t="shared" ref="A4:A12" si="4">I4&amp;" to "&amp;J4</f>
        <v>5000 to 9999</v>
      </c>
      <c r="B4">
        <f>COUNTIFS(Crowdfunding!$G$2:$G$1001,"successful",Crowdfunding!$D$2:$D$1001,"&lt;="&amp;$J4,Crowdfunding!$D$2:$D$1001,"&gt;="&amp;$I4)</f>
        <v>164</v>
      </c>
      <c r="C4">
        <f>COUNTIFS(Crowdfunding!$G$2:$G$1001,"failed",Crowdfunding!$D$2:$D$1001,"&lt;="&amp;$J4,Crowdfunding!$D$2:$D$1001,"&gt;="&amp;$I4)</f>
        <v>126</v>
      </c>
      <c r="D4">
        <f>COUNTIFS(Crowdfunding!$G$2:$G$1001,"canceled",Crowdfunding!$D$2:$D$1001,"&lt;="&amp;$J4,Crowdfunding!$D$2:$D$1001,"&gt;="&amp;$I4)</f>
        <v>25</v>
      </c>
      <c r="E4">
        <f t="shared" ref="E4" si="5">+B4+C4+D4</f>
        <v>315</v>
      </c>
      <c r="F4" s="4">
        <f>+B4/$E4</f>
        <v>0.52063492063492067</v>
      </c>
      <c r="G4" s="4">
        <f t="shared" ref="G4" si="6">+C4/$E4</f>
        <v>0.4</v>
      </c>
      <c r="H4" s="4">
        <f t="shared" ref="H4" si="7">+D4/$E4</f>
        <v>7.9365079365079361E-2</v>
      </c>
      <c r="I4">
        <v>5000</v>
      </c>
      <c r="J4">
        <v>9999</v>
      </c>
    </row>
    <row r="5" spans="1:10" x14ac:dyDescent="0.25">
      <c r="A5" t="str">
        <f t="shared" si="4"/>
        <v>10000 to 14999</v>
      </c>
      <c r="B5">
        <f>COUNTIFS(Crowdfunding!$G$2:$G$1001,"successful",Crowdfunding!$D$2:$D$1001,"&lt;="&amp;$J5,Crowdfunding!$D$2:$D$1001,"&gt;="&amp;$I5)</f>
        <v>4</v>
      </c>
      <c r="C5">
        <f>COUNTIFS(Crowdfunding!$G$2:$G$1001,"failed",Crowdfunding!$D$2:$D$1001,"&lt;="&amp;$J5,Crowdfunding!$D$2:$D$1001,"&gt;="&amp;$I5)</f>
        <v>5</v>
      </c>
      <c r="D5">
        <f>COUNTIFS(Crowdfunding!$G$2:$G$1001,"canceled",Crowdfunding!$D$2:$D$1001,"&lt;="&amp;$J5,Crowdfunding!$D$2:$D$1001,"&gt;="&amp;$I5)</f>
        <v>0</v>
      </c>
      <c r="E5">
        <f t="shared" ref="E5:E13" si="8">+B5+C5+D5</f>
        <v>9</v>
      </c>
      <c r="F5" s="4">
        <f t="shared" ref="F5:F13" si="9">+B5/$E5</f>
        <v>0.44444444444444442</v>
      </c>
      <c r="G5" s="4">
        <f t="shared" ref="G5:G13" si="10">+C5/$E5</f>
        <v>0.55555555555555558</v>
      </c>
      <c r="H5" s="4">
        <f t="shared" ref="H5:H13" si="11">+D5/$E5</f>
        <v>0</v>
      </c>
      <c r="I5">
        <v>10000</v>
      </c>
      <c r="J5">
        <v>14999</v>
      </c>
    </row>
    <row r="6" spans="1:10" x14ac:dyDescent="0.25">
      <c r="A6" t="str">
        <f t="shared" si="4"/>
        <v>15000 to 19999</v>
      </c>
      <c r="B6">
        <f>COUNTIFS(Crowdfunding!$G$2:$G$1001,"successful",Crowdfunding!$D$2:$D$1001,"&lt;="&amp;$J6,Crowdfunding!$D$2:$D$1001,"&gt;="&amp;$I6)</f>
        <v>10</v>
      </c>
      <c r="C6">
        <f>COUNTIFS(Crowdfunding!$G$2:$G$1001,"failed",Crowdfunding!$D$2:$D$1001,"&lt;="&amp;$J6,Crowdfunding!$D$2:$D$1001,"&gt;="&amp;$I6)</f>
        <v>0</v>
      </c>
      <c r="D6">
        <f>COUNTIFS(Crowdfunding!$G$2:$G$1001,"canceled",Crowdfunding!$D$2:$D$1001,"&lt;="&amp;$J6,Crowdfunding!$D$2:$D$1001,"&gt;="&amp;$I6)</f>
        <v>0</v>
      </c>
      <c r="E6">
        <f t="shared" si="8"/>
        <v>10</v>
      </c>
      <c r="F6" s="4">
        <f t="shared" si="9"/>
        <v>1</v>
      </c>
      <c r="G6" s="4">
        <f t="shared" si="10"/>
        <v>0</v>
      </c>
      <c r="H6" s="4">
        <f t="shared" si="11"/>
        <v>0</v>
      </c>
      <c r="I6">
        <v>15000</v>
      </c>
      <c r="J6">
        <v>19999</v>
      </c>
    </row>
    <row r="7" spans="1:10" x14ac:dyDescent="0.25">
      <c r="A7" t="str">
        <f t="shared" si="4"/>
        <v>20000 to 24999</v>
      </c>
      <c r="B7">
        <f>COUNTIFS(Crowdfunding!$G$2:$G$1001,"successful",Crowdfunding!$D$2:$D$1001,"&lt;="&amp;$J7,Crowdfunding!$D$2:$D$1001,"&gt;="&amp;$I7)</f>
        <v>7</v>
      </c>
      <c r="C7">
        <f>COUNTIFS(Crowdfunding!$G$2:$G$1001,"failed",Crowdfunding!$D$2:$D$1001,"&lt;="&amp;$J7,Crowdfunding!$D$2:$D$1001,"&gt;="&amp;$I7)</f>
        <v>0</v>
      </c>
      <c r="D7">
        <f>COUNTIFS(Crowdfunding!$G$2:$G$1001,"canceled",Crowdfunding!$D$2:$D$1001,"&lt;="&amp;$J7,Crowdfunding!$D$2:$D$1001,"&gt;="&amp;$I7)</f>
        <v>0</v>
      </c>
      <c r="E7">
        <f t="shared" si="8"/>
        <v>7</v>
      </c>
      <c r="F7" s="4">
        <f t="shared" si="9"/>
        <v>1</v>
      </c>
      <c r="G7" s="4">
        <f t="shared" si="10"/>
        <v>0</v>
      </c>
      <c r="H7" s="4">
        <f t="shared" si="11"/>
        <v>0</v>
      </c>
      <c r="I7">
        <v>20000</v>
      </c>
      <c r="J7">
        <v>24999</v>
      </c>
    </row>
    <row r="8" spans="1:10" x14ac:dyDescent="0.25">
      <c r="A8" t="str">
        <f t="shared" si="4"/>
        <v>25000 to 29999</v>
      </c>
      <c r="B8">
        <f>COUNTIFS(Crowdfunding!$G$2:$G$1001,"successful",Crowdfunding!$D$2:$D$1001,"&lt;="&amp;$J8,Crowdfunding!$D$2:$D$1001,"&gt;="&amp;$I8)</f>
        <v>11</v>
      </c>
      <c r="C8">
        <f>COUNTIFS(Crowdfunding!$G$2:$G$1001,"failed",Crowdfunding!$D$2:$D$1001,"&lt;="&amp;$J8,Crowdfunding!$D$2:$D$1001,"&gt;="&amp;$I8)</f>
        <v>3</v>
      </c>
      <c r="D8">
        <f>COUNTIFS(Crowdfunding!$G$2:$G$1001,"canceled",Crowdfunding!$D$2:$D$1001,"&lt;="&amp;$J8,Crowdfunding!$D$2:$D$1001,"&gt;="&amp;$I8)</f>
        <v>0</v>
      </c>
      <c r="E8">
        <f t="shared" si="8"/>
        <v>14</v>
      </c>
      <c r="F8" s="4">
        <f t="shared" si="9"/>
        <v>0.7857142857142857</v>
      </c>
      <c r="G8" s="4">
        <f t="shared" si="10"/>
        <v>0.21428571428571427</v>
      </c>
      <c r="H8" s="4">
        <f t="shared" si="11"/>
        <v>0</v>
      </c>
      <c r="I8">
        <v>25000</v>
      </c>
      <c r="J8">
        <v>29999</v>
      </c>
    </row>
    <row r="9" spans="1:10" x14ac:dyDescent="0.25">
      <c r="A9" t="str">
        <f t="shared" si="4"/>
        <v>30000 to 34999</v>
      </c>
      <c r="B9">
        <f>COUNTIFS(Crowdfunding!$G$2:$G$1001,"successful",Crowdfunding!$D$2:$D$1001,"&lt;="&amp;$J9,Crowdfunding!$D$2:$D$1001,"&gt;="&amp;$I9)</f>
        <v>7</v>
      </c>
      <c r="C9">
        <f>COUNTIFS(Crowdfunding!$G$2:$G$1001,"failed",Crowdfunding!$D$2:$D$1001,"&lt;="&amp;$J9,Crowdfunding!$D$2:$D$1001,"&gt;="&amp;$I9)</f>
        <v>0</v>
      </c>
      <c r="D9">
        <f>COUNTIFS(Crowdfunding!$G$2:$G$1001,"canceled",Crowdfunding!$D$2:$D$1001,"&lt;="&amp;$J9,Crowdfunding!$D$2:$D$1001,"&gt;="&amp;$I9)</f>
        <v>0</v>
      </c>
      <c r="E9">
        <f t="shared" si="8"/>
        <v>7</v>
      </c>
      <c r="F9" s="4">
        <f t="shared" si="9"/>
        <v>1</v>
      </c>
      <c r="G9" s="4">
        <f t="shared" si="10"/>
        <v>0</v>
      </c>
      <c r="H9" s="4">
        <f t="shared" si="11"/>
        <v>0</v>
      </c>
      <c r="I9">
        <v>30000</v>
      </c>
      <c r="J9">
        <v>34999</v>
      </c>
    </row>
    <row r="10" spans="1:10" x14ac:dyDescent="0.25">
      <c r="A10" t="str">
        <f t="shared" si="4"/>
        <v>35000 to 39999</v>
      </c>
      <c r="B10">
        <f>COUNTIFS(Crowdfunding!$G$2:$G$1001,"successful",Crowdfunding!$D$2:$D$1001,"&lt;="&amp;$J10,Crowdfunding!$D$2:$D$1001,"&gt;="&amp;$I10)</f>
        <v>8</v>
      </c>
      <c r="C10">
        <f>COUNTIFS(Crowdfunding!$G$2:$G$1001,"failed",Crowdfunding!$D$2:$D$1001,"&lt;="&amp;$J10,Crowdfunding!$D$2:$D$1001,"&gt;="&amp;$I10)</f>
        <v>3</v>
      </c>
      <c r="D10">
        <f>COUNTIFS(Crowdfunding!$G$2:$G$1001,"canceled",Crowdfunding!$D$2:$D$1001,"&lt;="&amp;$J10,Crowdfunding!$D$2:$D$1001,"&gt;="&amp;$I10)</f>
        <v>1</v>
      </c>
      <c r="E10">
        <f t="shared" si="8"/>
        <v>12</v>
      </c>
      <c r="F10" s="4">
        <f t="shared" si="9"/>
        <v>0.66666666666666663</v>
      </c>
      <c r="G10" s="4">
        <f t="shared" si="10"/>
        <v>0.25</v>
      </c>
      <c r="H10" s="4">
        <f t="shared" si="11"/>
        <v>8.3333333333333329E-2</v>
      </c>
      <c r="I10">
        <v>35000</v>
      </c>
      <c r="J10">
        <v>39999</v>
      </c>
    </row>
    <row r="11" spans="1:10" x14ac:dyDescent="0.25">
      <c r="A11" t="str">
        <f t="shared" si="4"/>
        <v>40000 to 44999</v>
      </c>
      <c r="B11">
        <f>COUNTIFS(Crowdfunding!$G$2:$G$1001,"successful",Crowdfunding!$D$2:$D$1001,"&lt;="&amp;$J11,Crowdfunding!$D$2:$D$1001,"&gt;="&amp;$I11)</f>
        <v>11</v>
      </c>
      <c r="C11">
        <f>COUNTIFS(Crowdfunding!$G$2:$G$1001,"failed",Crowdfunding!$D$2:$D$1001,"&lt;="&amp;$J11,Crowdfunding!$D$2:$D$1001,"&gt;="&amp;$I11)</f>
        <v>3</v>
      </c>
      <c r="D11">
        <f>COUNTIFS(Crowdfunding!$G$2:$G$1001,"canceled",Crowdfunding!$D$2:$D$1001,"&lt;="&amp;$J11,Crowdfunding!$D$2:$D$1001,"&gt;="&amp;$I11)</f>
        <v>0</v>
      </c>
      <c r="E11">
        <f t="shared" si="8"/>
        <v>14</v>
      </c>
      <c r="F11" s="4">
        <f t="shared" si="9"/>
        <v>0.7857142857142857</v>
      </c>
      <c r="G11" s="4">
        <f t="shared" si="10"/>
        <v>0.21428571428571427</v>
      </c>
      <c r="H11" s="4">
        <f t="shared" si="11"/>
        <v>0</v>
      </c>
      <c r="I11">
        <v>40000</v>
      </c>
      <c r="J11">
        <v>44999</v>
      </c>
    </row>
    <row r="12" spans="1:10" x14ac:dyDescent="0.25">
      <c r="A12" t="str">
        <f t="shared" si="4"/>
        <v>45000 to 49999</v>
      </c>
      <c r="B12">
        <f>COUNTIFS(Crowdfunding!$G$2:$G$1001,"successful",Crowdfunding!$D$2:$D$1001,"&lt;="&amp;$J12,Crowdfunding!$D$2:$D$1001,"&gt;="&amp;$I12)</f>
        <v>8</v>
      </c>
      <c r="C12">
        <f>COUNTIFS(Crowdfunding!$G$2:$G$1001,"failed",Crowdfunding!$D$2:$D$1001,"&lt;="&amp;$J12,Crowdfunding!$D$2:$D$1001,"&gt;="&amp;$I12)</f>
        <v>3</v>
      </c>
      <c r="D12">
        <f>COUNTIFS(Crowdfunding!$G$2:$G$1001,"canceled",Crowdfunding!$D$2:$D$1001,"&lt;="&amp;$J12,Crowdfunding!$D$2:$D$1001,"&gt;="&amp;$I12)</f>
        <v>0</v>
      </c>
      <c r="E12">
        <f t="shared" si="8"/>
        <v>11</v>
      </c>
      <c r="F12" s="4">
        <f t="shared" si="9"/>
        <v>0.72727272727272729</v>
      </c>
      <c r="G12" s="4">
        <f t="shared" si="10"/>
        <v>0.27272727272727271</v>
      </c>
      <c r="H12" s="4">
        <f t="shared" si="11"/>
        <v>0</v>
      </c>
      <c r="I12">
        <v>45000</v>
      </c>
      <c r="J12">
        <v>49999</v>
      </c>
    </row>
    <row r="13" spans="1:10" x14ac:dyDescent="0.25">
      <c r="A13" t="s">
        <v>2099</v>
      </c>
      <c r="B13">
        <f>COUNTIFS(Crowdfunding!$G$2:$G$1001,"successful",Crowdfunding!$D$2:$D$1001,"&gt;="&amp;$I$13)</f>
        <v>114</v>
      </c>
      <c r="C13">
        <f>COUNTIFS(Crowdfunding!$G$2:$G$1001,"failed",Crowdfunding!$D$2:$D$1001,"&gt;="&amp;$I$13)</f>
        <v>163</v>
      </c>
      <c r="D13">
        <f>COUNTIFS(Crowdfunding!$G$2:$G$1001,"canceled",Crowdfunding!$D$2:$D$1001,"&gt;="&amp;$I$13)</f>
        <v>28</v>
      </c>
      <c r="E13">
        <f t="shared" si="8"/>
        <v>305</v>
      </c>
      <c r="F13" s="4">
        <f t="shared" si="9"/>
        <v>0.3737704918032787</v>
      </c>
      <c r="G13" s="4">
        <f t="shared" si="10"/>
        <v>0.53442622950819674</v>
      </c>
      <c r="H13" s="4">
        <f t="shared" si="11"/>
        <v>9.1803278688524587E-2</v>
      </c>
      <c r="I13">
        <v>50000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6423-9936-4982-B328-2DC3A64984D7}">
  <dimension ref="A1:G574"/>
  <sheetViews>
    <sheetView tabSelected="1" topLeftCell="A345" workbookViewId="0">
      <selection activeCell="G376" sqref="G376"/>
    </sheetView>
  </sheetViews>
  <sheetFormatPr defaultRowHeight="15.75" x14ac:dyDescent="0.25"/>
  <cols>
    <col min="3" max="3" width="13.5" bestFit="1" customWidth="1"/>
    <col min="7" max="7" width="13.5" bestFit="1" customWidth="1"/>
  </cols>
  <sheetData>
    <row r="1" spans="1:7" x14ac:dyDescent="0.25">
      <c r="A1" s="11" t="s">
        <v>2100</v>
      </c>
      <c r="B1" s="11"/>
      <c r="C1" s="11"/>
      <c r="E1" s="11" t="s">
        <v>2101</v>
      </c>
      <c r="F1" s="11"/>
      <c r="G1" s="11"/>
    </row>
    <row r="2" spans="1:7" x14ac:dyDescent="0.25">
      <c r="A2" s="1" t="s">
        <v>2027</v>
      </c>
      <c r="B2" s="1" t="s">
        <v>4</v>
      </c>
      <c r="C2" s="1" t="s">
        <v>5</v>
      </c>
      <c r="E2" s="1" t="s">
        <v>2027</v>
      </c>
      <c r="F2" s="1" t="s">
        <v>4</v>
      </c>
      <c r="G2" s="1" t="s">
        <v>5</v>
      </c>
    </row>
    <row r="3" spans="1:7" x14ac:dyDescent="0.25">
      <c r="A3">
        <v>1</v>
      </c>
      <c r="B3" t="s">
        <v>20</v>
      </c>
      <c r="C3">
        <v>158</v>
      </c>
      <c r="E3">
        <v>0</v>
      </c>
      <c r="F3" t="s">
        <v>14</v>
      </c>
      <c r="G3">
        <v>0</v>
      </c>
    </row>
    <row r="4" spans="1:7" x14ac:dyDescent="0.25">
      <c r="A4">
        <v>2</v>
      </c>
      <c r="B4" t="s">
        <v>20</v>
      </c>
      <c r="C4">
        <v>1425</v>
      </c>
      <c r="E4">
        <v>3</v>
      </c>
      <c r="F4" t="s">
        <v>14</v>
      </c>
      <c r="G4">
        <v>24</v>
      </c>
    </row>
    <row r="5" spans="1:7" x14ac:dyDescent="0.25">
      <c r="A5">
        <v>5</v>
      </c>
      <c r="B5" t="s">
        <v>20</v>
      </c>
      <c r="C5">
        <v>174</v>
      </c>
      <c r="E5">
        <v>4</v>
      </c>
      <c r="F5" t="s">
        <v>14</v>
      </c>
      <c r="G5">
        <v>53</v>
      </c>
    </row>
    <row r="6" spans="1:7" x14ac:dyDescent="0.25">
      <c r="A6">
        <v>7</v>
      </c>
      <c r="B6" t="s">
        <v>20</v>
      </c>
      <c r="C6">
        <v>227</v>
      </c>
      <c r="E6">
        <v>6</v>
      </c>
      <c r="F6" t="s">
        <v>14</v>
      </c>
      <c r="G6">
        <v>18</v>
      </c>
    </row>
    <row r="7" spans="1:7" x14ac:dyDescent="0.25">
      <c r="A7">
        <v>10</v>
      </c>
      <c r="B7" t="s">
        <v>20</v>
      </c>
      <c r="C7">
        <v>220</v>
      </c>
      <c r="E7">
        <v>9</v>
      </c>
      <c r="F7" t="s">
        <v>14</v>
      </c>
      <c r="G7">
        <v>44</v>
      </c>
    </row>
    <row r="8" spans="1:7" x14ac:dyDescent="0.25">
      <c r="A8">
        <v>13</v>
      </c>
      <c r="B8" t="s">
        <v>20</v>
      </c>
      <c r="C8">
        <v>98</v>
      </c>
      <c r="E8">
        <v>11</v>
      </c>
      <c r="F8" t="s">
        <v>14</v>
      </c>
      <c r="G8">
        <v>27</v>
      </c>
    </row>
    <row r="9" spans="1:7" x14ac:dyDescent="0.25">
      <c r="A9">
        <v>16</v>
      </c>
      <c r="B9" t="s">
        <v>20</v>
      </c>
      <c r="C9">
        <v>100</v>
      </c>
      <c r="E9">
        <v>12</v>
      </c>
      <c r="F9" t="s">
        <v>14</v>
      </c>
      <c r="G9">
        <v>55</v>
      </c>
    </row>
    <row r="10" spans="1:7" x14ac:dyDescent="0.25">
      <c r="A10">
        <v>17</v>
      </c>
      <c r="B10" t="s">
        <v>20</v>
      </c>
      <c r="C10">
        <v>1249</v>
      </c>
      <c r="E10">
        <v>14</v>
      </c>
      <c r="F10" t="s">
        <v>14</v>
      </c>
      <c r="G10">
        <v>200</v>
      </c>
    </row>
    <row r="11" spans="1:7" x14ac:dyDescent="0.25">
      <c r="A11">
        <v>20</v>
      </c>
      <c r="B11" t="s">
        <v>20</v>
      </c>
      <c r="C11">
        <v>1396</v>
      </c>
      <c r="E11">
        <v>15</v>
      </c>
      <c r="F11" t="s">
        <v>14</v>
      </c>
      <c r="G11">
        <v>452</v>
      </c>
    </row>
    <row r="12" spans="1:7" x14ac:dyDescent="0.25">
      <c r="A12">
        <v>22</v>
      </c>
      <c r="B12" t="s">
        <v>20</v>
      </c>
      <c r="C12">
        <v>890</v>
      </c>
      <c r="E12">
        <v>19</v>
      </c>
      <c r="F12" t="s">
        <v>14</v>
      </c>
      <c r="G12">
        <v>674</v>
      </c>
    </row>
    <row r="13" spans="1:7" x14ac:dyDescent="0.25">
      <c r="A13">
        <v>23</v>
      </c>
      <c r="B13" t="s">
        <v>20</v>
      </c>
      <c r="C13">
        <v>142</v>
      </c>
      <c r="E13">
        <v>21</v>
      </c>
      <c r="F13" t="s">
        <v>14</v>
      </c>
      <c r="G13">
        <v>558</v>
      </c>
    </row>
    <row r="14" spans="1:7" x14ac:dyDescent="0.25">
      <c r="A14">
        <v>24</v>
      </c>
      <c r="B14" t="s">
        <v>20</v>
      </c>
      <c r="C14">
        <v>2673</v>
      </c>
      <c r="E14">
        <v>27</v>
      </c>
      <c r="F14" t="s">
        <v>14</v>
      </c>
      <c r="G14">
        <v>15</v>
      </c>
    </row>
    <row r="15" spans="1:7" x14ac:dyDescent="0.25">
      <c r="A15">
        <v>25</v>
      </c>
      <c r="B15" t="s">
        <v>20</v>
      </c>
      <c r="C15">
        <v>163</v>
      </c>
      <c r="E15">
        <v>32</v>
      </c>
      <c r="F15" t="s">
        <v>14</v>
      </c>
      <c r="G15">
        <v>2307</v>
      </c>
    </row>
    <row r="16" spans="1:7" x14ac:dyDescent="0.25">
      <c r="A16">
        <v>28</v>
      </c>
      <c r="B16" t="s">
        <v>20</v>
      </c>
      <c r="C16">
        <v>2220</v>
      </c>
      <c r="E16">
        <v>39</v>
      </c>
      <c r="F16" t="s">
        <v>14</v>
      </c>
      <c r="G16">
        <v>88</v>
      </c>
    </row>
    <row r="17" spans="1:7" x14ac:dyDescent="0.25">
      <c r="A17">
        <v>29</v>
      </c>
      <c r="B17" t="s">
        <v>20</v>
      </c>
      <c r="C17">
        <v>1606</v>
      </c>
      <c r="E17">
        <v>45</v>
      </c>
      <c r="F17" t="s">
        <v>14</v>
      </c>
      <c r="G17">
        <v>48</v>
      </c>
    </row>
    <row r="18" spans="1:7" x14ac:dyDescent="0.25">
      <c r="A18">
        <v>30</v>
      </c>
      <c r="B18" t="s">
        <v>20</v>
      </c>
      <c r="C18">
        <v>129</v>
      </c>
      <c r="E18">
        <v>50</v>
      </c>
      <c r="F18" t="s">
        <v>14</v>
      </c>
      <c r="G18">
        <v>1</v>
      </c>
    </row>
    <row r="19" spans="1:7" x14ac:dyDescent="0.25">
      <c r="A19">
        <v>31</v>
      </c>
      <c r="B19" t="s">
        <v>20</v>
      </c>
      <c r="C19">
        <v>226</v>
      </c>
      <c r="E19">
        <v>51</v>
      </c>
      <c r="F19" t="s">
        <v>14</v>
      </c>
      <c r="G19">
        <v>1467</v>
      </c>
    </row>
    <row r="20" spans="1:7" x14ac:dyDescent="0.25">
      <c r="A20">
        <v>33</v>
      </c>
      <c r="B20" t="s">
        <v>20</v>
      </c>
      <c r="C20">
        <v>5419</v>
      </c>
      <c r="E20">
        <v>52</v>
      </c>
      <c r="F20" t="s">
        <v>14</v>
      </c>
      <c r="G20">
        <v>75</v>
      </c>
    </row>
    <row r="21" spans="1:7" x14ac:dyDescent="0.25">
      <c r="A21">
        <v>34</v>
      </c>
      <c r="B21" t="s">
        <v>20</v>
      </c>
      <c r="C21">
        <v>165</v>
      </c>
      <c r="E21">
        <v>54</v>
      </c>
      <c r="F21" t="s">
        <v>14</v>
      </c>
      <c r="G21">
        <v>120</v>
      </c>
    </row>
    <row r="22" spans="1:7" x14ac:dyDescent="0.25">
      <c r="A22">
        <v>35</v>
      </c>
      <c r="B22" t="s">
        <v>20</v>
      </c>
      <c r="C22">
        <v>1965</v>
      </c>
      <c r="E22">
        <v>61</v>
      </c>
      <c r="F22" t="s">
        <v>14</v>
      </c>
      <c r="G22">
        <v>2253</v>
      </c>
    </row>
    <row r="23" spans="1:7" x14ac:dyDescent="0.25">
      <c r="A23">
        <v>36</v>
      </c>
      <c r="B23" t="s">
        <v>20</v>
      </c>
      <c r="C23">
        <v>16</v>
      </c>
      <c r="E23">
        <v>63</v>
      </c>
      <c r="F23" t="s">
        <v>14</v>
      </c>
      <c r="G23">
        <v>5</v>
      </c>
    </row>
    <row r="24" spans="1:7" x14ac:dyDescent="0.25">
      <c r="A24">
        <v>37</v>
      </c>
      <c r="B24" t="s">
        <v>20</v>
      </c>
      <c r="C24">
        <v>107</v>
      </c>
      <c r="E24">
        <v>64</v>
      </c>
      <c r="F24" t="s">
        <v>14</v>
      </c>
      <c r="G24">
        <v>38</v>
      </c>
    </row>
    <row r="25" spans="1:7" x14ac:dyDescent="0.25">
      <c r="A25">
        <v>38</v>
      </c>
      <c r="B25" t="s">
        <v>20</v>
      </c>
      <c r="C25">
        <v>134</v>
      </c>
      <c r="E25">
        <v>66</v>
      </c>
      <c r="F25" t="s">
        <v>14</v>
      </c>
      <c r="G25">
        <v>12</v>
      </c>
    </row>
    <row r="26" spans="1:7" x14ac:dyDescent="0.25">
      <c r="A26">
        <v>40</v>
      </c>
      <c r="B26" t="s">
        <v>20</v>
      </c>
      <c r="C26">
        <v>198</v>
      </c>
      <c r="E26">
        <v>76</v>
      </c>
      <c r="F26" t="s">
        <v>14</v>
      </c>
      <c r="G26">
        <v>1684</v>
      </c>
    </row>
    <row r="27" spans="1:7" x14ac:dyDescent="0.25">
      <c r="A27">
        <v>41</v>
      </c>
      <c r="B27" t="s">
        <v>20</v>
      </c>
      <c r="C27">
        <v>111</v>
      </c>
      <c r="E27">
        <v>77</v>
      </c>
      <c r="F27" t="s">
        <v>14</v>
      </c>
      <c r="G27">
        <v>56</v>
      </c>
    </row>
    <row r="28" spans="1:7" x14ac:dyDescent="0.25">
      <c r="A28">
        <v>42</v>
      </c>
      <c r="B28" t="s">
        <v>20</v>
      </c>
      <c r="C28">
        <v>222</v>
      </c>
      <c r="E28">
        <v>79</v>
      </c>
      <c r="F28" t="s">
        <v>14</v>
      </c>
      <c r="G28">
        <v>838</v>
      </c>
    </row>
    <row r="29" spans="1:7" x14ac:dyDescent="0.25">
      <c r="A29">
        <v>43</v>
      </c>
      <c r="B29" t="s">
        <v>20</v>
      </c>
      <c r="C29">
        <v>6212</v>
      </c>
      <c r="E29">
        <v>83</v>
      </c>
      <c r="F29" t="s">
        <v>14</v>
      </c>
      <c r="G29">
        <v>1000</v>
      </c>
    </row>
    <row r="30" spans="1:7" x14ac:dyDescent="0.25">
      <c r="A30">
        <v>44</v>
      </c>
      <c r="B30" t="s">
        <v>20</v>
      </c>
      <c r="C30">
        <v>98</v>
      </c>
      <c r="E30">
        <v>87</v>
      </c>
      <c r="F30" t="s">
        <v>14</v>
      </c>
      <c r="G30">
        <v>1482</v>
      </c>
    </row>
    <row r="31" spans="1:7" x14ac:dyDescent="0.25">
      <c r="A31">
        <v>46</v>
      </c>
      <c r="B31" t="s">
        <v>20</v>
      </c>
      <c r="C31">
        <v>92</v>
      </c>
      <c r="E31">
        <v>90</v>
      </c>
      <c r="F31" t="s">
        <v>14</v>
      </c>
      <c r="G31">
        <v>106</v>
      </c>
    </row>
    <row r="32" spans="1:7" x14ac:dyDescent="0.25">
      <c r="A32">
        <v>47</v>
      </c>
      <c r="B32" t="s">
        <v>20</v>
      </c>
      <c r="C32">
        <v>149</v>
      </c>
      <c r="E32">
        <v>91</v>
      </c>
      <c r="F32" t="s">
        <v>14</v>
      </c>
      <c r="G32">
        <v>679</v>
      </c>
    </row>
    <row r="33" spans="1:7" x14ac:dyDescent="0.25">
      <c r="A33">
        <v>48</v>
      </c>
      <c r="B33" t="s">
        <v>20</v>
      </c>
      <c r="C33">
        <v>2431</v>
      </c>
      <c r="E33">
        <v>98</v>
      </c>
      <c r="F33" t="s">
        <v>14</v>
      </c>
      <c r="G33">
        <v>1220</v>
      </c>
    </row>
    <row r="34" spans="1:7" x14ac:dyDescent="0.25">
      <c r="A34">
        <v>49</v>
      </c>
      <c r="B34" t="s">
        <v>20</v>
      </c>
      <c r="C34">
        <v>303</v>
      </c>
      <c r="E34">
        <v>100</v>
      </c>
      <c r="F34" t="s">
        <v>14</v>
      </c>
      <c r="G34">
        <v>1</v>
      </c>
    </row>
    <row r="35" spans="1:7" x14ac:dyDescent="0.25">
      <c r="A35">
        <v>53</v>
      </c>
      <c r="B35" t="s">
        <v>20</v>
      </c>
      <c r="C35">
        <v>209</v>
      </c>
      <c r="E35">
        <v>103</v>
      </c>
      <c r="F35" t="s">
        <v>14</v>
      </c>
      <c r="G35">
        <v>37</v>
      </c>
    </row>
    <row r="36" spans="1:7" x14ac:dyDescent="0.25">
      <c r="A36">
        <v>55</v>
      </c>
      <c r="B36" t="s">
        <v>20</v>
      </c>
      <c r="C36">
        <v>131</v>
      </c>
      <c r="E36">
        <v>109</v>
      </c>
      <c r="F36" t="s">
        <v>14</v>
      </c>
      <c r="G36">
        <v>60</v>
      </c>
    </row>
    <row r="37" spans="1:7" x14ac:dyDescent="0.25">
      <c r="A37">
        <v>56</v>
      </c>
      <c r="B37" t="s">
        <v>20</v>
      </c>
      <c r="C37">
        <v>164</v>
      </c>
      <c r="E37">
        <v>110</v>
      </c>
      <c r="F37" t="s">
        <v>14</v>
      </c>
      <c r="G37">
        <v>296</v>
      </c>
    </row>
    <row r="38" spans="1:7" x14ac:dyDescent="0.25">
      <c r="A38">
        <v>57</v>
      </c>
      <c r="B38" t="s">
        <v>20</v>
      </c>
      <c r="C38">
        <v>201</v>
      </c>
      <c r="E38">
        <v>115</v>
      </c>
      <c r="F38" t="s">
        <v>14</v>
      </c>
      <c r="G38">
        <v>3304</v>
      </c>
    </row>
    <row r="39" spans="1:7" x14ac:dyDescent="0.25">
      <c r="A39">
        <v>58</v>
      </c>
      <c r="B39" t="s">
        <v>20</v>
      </c>
      <c r="C39">
        <v>211</v>
      </c>
      <c r="E39">
        <v>116</v>
      </c>
      <c r="F39" t="s">
        <v>14</v>
      </c>
      <c r="G39">
        <v>73</v>
      </c>
    </row>
    <row r="40" spans="1:7" x14ac:dyDescent="0.25">
      <c r="A40">
        <v>59</v>
      </c>
      <c r="B40" t="s">
        <v>20</v>
      </c>
      <c r="C40">
        <v>128</v>
      </c>
      <c r="E40">
        <v>122</v>
      </c>
      <c r="F40" t="s">
        <v>14</v>
      </c>
      <c r="G40">
        <v>3387</v>
      </c>
    </row>
    <row r="41" spans="1:7" x14ac:dyDescent="0.25">
      <c r="A41">
        <v>60</v>
      </c>
      <c r="B41" t="s">
        <v>20</v>
      </c>
      <c r="C41">
        <v>1600</v>
      </c>
      <c r="E41">
        <v>123</v>
      </c>
      <c r="F41" t="s">
        <v>14</v>
      </c>
      <c r="G41">
        <v>662</v>
      </c>
    </row>
    <row r="42" spans="1:7" x14ac:dyDescent="0.25">
      <c r="A42">
        <v>62</v>
      </c>
      <c r="B42" t="s">
        <v>20</v>
      </c>
      <c r="C42">
        <v>249</v>
      </c>
      <c r="E42">
        <v>126</v>
      </c>
      <c r="F42" t="s">
        <v>14</v>
      </c>
      <c r="G42">
        <v>774</v>
      </c>
    </row>
    <row r="43" spans="1:7" x14ac:dyDescent="0.25">
      <c r="A43">
        <v>65</v>
      </c>
      <c r="B43" t="s">
        <v>20</v>
      </c>
      <c r="C43">
        <v>236</v>
      </c>
      <c r="E43">
        <v>127</v>
      </c>
      <c r="F43" t="s">
        <v>14</v>
      </c>
      <c r="G43">
        <v>672</v>
      </c>
    </row>
    <row r="44" spans="1:7" x14ac:dyDescent="0.25">
      <c r="A44">
        <v>67</v>
      </c>
      <c r="B44" t="s">
        <v>20</v>
      </c>
      <c r="C44">
        <v>4065</v>
      </c>
      <c r="E44">
        <v>134</v>
      </c>
      <c r="F44" t="s">
        <v>14</v>
      </c>
      <c r="G44">
        <v>940</v>
      </c>
    </row>
    <row r="45" spans="1:7" x14ac:dyDescent="0.25">
      <c r="A45">
        <v>68</v>
      </c>
      <c r="B45" t="s">
        <v>20</v>
      </c>
      <c r="C45">
        <v>246</v>
      </c>
      <c r="E45">
        <v>135</v>
      </c>
      <c r="F45" t="s">
        <v>14</v>
      </c>
      <c r="G45">
        <v>117</v>
      </c>
    </row>
    <row r="46" spans="1:7" x14ac:dyDescent="0.25">
      <c r="A46">
        <v>70</v>
      </c>
      <c r="B46" t="s">
        <v>20</v>
      </c>
      <c r="C46">
        <v>2475</v>
      </c>
      <c r="E46">
        <v>138</v>
      </c>
      <c r="F46" t="s">
        <v>14</v>
      </c>
      <c r="G46">
        <v>115</v>
      </c>
    </row>
    <row r="47" spans="1:7" x14ac:dyDescent="0.25">
      <c r="A47">
        <v>71</v>
      </c>
      <c r="B47" t="s">
        <v>20</v>
      </c>
      <c r="C47">
        <v>76</v>
      </c>
      <c r="E47">
        <v>139</v>
      </c>
      <c r="F47" t="s">
        <v>14</v>
      </c>
      <c r="G47">
        <v>326</v>
      </c>
    </row>
    <row r="48" spans="1:7" x14ac:dyDescent="0.25">
      <c r="A48">
        <v>72</v>
      </c>
      <c r="B48" t="s">
        <v>20</v>
      </c>
      <c r="C48">
        <v>54</v>
      </c>
      <c r="E48">
        <v>150</v>
      </c>
      <c r="F48" t="s">
        <v>14</v>
      </c>
      <c r="G48">
        <v>1</v>
      </c>
    </row>
    <row r="49" spans="1:7" x14ac:dyDescent="0.25">
      <c r="A49">
        <v>73</v>
      </c>
      <c r="B49" t="s">
        <v>20</v>
      </c>
      <c r="C49">
        <v>88</v>
      </c>
      <c r="E49">
        <v>151</v>
      </c>
      <c r="F49" t="s">
        <v>14</v>
      </c>
      <c r="G49">
        <v>1467</v>
      </c>
    </row>
    <row r="50" spans="1:7" x14ac:dyDescent="0.25">
      <c r="A50">
        <v>74</v>
      </c>
      <c r="B50" t="s">
        <v>20</v>
      </c>
      <c r="C50">
        <v>85</v>
      </c>
      <c r="E50">
        <v>153</v>
      </c>
      <c r="F50" t="s">
        <v>14</v>
      </c>
      <c r="G50">
        <v>5681</v>
      </c>
    </row>
    <row r="51" spans="1:7" x14ac:dyDescent="0.25">
      <c r="A51">
        <v>75</v>
      </c>
      <c r="B51" t="s">
        <v>20</v>
      </c>
      <c r="C51">
        <v>170</v>
      </c>
      <c r="E51">
        <v>154</v>
      </c>
      <c r="F51" t="s">
        <v>14</v>
      </c>
      <c r="G51">
        <v>1059</v>
      </c>
    </row>
    <row r="52" spans="1:7" x14ac:dyDescent="0.25">
      <c r="A52">
        <v>78</v>
      </c>
      <c r="B52" t="s">
        <v>20</v>
      </c>
      <c r="C52">
        <v>330</v>
      </c>
      <c r="E52">
        <v>155</v>
      </c>
      <c r="F52" t="s">
        <v>14</v>
      </c>
      <c r="G52">
        <v>1194</v>
      </c>
    </row>
    <row r="53" spans="1:7" x14ac:dyDescent="0.25">
      <c r="A53">
        <v>80</v>
      </c>
      <c r="B53" t="s">
        <v>20</v>
      </c>
      <c r="C53">
        <v>127</v>
      </c>
      <c r="E53">
        <v>157</v>
      </c>
      <c r="F53" t="s">
        <v>14</v>
      </c>
      <c r="G53">
        <v>30</v>
      </c>
    </row>
    <row r="54" spans="1:7" x14ac:dyDescent="0.25">
      <c r="A54">
        <v>81</v>
      </c>
      <c r="B54" t="s">
        <v>20</v>
      </c>
      <c r="C54">
        <v>411</v>
      </c>
      <c r="E54">
        <v>161</v>
      </c>
      <c r="F54" t="s">
        <v>14</v>
      </c>
      <c r="G54">
        <v>75</v>
      </c>
    </row>
    <row r="55" spans="1:7" x14ac:dyDescent="0.25">
      <c r="A55">
        <v>82</v>
      </c>
      <c r="B55" t="s">
        <v>20</v>
      </c>
      <c r="C55">
        <v>180</v>
      </c>
      <c r="E55">
        <v>168</v>
      </c>
      <c r="F55" t="s">
        <v>14</v>
      </c>
      <c r="G55">
        <v>955</v>
      </c>
    </row>
    <row r="56" spans="1:7" x14ac:dyDescent="0.25">
      <c r="A56">
        <v>84</v>
      </c>
      <c r="B56" t="s">
        <v>20</v>
      </c>
      <c r="C56">
        <v>374</v>
      </c>
      <c r="E56">
        <v>170</v>
      </c>
      <c r="F56" t="s">
        <v>14</v>
      </c>
      <c r="G56">
        <v>67</v>
      </c>
    </row>
    <row r="57" spans="1:7" x14ac:dyDescent="0.25">
      <c r="A57">
        <v>85</v>
      </c>
      <c r="B57" t="s">
        <v>20</v>
      </c>
      <c r="C57">
        <v>71</v>
      </c>
      <c r="E57">
        <v>171</v>
      </c>
      <c r="F57" t="s">
        <v>14</v>
      </c>
      <c r="G57">
        <v>5</v>
      </c>
    </row>
    <row r="58" spans="1:7" x14ac:dyDescent="0.25">
      <c r="A58">
        <v>86</v>
      </c>
      <c r="B58" t="s">
        <v>20</v>
      </c>
      <c r="C58">
        <v>203</v>
      </c>
      <c r="E58">
        <v>172</v>
      </c>
      <c r="F58" t="s">
        <v>14</v>
      </c>
      <c r="G58">
        <v>26</v>
      </c>
    </row>
    <row r="59" spans="1:7" x14ac:dyDescent="0.25">
      <c r="A59">
        <v>88</v>
      </c>
      <c r="B59" t="s">
        <v>20</v>
      </c>
      <c r="C59">
        <v>113</v>
      </c>
      <c r="E59">
        <v>175</v>
      </c>
      <c r="F59" t="s">
        <v>14</v>
      </c>
      <c r="G59">
        <v>1130</v>
      </c>
    </row>
    <row r="60" spans="1:7" x14ac:dyDescent="0.25">
      <c r="A60">
        <v>89</v>
      </c>
      <c r="B60" t="s">
        <v>20</v>
      </c>
      <c r="C60">
        <v>96</v>
      </c>
      <c r="E60">
        <v>176</v>
      </c>
      <c r="F60" t="s">
        <v>14</v>
      </c>
      <c r="G60">
        <v>782</v>
      </c>
    </row>
    <row r="61" spans="1:7" x14ac:dyDescent="0.25">
      <c r="A61">
        <v>92</v>
      </c>
      <c r="B61" t="s">
        <v>20</v>
      </c>
      <c r="C61">
        <v>498</v>
      </c>
      <c r="E61">
        <v>178</v>
      </c>
      <c r="F61" t="s">
        <v>14</v>
      </c>
      <c r="G61">
        <v>210</v>
      </c>
    </row>
    <row r="62" spans="1:7" x14ac:dyDescent="0.25">
      <c r="A62">
        <v>94</v>
      </c>
      <c r="B62" t="s">
        <v>20</v>
      </c>
      <c r="C62">
        <v>180</v>
      </c>
      <c r="E62">
        <v>181</v>
      </c>
      <c r="F62" t="s">
        <v>14</v>
      </c>
      <c r="G62">
        <v>136</v>
      </c>
    </row>
    <row r="63" spans="1:7" x14ac:dyDescent="0.25">
      <c r="A63">
        <v>95</v>
      </c>
      <c r="B63" t="s">
        <v>20</v>
      </c>
      <c r="C63">
        <v>27</v>
      </c>
      <c r="E63">
        <v>183</v>
      </c>
      <c r="F63" t="s">
        <v>14</v>
      </c>
      <c r="G63">
        <v>86</v>
      </c>
    </row>
    <row r="64" spans="1:7" x14ac:dyDescent="0.25">
      <c r="A64">
        <v>96</v>
      </c>
      <c r="B64" t="s">
        <v>20</v>
      </c>
      <c r="C64">
        <v>2331</v>
      </c>
      <c r="E64">
        <v>185</v>
      </c>
      <c r="F64" t="s">
        <v>14</v>
      </c>
      <c r="G64">
        <v>19</v>
      </c>
    </row>
    <row r="65" spans="1:7" x14ac:dyDescent="0.25">
      <c r="A65">
        <v>97</v>
      </c>
      <c r="B65" t="s">
        <v>20</v>
      </c>
      <c r="C65">
        <v>113</v>
      </c>
      <c r="E65">
        <v>186</v>
      </c>
      <c r="F65" t="s">
        <v>14</v>
      </c>
      <c r="G65">
        <v>886</v>
      </c>
    </row>
    <row r="66" spans="1:7" x14ac:dyDescent="0.25">
      <c r="A66">
        <v>99</v>
      </c>
      <c r="B66" t="s">
        <v>20</v>
      </c>
      <c r="C66">
        <v>164</v>
      </c>
      <c r="E66">
        <v>188</v>
      </c>
      <c r="F66" t="s">
        <v>14</v>
      </c>
      <c r="G66">
        <v>35</v>
      </c>
    </row>
    <row r="67" spans="1:7" x14ac:dyDescent="0.25">
      <c r="A67">
        <v>101</v>
      </c>
      <c r="B67" t="s">
        <v>20</v>
      </c>
      <c r="C67">
        <v>164</v>
      </c>
      <c r="E67">
        <v>190</v>
      </c>
      <c r="F67" t="s">
        <v>14</v>
      </c>
      <c r="G67">
        <v>24</v>
      </c>
    </row>
    <row r="68" spans="1:7" x14ac:dyDescent="0.25">
      <c r="A68">
        <v>102</v>
      </c>
      <c r="B68" t="s">
        <v>20</v>
      </c>
      <c r="C68">
        <v>336</v>
      </c>
      <c r="E68">
        <v>191</v>
      </c>
      <c r="F68" t="s">
        <v>14</v>
      </c>
      <c r="G68">
        <v>86</v>
      </c>
    </row>
    <row r="69" spans="1:7" x14ac:dyDescent="0.25">
      <c r="A69">
        <v>104</v>
      </c>
      <c r="B69" t="s">
        <v>20</v>
      </c>
      <c r="C69">
        <v>1917</v>
      </c>
      <c r="E69">
        <v>192</v>
      </c>
      <c r="F69" t="s">
        <v>14</v>
      </c>
      <c r="G69">
        <v>243</v>
      </c>
    </row>
    <row r="70" spans="1:7" x14ac:dyDescent="0.25">
      <c r="A70">
        <v>105</v>
      </c>
      <c r="B70" t="s">
        <v>20</v>
      </c>
      <c r="C70">
        <v>95</v>
      </c>
      <c r="E70">
        <v>193</v>
      </c>
      <c r="F70" t="s">
        <v>14</v>
      </c>
      <c r="G70">
        <v>65</v>
      </c>
    </row>
    <row r="71" spans="1:7" x14ac:dyDescent="0.25">
      <c r="A71">
        <v>106</v>
      </c>
      <c r="B71" t="s">
        <v>20</v>
      </c>
      <c r="C71">
        <v>147</v>
      </c>
      <c r="E71">
        <v>196</v>
      </c>
      <c r="F71" t="s">
        <v>14</v>
      </c>
      <c r="G71">
        <v>100</v>
      </c>
    </row>
    <row r="72" spans="1:7" x14ac:dyDescent="0.25">
      <c r="A72">
        <v>107</v>
      </c>
      <c r="B72" t="s">
        <v>20</v>
      </c>
      <c r="C72">
        <v>86</v>
      </c>
      <c r="E72">
        <v>198</v>
      </c>
      <c r="F72" t="s">
        <v>14</v>
      </c>
      <c r="G72">
        <v>168</v>
      </c>
    </row>
    <row r="73" spans="1:7" x14ac:dyDescent="0.25">
      <c r="A73">
        <v>108</v>
      </c>
      <c r="B73" t="s">
        <v>20</v>
      </c>
      <c r="C73">
        <v>83</v>
      </c>
      <c r="E73">
        <v>199</v>
      </c>
      <c r="F73" t="s">
        <v>14</v>
      </c>
      <c r="G73">
        <v>13</v>
      </c>
    </row>
    <row r="74" spans="1:7" x14ac:dyDescent="0.25">
      <c r="A74">
        <v>111</v>
      </c>
      <c r="B74" t="s">
        <v>20</v>
      </c>
      <c r="C74">
        <v>676</v>
      </c>
      <c r="E74">
        <v>200</v>
      </c>
      <c r="F74" t="s">
        <v>14</v>
      </c>
      <c r="G74">
        <v>1</v>
      </c>
    </row>
    <row r="75" spans="1:7" x14ac:dyDescent="0.25">
      <c r="A75">
        <v>112</v>
      </c>
      <c r="B75" t="s">
        <v>20</v>
      </c>
      <c r="C75">
        <v>361</v>
      </c>
      <c r="E75">
        <v>204</v>
      </c>
      <c r="F75" t="s">
        <v>14</v>
      </c>
      <c r="G75">
        <v>40</v>
      </c>
    </row>
    <row r="76" spans="1:7" x14ac:dyDescent="0.25">
      <c r="A76">
        <v>113</v>
      </c>
      <c r="B76" t="s">
        <v>20</v>
      </c>
      <c r="C76">
        <v>131</v>
      </c>
      <c r="E76">
        <v>210</v>
      </c>
      <c r="F76" t="s">
        <v>14</v>
      </c>
      <c r="G76">
        <v>226</v>
      </c>
    </row>
    <row r="77" spans="1:7" x14ac:dyDescent="0.25">
      <c r="A77">
        <v>114</v>
      </c>
      <c r="B77" t="s">
        <v>20</v>
      </c>
      <c r="C77">
        <v>126</v>
      </c>
      <c r="E77">
        <v>211</v>
      </c>
      <c r="F77" t="s">
        <v>14</v>
      </c>
      <c r="G77">
        <v>1625</v>
      </c>
    </row>
    <row r="78" spans="1:7" x14ac:dyDescent="0.25">
      <c r="A78">
        <v>117</v>
      </c>
      <c r="B78" t="s">
        <v>20</v>
      </c>
      <c r="C78">
        <v>275</v>
      </c>
      <c r="E78">
        <v>215</v>
      </c>
      <c r="F78" t="s">
        <v>14</v>
      </c>
      <c r="G78">
        <v>143</v>
      </c>
    </row>
    <row r="79" spans="1:7" x14ac:dyDescent="0.25">
      <c r="A79">
        <v>118</v>
      </c>
      <c r="B79" t="s">
        <v>20</v>
      </c>
      <c r="C79">
        <v>67</v>
      </c>
      <c r="E79">
        <v>217</v>
      </c>
      <c r="F79" t="s">
        <v>14</v>
      </c>
      <c r="G79">
        <v>934</v>
      </c>
    </row>
    <row r="80" spans="1:7" x14ac:dyDescent="0.25">
      <c r="A80">
        <v>119</v>
      </c>
      <c r="B80" t="s">
        <v>20</v>
      </c>
      <c r="C80">
        <v>154</v>
      </c>
      <c r="E80">
        <v>220</v>
      </c>
      <c r="F80" t="s">
        <v>14</v>
      </c>
      <c r="G80">
        <v>17</v>
      </c>
    </row>
    <row r="81" spans="1:7" x14ac:dyDescent="0.25">
      <c r="A81">
        <v>120</v>
      </c>
      <c r="B81" t="s">
        <v>20</v>
      </c>
      <c r="C81">
        <v>1782</v>
      </c>
      <c r="E81">
        <v>221</v>
      </c>
      <c r="F81" t="s">
        <v>14</v>
      </c>
      <c r="G81">
        <v>2179</v>
      </c>
    </row>
    <row r="82" spans="1:7" x14ac:dyDescent="0.25">
      <c r="A82">
        <v>121</v>
      </c>
      <c r="B82" t="s">
        <v>20</v>
      </c>
      <c r="C82">
        <v>903</v>
      </c>
      <c r="E82">
        <v>223</v>
      </c>
      <c r="F82" t="s">
        <v>14</v>
      </c>
      <c r="G82">
        <v>931</v>
      </c>
    </row>
    <row r="83" spans="1:7" x14ac:dyDescent="0.25">
      <c r="A83">
        <v>124</v>
      </c>
      <c r="B83" t="s">
        <v>20</v>
      </c>
      <c r="C83">
        <v>94</v>
      </c>
      <c r="E83">
        <v>235</v>
      </c>
      <c r="F83" t="s">
        <v>14</v>
      </c>
      <c r="G83">
        <v>92</v>
      </c>
    </row>
    <row r="84" spans="1:7" x14ac:dyDescent="0.25">
      <c r="A84">
        <v>125</v>
      </c>
      <c r="B84" t="s">
        <v>20</v>
      </c>
      <c r="C84">
        <v>180</v>
      </c>
      <c r="E84">
        <v>236</v>
      </c>
      <c r="F84" t="s">
        <v>14</v>
      </c>
      <c r="G84">
        <v>57</v>
      </c>
    </row>
    <row r="85" spans="1:7" x14ac:dyDescent="0.25">
      <c r="A85">
        <v>130</v>
      </c>
      <c r="B85" t="s">
        <v>20</v>
      </c>
      <c r="C85">
        <v>533</v>
      </c>
      <c r="E85">
        <v>239</v>
      </c>
      <c r="F85" t="s">
        <v>14</v>
      </c>
      <c r="G85">
        <v>41</v>
      </c>
    </row>
    <row r="86" spans="1:7" x14ac:dyDescent="0.25">
      <c r="A86">
        <v>131</v>
      </c>
      <c r="B86" t="s">
        <v>20</v>
      </c>
      <c r="C86">
        <v>2443</v>
      </c>
      <c r="E86">
        <v>250</v>
      </c>
      <c r="F86" t="s">
        <v>14</v>
      </c>
      <c r="G86">
        <v>1</v>
      </c>
    </row>
    <row r="87" spans="1:7" x14ac:dyDescent="0.25">
      <c r="A87">
        <v>132</v>
      </c>
      <c r="B87" t="s">
        <v>20</v>
      </c>
      <c r="C87">
        <v>89</v>
      </c>
      <c r="E87">
        <v>251</v>
      </c>
      <c r="F87" t="s">
        <v>14</v>
      </c>
      <c r="G87">
        <v>101</v>
      </c>
    </row>
    <row r="88" spans="1:7" x14ac:dyDescent="0.25">
      <c r="A88">
        <v>133</v>
      </c>
      <c r="B88" t="s">
        <v>20</v>
      </c>
      <c r="C88">
        <v>159</v>
      </c>
      <c r="E88">
        <v>253</v>
      </c>
      <c r="F88" t="s">
        <v>14</v>
      </c>
      <c r="G88">
        <v>1335</v>
      </c>
    </row>
    <row r="89" spans="1:7" x14ac:dyDescent="0.25">
      <c r="A89">
        <v>137</v>
      </c>
      <c r="B89" t="s">
        <v>20</v>
      </c>
      <c r="C89">
        <v>50</v>
      </c>
      <c r="E89">
        <v>256</v>
      </c>
      <c r="F89" t="s">
        <v>14</v>
      </c>
      <c r="G89">
        <v>15</v>
      </c>
    </row>
    <row r="90" spans="1:7" x14ac:dyDescent="0.25">
      <c r="A90">
        <v>140</v>
      </c>
      <c r="B90" t="s">
        <v>20</v>
      </c>
      <c r="C90">
        <v>186</v>
      </c>
      <c r="E90">
        <v>261</v>
      </c>
      <c r="F90" t="s">
        <v>14</v>
      </c>
      <c r="G90">
        <v>454</v>
      </c>
    </row>
    <row r="91" spans="1:7" x14ac:dyDescent="0.25">
      <c r="A91">
        <v>141</v>
      </c>
      <c r="B91" t="s">
        <v>20</v>
      </c>
      <c r="C91">
        <v>1071</v>
      </c>
      <c r="E91">
        <v>266</v>
      </c>
      <c r="F91" t="s">
        <v>14</v>
      </c>
      <c r="G91">
        <v>3182</v>
      </c>
    </row>
    <row r="92" spans="1:7" x14ac:dyDescent="0.25">
      <c r="A92">
        <v>142</v>
      </c>
      <c r="B92" t="s">
        <v>20</v>
      </c>
      <c r="C92">
        <v>117</v>
      </c>
      <c r="E92">
        <v>274</v>
      </c>
      <c r="F92" t="s">
        <v>14</v>
      </c>
      <c r="G92">
        <v>15</v>
      </c>
    </row>
    <row r="93" spans="1:7" x14ac:dyDescent="0.25">
      <c r="A93">
        <v>143</v>
      </c>
      <c r="B93" t="s">
        <v>20</v>
      </c>
      <c r="C93">
        <v>70</v>
      </c>
      <c r="E93">
        <v>276</v>
      </c>
      <c r="F93" t="s">
        <v>14</v>
      </c>
      <c r="G93">
        <v>133</v>
      </c>
    </row>
    <row r="94" spans="1:7" x14ac:dyDescent="0.25">
      <c r="A94">
        <v>144</v>
      </c>
      <c r="B94" t="s">
        <v>20</v>
      </c>
      <c r="C94">
        <v>135</v>
      </c>
      <c r="E94">
        <v>281</v>
      </c>
      <c r="F94" t="s">
        <v>14</v>
      </c>
      <c r="G94">
        <v>2062</v>
      </c>
    </row>
    <row r="95" spans="1:7" x14ac:dyDescent="0.25">
      <c r="A95">
        <v>145</v>
      </c>
      <c r="B95" t="s">
        <v>20</v>
      </c>
      <c r="C95">
        <v>768</v>
      </c>
      <c r="E95">
        <v>283</v>
      </c>
      <c r="F95" t="s">
        <v>14</v>
      </c>
      <c r="G95">
        <v>29</v>
      </c>
    </row>
    <row r="96" spans="1:7" x14ac:dyDescent="0.25">
      <c r="A96">
        <v>147</v>
      </c>
      <c r="B96" t="s">
        <v>20</v>
      </c>
      <c r="C96">
        <v>199</v>
      </c>
      <c r="E96">
        <v>284</v>
      </c>
      <c r="F96" t="s">
        <v>14</v>
      </c>
      <c r="G96">
        <v>132</v>
      </c>
    </row>
    <row r="97" spans="1:7" x14ac:dyDescent="0.25">
      <c r="A97">
        <v>148</v>
      </c>
      <c r="B97" t="s">
        <v>20</v>
      </c>
      <c r="C97">
        <v>107</v>
      </c>
      <c r="E97">
        <v>288</v>
      </c>
      <c r="F97" t="s">
        <v>14</v>
      </c>
      <c r="G97">
        <v>137</v>
      </c>
    </row>
    <row r="98" spans="1:7" x14ac:dyDescent="0.25">
      <c r="A98">
        <v>149</v>
      </c>
      <c r="B98" t="s">
        <v>20</v>
      </c>
      <c r="C98">
        <v>195</v>
      </c>
      <c r="E98">
        <v>290</v>
      </c>
      <c r="F98" t="s">
        <v>14</v>
      </c>
      <c r="G98">
        <v>908</v>
      </c>
    </row>
    <row r="99" spans="1:7" x14ac:dyDescent="0.25">
      <c r="A99">
        <v>152</v>
      </c>
      <c r="B99" t="s">
        <v>20</v>
      </c>
      <c r="C99">
        <v>3376</v>
      </c>
      <c r="E99">
        <v>292</v>
      </c>
      <c r="F99" t="s">
        <v>14</v>
      </c>
      <c r="G99">
        <v>10</v>
      </c>
    </row>
    <row r="100" spans="1:7" x14ac:dyDescent="0.25">
      <c r="A100">
        <v>158</v>
      </c>
      <c r="B100" t="s">
        <v>20</v>
      </c>
      <c r="C100">
        <v>41</v>
      </c>
      <c r="E100">
        <v>295</v>
      </c>
      <c r="F100" t="s">
        <v>14</v>
      </c>
      <c r="G100">
        <v>1910</v>
      </c>
    </row>
    <row r="101" spans="1:7" x14ac:dyDescent="0.25">
      <c r="A101">
        <v>159</v>
      </c>
      <c r="B101" t="s">
        <v>20</v>
      </c>
      <c r="C101">
        <v>1821</v>
      </c>
      <c r="E101">
        <v>296</v>
      </c>
      <c r="F101" t="s">
        <v>14</v>
      </c>
      <c r="G101">
        <v>38</v>
      </c>
    </row>
    <row r="102" spans="1:7" x14ac:dyDescent="0.25">
      <c r="A102">
        <v>160</v>
      </c>
      <c r="B102" t="s">
        <v>20</v>
      </c>
      <c r="C102">
        <v>164</v>
      </c>
      <c r="E102">
        <v>297</v>
      </c>
      <c r="F102" t="s">
        <v>14</v>
      </c>
      <c r="G102">
        <v>104</v>
      </c>
    </row>
    <row r="103" spans="1:7" x14ac:dyDescent="0.25">
      <c r="A103">
        <v>162</v>
      </c>
      <c r="B103" t="s">
        <v>20</v>
      </c>
      <c r="C103">
        <v>157</v>
      </c>
      <c r="E103">
        <v>299</v>
      </c>
      <c r="F103" t="s">
        <v>14</v>
      </c>
      <c r="G103">
        <v>49</v>
      </c>
    </row>
    <row r="104" spans="1:7" x14ac:dyDescent="0.25">
      <c r="A104">
        <v>163</v>
      </c>
      <c r="B104" t="s">
        <v>20</v>
      </c>
      <c r="C104">
        <v>246</v>
      </c>
      <c r="E104">
        <v>300</v>
      </c>
      <c r="F104" t="s">
        <v>14</v>
      </c>
      <c r="G104">
        <v>1</v>
      </c>
    </row>
    <row r="105" spans="1:7" x14ac:dyDescent="0.25">
      <c r="A105">
        <v>164</v>
      </c>
      <c r="B105" t="s">
        <v>20</v>
      </c>
      <c r="C105">
        <v>1396</v>
      </c>
      <c r="E105">
        <v>302</v>
      </c>
      <c r="F105" t="s">
        <v>14</v>
      </c>
      <c r="G105">
        <v>245</v>
      </c>
    </row>
    <row r="106" spans="1:7" x14ac:dyDescent="0.25">
      <c r="A106">
        <v>165</v>
      </c>
      <c r="B106" t="s">
        <v>20</v>
      </c>
      <c r="C106">
        <v>2506</v>
      </c>
      <c r="E106">
        <v>303</v>
      </c>
      <c r="F106" t="s">
        <v>14</v>
      </c>
      <c r="G106">
        <v>32</v>
      </c>
    </row>
    <row r="107" spans="1:7" x14ac:dyDescent="0.25">
      <c r="A107">
        <v>166</v>
      </c>
      <c r="B107" t="s">
        <v>20</v>
      </c>
      <c r="C107">
        <v>244</v>
      </c>
      <c r="E107">
        <v>306</v>
      </c>
      <c r="F107" t="s">
        <v>14</v>
      </c>
      <c r="G107">
        <v>7</v>
      </c>
    </row>
    <row r="108" spans="1:7" x14ac:dyDescent="0.25">
      <c r="A108">
        <v>167</v>
      </c>
      <c r="B108" t="s">
        <v>20</v>
      </c>
      <c r="C108">
        <v>146</v>
      </c>
      <c r="E108">
        <v>308</v>
      </c>
      <c r="F108" t="s">
        <v>14</v>
      </c>
      <c r="G108">
        <v>803</v>
      </c>
    </row>
    <row r="109" spans="1:7" x14ac:dyDescent="0.25">
      <c r="A109">
        <v>169</v>
      </c>
      <c r="B109" t="s">
        <v>20</v>
      </c>
      <c r="C109">
        <v>1267</v>
      </c>
      <c r="E109">
        <v>310</v>
      </c>
      <c r="F109" t="s">
        <v>14</v>
      </c>
      <c r="G109">
        <v>16</v>
      </c>
    </row>
    <row r="110" spans="1:7" x14ac:dyDescent="0.25">
      <c r="A110">
        <v>173</v>
      </c>
      <c r="B110" t="s">
        <v>20</v>
      </c>
      <c r="C110">
        <v>1561</v>
      </c>
      <c r="E110">
        <v>315</v>
      </c>
      <c r="F110" t="s">
        <v>14</v>
      </c>
      <c r="G110">
        <v>31</v>
      </c>
    </row>
    <row r="111" spans="1:7" x14ac:dyDescent="0.25">
      <c r="A111">
        <v>174</v>
      </c>
      <c r="B111" t="s">
        <v>20</v>
      </c>
      <c r="C111">
        <v>48</v>
      </c>
      <c r="E111">
        <v>316</v>
      </c>
      <c r="F111" t="s">
        <v>14</v>
      </c>
      <c r="G111">
        <v>108</v>
      </c>
    </row>
    <row r="112" spans="1:7" x14ac:dyDescent="0.25">
      <c r="A112">
        <v>177</v>
      </c>
      <c r="B112" t="s">
        <v>20</v>
      </c>
      <c r="C112">
        <v>2739</v>
      </c>
      <c r="E112">
        <v>317</v>
      </c>
      <c r="F112" t="s">
        <v>14</v>
      </c>
      <c r="G112">
        <v>30</v>
      </c>
    </row>
    <row r="113" spans="1:7" x14ac:dyDescent="0.25">
      <c r="A113">
        <v>179</v>
      </c>
      <c r="B113" t="s">
        <v>20</v>
      </c>
      <c r="C113">
        <v>3537</v>
      </c>
      <c r="E113">
        <v>318</v>
      </c>
      <c r="F113" t="s">
        <v>14</v>
      </c>
      <c r="G113">
        <v>17</v>
      </c>
    </row>
    <row r="114" spans="1:7" x14ac:dyDescent="0.25">
      <c r="A114">
        <v>180</v>
      </c>
      <c r="B114" t="s">
        <v>20</v>
      </c>
      <c r="C114">
        <v>2107</v>
      </c>
      <c r="E114">
        <v>320</v>
      </c>
      <c r="F114" t="s">
        <v>14</v>
      </c>
      <c r="G114">
        <v>80</v>
      </c>
    </row>
    <row r="115" spans="1:7" x14ac:dyDescent="0.25">
      <c r="A115">
        <v>182</v>
      </c>
      <c r="B115" t="s">
        <v>20</v>
      </c>
      <c r="C115">
        <v>3318</v>
      </c>
      <c r="E115">
        <v>321</v>
      </c>
      <c r="F115" t="s">
        <v>14</v>
      </c>
      <c r="G115">
        <v>2468</v>
      </c>
    </row>
    <row r="116" spans="1:7" x14ac:dyDescent="0.25">
      <c r="A116">
        <v>184</v>
      </c>
      <c r="B116" t="s">
        <v>20</v>
      </c>
      <c r="C116">
        <v>340</v>
      </c>
      <c r="E116">
        <v>323</v>
      </c>
      <c r="F116" t="s">
        <v>14</v>
      </c>
      <c r="G116">
        <v>26</v>
      </c>
    </row>
    <row r="117" spans="1:7" x14ac:dyDescent="0.25">
      <c r="A117">
        <v>187</v>
      </c>
      <c r="B117" t="s">
        <v>20</v>
      </c>
      <c r="C117">
        <v>1442</v>
      </c>
      <c r="E117">
        <v>325</v>
      </c>
      <c r="F117" t="s">
        <v>14</v>
      </c>
      <c r="G117">
        <v>73</v>
      </c>
    </row>
    <row r="118" spans="1:7" x14ac:dyDescent="0.25">
      <c r="A118">
        <v>194</v>
      </c>
      <c r="B118" t="s">
        <v>20</v>
      </c>
      <c r="C118">
        <v>126</v>
      </c>
      <c r="E118">
        <v>326</v>
      </c>
      <c r="F118" t="s">
        <v>14</v>
      </c>
      <c r="G118">
        <v>128</v>
      </c>
    </row>
    <row r="119" spans="1:7" x14ac:dyDescent="0.25">
      <c r="A119">
        <v>195</v>
      </c>
      <c r="B119" t="s">
        <v>20</v>
      </c>
      <c r="C119">
        <v>524</v>
      </c>
      <c r="E119">
        <v>327</v>
      </c>
      <c r="F119" t="s">
        <v>14</v>
      </c>
      <c r="G119">
        <v>33</v>
      </c>
    </row>
    <row r="120" spans="1:7" x14ac:dyDescent="0.25">
      <c r="A120">
        <v>197</v>
      </c>
      <c r="B120" t="s">
        <v>20</v>
      </c>
      <c r="C120">
        <v>1989</v>
      </c>
      <c r="E120">
        <v>336</v>
      </c>
      <c r="F120" t="s">
        <v>14</v>
      </c>
      <c r="G120">
        <v>1072</v>
      </c>
    </row>
    <row r="121" spans="1:7" x14ac:dyDescent="0.25">
      <c r="A121">
        <v>201</v>
      </c>
      <c r="B121" t="s">
        <v>20</v>
      </c>
      <c r="C121">
        <v>157</v>
      </c>
      <c r="E121">
        <v>340</v>
      </c>
      <c r="F121" t="s">
        <v>14</v>
      </c>
      <c r="G121">
        <v>393</v>
      </c>
    </row>
    <row r="122" spans="1:7" x14ac:dyDescent="0.25">
      <c r="A122">
        <v>203</v>
      </c>
      <c r="B122" t="s">
        <v>20</v>
      </c>
      <c r="C122">
        <v>4498</v>
      </c>
      <c r="E122">
        <v>341</v>
      </c>
      <c r="F122" t="s">
        <v>14</v>
      </c>
      <c r="G122">
        <v>1257</v>
      </c>
    </row>
    <row r="123" spans="1:7" x14ac:dyDescent="0.25">
      <c r="A123">
        <v>205</v>
      </c>
      <c r="B123" t="s">
        <v>20</v>
      </c>
      <c r="C123">
        <v>80</v>
      </c>
      <c r="E123">
        <v>342</v>
      </c>
      <c r="F123" t="s">
        <v>14</v>
      </c>
      <c r="G123">
        <v>328</v>
      </c>
    </row>
    <row r="124" spans="1:7" x14ac:dyDescent="0.25">
      <c r="A124">
        <v>207</v>
      </c>
      <c r="B124" t="s">
        <v>20</v>
      </c>
      <c r="C124">
        <v>43</v>
      </c>
      <c r="E124">
        <v>343</v>
      </c>
      <c r="F124" t="s">
        <v>14</v>
      </c>
      <c r="G124">
        <v>147</v>
      </c>
    </row>
    <row r="125" spans="1:7" x14ac:dyDescent="0.25">
      <c r="A125">
        <v>208</v>
      </c>
      <c r="B125" t="s">
        <v>20</v>
      </c>
      <c r="C125">
        <v>2053</v>
      </c>
      <c r="E125">
        <v>344</v>
      </c>
      <c r="F125" t="s">
        <v>14</v>
      </c>
      <c r="G125">
        <v>830</v>
      </c>
    </row>
    <row r="126" spans="1:7" x14ac:dyDescent="0.25">
      <c r="A126">
        <v>212</v>
      </c>
      <c r="B126" t="s">
        <v>20</v>
      </c>
      <c r="C126">
        <v>168</v>
      </c>
      <c r="E126">
        <v>345</v>
      </c>
      <c r="F126" t="s">
        <v>14</v>
      </c>
      <c r="G126">
        <v>331</v>
      </c>
    </row>
    <row r="127" spans="1:7" x14ac:dyDescent="0.25">
      <c r="A127">
        <v>213</v>
      </c>
      <c r="B127" t="s">
        <v>20</v>
      </c>
      <c r="C127">
        <v>4289</v>
      </c>
      <c r="E127">
        <v>346</v>
      </c>
      <c r="F127" t="s">
        <v>14</v>
      </c>
      <c r="G127">
        <v>25</v>
      </c>
    </row>
    <row r="128" spans="1:7" x14ac:dyDescent="0.25">
      <c r="A128">
        <v>214</v>
      </c>
      <c r="B128" t="s">
        <v>20</v>
      </c>
      <c r="C128">
        <v>165</v>
      </c>
      <c r="E128">
        <v>348</v>
      </c>
      <c r="F128" t="s">
        <v>14</v>
      </c>
      <c r="G128">
        <v>3483</v>
      </c>
    </row>
    <row r="129" spans="1:7" x14ac:dyDescent="0.25">
      <c r="A129">
        <v>216</v>
      </c>
      <c r="B129" t="s">
        <v>20</v>
      </c>
      <c r="C129">
        <v>1815</v>
      </c>
      <c r="E129">
        <v>349</v>
      </c>
      <c r="F129" t="s">
        <v>14</v>
      </c>
      <c r="G129">
        <v>923</v>
      </c>
    </row>
    <row r="130" spans="1:7" x14ac:dyDescent="0.25">
      <c r="A130">
        <v>218</v>
      </c>
      <c r="B130" t="s">
        <v>20</v>
      </c>
      <c r="C130">
        <v>397</v>
      </c>
      <c r="E130">
        <v>350</v>
      </c>
      <c r="F130" t="s">
        <v>14</v>
      </c>
      <c r="G130">
        <v>1</v>
      </c>
    </row>
    <row r="131" spans="1:7" x14ac:dyDescent="0.25">
      <c r="A131">
        <v>219</v>
      </c>
      <c r="B131" t="s">
        <v>20</v>
      </c>
      <c r="C131">
        <v>1539</v>
      </c>
      <c r="E131">
        <v>352</v>
      </c>
      <c r="F131" t="s">
        <v>14</v>
      </c>
      <c r="G131">
        <v>33</v>
      </c>
    </row>
    <row r="132" spans="1:7" x14ac:dyDescent="0.25">
      <c r="A132">
        <v>222</v>
      </c>
      <c r="B132" t="s">
        <v>20</v>
      </c>
      <c r="C132">
        <v>138</v>
      </c>
      <c r="E132">
        <v>356</v>
      </c>
      <c r="F132" t="s">
        <v>14</v>
      </c>
      <c r="G132">
        <v>40</v>
      </c>
    </row>
    <row r="133" spans="1:7" x14ac:dyDescent="0.25">
      <c r="A133">
        <v>224</v>
      </c>
      <c r="B133" t="s">
        <v>20</v>
      </c>
      <c r="C133">
        <v>3594</v>
      </c>
      <c r="E133">
        <v>358</v>
      </c>
      <c r="F133" t="s">
        <v>14</v>
      </c>
      <c r="G133">
        <v>23</v>
      </c>
    </row>
    <row r="134" spans="1:7" x14ac:dyDescent="0.25">
      <c r="A134">
        <v>225</v>
      </c>
      <c r="B134" t="s">
        <v>20</v>
      </c>
      <c r="C134">
        <v>5880</v>
      </c>
      <c r="E134">
        <v>367</v>
      </c>
      <c r="F134" t="s">
        <v>14</v>
      </c>
      <c r="G134">
        <v>75</v>
      </c>
    </row>
    <row r="135" spans="1:7" x14ac:dyDescent="0.25">
      <c r="A135">
        <v>226</v>
      </c>
      <c r="B135" t="s">
        <v>20</v>
      </c>
      <c r="C135">
        <v>112</v>
      </c>
      <c r="E135">
        <v>371</v>
      </c>
      <c r="F135" t="s">
        <v>14</v>
      </c>
      <c r="G135">
        <v>2176</v>
      </c>
    </row>
    <row r="136" spans="1:7" x14ac:dyDescent="0.25">
      <c r="A136">
        <v>227</v>
      </c>
      <c r="B136" t="s">
        <v>20</v>
      </c>
      <c r="C136">
        <v>943</v>
      </c>
      <c r="E136">
        <v>374</v>
      </c>
      <c r="F136" t="s">
        <v>14</v>
      </c>
      <c r="G136">
        <v>441</v>
      </c>
    </row>
    <row r="137" spans="1:7" x14ac:dyDescent="0.25">
      <c r="A137">
        <v>228</v>
      </c>
      <c r="B137" t="s">
        <v>20</v>
      </c>
      <c r="C137">
        <v>2468</v>
      </c>
      <c r="E137">
        <v>375</v>
      </c>
      <c r="F137" t="s">
        <v>14</v>
      </c>
      <c r="G137">
        <v>25</v>
      </c>
    </row>
    <row r="138" spans="1:7" x14ac:dyDescent="0.25">
      <c r="A138">
        <v>229</v>
      </c>
      <c r="B138" t="s">
        <v>20</v>
      </c>
      <c r="C138">
        <v>2551</v>
      </c>
      <c r="E138">
        <v>377</v>
      </c>
      <c r="F138" t="s">
        <v>14</v>
      </c>
      <c r="G138">
        <v>127</v>
      </c>
    </row>
    <row r="139" spans="1:7" x14ac:dyDescent="0.25">
      <c r="A139">
        <v>230</v>
      </c>
      <c r="B139" t="s">
        <v>20</v>
      </c>
      <c r="C139">
        <v>101</v>
      </c>
      <c r="E139">
        <v>378</v>
      </c>
      <c r="F139" t="s">
        <v>14</v>
      </c>
      <c r="G139">
        <v>355</v>
      </c>
    </row>
    <row r="140" spans="1:7" x14ac:dyDescent="0.25">
      <c r="A140">
        <v>232</v>
      </c>
      <c r="B140" t="s">
        <v>20</v>
      </c>
      <c r="C140">
        <v>92</v>
      </c>
      <c r="E140">
        <v>379</v>
      </c>
      <c r="F140" t="s">
        <v>14</v>
      </c>
      <c r="G140">
        <v>44</v>
      </c>
    </row>
    <row r="141" spans="1:7" x14ac:dyDescent="0.25">
      <c r="A141">
        <v>233</v>
      </c>
      <c r="B141" t="s">
        <v>20</v>
      </c>
      <c r="C141">
        <v>62</v>
      </c>
      <c r="E141">
        <v>382</v>
      </c>
      <c r="F141" t="s">
        <v>14</v>
      </c>
      <c r="G141">
        <v>67</v>
      </c>
    </row>
    <row r="142" spans="1:7" x14ac:dyDescent="0.25">
      <c r="A142">
        <v>234</v>
      </c>
      <c r="B142" t="s">
        <v>20</v>
      </c>
      <c r="C142">
        <v>149</v>
      </c>
      <c r="E142">
        <v>386</v>
      </c>
      <c r="F142" t="s">
        <v>14</v>
      </c>
      <c r="G142">
        <v>1068</v>
      </c>
    </row>
    <row r="143" spans="1:7" x14ac:dyDescent="0.25">
      <c r="A143">
        <v>237</v>
      </c>
      <c r="B143" t="s">
        <v>20</v>
      </c>
      <c r="C143">
        <v>329</v>
      </c>
      <c r="E143">
        <v>387</v>
      </c>
      <c r="F143" t="s">
        <v>14</v>
      </c>
      <c r="G143">
        <v>424</v>
      </c>
    </row>
    <row r="144" spans="1:7" x14ac:dyDescent="0.25">
      <c r="A144">
        <v>238</v>
      </c>
      <c r="B144" t="s">
        <v>20</v>
      </c>
      <c r="C144">
        <v>97</v>
      </c>
      <c r="E144">
        <v>391</v>
      </c>
      <c r="F144" t="s">
        <v>14</v>
      </c>
      <c r="G144">
        <v>151</v>
      </c>
    </row>
    <row r="145" spans="1:7" x14ac:dyDescent="0.25">
      <c r="A145">
        <v>240</v>
      </c>
      <c r="B145" t="s">
        <v>20</v>
      </c>
      <c r="C145">
        <v>1784</v>
      </c>
      <c r="E145">
        <v>392</v>
      </c>
      <c r="F145" t="s">
        <v>14</v>
      </c>
      <c r="G145">
        <v>1608</v>
      </c>
    </row>
    <row r="146" spans="1:7" x14ac:dyDescent="0.25">
      <c r="A146">
        <v>241</v>
      </c>
      <c r="B146" t="s">
        <v>20</v>
      </c>
      <c r="C146">
        <v>1684</v>
      </c>
      <c r="E146">
        <v>399</v>
      </c>
      <c r="F146" t="s">
        <v>14</v>
      </c>
      <c r="G146">
        <v>941</v>
      </c>
    </row>
    <row r="147" spans="1:7" x14ac:dyDescent="0.25">
      <c r="A147">
        <v>242</v>
      </c>
      <c r="B147" t="s">
        <v>20</v>
      </c>
      <c r="C147">
        <v>250</v>
      </c>
      <c r="E147">
        <v>400</v>
      </c>
      <c r="F147" t="s">
        <v>14</v>
      </c>
      <c r="G147">
        <v>1</v>
      </c>
    </row>
    <row r="148" spans="1:7" x14ac:dyDescent="0.25">
      <c r="A148">
        <v>243</v>
      </c>
      <c r="B148" t="s">
        <v>20</v>
      </c>
      <c r="C148">
        <v>238</v>
      </c>
      <c r="E148">
        <v>402</v>
      </c>
      <c r="F148" t="s">
        <v>14</v>
      </c>
      <c r="G148">
        <v>40</v>
      </c>
    </row>
    <row r="149" spans="1:7" x14ac:dyDescent="0.25">
      <c r="A149">
        <v>244</v>
      </c>
      <c r="B149" t="s">
        <v>20</v>
      </c>
      <c r="C149">
        <v>53</v>
      </c>
      <c r="E149">
        <v>403</v>
      </c>
      <c r="F149" t="s">
        <v>14</v>
      </c>
      <c r="G149">
        <v>3015</v>
      </c>
    </row>
    <row r="150" spans="1:7" x14ac:dyDescent="0.25">
      <c r="A150">
        <v>245</v>
      </c>
      <c r="B150" t="s">
        <v>20</v>
      </c>
      <c r="C150">
        <v>214</v>
      </c>
      <c r="E150">
        <v>405</v>
      </c>
      <c r="F150" t="s">
        <v>14</v>
      </c>
      <c r="G150">
        <v>435</v>
      </c>
    </row>
    <row r="151" spans="1:7" x14ac:dyDescent="0.25">
      <c r="A151">
        <v>246</v>
      </c>
      <c r="B151" t="s">
        <v>20</v>
      </c>
      <c r="C151">
        <v>222</v>
      </c>
      <c r="E151">
        <v>409</v>
      </c>
      <c r="F151" t="s">
        <v>14</v>
      </c>
      <c r="G151">
        <v>714</v>
      </c>
    </row>
    <row r="152" spans="1:7" x14ac:dyDescent="0.25">
      <c r="A152">
        <v>247</v>
      </c>
      <c r="B152" t="s">
        <v>20</v>
      </c>
      <c r="C152">
        <v>1884</v>
      </c>
      <c r="E152">
        <v>414</v>
      </c>
      <c r="F152" t="s">
        <v>14</v>
      </c>
      <c r="G152">
        <v>5497</v>
      </c>
    </row>
    <row r="153" spans="1:7" x14ac:dyDescent="0.25">
      <c r="A153">
        <v>248</v>
      </c>
      <c r="B153" t="s">
        <v>20</v>
      </c>
      <c r="C153">
        <v>218</v>
      </c>
      <c r="E153">
        <v>415</v>
      </c>
      <c r="F153" t="s">
        <v>14</v>
      </c>
      <c r="G153">
        <v>418</v>
      </c>
    </row>
    <row r="154" spans="1:7" x14ac:dyDescent="0.25">
      <c r="A154">
        <v>249</v>
      </c>
      <c r="B154" t="s">
        <v>20</v>
      </c>
      <c r="C154">
        <v>6465</v>
      </c>
      <c r="E154">
        <v>416</v>
      </c>
      <c r="F154" t="s">
        <v>14</v>
      </c>
      <c r="G154">
        <v>1439</v>
      </c>
    </row>
    <row r="155" spans="1:7" x14ac:dyDescent="0.25">
      <c r="A155">
        <v>252</v>
      </c>
      <c r="B155" t="s">
        <v>20</v>
      </c>
      <c r="C155">
        <v>59</v>
      </c>
      <c r="E155">
        <v>417</v>
      </c>
      <c r="F155" t="s">
        <v>14</v>
      </c>
      <c r="G155">
        <v>15</v>
      </c>
    </row>
    <row r="156" spans="1:7" x14ac:dyDescent="0.25">
      <c r="A156">
        <v>254</v>
      </c>
      <c r="B156" t="s">
        <v>20</v>
      </c>
      <c r="C156">
        <v>88</v>
      </c>
      <c r="E156">
        <v>418</v>
      </c>
      <c r="F156" t="s">
        <v>14</v>
      </c>
      <c r="G156">
        <v>1999</v>
      </c>
    </row>
    <row r="157" spans="1:7" x14ac:dyDescent="0.25">
      <c r="A157">
        <v>255</v>
      </c>
      <c r="B157" t="s">
        <v>20</v>
      </c>
      <c r="C157">
        <v>1697</v>
      </c>
      <c r="E157">
        <v>421</v>
      </c>
      <c r="F157" t="s">
        <v>14</v>
      </c>
      <c r="G157">
        <v>118</v>
      </c>
    </row>
    <row r="158" spans="1:7" x14ac:dyDescent="0.25">
      <c r="A158">
        <v>257</v>
      </c>
      <c r="B158" t="s">
        <v>20</v>
      </c>
      <c r="C158">
        <v>92</v>
      </c>
      <c r="E158">
        <v>423</v>
      </c>
      <c r="F158" t="s">
        <v>14</v>
      </c>
      <c r="G158">
        <v>162</v>
      </c>
    </row>
    <row r="159" spans="1:7" x14ac:dyDescent="0.25">
      <c r="A159">
        <v>258</v>
      </c>
      <c r="B159" t="s">
        <v>20</v>
      </c>
      <c r="C159">
        <v>186</v>
      </c>
      <c r="E159">
        <v>424</v>
      </c>
      <c r="F159" t="s">
        <v>14</v>
      </c>
      <c r="G159">
        <v>83</v>
      </c>
    </row>
    <row r="160" spans="1:7" x14ac:dyDescent="0.25">
      <c r="A160">
        <v>259</v>
      </c>
      <c r="B160" t="s">
        <v>20</v>
      </c>
      <c r="C160">
        <v>138</v>
      </c>
      <c r="E160">
        <v>428</v>
      </c>
      <c r="F160" t="s">
        <v>14</v>
      </c>
      <c r="G160">
        <v>747</v>
      </c>
    </row>
    <row r="161" spans="1:7" x14ac:dyDescent="0.25">
      <c r="A161">
        <v>260</v>
      </c>
      <c r="B161" t="s">
        <v>20</v>
      </c>
      <c r="C161">
        <v>261</v>
      </c>
      <c r="E161">
        <v>430</v>
      </c>
      <c r="F161" t="s">
        <v>14</v>
      </c>
      <c r="G161">
        <v>84</v>
      </c>
    </row>
    <row r="162" spans="1:7" x14ac:dyDescent="0.25">
      <c r="A162">
        <v>262</v>
      </c>
      <c r="B162" t="s">
        <v>20</v>
      </c>
      <c r="C162">
        <v>107</v>
      </c>
      <c r="E162">
        <v>432</v>
      </c>
      <c r="F162" t="s">
        <v>14</v>
      </c>
      <c r="G162">
        <v>91</v>
      </c>
    </row>
    <row r="163" spans="1:7" x14ac:dyDescent="0.25">
      <c r="A163">
        <v>263</v>
      </c>
      <c r="B163" t="s">
        <v>20</v>
      </c>
      <c r="C163">
        <v>199</v>
      </c>
      <c r="E163">
        <v>433</v>
      </c>
      <c r="F163" t="s">
        <v>14</v>
      </c>
      <c r="G163">
        <v>792</v>
      </c>
    </row>
    <row r="164" spans="1:7" x14ac:dyDescent="0.25">
      <c r="A164">
        <v>264</v>
      </c>
      <c r="B164" t="s">
        <v>20</v>
      </c>
      <c r="C164">
        <v>5512</v>
      </c>
      <c r="E164">
        <v>441</v>
      </c>
      <c r="F164" t="s">
        <v>14</v>
      </c>
      <c r="G164">
        <v>32</v>
      </c>
    </row>
    <row r="165" spans="1:7" x14ac:dyDescent="0.25">
      <c r="A165">
        <v>265</v>
      </c>
      <c r="B165" t="s">
        <v>20</v>
      </c>
      <c r="C165">
        <v>86</v>
      </c>
      <c r="E165">
        <v>446</v>
      </c>
      <c r="F165" t="s">
        <v>14</v>
      </c>
      <c r="G165">
        <v>186</v>
      </c>
    </row>
    <row r="166" spans="1:7" x14ac:dyDescent="0.25">
      <c r="A166">
        <v>267</v>
      </c>
      <c r="B166" t="s">
        <v>20</v>
      </c>
      <c r="C166">
        <v>2768</v>
      </c>
      <c r="E166">
        <v>448</v>
      </c>
      <c r="F166" t="s">
        <v>14</v>
      </c>
      <c r="G166">
        <v>605</v>
      </c>
    </row>
    <row r="167" spans="1:7" x14ac:dyDescent="0.25">
      <c r="A167">
        <v>268</v>
      </c>
      <c r="B167" t="s">
        <v>20</v>
      </c>
      <c r="C167">
        <v>48</v>
      </c>
      <c r="E167">
        <v>450</v>
      </c>
      <c r="F167" t="s">
        <v>14</v>
      </c>
      <c r="G167">
        <v>1</v>
      </c>
    </row>
    <row r="168" spans="1:7" x14ac:dyDescent="0.25">
      <c r="A168">
        <v>269</v>
      </c>
      <c r="B168" t="s">
        <v>20</v>
      </c>
      <c r="C168">
        <v>87</v>
      </c>
      <c r="E168">
        <v>452</v>
      </c>
      <c r="F168" t="s">
        <v>14</v>
      </c>
      <c r="G168">
        <v>31</v>
      </c>
    </row>
    <row r="169" spans="1:7" x14ac:dyDescent="0.25">
      <c r="A169">
        <v>272</v>
      </c>
      <c r="B169" t="s">
        <v>20</v>
      </c>
      <c r="C169">
        <v>1894</v>
      </c>
      <c r="E169">
        <v>453</v>
      </c>
      <c r="F169" t="s">
        <v>14</v>
      </c>
      <c r="G169">
        <v>1181</v>
      </c>
    </row>
    <row r="170" spans="1:7" x14ac:dyDescent="0.25">
      <c r="A170">
        <v>273</v>
      </c>
      <c r="B170" t="s">
        <v>20</v>
      </c>
      <c r="C170">
        <v>282</v>
      </c>
      <c r="E170">
        <v>454</v>
      </c>
      <c r="F170" t="s">
        <v>14</v>
      </c>
      <c r="G170">
        <v>39</v>
      </c>
    </row>
    <row r="171" spans="1:7" x14ac:dyDescent="0.25">
      <c r="A171">
        <v>275</v>
      </c>
      <c r="B171" t="s">
        <v>20</v>
      </c>
      <c r="C171">
        <v>116</v>
      </c>
      <c r="E171">
        <v>457</v>
      </c>
      <c r="F171" t="s">
        <v>14</v>
      </c>
      <c r="G171">
        <v>46</v>
      </c>
    </row>
    <row r="172" spans="1:7" x14ac:dyDescent="0.25">
      <c r="A172">
        <v>277</v>
      </c>
      <c r="B172" t="s">
        <v>20</v>
      </c>
      <c r="C172">
        <v>83</v>
      </c>
      <c r="E172">
        <v>459</v>
      </c>
      <c r="F172" t="s">
        <v>14</v>
      </c>
      <c r="G172">
        <v>105</v>
      </c>
    </row>
    <row r="173" spans="1:7" x14ac:dyDescent="0.25">
      <c r="A173">
        <v>278</v>
      </c>
      <c r="B173" t="s">
        <v>20</v>
      </c>
      <c r="C173">
        <v>91</v>
      </c>
      <c r="E173">
        <v>462</v>
      </c>
      <c r="F173" t="s">
        <v>14</v>
      </c>
      <c r="G173">
        <v>535</v>
      </c>
    </row>
    <row r="174" spans="1:7" x14ac:dyDescent="0.25">
      <c r="A174">
        <v>279</v>
      </c>
      <c r="B174" t="s">
        <v>20</v>
      </c>
      <c r="C174">
        <v>546</v>
      </c>
      <c r="E174">
        <v>468</v>
      </c>
      <c r="F174" t="s">
        <v>14</v>
      </c>
      <c r="G174">
        <v>16</v>
      </c>
    </row>
    <row r="175" spans="1:7" x14ac:dyDescent="0.25">
      <c r="A175">
        <v>280</v>
      </c>
      <c r="B175" t="s">
        <v>20</v>
      </c>
      <c r="C175">
        <v>393</v>
      </c>
      <c r="E175">
        <v>472</v>
      </c>
      <c r="F175" t="s">
        <v>14</v>
      </c>
      <c r="G175">
        <v>575</v>
      </c>
    </row>
    <row r="176" spans="1:7" x14ac:dyDescent="0.25">
      <c r="A176">
        <v>282</v>
      </c>
      <c r="B176" t="s">
        <v>20</v>
      </c>
      <c r="C176">
        <v>133</v>
      </c>
      <c r="E176">
        <v>476</v>
      </c>
      <c r="F176" t="s">
        <v>14</v>
      </c>
      <c r="G176">
        <v>1120</v>
      </c>
    </row>
    <row r="177" spans="1:7" x14ac:dyDescent="0.25">
      <c r="A177">
        <v>285</v>
      </c>
      <c r="B177" t="s">
        <v>20</v>
      </c>
      <c r="C177">
        <v>254</v>
      </c>
      <c r="E177">
        <v>477</v>
      </c>
      <c r="F177" t="s">
        <v>14</v>
      </c>
      <c r="G177">
        <v>113</v>
      </c>
    </row>
    <row r="178" spans="1:7" x14ac:dyDescent="0.25">
      <c r="A178">
        <v>287</v>
      </c>
      <c r="B178" t="s">
        <v>20</v>
      </c>
      <c r="C178">
        <v>176</v>
      </c>
      <c r="E178">
        <v>481</v>
      </c>
      <c r="F178" t="s">
        <v>14</v>
      </c>
      <c r="G178">
        <v>1538</v>
      </c>
    </row>
    <row r="179" spans="1:7" x14ac:dyDescent="0.25">
      <c r="A179">
        <v>289</v>
      </c>
      <c r="B179" t="s">
        <v>20</v>
      </c>
      <c r="C179">
        <v>337</v>
      </c>
      <c r="E179">
        <v>482</v>
      </c>
      <c r="F179" t="s">
        <v>14</v>
      </c>
      <c r="G179">
        <v>9</v>
      </c>
    </row>
    <row r="180" spans="1:7" x14ac:dyDescent="0.25">
      <c r="A180">
        <v>291</v>
      </c>
      <c r="B180" t="s">
        <v>20</v>
      </c>
      <c r="C180">
        <v>107</v>
      </c>
      <c r="E180">
        <v>483</v>
      </c>
      <c r="F180" t="s">
        <v>14</v>
      </c>
      <c r="G180">
        <v>554</v>
      </c>
    </row>
    <row r="181" spans="1:7" x14ac:dyDescent="0.25">
      <c r="A181">
        <v>294</v>
      </c>
      <c r="B181" t="s">
        <v>20</v>
      </c>
      <c r="C181">
        <v>183</v>
      </c>
      <c r="E181">
        <v>485</v>
      </c>
      <c r="F181" t="s">
        <v>14</v>
      </c>
      <c r="G181">
        <v>648</v>
      </c>
    </row>
    <row r="182" spans="1:7" x14ac:dyDescent="0.25">
      <c r="A182">
        <v>298</v>
      </c>
      <c r="B182" t="s">
        <v>20</v>
      </c>
      <c r="C182">
        <v>72</v>
      </c>
      <c r="E182">
        <v>486</v>
      </c>
      <c r="F182" t="s">
        <v>14</v>
      </c>
      <c r="G182">
        <v>21</v>
      </c>
    </row>
    <row r="183" spans="1:7" x14ac:dyDescent="0.25">
      <c r="A183">
        <v>301</v>
      </c>
      <c r="B183" t="s">
        <v>20</v>
      </c>
      <c r="C183">
        <v>295</v>
      </c>
      <c r="E183">
        <v>496</v>
      </c>
      <c r="F183" t="s">
        <v>14</v>
      </c>
      <c r="G183">
        <v>54</v>
      </c>
    </row>
    <row r="184" spans="1:7" x14ac:dyDescent="0.25">
      <c r="A184">
        <v>304</v>
      </c>
      <c r="B184" t="s">
        <v>20</v>
      </c>
      <c r="C184">
        <v>142</v>
      </c>
      <c r="E184">
        <v>497</v>
      </c>
      <c r="F184" t="s">
        <v>14</v>
      </c>
      <c r="G184">
        <v>120</v>
      </c>
    </row>
    <row r="185" spans="1:7" x14ac:dyDescent="0.25">
      <c r="A185">
        <v>305</v>
      </c>
      <c r="B185" t="s">
        <v>20</v>
      </c>
      <c r="C185">
        <v>85</v>
      </c>
      <c r="E185">
        <v>498</v>
      </c>
      <c r="F185" t="s">
        <v>14</v>
      </c>
      <c r="G185">
        <v>579</v>
      </c>
    </row>
    <row r="186" spans="1:7" x14ac:dyDescent="0.25">
      <c r="A186">
        <v>307</v>
      </c>
      <c r="B186" t="s">
        <v>20</v>
      </c>
      <c r="C186">
        <v>659</v>
      </c>
      <c r="E186">
        <v>499</v>
      </c>
      <c r="F186" t="s">
        <v>14</v>
      </c>
      <c r="G186">
        <v>2072</v>
      </c>
    </row>
    <row r="187" spans="1:7" x14ac:dyDescent="0.25">
      <c r="A187">
        <v>311</v>
      </c>
      <c r="B187" t="s">
        <v>20</v>
      </c>
      <c r="C187">
        <v>121</v>
      </c>
      <c r="E187">
        <v>500</v>
      </c>
      <c r="F187" t="s">
        <v>14</v>
      </c>
      <c r="G187">
        <v>0</v>
      </c>
    </row>
    <row r="188" spans="1:7" x14ac:dyDescent="0.25">
      <c r="A188">
        <v>312</v>
      </c>
      <c r="B188" t="s">
        <v>20</v>
      </c>
      <c r="C188">
        <v>3742</v>
      </c>
      <c r="E188">
        <v>501</v>
      </c>
      <c r="F188" t="s">
        <v>14</v>
      </c>
      <c r="G188">
        <v>1796</v>
      </c>
    </row>
    <row r="189" spans="1:7" x14ac:dyDescent="0.25">
      <c r="A189">
        <v>313</v>
      </c>
      <c r="B189" t="s">
        <v>20</v>
      </c>
      <c r="C189">
        <v>223</v>
      </c>
      <c r="E189">
        <v>504</v>
      </c>
      <c r="F189" t="s">
        <v>14</v>
      </c>
      <c r="G189">
        <v>62</v>
      </c>
    </row>
    <row r="190" spans="1:7" x14ac:dyDescent="0.25">
      <c r="A190">
        <v>314</v>
      </c>
      <c r="B190" t="s">
        <v>20</v>
      </c>
      <c r="C190">
        <v>133</v>
      </c>
      <c r="E190">
        <v>505</v>
      </c>
      <c r="F190" t="s">
        <v>14</v>
      </c>
      <c r="G190">
        <v>347</v>
      </c>
    </row>
    <row r="191" spans="1:7" x14ac:dyDescent="0.25">
      <c r="A191">
        <v>322</v>
      </c>
      <c r="B191" t="s">
        <v>20</v>
      </c>
      <c r="C191">
        <v>5168</v>
      </c>
      <c r="E191">
        <v>507</v>
      </c>
      <c r="F191" t="s">
        <v>14</v>
      </c>
      <c r="G191">
        <v>19</v>
      </c>
    </row>
    <row r="192" spans="1:7" x14ac:dyDescent="0.25">
      <c r="A192">
        <v>324</v>
      </c>
      <c r="B192" t="s">
        <v>20</v>
      </c>
      <c r="C192">
        <v>307</v>
      </c>
      <c r="E192">
        <v>509</v>
      </c>
      <c r="F192" t="s">
        <v>14</v>
      </c>
      <c r="G192">
        <v>1258</v>
      </c>
    </row>
    <row r="193" spans="1:7" x14ac:dyDescent="0.25">
      <c r="A193">
        <v>328</v>
      </c>
      <c r="B193" t="s">
        <v>20</v>
      </c>
      <c r="C193">
        <v>2441</v>
      </c>
      <c r="E193">
        <v>511</v>
      </c>
      <c r="F193" t="s">
        <v>14</v>
      </c>
      <c r="G193">
        <v>362</v>
      </c>
    </row>
    <row r="194" spans="1:7" x14ac:dyDescent="0.25">
      <c r="A194">
        <v>330</v>
      </c>
      <c r="B194" t="s">
        <v>20</v>
      </c>
      <c r="C194">
        <v>1385</v>
      </c>
      <c r="E194">
        <v>515</v>
      </c>
      <c r="F194" t="s">
        <v>14</v>
      </c>
      <c r="G194">
        <v>133</v>
      </c>
    </row>
    <row r="195" spans="1:7" x14ac:dyDescent="0.25">
      <c r="A195">
        <v>331</v>
      </c>
      <c r="B195" t="s">
        <v>20</v>
      </c>
      <c r="C195">
        <v>190</v>
      </c>
      <c r="E195">
        <v>516</v>
      </c>
      <c r="F195" t="s">
        <v>14</v>
      </c>
      <c r="G195">
        <v>846</v>
      </c>
    </row>
    <row r="196" spans="1:7" x14ac:dyDescent="0.25">
      <c r="A196">
        <v>332</v>
      </c>
      <c r="B196" t="s">
        <v>20</v>
      </c>
      <c r="C196">
        <v>470</v>
      </c>
      <c r="E196">
        <v>518</v>
      </c>
      <c r="F196" t="s">
        <v>14</v>
      </c>
      <c r="G196">
        <v>10</v>
      </c>
    </row>
    <row r="197" spans="1:7" x14ac:dyDescent="0.25">
      <c r="A197">
        <v>333</v>
      </c>
      <c r="B197" t="s">
        <v>20</v>
      </c>
      <c r="C197">
        <v>253</v>
      </c>
      <c r="E197">
        <v>522</v>
      </c>
      <c r="F197" t="s">
        <v>14</v>
      </c>
      <c r="G197">
        <v>191</v>
      </c>
    </row>
    <row r="198" spans="1:7" x14ac:dyDescent="0.25">
      <c r="A198">
        <v>334</v>
      </c>
      <c r="B198" t="s">
        <v>20</v>
      </c>
      <c r="C198">
        <v>1113</v>
      </c>
      <c r="E198">
        <v>524</v>
      </c>
      <c r="F198" t="s">
        <v>14</v>
      </c>
      <c r="G198">
        <v>1979</v>
      </c>
    </row>
    <row r="199" spans="1:7" x14ac:dyDescent="0.25">
      <c r="A199">
        <v>335</v>
      </c>
      <c r="B199" t="s">
        <v>20</v>
      </c>
      <c r="C199">
        <v>2283</v>
      </c>
      <c r="E199">
        <v>525</v>
      </c>
      <c r="F199" t="s">
        <v>14</v>
      </c>
      <c r="G199">
        <v>63</v>
      </c>
    </row>
    <row r="200" spans="1:7" x14ac:dyDescent="0.25">
      <c r="A200">
        <v>337</v>
      </c>
      <c r="B200" t="s">
        <v>20</v>
      </c>
      <c r="C200">
        <v>1095</v>
      </c>
      <c r="E200">
        <v>527</v>
      </c>
      <c r="F200" t="s">
        <v>14</v>
      </c>
      <c r="G200">
        <v>6080</v>
      </c>
    </row>
    <row r="201" spans="1:7" x14ac:dyDescent="0.25">
      <c r="A201">
        <v>338</v>
      </c>
      <c r="B201" t="s">
        <v>20</v>
      </c>
      <c r="C201">
        <v>1690</v>
      </c>
      <c r="E201">
        <v>528</v>
      </c>
      <c r="F201" t="s">
        <v>14</v>
      </c>
      <c r="G201">
        <v>80</v>
      </c>
    </row>
    <row r="202" spans="1:7" x14ac:dyDescent="0.25">
      <c r="A202">
        <v>347</v>
      </c>
      <c r="B202" t="s">
        <v>20</v>
      </c>
      <c r="C202">
        <v>191</v>
      </c>
      <c r="E202">
        <v>529</v>
      </c>
      <c r="F202" t="s">
        <v>14</v>
      </c>
      <c r="G202">
        <v>9</v>
      </c>
    </row>
    <row r="203" spans="1:7" x14ac:dyDescent="0.25">
      <c r="A203">
        <v>351</v>
      </c>
      <c r="B203" t="s">
        <v>20</v>
      </c>
      <c r="C203">
        <v>2013</v>
      </c>
      <c r="E203">
        <v>530</v>
      </c>
      <c r="F203" t="s">
        <v>14</v>
      </c>
      <c r="G203">
        <v>1784</v>
      </c>
    </row>
    <row r="204" spans="1:7" x14ac:dyDescent="0.25">
      <c r="A204">
        <v>353</v>
      </c>
      <c r="B204" t="s">
        <v>20</v>
      </c>
      <c r="C204">
        <v>1703</v>
      </c>
      <c r="E204">
        <v>534</v>
      </c>
      <c r="F204" t="s">
        <v>14</v>
      </c>
      <c r="G204">
        <v>243</v>
      </c>
    </row>
    <row r="205" spans="1:7" x14ac:dyDescent="0.25">
      <c r="A205">
        <v>354</v>
      </c>
      <c r="B205" t="s">
        <v>20</v>
      </c>
      <c r="C205">
        <v>80</v>
      </c>
      <c r="E205">
        <v>538</v>
      </c>
      <c r="F205" t="s">
        <v>14</v>
      </c>
      <c r="G205">
        <v>1296</v>
      </c>
    </row>
    <row r="206" spans="1:7" x14ac:dyDescent="0.25">
      <c r="A206">
        <v>357</v>
      </c>
      <c r="B206" t="s">
        <v>20</v>
      </c>
      <c r="C206">
        <v>41</v>
      </c>
      <c r="E206">
        <v>539</v>
      </c>
      <c r="F206" t="s">
        <v>14</v>
      </c>
      <c r="G206">
        <v>77</v>
      </c>
    </row>
    <row r="207" spans="1:7" x14ac:dyDescent="0.25">
      <c r="A207">
        <v>359</v>
      </c>
      <c r="B207" t="s">
        <v>20</v>
      </c>
      <c r="C207">
        <v>187</v>
      </c>
      <c r="E207">
        <v>541</v>
      </c>
      <c r="F207" t="s">
        <v>14</v>
      </c>
      <c r="G207">
        <v>395</v>
      </c>
    </row>
    <row r="208" spans="1:7" x14ac:dyDescent="0.25">
      <c r="A208">
        <v>360</v>
      </c>
      <c r="B208" t="s">
        <v>20</v>
      </c>
      <c r="C208">
        <v>2875</v>
      </c>
      <c r="E208">
        <v>542</v>
      </c>
      <c r="F208" t="s">
        <v>14</v>
      </c>
      <c r="G208">
        <v>49</v>
      </c>
    </row>
    <row r="209" spans="1:7" x14ac:dyDescent="0.25">
      <c r="A209">
        <v>361</v>
      </c>
      <c r="B209" t="s">
        <v>20</v>
      </c>
      <c r="C209">
        <v>88</v>
      </c>
      <c r="E209">
        <v>543</v>
      </c>
      <c r="F209" t="s">
        <v>14</v>
      </c>
      <c r="G209">
        <v>180</v>
      </c>
    </row>
    <row r="210" spans="1:7" x14ac:dyDescent="0.25">
      <c r="A210">
        <v>362</v>
      </c>
      <c r="B210" t="s">
        <v>20</v>
      </c>
      <c r="C210">
        <v>191</v>
      </c>
      <c r="E210">
        <v>545</v>
      </c>
      <c r="F210" t="s">
        <v>14</v>
      </c>
      <c r="G210">
        <v>2690</v>
      </c>
    </row>
    <row r="211" spans="1:7" x14ac:dyDescent="0.25">
      <c r="A211">
        <v>363</v>
      </c>
      <c r="B211" t="s">
        <v>20</v>
      </c>
      <c r="C211">
        <v>139</v>
      </c>
      <c r="E211">
        <v>551</v>
      </c>
      <c r="F211" t="s">
        <v>14</v>
      </c>
      <c r="G211">
        <v>2779</v>
      </c>
    </row>
    <row r="212" spans="1:7" x14ac:dyDescent="0.25">
      <c r="A212">
        <v>364</v>
      </c>
      <c r="B212" t="s">
        <v>20</v>
      </c>
      <c r="C212">
        <v>186</v>
      </c>
      <c r="E212">
        <v>552</v>
      </c>
      <c r="F212" t="s">
        <v>14</v>
      </c>
      <c r="G212">
        <v>92</v>
      </c>
    </row>
    <row r="213" spans="1:7" x14ac:dyDescent="0.25">
      <c r="A213">
        <v>365</v>
      </c>
      <c r="B213" t="s">
        <v>20</v>
      </c>
      <c r="C213">
        <v>112</v>
      </c>
      <c r="E213">
        <v>553</v>
      </c>
      <c r="F213" t="s">
        <v>14</v>
      </c>
      <c r="G213">
        <v>1028</v>
      </c>
    </row>
    <row r="214" spans="1:7" x14ac:dyDescent="0.25">
      <c r="A214">
        <v>366</v>
      </c>
      <c r="B214" t="s">
        <v>20</v>
      </c>
      <c r="C214">
        <v>101</v>
      </c>
      <c r="E214">
        <v>562</v>
      </c>
      <c r="F214" t="s">
        <v>14</v>
      </c>
      <c r="G214">
        <v>26</v>
      </c>
    </row>
    <row r="215" spans="1:7" x14ac:dyDescent="0.25">
      <c r="A215">
        <v>368</v>
      </c>
      <c r="B215" t="s">
        <v>20</v>
      </c>
      <c r="C215">
        <v>206</v>
      </c>
      <c r="E215">
        <v>564</v>
      </c>
      <c r="F215" t="s">
        <v>14</v>
      </c>
      <c r="G215">
        <v>1790</v>
      </c>
    </row>
    <row r="216" spans="1:7" x14ac:dyDescent="0.25">
      <c r="A216">
        <v>369</v>
      </c>
      <c r="B216" t="s">
        <v>20</v>
      </c>
      <c r="C216">
        <v>154</v>
      </c>
      <c r="E216">
        <v>566</v>
      </c>
      <c r="F216" t="s">
        <v>14</v>
      </c>
      <c r="G216">
        <v>37</v>
      </c>
    </row>
    <row r="217" spans="1:7" x14ac:dyDescent="0.25">
      <c r="A217">
        <v>370</v>
      </c>
      <c r="B217" t="s">
        <v>20</v>
      </c>
      <c r="C217">
        <v>5966</v>
      </c>
      <c r="E217">
        <v>571</v>
      </c>
      <c r="F217" t="s">
        <v>14</v>
      </c>
      <c r="G217">
        <v>35</v>
      </c>
    </row>
    <row r="218" spans="1:7" x14ac:dyDescent="0.25">
      <c r="A218">
        <v>372</v>
      </c>
      <c r="B218" t="s">
        <v>20</v>
      </c>
      <c r="C218">
        <v>169</v>
      </c>
      <c r="E218">
        <v>575</v>
      </c>
      <c r="F218" t="s">
        <v>14</v>
      </c>
      <c r="G218">
        <v>558</v>
      </c>
    </row>
    <row r="219" spans="1:7" x14ac:dyDescent="0.25">
      <c r="A219">
        <v>373</v>
      </c>
      <c r="B219" t="s">
        <v>20</v>
      </c>
      <c r="C219">
        <v>2106</v>
      </c>
      <c r="E219">
        <v>576</v>
      </c>
      <c r="F219" t="s">
        <v>14</v>
      </c>
      <c r="G219">
        <v>64</v>
      </c>
    </row>
    <row r="220" spans="1:7" x14ac:dyDescent="0.25">
      <c r="A220">
        <v>376</v>
      </c>
      <c r="B220" t="s">
        <v>20</v>
      </c>
      <c r="C220">
        <v>131</v>
      </c>
      <c r="E220">
        <v>578</v>
      </c>
      <c r="F220" t="s">
        <v>14</v>
      </c>
      <c r="G220">
        <v>245</v>
      </c>
    </row>
    <row r="221" spans="1:7" x14ac:dyDescent="0.25">
      <c r="A221">
        <v>380</v>
      </c>
      <c r="B221" t="s">
        <v>20</v>
      </c>
      <c r="C221">
        <v>84</v>
      </c>
      <c r="E221">
        <v>581</v>
      </c>
      <c r="F221" t="s">
        <v>14</v>
      </c>
      <c r="G221">
        <v>71</v>
      </c>
    </row>
    <row r="222" spans="1:7" x14ac:dyDescent="0.25">
      <c r="A222">
        <v>381</v>
      </c>
      <c r="B222" t="s">
        <v>20</v>
      </c>
      <c r="C222">
        <v>155</v>
      </c>
      <c r="E222">
        <v>582</v>
      </c>
      <c r="F222" t="s">
        <v>14</v>
      </c>
      <c r="G222">
        <v>42</v>
      </c>
    </row>
    <row r="223" spans="1:7" x14ac:dyDescent="0.25">
      <c r="A223">
        <v>383</v>
      </c>
      <c r="B223" t="s">
        <v>20</v>
      </c>
      <c r="C223">
        <v>189</v>
      </c>
      <c r="E223">
        <v>587</v>
      </c>
      <c r="F223" t="s">
        <v>14</v>
      </c>
      <c r="G223">
        <v>156</v>
      </c>
    </row>
    <row r="224" spans="1:7" x14ac:dyDescent="0.25">
      <c r="A224">
        <v>384</v>
      </c>
      <c r="B224" t="s">
        <v>20</v>
      </c>
      <c r="C224">
        <v>4799</v>
      </c>
      <c r="E224">
        <v>588</v>
      </c>
      <c r="F224" t="s">
        <v>14</v>
      </c>
      <c r="G224">
        <v>1368</v>
      </c>
    </row>
    <row r="225" spans="1:7" x14ac:dyDescent="0.25">
      <c r="A225">
        <v>385</v>
      </c>
      <c r="B225" t="s">
        <v>20</v>
      </c>
      <c r="C225">
        <v>1137</v>
      </c>
      <c r="E225">
        <v>589</v>
      </c>
      <c r="F225" t="s">
        <v>14</v>
      </c>
      <c r="G225">
        <v>102</v>
      </c>
    </row>
    <row r="226" spans="1:7" x14ac:dyDescent="0.25">
      <c r="A226">
        <v>389</v>
      </c>
      <c r="B226" t="s">
        <v>20</v>
      </c>
      <c r="C226">
        <v>1152</v>
      </c>
      <c r="E226">
        <v>590</v>
      </c>
      <c r="F226" t="s">
        <v>14</v>
      </c>
      <c r="G226">
        <v>86</v>
      </c>
    </row>
    <row r="227" spans="1:7" x14ac:dyDescent="0.25">
      <c r="A227">
        <v>390</v>
      </c>
      <c r="B227" t="s">
        <v>20</v>
      </c>
      <c r="C227">
        <v>50</v>
      </c>
      <c r="E227">
        <v>592</v>
      </c>
      <c r="F227" t="s">
        <v>14</v>
      </c>
      <c r="G227">
        <v>253</v>
      </c>
    </row>
    <row r="228" spans="1:7" x14ac:dyDescent="0.25">
      <c r="A228">
        <v>393</v>
      </c>
      <c r="B228" t="s">
        <v>20</v>
      </c>
      <c r="C228">
        <v>3059</v>
      </c>
      <c r="E228">
        <v>594</v>
      </c>
      <c r="F228" t="s">
        <v>14</v>
      </c>
      <c r="G228">
        <v>157</v>
      </c>
    </row>
    <row r="229" spans="1:7" x14ac:dyDescent="0.25">
      <c r="A229">
        <v>394</v>
      </c>
      <c r="B229" t="s">
        <v>20</v>
      </c>
      <c r="C229">
        <v>34</v>
      </c>
      <c r="E229">
        <v>596</v>
      </c>
      <c r="F229" t="s">
        <v>14</v>
      </c>
      <c r="G229">
        <v>183</v>
      </c>
    </row>
    <row r="230" spans="1:7" x14ac:dyDescent="0.25">
      <c r="A230">
        <v>395</v>
      </c>
      <c r="B230" t="s">
        <v>20</v>
      </c>
      <c r="C230">
        <v>220</v>
      </c>
      <c r="E230">
        <v>599</v>
      </c>
      <c r="F230" t="s">
        <v>14</v>
      </c>
      <c r="G230">
        <v>82</v>
      </c>
    </row>
    <row r="231" spans="1:7" x14ac:dyDescent="0.25">
      <c r="A231">
        <v>396</v>
      </c>
      <c r="B231" t="s">
        <v>20</v>
      </c>
      <c r="C231">
        <v>1604</v>
      </c>
      <c r="E231">
        <v>600</v>
      </c>
      <c r="F231" t="s">
        <v>14</v>
      </c>
      <c r="G231">
        <v>1</v>
      </c>
    </row>
    <row r="232" spans="1:7" x14ac:dyDescent="0.25">
      <c r="A232">
        <v>397</v>
      </c>
      <c r="B232" t="s">
        <v>20</v>
      </c>
      <c r="C232">
        <v>454</v>
      </c>
      <c r="E232">
        <v>618</v>
      </c>
      <c r="F232" t="s">
        <v>14</v>
      </c>
      <c r="G232">
        <v>1198</v>
      </c>
    </row>
    <row r="233" spans="1:7" x14ac:dyDescent="0.25">
      <c r="A233">
        <v>398</v>
      </c>
      <c r="B233" t="s">
        <v>20</v>
      </c>
      <c r="C233">
        <v>123</v>
      </c>
      <c r="E233">
        <v>619</v>
      </c>
      <c r="F233" t="s">
        <v>14</v>
      </c>
      <c r="G233">
        <v>648</v>
      </c>
    </row>
    <row r="234" spans="1:7" x14ac:dyDescent="0.25">
      <c r="A234">
        <v>401</v>
      </c>
      <c r="B234" t="s">
        <v>20</v>
      </c>
      <c r="C234">
        <v>299</v>
      </c>
      <c r="E234">
        <v>622</v>
      </c>
      <c r="F234" t="s">
        <v>14</v>
      </c>
      <c r="G234">
        <v>64</v>
      </c>
    </row>
    <row r="235" spans="1:7" x14ac:dyDescent="0.25">
      <c r="A235">
        <v>404</v>
      </c>
      <c r="B235" t="s">
        <v>20</v>
      </c>
      <c r="C235">
        <v>2237</v>
      </c>
      <c r="E235">
        <v>625</v>
      </c>
      <c r="F235" t="s">
        <v>14</v>
      </c>
      <c r="G235">
        <v>62</v>
      </c>
    </row>
    <row r="236" spans="1:7" x14ac:dyDescent="0.25">
      <c r="A236">
        <v>406</v>
      </c>
      <c r="B236" t="s">
        <v>20</v>
      </c>
      <c r="C236">
        <v>645</v>
      </c>
      <c r="E236">
        <v>629</v>
      </c>
      <c r="F236" t="s">
        <v>14</v>
      </c>
      <c r="G236">
        <v>750</v>
      </c>
    </row>
    <row r="237" spans="1:7" x14ac:dyDescent="0.25">
      <c r="A237">
        <v>407</v>
      </c>
      <c r="B237" t="s">
        <v>20</v>
      </c>
      <c r="C237">
        <v>484</v>
      </c>
      <c r="E237">
        <v>633</v>
      </c>
      <c r="F237" t="s">
        <v>14</v>
      </c>
      <c r="G237">
        <v>105</v>
      </c>
    </row>
    <row r="238" spans="1:7" x14ac:dyDescent="0.25">
      <c r="A238">
        <v>408</v>
      </c>
      <c r="B238" t="s">
        <v>20</v>
      </c>
      <c r="C238">
        <v>154</v>
      </c>
      <c r="E238">
        <v>636</v>
      </c>
      <c r="F238" t="s">
        <v>14</v>
      </c>
      <c r="G238">
        <v>2604</v>
      </c>
    </row>
    <row r="239" spans="1:7" x14ac:dyDescent="0.25">
      <c r="A239">
        <v>411</v>
      </c>
      <c r="B239" t="s">
        <v>20</v>
      </c>
      <c r="C239">
        <v>82</v>
      </c>
      <c r="E239">
        <v>637</v>
      </c>
      <c r="F239" t="s">
        <v>14</v>
      </c>
      <c r="G239">
        <v>65</v>
      </c>
    </row>
    <row r="240" spans="1:7" x14ac:dyDescent="0.25">
      <c r="A240">
        <v>412</v>
      </c>
      <c r="B240" t="s">
        <v>20</v>
      </c>
      <c r="C240">
        <v>134</v>
      </c>
      <c r="E240">
        <v>638</v>
      </c>
      <c r="F240" t="s">
        <v>14</v>
      </c>
      <c r="G240">
        <v>94</v>
      </c>
    </row>
    <row r="241" spans="1:7" x14ac:dyDescent="0.25">
      <c r="A241">
        <v>419</v>
      </c>
      <c r="B241" t="s">
        <v>20</v>
      </c>
      <c r="C241">
        <v>5203</v>
      </c>
      <c r="E241">
        <v>640</v>
      </c>
      <c r="F241" t="s">
        <v>14</v>
      </c>
      <c r="G241">
        <v>257</v>
      </c>
    </row>
    <row r="242" spans="1:7" x14ac:dyDescent="0.25">
      <c r="A242">
        <v>420</v>
      </c>
      <c r="B242" t="s">
        <v>20</v>
      </c>
      <c r="C242">
        <v>94</v>
      </c>
      <c r="E242">
        <v>644</v>
      </c>
      <c r="F242" t="s">
        <v>14</v>
      </c>
      <c r="G242">
        <v>2928</v>
      </c>
    </row>
    <row r="243" spans="1:7" x14ac:dyDescent="0.25">
      <c r="A243">
        <v>422</v>
      </c>
      <c r="B243" t="s">
        <v>20</v>
      </c>
      <c r="C243">
        <v>205</v>
      </c>
      <c r="E243">
        <v>645</v>
      </c>
      <c r="F243" t="s">
        <v>14</v>
      </c>
      <c r="G243">
        <v>4697</v>
      </c>
    </row>
    <row r="244" spans="1:7" x14ac:dyDescent="0.25">
      <c r="A244">
        <v>425</v>
      </c>
      <c r="B244" t="s">
        <v>20</v>
      </c>
      <c r="C244">
        <v>92</v>
      </c>
      <c r="E244">
        <v>646</v>
      </c>
      <c r="F244" t="s">
        <v>14</v>
      </c>
      <c r="G244">
        <v>2915</v>
      </c>
    </row>
    <row r="245" spans="1:7" x14ac:dyDescent="0.25">
      <c r="A245">
        <v>426</v>
      </c>
      <c r="B245" t="s">
        <v>20</v>
      </c>
      <c r="C245">
        <v>219</v>
      </c>
      <c r="E245">
        <v>647</v>
      </c>
      <c r="F245" t="s">
        <v>14</v>
      </c>
      <c r="G245">
        <v>18</v>
      </c>
    </row>
    <row r="246" spans="1:7" x14ac:dyDescent="0.25">
      <c r="A246">
        <v>427</v>
      </c>
      <c r="B246" t="s">
        <v>20</v>
      </c>
      <c r="C246">
        <v>2526</v>
      </c>
      <c r="E246">
        <v>649</v>
      </c>
      <c r="F246" t="s">
        <v>14</v>
      </c>
      <c r="G246">
        <v>602</v>
      </c>
    </row>
    <row r="247" spans="1:7" x14ac:dyDescent="0.25">
      <c r="A247">
        <v>431</v>
      </c>
      <c r="B247" t="s">
        <v>20</v>
      </c>
      <c r="C247">
        <v>94</v>
      </c>
      <c r="E247">
        <v>650</v>
      </c>
      <c r="F247" t="s">
        <v>14</v>
      </c>
      <c r="G247">
        <v>1</v>
      </c>
    </row>
    <row r="248" spans="1:7" x14ac:dyDescent="0.25">
      <c r="A248">
        <v>435</v>
      </c>
      <c r="B248" t="s">
        <v>20</v>
      </c>
      <c r="C248">
        <v>1713</v>
      </c>
      <c r="E248">
        <v>651</v>
      </c>
      <c r="F248" t="s">
        <v>14</v>
      </c>
      <c r="G248">
        <v>3868</v>
      </c>
    </row>
    <row r="249" spans="1:7" x14ac:dyDescent="0.25">
      <c r="A249">
        <v>436</v>
      </c>
      <c r="B249" t="s">
        <v>20</v>
      </c>
      <c r="C249">
        <v>249</v>
      </c>
      <c r="E249">
        <v>656</v>
      </c>
      <c r="F249" t="s">
        <v>14</v>
      </c>
      <c r="G249">
        <v>504</v>
      </c>
    </row>
    <row r="250" spans="1:7" x14ac:dyDescent="0.25">
      <c r="A250">
        <v>437</v>
      </c>
      <c r="B250" t="s">
        <v>20</v>
      </c>
      <c r="C250">
        <v>192</v>
      </c>
      <c r="E250">
        <v>657</v>
      </c>
      <c r="F250" t="s">
        <v>14</v>
      </c>
      <c r="G250">
        <v>14</v>
      </c>
    </row>
    <row r="251" spans="1:7" x14ac:dyDescent="0.25">
      <c r="A251">
        <v>438</v>
      </c>
      <c r="B251" t="s">
        <v>20</v>
      </c>
      <c r="C251">
        <v>247</v>
      </c>
      <c r="E251">
        <v>659</v>
      </c>
      <c r="F251" t="s">
        <v>14</v>
      </c>
      <c r="G251">
        <v>750</v>
      </c>
    </row>
    <row r="252" spans="1:7" x14ac:dyDescent="0.25">
      <c r="A252">
        <v>439</v>
      </c>
      <c r="B252" t="s">
        <v>20</v>
      </c>
      <c r="C252">
        <v>2293</v>
      </c>
      <c r="E252">
        <v>660</v>
      </c>
      <c r="F252" t="s">
        <v>14</v>
      </c>
      <c r="G252">
        <v>77</v>
      </c>
    </row>
    <row r="253" spans="1:7" x14ac:dyDescent="0.25">
      <c r="A253">
        <v>440</v>
      </c>
      <c r="B253" t="s">
        <v>20</v>
      </c>
      <c r="C253">
        <v>3131</v>
      </c>
      <c r="E253">
        <v>661</v>
      </c>
      <c r="F253" t="s">
        <v>14</v>
      </c>
      <c r="G253">
        <v>752</v>
      </c>
    </row>
    <row r="254" spans="1:7" x14ac:dyDescent="0.25">
      <c r="A254">
        <v>442</v>
      </c>
      <c r="B254" t="s">
        <v>20</v>
      </c>
      <c r="C254">
        <v>143</v>
      </c>
      <c r="E254">
        <v>662</v>
      </c>
      <c r="F254" t="s">
        <v>14</v>
      </c>
      <c r="G254">
        <v>131</v>
      </c>
    </row>
    <row r="255" spans="1:7" x14ac:dyDescent="0.25">
      <c r="A255">
        <v>444</v>
      </c>
      <c r="B255" t="s">
        <v>20</v>
      </c>
      <c r="C255">
        <v>296</v>
      </c>
      <c r="E255">
        <v>663</v>
      </c>
      <c r="F255" t="s">
        <v>14</v>
      </c>
      <c r="G255">
        <v>87</v>
      </c>
    </row>
    <row r="256" spans="1:7" x14ac:dyDescent="0.25">
      <c r="A256">
        <v>445</v>
      </c>
      <c r="B256" t="s">
        <v>20</v>
      </c>
      <c r="C256">
        <v>170</v>
      </c>
      <c r="E256">
        <v>664</v>
      </c>
      <c r="F256" t="s">
        <v>14</v>
      </c>
      <c r="G256">
        <v>1063</v>
      </c>
    </row>
    <row r="257" spans="1:7" x14ac:dyDescent="0.25">
      <c r="A257">
        <v>449</v>
      </c>
      <c r="B257" t="s">
        <v>20</v>
      </c>
      <c r="C257">
        <v>86</v>
      </c>
      <c r="E257">
        <v>668</v>
      </c>
      <c r="F257" t="s">
        <v>14</v>
      </c>
      <c r="G257">
        <v>76</v>
      </c>
    </row>
    <row r="258" spans="1:7" x14ac:dyDescent="0.25">
      <c r="A258">
        <v>451</v>
      </c>
      <c r="B258" t="s">
        <v>20</v>
      </c>
      <c r="C258">
        <v>6286</v>
      </c>
      <c r="E258">
        <v>672</v>
      </c>
      <c r="F258" t="s">
        <v>14</v>
      </c>
      <c r="G258">
        <v>4428</v>
      </c>
    </row>
    <row r="259" spans="1:7" x14ac:dyDescent="0.25">
      <c r="A259">
        <v>455</v>
      </c>
      <c r="B259" t="s">
        <v>20</v>
      </c>
      <c r="C259">
        <v>3727</v>
      </c>
      <c r="E259">
        <v>673</v>
      </c>
      <c r="F259" t="s">
        <v>14</v>
      </c>
      <c r="G259">
        <v>58</v>
      </c>
    </row>
    <row r="260" spans="1:7" x14ac:dyDescent="0.25">
      <c r="A260">
        <v>456</v>
      </c>
      <c r="B260" t="s">
        <v>20</v>
      </c>
      <c r="C260">
        <v>1605</v>
      </c>
      <c r="E260">
        <v>677</v>
      </c>
      <c r="F260" t="s">
        <v>14</v>
      </c>
      <c r="G260">
        <v>111</v>
      </c>
    </row>
    <row r="261" spans="1:7" x14ac:dyDescent="0.25">
      <c r="A261">
        <v>458</v>
      </c>
      <c r="B261" t="s">
        <v>20</v>
      </c>
      <c r="C261">
        <v>2120</v>
      </c>
      <c r="E261">
        <v>680</v>
      </c>
      <c r="F261" t="s">
        <v>14</v>
      </c>
      <c r="G261">
        <v>2955</v>
      </c>
    </row>
    <row r="262" spans="1:7" x14ac:dyDescent="0.25">
      <c r="A262">
        <v>460</v>
      </c>
      <c r="B262" t="s">
        <v>20</v>
      </c>
      <c r="C262">
        <v>50</v>
      </c>
      <c r="E262">
        <v>681</v>
      </c>
      <c r="F262" t="s">
        <v>14</v>
      </c>
      <c r="G262">
        <v>1657</v>
      </c>
    </row>
    <row r="263" spans="1:7" x14ac:dyDescent="0.25">
      <c r="A263">
        <v>461</v>
      </c>
      <c r="B263" t="s">
        <v>20</v>
      </c>
      <c r="C263">
        <v>2080</v>
      </c>
      <c r="E263">
        <v>685</v>
      </c>
      <c r="F263" t="s">
        <v>14</v>
      </c>
      <c r="G263">
        <v>926</v>
      </c>
    </row>
    <row r="264" spans="1:7" x14ac:dyDescent="0.25">
      <c r="A264">
        <v>463</v>
      </c>
      <c r="B264" t="s">
        <v>20</v>
      </c>
      <c r="C264">
        <v>2105</v>
      </c>
      <c r="E264">
        <v>692</v>
      </c>
      <c r="F264" t="s">
        <v>14</v>
      </c>
      <c r="G264">
        <v>77</v>
      </c>
    </row>
    <row r="265" spans="1:7" x14ac:dyDescent="0.25">
      <c r="A265">
        <v>464</v>
      </c>
      <c r="B265" t="s">
        <v>20</v>
      </c>
      <c r="C265">
        <v>2436</v>
      </c>
      <c r="E265">
        <v>693</v>
      </c>
      <c r="F265" t="s">
        <v>14</v>
      </c>
      <c r="G265">
        <v>1748</v>
      </c>
    </row>
    <row r="266" spans="1:7" x14ac:dyDescent="0.25">
      <c r="A266">
        <v>465</v>
      </c>
      <c r="B266" t="s">
        <v>20</v>
      </c>
      <c r="C266">
        <v>80</v>
      </c>
      <c r="E266">
        <v>694</v>
      </c>
      <c r="F266" t="s">
        <v>14</v>
      </c>
      <c r="G266">
        <v>79</v>
      </c>
    </row>
    <row r="267" spans="1:7" x14ac:dyDescent="0.25">
      <c r="A267">
        <v>466</v>
      </c>
      <c r="B267" t="s">
        <v>20</v>
      </c>
      <c r="C267">
        <v>42</v>
      </c>
      <c r="E267">
        <v>696</v>
      </c>
      <c r="F267" t="s">
        <v>14</v>
      </c>
      <c r="G267">
        <v>889</v>
      </c>
    </row>
    <row r="268" spans="1:7" x14ac:dyDescent="0.25">
      <c r="A268">
        <v>467</v>
      </c>
      <c r="B268" t="s">
        <v>20</v>
      </c>
      <c r="C268">
        <v>139</v>
      </c>
      <c r="E268">
        <v>699</v>
      </c>
      <c r="F268" t="s">
        <v>14</v>
      </c>
      <c r="G268">
        <v>56</v>
      </c>
    </row>
    <row r="269" spans="1:7" x14ac:dyDescent="0.25">
      <c r="A269">
        <v>469</v>
      </c>
      <c r="B269" t="s">
        <v>20</v>
      </c>
      <c r="C269">
        <v>159</v>
      </c>
      <c r="E269">
        <v>700</v>
      </c>
      <c r="F269" t="s">
        <v>14</v>
      </c>
      <c r="G269">
        <v>1</v>
      </c>
    </row>
    <row r="270" spans="1:7" x14ac:dyDescent="0.25">
      <c r="A270">
        <v>470</v>
      </c>
      <c r="B270" t="s">
        <v>20</v>
      </c>
      <c r="C270">
        <v>381</v>
      </c>
      <c r="E270">
        <v>702</v>
      </c>
      <c r="F270" t="s">
        <v>14</v>
      </c>
      <c r="G270">
        <v>83</v>
      </c>
    </row>
    <row r="271" spans="1:7" x14ac:dyDescent="0.25">
      <c r="A271">
        <v>471</v>
      </c>
      <c r="B271" t="s">
        <v>20</v>
      </c>
      <c r="C271">
        <v>194</v>
      </c>
      <c r="E271">
        <v>705</v>
      </c>
      <c r="F271" t="s">
        <v>14</v>
      </c>
      <c r="G271">
        <v>2025</v>
      </c>
    </row>
    <row r="272" spans="1:7" x14ac:dyDescent="0.25">
      <c r="A272">
        <v>473</v>
      </c>
      <c r="B272" t="s">
        <v>20</v>
      </c>
      <c r="C272">
        <v>106</v>
      </c>
      <c r="E272">
        <v>711</v>
      </c>
      <c r="F272" t="s">
        <v>14</v>
      </c>
      <c r="G272">
        <v>14</v>
      </c>
    </row>
    <row r="273" spans="1:7" x14ac:dyDescent="0.25">
      <c r="A273">
        <v>474</v>
      </c>
      <c r="B273" t="s">
        <v>20</v>
      </c>
      <c r="C273">
        <v>142</v>
      </c>
      <c r="E273">
        <v>715</v>
      </c>
      <c r="F273" t="s">
        <v>14</v>
      </c>
      <c r="G273">
        <v>656</v>
      </c>
    </row>
    <row r="274" spans="1:7" x14ac:dyDescent="0.25">
      <c r="A274">
        <v>475</v>
      </c>
      <c r="B274" t="s">
        <v>20</v>
      </c>
      <c r="C274">
        <v>211</v>
      </c>
      <c r="E274">
        <v>725</v>
      </c>
      <c r="F274" t="s">
        <v>14</v>
      </c>
      <c r="G274">
        <v>1596</v>
      </c>
    </row>
    <row r="275" spans="1:7" x14ac:dyDescent="0.25">
      <c r="A275">
        <v>478</v>
      </c>
      <c r="B275" t="s">
        <v>20</v>
      </c>
      <c r="C275">
        <v>2756</v>
      </c>
      <c r="E275">
        <v>728</v>
      </c>
      <c r="F275" t="s">
        <v>14</v>
      </c>
      <c r="G275">
        <v>10</v>
      </c>
    </row>
    <row r="276" spans="1:7" x14ac:dyDescent="0.25">
      <c r="A276">
        <v>479</v>
      </c>
      <c r="B276" t="s">
        <v>20</v>
      </c>
      <c r="C276">
        <v>173</v>
      </c>
      <c r="E276">
        <v>732</v>
      </c>
      <c r="F276" t="s">
        <v>14</v>
      </c>
      <c r="G276">
        <v>1121</v>
      </c>
    </row>
    <row r="277" spans="1:7" x14ac:dyDescent="0.25">
      <c r="A277">
        <v>480</v>
      </c>
      <c r="B277" t="s">
        <v>20</v>
      </c>
      <c r="C277">
        <v>87</v>
      </c>
      <c r="E277">
        <v>738</v>
      </c>
      <c r="F277" t="s">
        <v>14</v>
      </c>
      <c r="G277">
        <v>15</v>
      </c>
    </row>
    <row r="278" spans="1:7" x14ac:dyDescent="0.25">
      <c r="A278">
        <v>484</v>
      </c>
      <c r="B278" t="s">
        <v>20</v>
      </c>
      <c r="C278">
        <v>1572</v>
      </c>
      <c r="E278">
        <v>739</v>
      </c>
      <c r="F278" t="s">
        <v>14</v>
      </c>
      <c r="G278">
        <v>191</v>
      </c>
    </row>
    <row r="279" spans="1:7" x14ac:dyDescent="0.25">
      <c r="A279">
        <v>487</v>
      </c>
      <c r="B279" t="s">
        <v>20</v>
      </c>
      <c r="C279">
        <v>2346</v>
      </c>
      <c r="E279">
        <v>740</v>
      </c>
      <c r="F279" t="s">
        <v>14</v>
      </c>
      <c r="G279">
        <v>16</v>
      </c>
    </row>
    <row r="280" spans="1:7" x14ac:dyDescent="0.25">
      <c r="A280">
        <v>488</v>
      </c>
      <c r="B280" t="s">
        <v>20</v>
      </c>
      <c r="C280">
        <v>115</v>
      </c>
      <c r="E280">
        <v>743</v>
      </c>
      <c r="F280" t="s">
        <v>14</v>
      </c>
      <c r="G280">
        <v>17</v>
      </c>
    </row>
    <row r="281" spans="1:7" x14ac:dyDescent="0.25">
      <c r="A281">
        <v>489</v>
      </c>
      <c r="B281" t="s">
        <v>20</v>
      </c>
      <c r="C281">
        <v>85</v>
      </c>
      <c r="E281">
        <v>745</v>
      </c>
      <c r="F281" t="s">
        <v>14</v>
      </c>
      <c r="G281">
        <v>34</v>
      </c>
    </row>
    <row r="282" spans="1:7" x14ac:dyDescent="0.25">
      <c r="A282">
        <v>490</v>
      </c>
      <c r="B282" t="s">
        <v>20</v>
      </c>
      <c r="C282">
        <v>144</v>
      </c>
      <c r="E282">
        <v>750</v>
      </c>
      <c r="F282" t="s">
        <v>14</v>
      </c>
      <c r="G282">
        <v>1</v>
      </c>
    </row>
    <row r="283" spans="1:7" x14ac:dyDescent="0.25">
      <c r="A283">
        <v>491</v>
      </c>
      <c r="B283" t="s">
        <v>20</v>
      </c>
      <c r="C283">
        <v>2443</v>
      </c>
      <c r="E283">
        <v>759</v>
      </c>
      <c r="F283" t="s">
        <v>14</v>
      </c>
      <c r="G283">
        <v>1274</v>
      </c>
    </row>
    <row r="284" spans="1:7" x14ac:dyDescent="0.25">
      <c r="A284">
        <v>493</v>
      </c>
      <c r="B284" t="s">
        <v>20</v>
      </c>
      <c r="C284">
        <v>64</v>
      </c>
      <c r="E284">
        <v>760</v>
      </c>
      <c r="F284" t="s">
        <v>14</v>
      </c>
      <c r="G284">
        <v>210</v>
      </c>
    </row>
    <row r="285" spans="1:7" x14ac:dyDescent="0.25">
      <c r="A285">
        <v>494</v>
      </c>
      <c r="B285" t="s">
        <v>20</v>
      </c>
      <c r="C285">
        <v>268</v>
      </c>
      <c r="E285">
        <v>766</v>
      </c>
      <c r="F285" t="s">
        <v>14</v>
      </c>
      <c r="G285">
        <v>248</v>
      </c>
    </row>
    <row r="286" spans="1:7" x14ac:dyDescent="0.25">
      <c r="A286">
        <v>495</v>
      </c>
      <c r="B286" t="s">
        <v>20</v>
      </c>
      <c r="C286">
        <v>195</v>
      </c>
      <c r="E286">
        <v>767</v>
      </c>
      <c r="F286" t="s">
        <v>14</v>
      </c>
      <c r="G286">
        <v>513</v>
      </c>
    </row>
    <row r="287" spans="1:7" x14ac:dyDescent="0.25">
      <c r="A287">
        <v>502</v>
      </c>
      <c r="B287" t="s">
        <v>20</v>
      </c>
      <c r="C287">
        <v>186</v>
      </c>
      <c r="E287">
        <v>769</v>
      </c>
      <c r="F287" t="s">
        <v>14</v>
      </c>
      <c r="G287">
        <v>3410</v>
      </c>
    </row>
    <row r="288" spans="1:7" x14ac:dyDescent="0.25">
      <c r="A288">
        <v>503</v>
      </c>
      <c r="B288" t="s">
        <v>20</v>
      </c>
      <c r="C288">
        <v>460</v>
      </c>
      <c r="E288">
        <v>775</v>
      </c>
      <c r="F288" t="s">
        <v>14</v>
      </c>
      <c r="G288">
        <v>10</v>
      </c>
    </row>
    <row r="289" spans="1:7" x14ac:dyDescent="0.25">
      <c r="A289">
        <v>506</v>
      </c>
      <c r="B289" t="s">
        <v>20</v>
      </c>
      <c r="C289">
        <v>2528</v>
      </c>
      <c r="E289">
        <v>776</v>
      </c>
      <c r="F289" t="s">
        <v>14</v>
      </c>
      <c r="G289">
        <v>2201</v>
      </c>
    </row>
    <row r="290" spans="1:7" x14ac:dyDescent="0.25">
      <c r="A290">
        <v>508</v>
      </c>
      <c r="B290" t="s">
        <v>20</v>
      </c>
      <c r="C290">
        <v>3657</v>
      </c>
      <c r="E290">
        <v>777</v>
      </c>
      <c r="F290" t="s">
        <v>14</v>
      </c>
      <c r="G290">
        <v>676</v>
      </c>
    </row>
    <row r="291" spans="1:7" x14ac:dyDescent="0.25">
      <c r="A291">
        <v>510</v>
      </c>
      <c r="B291" t="s">
        <v>20</v>
      </c>
      <c r="C291">
        <v>131</v>
      </c>
      <c r="E291">
        <v>779</v>
      </c>
      <c r="F291" t="s">
        <v>14</v>
      </c>
      <c r="G291">
        <v>831</v>
      </c>
    </row>
    <row r="292" spans="1:7" x14ac:dyDescent="0.25">
      <c r="A292">
        <v>512</v>
      </c>
      <c r="B292" t="s">
        <v>20</v>
      </c>
      <c r="C292">
        <v>239</v>
      </c>
      <c r="E292">
        <v>787</v>
      </c>
      <c r="F292" t="s">
        <v>14</v>
      </c>
      <c r="G292">
        <v>859</v>
      </c>
    </row>
    <row r="293" spans="1:7" x14ac:dyDescent="0.25">
      <c r="A293">
        <v>517</v>
      </c>
      <c r="B293" t="s">
        <v>20</v>
      </c>
      <c r="C293">
        <v>78</v>
      </c>
      <c r="E293">
        <v>789</v>
      </c>
      <c r="F293" t="s">
        <v>14</v>
      </c>
      <c r="G293">
        <v>45</v>
      </c>
    </row>
    <row r="294" spans="1:7" x14ac:dyDescent="0.25">
      <c r="A294">
        <v>519</v>
      </c>
      <c r="B294" t="s">
        <v>20</v>
      </c>
      <c r="C294">
        <v>1773</v>
      </c>
      <c r="E294">
        <v>791</v>
      </c>
      <c r="F294" t="s">
        <v>14</v>
      </c>
      <c r="G294">
        <v>6</v>
      </c>
    </row>
    <row r="295" spans="1:7" x14ac:dyDescent="0.25">
      <c r="A295">
        <v>520</v>
      </c>
      <c r="B295" t="s">
        <v>20</v>
      </c>
      <c r="C295">
        <v>32</v>
      </c>
      <c r="E295">
        <v>792</v>
      </c>
      <c r="F295" t="s">
        <v>14</v>
      </c>
      <c r="G295">
        <v>7</v>
      </c>
    </row>
    <row r="296" spans="1:7" x14ac:dyDescent="0.25">
      <c r="A296">
        <v>521</v>
      </c>
      <c r="B296" t="s">
        <v>20</v>
      </c>
      <c r="C296">
        <v>369</v>
      </c>
      <c r="E296">
        <v>795</v>
      </c>
      <c r="F296" t="s">
        <v>14</v>
      </c>
      <c r="G296">
        <v>31</v>
      </c>
    </row>
    <row r="297" spans="1:7" x14ac:dyDescent="0.25">
      <c r="A297">
        <v>523</v>
      </c>
      <c r="B297" t="s">
        <v>20</v>
      </c>
      <c r="C297">
        <v>89</v>
      </c>
      <c r="E297">
        <v>796</v>
      </c>
      <c r="F297" t="s">
        <v>14</v>
      </c>
      <c r="G297">
        <v>78</v>
      </c>
    </row>
    <row r="298" spans="1:7" x14ac:dyDescent="0.25">
      <c r="A298">
        <v>526</v>
      </c>
      <c r="B298" t="s">
        <v>20</v>
      </c>
      <c r="C298">
        <v>147</v>
      </c>
      <c r="E298">
        <v>799</v>
      </c>
      <c r="F298" t="s">
        <v>14</v>
      </c>
      <c r="G298">
        <v>1225</v>
      </c>
    </row>
    <row r="299" spans="1:7" x14ac:dyDescent="0.25">
      <c r="A299">
        <v>532</v>
      </c>
      <c r="B299" t="s">
        <v>20</v>
      </c>
      <c r="C299">
        <v>126</v>
      </c>
      <c r="E299">
        <v>800</v>
      </c>
      <c r="F299" t="s">
        <v>14</v>
      </c>
      <c r="G299">
        <v>1</v>
      </c>
    </row>
    <row r="300" spans="1:7" x14ac:dyDescent="0.25">
      <c r="A300">
        <v>533</v>
      </c>
      <c r="B300" t="s">
        <v>20</v>
      </c>
      <c r="C300">
        <v>2218</v>
      </c>
      <c r="E300">
        <v>805</v>
      </c>
      <c r="F300" t="s">
        <v>14</v>
      </c>
      <c r="G300">
        <v>67</v>
      </c>
    </row>
    <row r="301" spans="1:7" x14ac:dyDescent="0.25">
      <c r="A301">
        <v>535</v>
      </c>
      <c r="B301" t="s">
        <v>20</v>
      </c>
      <c r="C301">
        <v>202</v>
      </c>
      <c r="E301">
        <v>808</v>
      </c>
      <c r="F301" t="s">
        <v>14</v>
      </c>
      <c r="G301">
        <v>19</v>
      </c>
    </row>
    <row r="302" spans="1:7" x14ac:dyDescent="0.25">
      <c r="A302">
        <v>536</v>
      </c>
      <c r="B302" t="s">
        <v>20</v>
      </c>
      <c r="C302">
        <v>140</v>
      </c>
      <c r="E302">
        <v>809</v>
      </c>
      <c r="F302" t="s">
        <v>14</v>
      </c>
      <c r="G302">
        <v>2108</v>
      </c>
    </row>
    <row r="303" spans="1:7" x14ac:dyDescent="0.25">
      <c r="A303">
        <v>537</v>
      </c>
      <c r="B303" t="s">
        <v>20</v>
      </c>
      <c r="C303">
        <v>1052</v>
      </c>
      <c r="E303">
        <v>811</v>
      </c>
      <c r="F303" t="s">
        <v>14</v>
      </c>
      <c r="G303">
        <v>679</v>
      </c>
    </row>
    <row r="304" spans="1:7" x14ac:dyDescent="0.25">
      <c r="A304">
        <v>540</v>
      </c>
      <c r="B304" t="s">
        <v>20</v>
      </c>
      <c r="C304">
        <v>247</v>
      </c>
      <c r="E304">
        <v>814</v>
      </c>
      <c r="F304" t="s">
        <v>14</v>
      </c>
      <c r="G304">
        <v>36</v>
      </c>
    </row>
    <row r="305" spans="1:7" x14ac:dyDescent="0.25">
      <c r="A305">
        <v>544</v>
      </c>
      <c r="B305" t="s">
        <v>20</v>
      </c>
      <c r="C305">
        <v>84</v>
      </c>
      <c r="E305">
        <v>819</v>
      </c>
      <c r="F305" t="s">
        <v>14</v>
      </c>
      <c r="G305">
        <v>47</v>
      </c>
    </row>
    <row r="306" spans="1:7" x14ac:dyDescent="0.25">
      <c r="A306">
        <v>546</v>
      </c>
      <c r="B306" t="s">
        <v>20</v>
      </c>
      <c r="C306">
        <v>88</v>
      </c>
      <c r="E306">
        <v>828</v>
      </c>
      <c r="F306" t="s">
        <v>14</v>
      </c>
      <c r="G306">
        <v>70</v>
      </c>
    </row>
    <row r="307" spans="1:7" x14ac:dyDescent="0.25">
      <c r="A307">
        <v>547</v>
      </c>
      <c r="B307" t="s">
        <v>20</v>
      </c>
      <c r="C307">
        <v>156</v>
      </c>
      <c r="E307">
        <v>829</v>
      </c>
      <c r="F307" t="s">
        <v>14</v>
      </c>
      <c r="G307">
        <v>154</v>
      </c>
    </row>
    <row r="308" spans="1:7" x14ac:dyDescent="0.25">
      <c r="A308">
        <v>548</v>
      </c>
      <c r="B308" t="s">
        <v>20</v>
      </c>
      <c r="C308">
        <v>2985</v>
      </c>
      <c r="E308">
        <v>830</v>
      </c>
      <c r="F308" t="s">
        <v>14</v>
      </c>
      <c r="G308">
        <v>22</v>
      </c>
    </row>
    <row r="309" spans="1:7" x14ac:dyDescent="0.25">
      <c r="A309">
        <v>549</v>
      </c>
      <c r="B309" t="s">
        <v>20</v>
      </c>
      <c r="C309">
        <v>762</v>
      </c>
      <c r="E309">
        <v>835</v>
      </c>
      <c r="F309" t="s">
        <v>14</v>
      </c>
      <c r="G309">
        <v>1758</v>
      </c>
    </row>
    <row r="310" spans="1:7" x14ac:dyDescent="0.25">
      <c r="A310">
        <v>554</v>
      </c>
      <c r="B310" t="s">
        <v>20</v>
      </c>
      <c r="C310">
        <v>554</v>
      </c>
      <c r="E310">
        <v>836</v>
      </c>
      <c r="F310" t="s">
        <v>14</v>
      </c>
      <c r="G310">
        <v>94</v>
      </c>
    </row>
    <row r="311" spans="1:7" x14ac:dyDescent="0.25">
      <c r="A311">
        <v>555</v>
      </c>
      <c r="B311" t="s">
        <v>20</v>
      </c>
      <c r="C311">
        <v>135</v>
      </c>
      <c r="E311">
        <v>843</v>
      </c>
      <c r="F311" t="s">
        <v>14</v>
      </c>
      <c r="G311">
        <v>33</v>
      </c>
    </row>
    <row r="312" spans="1:7" x14ac:dyDescent="0.25">
      <c r="A312">
        <v>556</v>
      </c>
      <c r="B312" t="s">
        <v>20</v>
      </c>
      <c r="C312">
        <v>122</v>
      </c>
      <c r="E312">
        <v>850</v>
      </c>
      <c r="F312" t="s">
        <v>14</v>
      </c>
      <c r="G312">
        <v>1</v>
      </c>
    </row>
    <row r="313" spans="1:7" x14ac:dyDescent="0.25">
      <c r="A313">
        <v>557</v>
      </c>
      <c r="B313" t="s">
        <v>20</v>
      </c>
      <c r="C313">
        <v>221</v>
      </c>
      <c r="E313">
        <v>852</v>
      </c>
      <c r="F313" t="s">
        <v>14</v>
      </c>
      <c r="G313">
        <v>31</v>
      </c>
    </row>
    <row r="314" spans="1:7" x14ac:dyDescent="0.25">
      <c r="A314">
        <v>558</v>
      </c>
      <c r="B314" t="s">
        <v>20</v>
      </c>
      <c r="C314">
        <v>126</v>
      </c>
      <c r="E314">
        <v>858</v>
      </c>
      <c r="F314" t="s">
        <v>14</v>
      </c>
      <c r="G314">
        <v>35</v>
      </c>
    </row>
    <row r="315" spans="1:7" x14ac:dyDescent="0.25">
      <c r="A315">
        <v>559</v>
      </c>
      <c r="B315" t="s">
        <v>20</v>
      </c>
      <c r="C315">
        <v>1022</v>
      </c>
      <c r="E315">
        <v>859</v>
      </c>
      <c r="F315" t="s">
        <v>14</v>
      </c>
      <c r="G315">
        <v>63</v>
      </c>
    </row>
    <row r="316" spans="1:7" x14ac:dyDescent="0.25">
      <c r="A316">
        <v>560</v>
      </c>
      <c r="B316" t="s">
        <v>20</v>
      </c>
      <c r="C316">
        <v>3177</v>
      </c>
      <c r="E316">
        <v>869</v>
      </c>
      <c r="F316" t="s">
        <v>14</v>
      </c>
      <c r="G316">
        <v>526</v>
      </c>
    </row>
    <row r="317" spans="1:7" x14ac:dyDescent="0.25">
      <c r="A317">
        <v>561</v>
      </c>
      <c r="B317" t="s">
        <v>20</v>
      </c>
      <c r="C317">
        <v>198</v>
      </c>
      <c r="E317">
        <v>870</v>
      </c>
      <c r="F317" t="s">
        <v>14</v>
      </c>
      <c r="G317">
        <v>121</v>
      </c>
    </row>
    <row r="318" spans="1:7" x14ac:dyDescent="0.25">
      <c r="A318">
        <v>563</v>
      </c>
      <c r="B318" t="s">
        <v>20</v>
      </c>
      <c r="C318">
        <v>85</v>
      </c>
      <c r="E318">
        <v>875</v>
      </c>
      <c r="F318" t="s">
        <v>14</v>
      </c>
      <c r="G318">
        <v>67</v>
      </c>
    </row>
    <row r="319" spans="1:7" x14ac:dyDescent="0.25">
      <c r="A319">
        <v>565</v>
      </c>
      <c r="B319" t="s">
        <v>20</v>
      </c>
      <c r="C319">
        <v>3596</v>
      </c>
      <c r="E319">
        <v>876</v>
      </c>
      <c r="F319" t="s">
        <v>14</v>
      </c>
      <c r="G319">
        <v>57</v>
      </c>
    </row>
    <row r="320" spans="1:7" x14ac:dyDescent="0.25">
      <c r="A320">
        <v>567</v>
      </c>
      <c r="B320" t="s">
        <v>20</v>
      </c>
      <c r="C320">
        <v>244</v>
      </c>
      <c r="E320">
        <v>877</v>
      </c>
      <c r="F320" t="s">
        <v>14</v>
      </c>
      <c r="G320">
        <v>1229</v>
      </c>
    </row>
    <row r="321" spans="1:7" x14ac:dyDescent="0.25">
      <c r="A321">
        <v>568</v>
      </c>
      <c r="B321" t="s">
        <v>20</v>
      </c>
      <c r="C321">
        <v>5180</v>
      </c>
      <c r="E321">
        <v>878</v>
      </c>
      <c r="F321" t="s">
        <v>14</v>
      </c>
      <c r="G321">
        <v>12</v>
      </c>
    </row>
    <row r="322" spans="1:7" x14ac:dyDescent="0.25">
      <c r="A322">
        <v>569</v>
      </c>
      <c r="B322" t="s">
        <v>20</v>
      </c>
      <c r="C322">
        <v>589</v>
      </c>
      <c r="E322">
        <v>881</v>
      </c>
      <c r="F322" t="s">
        <v>14</v>
      </c>
      <c r="G322">
        <v>452</v>
      </c>
    </row>
    <row r="323" spans="1:7" x14ac:dyDescent="0.25">
      <c r="A323">
        <v>570</v>
      </c>
      <c r="B323" t="s">
        <v>20</v>
      </c>
      <c r="C323">
        <v>2725</v>
      </c>
      <c r="E323">
        <v>884</v>
      </c>
      <c r="F323" t="s">
        <v>14</v>
      </c>
      <c r="G323">
        <v>1886</v>
      </c>
    </row>
    <row r="324" spans="1:7" x14ac:dyDescent="0.25">
      <c r="A324">
        <v>573</v>
      </c>
      <c r="B324" t="s">
        <v>20</v>
      </c>
      <c r="C324">
        <v>300</v>
      </c>
      <c r="E324">
        <v>886</v>
      </c>
      <c r="F324" t="s">
        <v>14</v>
      </c>
      <c r="G324">
        <v>1825</v>
      </c>
    </row>
    <row r="325" spans="1:7" x14ac:dyDescent="0.25">
      <c r="A325">
        <v>574</v>
      </c>
      <c r="B325" t="s">
        <v>20</v>
      </c>
      <c r="C325">
        <v>144</v>
      </c>
      <c r="E325">
        <v>887</v>
      </c>
      <c r="F325" t="s">
        <v>14</v>
      </c>
      <c r="G325">
        <v>31</v>
      </c>
    </row>
    <row r="326" spans="1:7" x14ac:dyDescent="0.25">
      <c r="A326">
        <v>579</v>
      </c>
      <c r="B326" t="s">
        <v>20</v>
      </c>
      <c r="C326">
        <v>87</v>
      </c>
      <c r="E326">
        <v>895</v>
      </c>
      <c r="F326" t="s">
        <v>14</v>
      </c>
      <c r="G326">
        <v>107</v>
      </c>
    </row>
    <row r="327" spans="1:7" x14ac:dyDescent="0.25">
      <c r="A327">
        <v>580</v>
      </c>
      <c r="B327" t="s">
        <v>20</v>
      </c>
      <c r="C327">
        <v>3116</v>
      </c>
      <c r="E327">
        <v>897</v>
      </c>
      <c r="F327" t="s">
        <v>14</v>
      </c>
      <c r="G327">
        <v>27</v>
      </c>
    </row>
    <row r="328" spans="1:7" x14ac:dyDescent="0.25">
      <c r="A328">
        <v>583</v>
      </c>
      <c r="B328" t="s">
        <v>20</v>
      </c>
      <c r="C328">
        <v>909</v>
      </c>
      <c r="E328">
        <v>898</v>
      </c>
      <c r="F328" t="s">
        <v>14</v>
      </c>
      <c r="G328">
        <v>1221</v>
      </c>
    </row>
    <row r="329" spans="1:7" x14ac:dyDescent="0.25">
      <c r="A329">
        <v>584</v>
      </c>
      <c r="B329" t="s">
        <v>20</v>
      </c>
      <c r="C329">
        <v>1613</v>
      </c>
      <c r="E329">
        <v>900</v>
      </c>
      <c r="F329" t="s">
        <v>14</v>
      </c>
      <c r="G329">
        <v>1</v>
      </c>
    </row>
    <row r="330" spans="1:7" x14ac:dyDescent="0.25">
      <c r="A330">
        <v>585</v>
      </c>
      <c r="B330" t="s">
        <v>20</v>
      </c>
      <c r="C330">
        <v>136</v>
      </c>
      <c r="E330">
        <v>904</v>
      </c>
      <c r="F330" t="s">
        <v>14</v>
      </c>
      <c r="G330">
        <v>16</v>
      </c>
    </row>
    <row r="331" spans="1:7" x14ac:dyDescent="0.25">
      <c r="A331">
        <v>586</v>
      </c>
      <c r="B331" t="s">
        <v>20</v>
      </c>
      <c r="C331">
        <v>130</v>
      </c>
      <c r="E331">
        <v>907</v>
      </c>
      <c r="F331" t="s">
        <v>14</v>
      </c>
      <c r="G331">
        <v>41</v>
      </c>
    </row>
    <row r="332" spans="1:7" x14ac:dyDescent="0.25">
      <c r="A332">
        <v>591</v>
      </c>
      <c r="B332" t="s">
        <v>20</v>
      </c>
      <c r="C332">
        <v>102</v>
      </c>
      <c r="E332">
        <v>913</v>
      </c>
      <c r="F332" t="s">
        <v>14</v>
      </c>
      <c r="G332">
        <v>523</v>
      </c>
    </row>
    <row r="333" spans="1:7" x14ac:dyDescent="0.25">
      <c r="A333">
        <v>593</v>
      </c>
      <c r="B333" t="s">
        <v>20</v>
      </c>
      <c r="C333">
        <v>4006</v>
      </c>
      <c r="E333">
        <v>914</v>
      </c>
      <c r="F333" t="s">
        <v>14</v>
      </c>
      <c r="G333">
        <v>141</v>
      </c>
    </row>
    <row r="334" spans="1:7" x14ac:dyDescent="0.25">
      <c r="A334">
        <v>595</v>
      </c>
      <c r="B334" t="s">
        <v>20</v>
      </c>
      <c r="C334">
        <v>1629</v>
      </c>
      <c r="E334">
        <v>916</v>
      </c>
      <c r="F334" t="s">
        <v>14</v>
      </c>
      <c r="G334">
        <v>52</v>
      </c>
    </row>
    <row r="335" spans="1:7" x14ac:dyDescent="0.25">
      <c r="A335">
        <v>597</v>
      </c>
      <c r="B335" t="s">
        <v>20</v>
      </c>
      <c r="C335">
        <v>2188</v>
      </c>
      <c r="E335">
        <v>919</v>
      </c>
      <c r="F335" t="s">
        <v>14</v>
      </c>
      <c r="G335">
        <v>225</v>
      </c>
    </row>
    <row r="336" spans="1:7" x14ac:dyDescent="0.25">
      <c r="A336">
        <v>598</v>
      </c>
      <c r="B336" t="s">
        <v>20</v>
      </c>
      <c r="C336">
        <v>2409</v>
      </c>
      <c r="E336">
        <v>921</v>
      </c>
      <c r="F336" t="s">
        <v>14</v>
      </c>
      <c r="G336">
        <v>38</v>
      </c>
    </row>
    <row r="337" spans="1:7" x14ac:dyDescent="0.25">
      <c r="A337">
        <v>601</v>
      </c>
      <c r="B337" t="s">
        <v>20</v>
      </c>
      <c r="C337">
        <v>194</v>
      </c>
      <c r="E337">
        <v>926</v>
      </c>
      <c r="F337" t="s">
        <v>14</v>
      </c>
      <c r="G337">
        <v>15</v>
      </c>
    </row>
    <row r="338" spans="1:7" x14ac:dyDescent="0.25">
      <c r="A338">
        <v>602</v>
      </c>
      <c r="B338" t="s">
        <v>20</v>
      </c>
      <c r="C338">
        <v>1140</v>
      </c>
      <c r="E338">
        <v>927</v>
      </c>
      <c r="F338" t="s">
        <v>14</v>
      </c>
      <c r="G338">
        <v>37</v>
      </c>
    </row>
    <row r="339" spans="1:7" x14ac:dyDescent="0.25">
      <c r="A339">
        <v>603</v>
      </c>
      <c r="B339" t="s">
        <v>20</v>
      </c>
      <c r="C339">
        <v>102</v>
      </c>
      <c r="E339">
        <v>931</v>
      </c>
      <c r="F339" t="s">
        <v>14</v>
      </c>
      <c r="G339">
        <v>112</v>
      </c>
    </row>
    <row r="340" spans="1:7" x14ac:dyDescent="0.25">
      <c r="A340">
        <v>604</v>
      </c>
      <c r="B340" t="s">
        <v>20</v>
      </c>
      <c r="C340">
        <v>2857</v>
      </c>
      <c r="E340">
        <v>936</v>
      </c>
      <c r="F340" t="s">
        <v>14</v>
      </c>
      <c r="G340">
        <v>21</v>
      </c>
    </row>
    <row r="341" spans="1:7" x14ac:dyDescent="0.25">
      <c r="A341">
        <v>605</v>
      </c>
      <c r="B341" t="s">
        <v>20</v>
      </c>
      <c r="C341">
        <v>107</v>
      </c>
      <c r="E341">
        <v>939</v>
      </c>
      <c r="F341" t="s">
        <v>14</v>
      </c>
      <c r="G341">
        <v>67</v>
      </c>
    </row>
    <row r="342" spans="1:7" x14ac:dyDescent="0.25">
      <c r="A342">
        <v>606</v>
      </c>
      <c r="B342" t="s">
        <v>20</v>
      </c>
      <c r="C342">
        <v>160</v>
      </c>
      <c r="E342">
        <v>941</v>
      </c>
      <c r="F342" t="s">
        <v>14</v>
      </c>
      <c r="G342">
        <v>78</v>
      </c>
    </row>
    <row r="343" spans="1:7" x14ac:dyDescent="0.25">
      <c r="A343">
        <v>607</v>
      </c>
      <c r="B343" t="s">
        <v>20</v>
      </c>
      <c r="C343">
        <v>2230</v>
      </c>
      <c r="E343">
        <v>942</v>
      </c>
      <c r="F343" t="s">
        <v>14</v>
      </c>
      <c r="G343">
        <v>67</v>
      </c>
    </row>
    <row r="344" spans="1:7" x14ac:dyDescent="0.25">
      <c r="A344">
        <v>608</v>
      </c>
      <c r="B344" t="s">
        <v>20</v>
      </c>
      <c r="C344">
        <v>316</v>
      </c>
      <c r="E344">
        <v>944</v>
      </c>
      <c r="F344" t="s">
        <v>14</v>
      </c>
      <c r="G344">
        <v>263</v>
      </c>
    </row>
    <row r="345" spans="1:7" x14ac:dyDescent="0.25">
      <c r="A345">
        <v>609</v>
      </c>
      <c r="B345" t="s">
        <v>20</v>
      </c>
      <c r="C345">
        <v>117</v>
      </c>
      <c r="E345">
        <v>945</v>
      </c>
      <c r="F345" t="s">
        <v>14</v>
      </c>
      <c r="G345">
        <v>1691</v>
      </c>
    </row>
    <row r="346" spans="1:7" x14ac:dyDescent="0.25">
      <c r="A346">
        <v>610</v>
      </c>
      <c r="B346" t="s">
        <v>20</v>
      </c>
      <c r="C346">
        <v>6406</v>
      </c>
      <c r="E346">
        <v>946</v>
      </c>
      <c r="F346" t="s">
        <v>14</v>
      </c>
      <c r="G346">
        <v>181</v>
      </c>
    </row>
    <row r="347" spans="1:7" x14ac:dyDescent="0.25">
      <c r="A347">
        <v>612</v>
      </c>
      <c r="B347" t="s">
        <v>20</v>
      </c>
      <c r="C347">
        <v>192</v>
      </c>
      <c r="E347">
        <v>947</v>
      </c>
      <c r="F347" t="s">
        <v>14</v>
      </c>
      <c r="G347">
        <v>13</v>
      </c>
    </row>
    <row r="348" spans="1:7" x14ac:dyDescent="0.25">
      <c r="A348">
        <v>613</v>
      </c>
      <c r="B348" t="s">
        <v>20</v>
      </c>
      <c r="C348">
        <v>26</v>
      </c>
      <c r="E348">
        <v>950</v>
      </c>
      <c r="F348" t="s">
        <v>14</v>
      </c>
      <c r="G348">
        <v>1</v>
      </c>
    </row>
    <row r="349" spans="1:7" x14ac:dyDescent="0.25">
      <c r="A349">
        <v>614</v>
      </c>
      <c r="B349" t="s">
        <v>20</v>
      </c>
      <c r="C349">
        <v>723</v>
      </c>
      <c r="E349">
        <v>953</v>
      </c>
      <c r="F349" t="s">
        <v>14</v>
      </c>
      <c r="G349">
        <v>21</v>
      </c>
    </row>
    <row r="350" spans="1:7" x14ac:dyDescent="0.25">
      <c r="A350">
        <v>615</v>
      </c>
      <c r="B350" t="s">
        <v>20</v>
      </c>
      <c r="C350">
        <v>170</v>
      </c>
      <c r="E350">
        <v>956</v>
      </c>
      <c r="F350" t="s">
        <v>14</v>
      </c>
      <c r="G350">
        <v>830</v>
      </c>
    </row>
    <row r="351" spans="1:7" x14ac:dyDescent="0.25">
      <c r="A351">
        <v>616</v>
      </c>
      <c r="B351" t="s">
        <v>20</v>
      </c>
      <c r="C351">
        <v>238</v>
      </c>
      <c r="E351">
        <v>959</v>
      </c>
      <c r="F351" t="s">
        <v>14</v>
      </c>
      <c r="G351">
        <v>130</v>
      </c>
    </row>
    <row r="352" spans="1:7" x14ac:dyDescent="0.25">
      <c r="A352">
        <v>617</v>
      </c>
      <c r="B352" t="s">
        <v>20</v>
      </c>
      <c r="C352">
        <v>55</v>
      </c>
      <c r="E352">
        <v>960</v>
      </c>
      <c r="F352" t="s">
        <v>14</v>
      </c>
      <c r="G352">
        <v>55</v>
      </c>
    </row>
    <row r="353" spans="1:7" x14ac:dyDescent="0.25">
      <c r="A353">
        <v>620</v>
      </c>
      <c r="B353" t="s">
        <v>20</v>
      </c>
      <c r="C353">
        <v>128</v>
      </c>
      <c r="E353">
        <v>963</v>
      </c>
      <c r="F353" t="s">
        <v>14</v>
      </c>
      <c r="G353">
        <v>114</v>
      </c>
    </row>
    <row r="354" spans="1:7" x14ac:dyDescent="0.25">
      <c r="A354">
        <v>621</v>
      </c>
      <c r="B354" t="s">
        <v>20</v>
      </c>
      <c r="C354">
        <v>2144</v>
      </c>
      <c r="E354">
        <v>970</v>
      </c>
      <c r="F354" t="s">
        <v>14</v>
      </c>
      <c r="G354">
        <v>594</v>
      </c>
    </row>
    <row r="355" spans="1:7" x14ac:dyDescent="0.25">
      <c r="A355">
        <v>623</v>
      </c>
      <c r="B355" t="s">
        <v>20</v>
      </c>
      <c r="C355">
        <v>2693</v>
      </c>
      <c r="E355">
        <v>971</v>
      </c>
      <c r="F355" t="s">
        <v>14</v>
      </c>
      <c r="G355">
        <v>24</v>
      </c>
    </row>
    <row r="356" spans="1:7" x14ac:dyDescent="0.25">
      <c r="A356">
        <v>624</v>
      </c>
      <c r="B356" t="s">
        <v>20</v>
      </c>
      <c r="C356">
        <v>432</v>
      </c>
      <c r="E356">
        <v>973</v>
      </c>
      <c r="F356" t="s">
        <v>14</v>
      </c>
      <c r="G356">
        <v>252</v>
      </c>
    </row>
    <row r="357" spans="1:7" x14ac:dyDescent="0.25">
      <c r="A357">
        <v>626</v>
      </c>
      <c r="B357" t="s">
        <v>20</v>
      </c>
      <c r="C357">
        <v>189</v>
      </c>
      <c r="E357">
        <v>977</v>
      </c>
      <c r="F357" t="s">
        <v>14</v>
      </c>
      <c r="G357">
        <v>67</v>
      </c>
    </row>
    <row r="358" spans="1:7" x14ac:dyDescent="0.25">
      <c r="A358">
        <v>627</v>
      </c>
      <c r="B358" t="s">
        <v>20</v>
      </c>
      <c r="C358">
        <v>154</v>
      </c>
      <c r="E358">
        <v>980</v>
      </c>
      <c r="F358" t="s">
        <v>14</v>
      </c>
      <c r="G358">
        <v>742</v>
      </c>
    </row>
    <row r="359" spans="1:7" x14ac:dyDescent="0.25">
      <c r="A359">
        <v>628</v>
      </c>
      <c r="B359" t="s">
        <v>20</v>
      </c>
      <c r="C359">
        <v>96</v>
      </c>
      <c r="E359">
        <v>982</v>
      </c>
      <c r="F359" t="s">
        <v>14</v>
      </c>
      <c r="G359">
        <v>75</v>
      </c>
    </row>
    <row r="360" spans="1:7" x14ac:dyDescent="0.25">
      <c r="A360">
        <v>631</v>
      </c>
      <c r="B360" t="s">
        <v>20</v>
      </c>
      <c r="C360">
        <v>3063</v>
      </c>
      <c r="E360">
        <v>985</v>
      </c>
      <c r="F360" t="s">
        <v>14</v>
      </c>
      <c r="G360">
        <v>4405</v>
      </c>
    </row>
    <row r="361" spans="1:7" x14ac:dyDescent="0.25">
      <c r="A361">
        <v>635</v>
      </c>
      <c r="B361" t="s">
        <v>20</v>
      </c>
      <c r="C361">
        <v>2266</v>
      </c>
      <c r="E361">
        <v>986</v>
      </c>
      <c r="F361" t="s">
        <v>14</v>
      </c>
      <c r="G361">
        <v>92</v>
      </c>
    </row>
    <row r="362" spans="1:7" x14ac:dyDescent="0.25">
      <c r="A362">
        <v>641</v>
      </c>
      <c r="B362" t="s">
        <v>20</v>
      </c>
      <c r="C362">
        <v>194</v>
      </c>
      <c r="E362">
        <v>988</v>
      </c>
      <c r="F362" t="s">
        <v>14</v>
      </c>
      <c r="G362">
        <v>64</v>
      </c>
    </row>
    <row r="363" spans="1:7" x14ac:dyDescent="0.25">
      <c r="A363">
        <v>642</v>
      </c>
      <c r="B363" t="s">
        <v>20</v>
      </c>
      <c r="C363">
        <v>129</v>
      </c>
      <c r="E363">
        <v>990</v>
      </c>
      <c r="F363" t="s">
        <v>14</v>
      </c>
      <c r="G363">
        <v>64</v>
      </c>
    </row>
    <row r="364" spans="1:7" x14ac:dyDescent="0.25">
      <c r="A364">
        <v>643</v>
      </c>
      <c r="B364" t="s">
        <v>20</v>
      </c>
      <c r="C364">
        <v>375</v>
      </c>
      <c r="E364">
        <v>994</v>
      </c>
      <c r="F364" t="s">
        <v>14</v>
      </c>
      <c r="G364">
        <v>842</v>
      </c>
    </row>
    <row r="365" spans="1:7" x14ac:dyDescent="0.25">
      <c r="A365">
        <v>652</v>
      </c>
      <c r="B365" t="s">
        <v>20</v>
      </c>
      <c r="C365">
        <v>409</v>
      </c>
      <c r="E365">
        <v>996</v>
      </c>
      <c r="F365" t="s">
        <v>14</v>
      </c>
      <c r="G365">
        <v>112</v>
      </c>
    </row>
    <row r="366" spans="1:7" x14ac:dyDescent="0.25">
      <c r="A366">
        <v>653</v>
      </c>
      <c r="B366" t="s">
        <v>20</v>
      </c>
      <c r="C366">
        <v>234</v>
      </c>
      <c r="E366">
        <v>998</v>
      </c>
      <c r="F366" t="s">
        <v>14</v>
      </c>
      <c r="G366">
        <v>374</v>
      </c>
    </row>
    <row r="367" spans="1:7" x14ac:dyDescent="0.25">
      <c r="A367">
        <v>654</v>
      </c>
      <c r="B367" t="s">
        <v>20</v>
      </c>
      <c r="C367">
        <v>3016</v>
      </c>
    </row>
    <row r="368" spans="1:7" x14ac:dyDescent="0.25">
      <c r="A368">
        <v>655</v>
      </c>
      <c r="B368" t="s">
        <v>20</v>
      </c>
      <c r="C368">
        <v>264</v>
      </c>
      <c r="E368" t="s">
        <v>2102</v>
      </c>
      <c r="G368" s="12">
        <f>+AVERAGE(G3:G366)</f>
        <v>585.61538461538464</v>
      </c>
    </row>
    <row r="369" spans="1:7" x14ac:dyDescent="0.25">
      <c r="A369">
        <v>665</v>
      </c>
      <c r="B369" t="s">
        <v>20</v>
      </c>
      <c r="C369">
        <v>272</v>
      </c>
      <c r="E369" t="s">
        <v>2103</v>
      </c>
      <c r="G369" s="12">
        <f>+MEDIAN(G3:G366)</f>
        <v>114.5</v>
      </c>
    </row>
    <row r="370" spans="1:7" x14ac:dyDescent="0.25">
      <c r="A370">
        <v>667</v>
      </c>
      <c r="B370" t="s">
        <v>20</v>
      </c>
      <c r="C370">
        <v>419</v>
      </c>
      <c r="E370" t="s">
        <v>2104</v>
      </c>
      <c r="G370" s="12">
        <f>+MIN(G3:G366)</f>
        <v>0</v>
      </c>
    </row>
    <row r="371" spans="1:7" x14ac:dyDescent="0.25">
      <c r="A371">
        <v>669</v>
      </c>
      <c r="B371" t="s">
        <v>20</v>
      </c>
      <c r="C371">
        <v>1621</v>
      </c>
      <c r="E371" t="s">
        <v>2105</v>
      </c>
      <c r="G371" s="12">
        <f>+MAX(G3:G366)</f>
        <v>6080</v>
      </c>
    </row>
    <row r="372" spans="1:7" x14ac:dyDescent="0.25">
      <c r="A372">
        <v>670</v>
      </c>
      <c r="B372" t="s">
        <v>20</v>
      </c>
      <c r="C372">
        <v>1101</v>
      </c>
      <c r="E372" t="s">
        <v>2106</v>
      </c>
      <c r="G372" s="12">
        <f>+VAR(G3:G366)</f>
        <v>924113.45496927318</v>
      </c>
    </row>
    <row r="373" spans="1:7" x14ac:dyDescent="0.25">
      <c r="A373">
        <v>671</v>
      </c>
      <c r="B373" t="s">
        <v>20</v>
      </c>
      <c r="C373">
        <v>1073</v>
      </c>
      <c r="E373" t="s">
        <v>2107</v>
      </c>
      <c r="G373" s="12">
        <f>+SQRT(G372)</f>
        <v>961.30819978260524</v>
      </c>
    </row>
    <row r="374" spans="1:7" x14ac:dyDescent="0.25">
      <c r="A374">
        <v>675</v>
      </c>
      <c r="B374" t="s">
        <v>20</v>
      </c>
      <c r="C374">
        <v>331</v>
      </c>
    </row>
    <row r="375" spans="1:7" x14ac:dyDescent="0.25">
      <c r="A375">
        <v>676</v>
      </c>
      <c r="B375" t="s">
        <v>20</v>
      </c>
      <c r="C375">
        <v>1170</v>
      </c>
    </row>
    <row r="376" spans="1:7" x14ac:dyDescent="0.25">
      <c r="A376">
        <v>679</v>
      </c>
      <c r="B376" t="s">
        <v>20</v>
      </c>
      <c r="C376">
        <v>363</v>
      </c>
    </row>
    <row r="377" spans="1:7" x14ac:dyDescent="0.25">
      <c r="A377">
        <v>682</v>
      </c>
      <c r="B377" t="s">
        <v>20</v>
      </c>
      <c r="C377">
        <v>103</v>
      </c>
    </row>
    <row r="378" spans="1:7" x14ac:dyDescent="0.25">
      <c r="A378">
        <v>683</v>
      </c>
      <c r="B378" t="s">
        <v>20</v>
      </c>
      <c r="C378">
        <v>147</v>
      </c>
    </row>
    <row r="379" spans="1:7" x14ac:dyDescent="0.25">
      <c r="A379">
        <v>684</v>
      </c>
      <c r="B379" t="s">
        <v>20</v>
      </c>
      <c r="C379">
        <v>110</v>
      </c>
    </row>
    <row r="380" spans="1:7" x14ac:dyDescent="0.25">
      <c r="A380">
        <v>686</v>
      </c>
      <c r="B380" t="s">
        <v>20</v>
      </c>
      <c r="C380">
        <v>134</v>
      </c>
    </row>
    <row r="381" spans="1:7" x14ac:dyDescent="0.25">
      <c r="A381">
        <v>687</v>
      </c>
      <c r="B381" t="s">
        <v>20</v>
      </c>
      <c r="C381">
        <v>269</v>
      </c>
    </row>
    <row r="382" spans="1:7" x14ac:dyDescent="0.25">
      <c r="A382">
        <v>688</v>
      </c>
      <c r="B382" t="s">
        <v>20</v>
      </c>
      <c r="C382">
        <v>175</v>
      </c>
    </row>
    <row r="383" spans="1:7" x14ac:dyDescent="0.25">
      <c r="A383">
        <v>689</v>
      </c>
      <c r="B383" t="s">
        <v>20</v>
      </c>
      <c r="C383">
        <v>69</v>
      </c>
    </row>
    <row r="384" spans="1:7" x14ac:dyDescent="0.25">
      <c r="A384">
        <v>690</v>
      </c>
      <c r="B384" t="s">
        <v>20</v>
      </c>
      <c r="C384">
        <v>190</v>
      </c>
    </row>
    <row r="385" spans="1:3" x14ac:dyDescent="0.25">
      <c r="A385">
        <v>691</v>
      </c>
      <c r="B385" t="s">
        <v>20</v>
      </c>
      <c r="C385">
        <v>237</v>
      </c>
    </row>
    <row r="386" spans="1:3" x14ac:dyDescent="0.25">
      <c r="A386">
        <v>695</v>
      </c>
      <c r="B386" t="s">
        <v>20</v>
      </c>
      <c r="C386">
        <v>196</v>
      </c>
    </row>
    <row r="387" spans="1:3" x14ac:dyDescent="0.25">
      <c r="A387">
        <v>697</v>
      </c>
      <c r="B387" t="s">
        <v>20</v>
      </c>
      <c r="C387">
        <v>7295</v>
      </c>
    </row>
    <row r="388" spans="1:3" x14ac:dyDescent="0.25">
      <c r="A388">
        <v>698</v>
      </c>
      <c r="B388" t="s">
        <v>20</v>
      </c>
      <c r="C388">
        <v>2893</v>
      </c>
    </row>
    <row r="389" spans="1:3" x14ac:dyDescent="0.25">
      <c r="A389">
        <v>701</v>
      </c>
      <c r="B389" t="s">
        <v>20</v>
      </c>
      <c r="C389">
        <v>820</v>
      </c>
    </row>
    <row r="390" spans="1:3" x14ac:dyDescent="0.25">
      <c r="A390">
        <v>703</v>
      </c>
      <c r="B390" t="s">
        <v>20</v>
      </c>
      <c r="C390">
        <v>2038</v>
      </c>
    </row>
    <row r="391" spans="1:3" x14ac:dyDescent="0.25">
      <c r="A391">
        <v>704</v>
      </c>
      <c r="B391" t="s">
        <v>20</v>
      </c>
      <c r="C391">
        <v>116</v>
      </c>
    </row>
    <row r="392" spans="1:3" x14ac:dyDescent="0.25">
      <c r="A392">
        <v>706</v>
      </c>
      <c r="B392" t="s">
        <v>20</v>
      </c>
      <c r="C392">
        <v>1345</v>
      </c>
    </row>
    <row r="393" spans="1:3" x14ac:dyDescent="0.25">
      <c r="A393">
        <v>707</v>
      </c>
      <c r="B393" t="s">
        <v>20</v>
      </c>
      <c r="C393">
        <v>168</v>
      </c>
    </row>
    <row r="394" spans="1:3" x14ac:dyDescent="0.25">
      <c r="A394">
        <v>708</v>
      </c>
      <c r="B394" t="s">
        <v>20</v>
      </c>
      <c r="C394">
        <v>137</v>
      </c>
    </row>
    <row r="395" spans="1:3" x14ac:dyDescent="0.25">
      <c r="A395">
        <v>709</v>
      </c>
      <c r="B395" t="s">
        <v>20</v>
      </c>
      <c r="C395">
        <v>186</v>
      </c>
    </row>
    <row r="396" spans="1:3" x14ac:dyDescent="0.25">
      <c r="A396">
        <v>710</v>
      </c>
      <c r="B396" t="s">
        <v>20</v>
      </c>
      <c r="C396">
        <v>125</v>
      </c>
    </row>
    <row r="397" spans="1:3" x14ac:dyDescent="0.25">
      <c r="A397">
        <v>712</v>
      </c>
      <c r="B397" t="s">
        <v>20</v>
      </c>
      <c r="C397">
        <v>202</v>
      </c>
    </row>
    <row r="398" spans="1:3" x14ac:dyDescent="0.25">
      <c r="A398">
        <v>713</v>
      </c>
      <c r="B398" t="s">
        <v>20</v>
      </c>
      <c r="C398">
        <v>103</v>
      </c>
    </row>
    <row r="399" spans="1:3" x14ac:dyDescent="0.25">
      <c r="A399">
        <v>714</v>
      </c>
      <c r="B399" t="s">
        <v>20</v>
      </c>
      <c r="C399">
        <v>1785</v>
      </c>
    </row>
    <row r="400" spans="1:3" x14ac:dyDescent="0.25">
      <c r="A400">
        <v>716</v>
      </c>
      <c r="B400" t="s">
        <v>20</v>
      </c>
      <c r="C400">
        <v>157</v>
      </c>
    </row>
    <row r="401" spans="1:3" x14ac:dyDescent="0.25">
      <c r="A401">
        <v>717</v>
      </c>
      <c r="B401" t="s">
        <v>20</v>
      </c>
      <c r="C401">
        <v>555</v>
      </c>
    </row>
    <row r="402" spans="1:3" x14ac:dyDescent="0.25">
      <c r="A402">
        <v>718</v>
      </c>
      <c r="B402" t="s">
        <v>20</v>
      </c>
      <c r="C402">
        <v>297</v>
      </c>
    </row>
    <row r="403" spans="1:3" x14ac:dyDescent="0.25">
      <c r="A403">
        <v>719</v>
      </c>
      <c r="B403" t="s">
        <v>20</v>
      </c>
      <c r="C403">
        <v>123</v>
      </c>
    </row>
    <row r="404" spans="1:3" x14ac:dyDescent="0.25">
      <c r="A404">
        <v>722</v>
      </c>
      <c r="B404" t="s">
        <v>20</v>
      </c>
      <c r="C404">
        <v>3036</v>
      </c>
    </row>
    <row r="405" spans="1:3" x14ac:dyDescent="0.25">
      <c r="A405">
        <v>723</v>
      </c>
      <c r="B405" t="s">
        <v>20</v>
      </c>
      <c r="C405">
        <v>144</v>
      </c>
    </row>
    <row r="406" spans="1:3" x14ac:dyDescent="0.25">
      <c r="A406">
        <v>724</v>
      </c>
      <c r="B406" t="s">
        <v>20</v>
      </c>
      <c r="C406">
        <v>121</v>
      </c>
    </row>
    <row r="407" spans="1:3" x14ac:dyDescent="0.25">
      <c r="A407">
        <v>727</v>
      </c>
      <c r="B407" t="s">
        <v>20</v>
      </c>
      <c r="C407">
        <v>181</v>
      </c>
    </row>
    <row r="408" spans="1:3" x14ac:dyDescent="0.25">
      <c r="A408">
        <v>729</v>
      </c>
      <c r="B408" t="s">
        <v>20</v>
      </c>
      <c r="C408">
        <v>122</v>
      </c>
    </row>
    <row r="409" spans="1:3" x14ac:dyDescent="0.25">
      <c r="A409">
        <v>730</v>
      </c>
      <c r="B409" t="s">
        <v>20</v>
      </c>
      <c r="C409">
        <v>1071</v>
      </c>
    </row>
    <row r="410" spans="1:3" x14ac:dyDescent="0.25">
      <c r="A410">
        <v>733</v>
      </c>
      <c r="B410" t="s">
        <v>20</v>
      </c>
      <c r="C410">
        <v>980</v>
      </c>
    </row>
    <row r="411" spans="1:3" x14ac:dyDescent="0.25">
      <c r="A411">
        <v>734</v>
      </c>
      <c r="B411" t="s">
        <v>20</v>
      </c>
      <c r="C411">
        <v>536</v>
      </c>
    </row>
    <row r="412" spans="1:3" x14ac:dyDescent="0.25">
      <c r="A412">
        <v>735</v>
      </c>
      <c r="B412" t="s">
        <v>20</v>
      </c>
      <c r="C412">
        <v>1991</v>
      </c>
    </row>
    <row r="413" spans="1:3" x14ac:dyDescent="0.25">
      <c r="A413">
        <v>737</v>
      </c>
      <c r="B413" t="s">
        <v>20</v>
      </c>
      <c r="C413">
        <v>180</v>
      </c>
    </row>
    <row r="414" spans="1:3" x14ac:dyDescent="0.25">
      <c r="A414">
        <v>741</v>
      </c>
      <c r="B414" t="s">
        <v>20</v>
      </c>
      <c r="C414">
        <v>130</v>
      </c>
    </row>
    <row r="415" spans="1:3" x14ac:dyDescent="0.25">
      <c r="A415">
        <v>742</v>
      </c>
      <c r="B415" t="s">
        <v>20</v>
      </c>
      <c r="C415">
        <v>122</v>
      </c>
    </row>
    <row r="416" spans="1:3" x14ac:dyDescent="0.25">
      <c r="A416">
        <v>744</v>
      </c>
      <c r="B416" t="s">
        <v>20</v>
      </c>
      <c r="C416">
        <v>140</v>
      </c>
    </row>
    <row r="417" spans="1:3" x14ac:dyDescent="0.25">
      <c r="A417">
        <v>746</v>
      </c>
      <c r="B417" t="s">
        <v>20</v>
      </c>
      <c r="C417">
        <v>3388</v>
      </c>
    </row>
    <row r="418" spans="1:3" x14ac:dyDescent="0.25">
      <c r="A418">
        <v>747</v>
      </c>
      <c r="B418" t="s">
        <v>20</v>
      </c>
      <c r="C418">
        <v>280</v>
      </c>
    </row>
    <row r="419" spans="1:3" x14ac:dyDescent="0.25">
      <c r="A419">
        <v>749</v>
      </c>
      <c r="B419" t="s">
        <v>20</v>
      </c>
      <c r="C419">
        <v>366</v>
      </c>
    </row>
    <row r="420" spans="1:3" x14ac:dyDescent="0.25">
      <c r="A420">
        <v>751</v>
      </c>
      <c r="B420" t="s">
        <v>20</v>
      </c>
      <c r="C420">
        <v>270</v>
      </c>
    </row>
    <row r="421" spans="1:3" x14ac:dyDescent="0.25">
      <c r="A421">
        <v>753</v>
      </c>
      <c r="B421" t="s">
        <v>20</v>
      </c>
      <c r="C421">
        <v>137</v>
      </c>
    </row>
    <row r="422" spans="1:3" x14ac:dyDescent="0.25">
      <c r="A422">
        <v>754</v>
      </c>
      <c r="B422" t="s">
        <v>20</v>
      </c>
      <c r="C422">
        <v>3205</v>
      </c>
    </row>
    <row r="423" spans="1:3" x14ac:dyDescent="0.25">
      <c r="A423">
        <v>755</v>
      </c>
      <c r="B423" t="s">
        <v>20</v>
      </c>
      <c r="C423">
        <v>288</v>
      </c>
    </row>
    <row r="424" spans="1:3" x14ac:dyDescent="0.25">
      <c r="A424">
        <v>756</v>
      </c>
      <c r="B424" t="s">
        <v>20</v>
      </c>
      <c r="C424">
        <v>148</v>
      </c>
    </row>
    <row r="425" spans="1:3" x14ac:dyDescent="0.25">
      <c r="A425">
        <v>757</v>
      </c>
      <c r="B425" t="s">
        <v>20</v>
      </c>
      <c r="C425">
        <v>114</v>
      </c>
    </row>
    <row r="426" spans="1:3" x14ac:dyDescent="0.25">
      <c r="A426">
        <v>758</v>
      </c>
      <c r="B426" t="s">
        <v>20</v>
      </c>
      <c r="C426">
        <v>1518</v>
      </c>
    </row>
    <row r="427" spans="1:3" x14ac:dyDescent="0.25">
      <c r="A427">
        <v>761</v>
      </c>
      <c r="B427" t="s">
        <v>20</v>
      </c>
      <c r="C427">
        <v>166</v>
      </c>
    </row>
    <row r="428" spans="1:3" x14ac:dyDescent="0.25">
      <c r="A428">
        <v>762</v>
      </c>
      <c r="B428" t="s">
        <v>20</v>
      </c>
      <c r="C428">
        <v>100</v>
      </c>
    </row>
    <row r="429" spans="1:3" x14ac:dyDescent="0.25">
      <c r="A429">
        <v>763</v>
      </c>
      <c r="B429" t="s">
        <v>20</v>
      </c>
      <c r="C429">
        <v>235</v>
      </c>
    </row>
    <row r="430" spans="1:3" x14ac:dyDescent="0.25">
      <c r="A430">
        <v>764</v>
      </c>
      <c r="B430" t="s">
        <v>20</v>
      </c>
      <c r="C430">
        <v>148</v>
      </c>
    </row>
    <row r="431" spans="1:3" x14ac:dyDescent="0.25">
      <c r="A431">
        <v>765</v>
      </c>
      <c r="B431" t="s">
        <v>20</v>
      </c>
      <c r="C431">
        <v>198</v>
      </c>
    </row>
    <row r="432" spans="1:3" x14ac:dyDescent="0.25">
      <c r="A432">
        <v>768</v>
      </c>
      <c r="B432" t="s">
        <v>20</v>
      </c>
      <c r="C432">
        <v>150</v>
      </c>
    </row>
    <row r="433" spans="1:3" x14ac:dyDescent="0.25">
      <c r="A433">
        <v>770</v>
      </c>
      <c r="B433" t="s">
        <v>20</v>
      </c>
      <c r="C433">
        <v>216</v>
      </c>
    </row>
    <row r="434" spans="1:3" x14ac:dyDescent="0.25">
      <c r="A434">
        <v>772</v>
      </c>
      <c r="B434" t="s">
        <v>20</v>
      </c>
      <c r="C434">
        <v>5139</v>
      </c>
    </row>
    <row r="435" spans="1:3" x14ac:dyDescent="0.25">
      <c r="A435">
        <v>773</v>
      </c>
      <c r="B435" t="s">
        <v>20</v>
      </c>
      <c r="C435">
        <v>2353</v>
      </c>
    </row>
    <row r="436" spans="1:3" x14ac:dyDescent="0.25">
      <c r="A436">
        <v>774</v>
      </c>
      <c r="B436" t="s">
        <v>20</v>
      </c>
      <c r="C436">
        <v>78</v>
      </c>
    </row>
    <row r="437" spans="1:3" x14ac:dyDescent="0.25">
      <c r="A437">
        <v>778</v>
      </c>
      <c r="B437" t="s">
        <v>20</v>
      </c>
      <c r="C437">
        <v>174</v>
      </c>
    </row>
    <row r="438" spans="1:3" x14ac:dyDescent="0.25">
      <c r="A438">
        <v>780</v>
      </c>
      <c r="B438" t="s">
        <v>20</v>
      </c>
      <c r="C438">
        <v>164</v>
      </c>
    </row>
    <row r="439" spans="1:3" x14ac:dyDescent="0.25">
      <c r="A439">
        <v>782</v>
      </c>
      <c r="B439" t="s">
        <v>20</v>
      </c>
      <c r="C439">
        <v>161</v>
      </c>
    </row>
    <row r="440" spans="1:3" x14ac:dyDescent="0.25">
      <c r="A440">
        <v>783</v>
      </c>
      <c r="B440" t="s">
        <v>20</v>
      </c>
      <c r="C440">
        <v>138</v>
      </c>
    </row>
    <row r="441" spans="1:3" x14ac:dyDescent="0.25">
      <c r="A441">
        <v>784</v>
      </c>
      <c r="B441" t="s">
        <v>20</v>
      </c>
      <c r="C441">
        <v>3308</v>
      </c>
    </row>
    <row r="442" spans="1:3" x14ac:dyDescent="0.25">
      <c r="A442">
        <v>785</v>
      </c>
      <c r="B442" t="s">
        <v>20</v>
      </c>
      <c r="C442">
        <v>127</v>
      </c>
    </row>
    <row r="443" spans="1:3" x14ac:dyDescent="0.25">
      <c r="A443">
        <v>786</v>
      </c>
      <c r="B443" t="s">
        <v>20</v>
      </c>
      <c r="C443">
        <v>207</v>
      </c>
    </row>
    <row r="444" spans="1:3" x14ac:dyDescent="0.25">
      <c r="A444">
        <v>793</v>
      </c>
      <c r="B444" t="s">
        <v>20</v>
      </c>
      <c r="C444">
        <v>181</v>
      </c>
    </row>
    <row r="445" spans="1:3" x14ac:dyDescent="0.25">
      <c r="A445">
        <v>794</v>
      </c>
      <c r="B445" t="s">
        <v>20</v>
      </c>
      <c r="C445">
        <v>110</v>
      </c>
    </row>
    <row r="446" spans="1:3" x14ac:dyDescent="0.25">
      <c r="A446">
        <v>797</v>
      </c>
      <c r="B446" t="s">
        <v>20</v>
      </c>
      <c r="C446">
        <v>185</v>
      </c>
    </row>
    <row r="447" spans="1:3" x14ac:dyDescent="0.25">
      <c r="A447">
        <v>798</v>
      </c>
      <c r="B447" t="s">
        <v>20</v>
      </c>
      <c r="C447">
        <v>121</v>
      </c>
    </row>
    <row r="448" spans="1:3" x14ac:dyDescent="0.25">
      <c r="A448">
        <v>801</v>
      </c>
      <c r="B448" t="s">
        <v>20</v>
      </c>
      <c r="C448">
        <v>106</v>
      </c>
    </row>
    <row r="449" spans="1:3" x14ac:dyDescent="0.25">
      <c r="A449">
        <v>802</v>
      </c>
      <c r="B449" t="s">
        <v>20</v>
      </c>
      <c r="C449">
        <v>142</v>
      </c>
    </row>
    <row r="450" spans="1:3" x14ac:dyDescent="0.25">
      <c r="A450">
        <v>803</v>
      </c>
      <c r="B450" t="s">
        <v>20</v>
      </c>
      <c r="C450">
        <v>233</v>
      </c>
    </row>
    <row r="451" spans="1:3" x14ac:dyDescent="0.25">
      <c r="A451">
        <v>804</v>
      </c>
      <c r="B451" t="s">
        <v>20</v>
      </c>
      <c r="C451">
        <v>218</v>
      </c>
    </row>
    <row r="452" spans="1:3" x14ac:dyDescent="0.25">
      <c r="A452">
        <v>806</v>
      </c>
      <c r="B452" t="s">
        <v>20</v>
      </c>
      <c r="C452">
        <v>76</v>
      </c>
    </row>
    <row r="453" spans="1:3" x14ac:dyDescent="0.25">
      <c r="A453">
        <v>807</v>
      </c>
      <c r="B453" t="s">
        <v>20</v>
      </c>
      <c r="C453">
        <v>43</v>
      </c>
    </row>
    <row r="454" spans="1:3" x14ac:dyDescent="0.25">
      <c r="A454">
        <v>810</v>
      </c>
      <c r="B454" t="s">
        <v>20</v>
      </c>
      <c r="C454">
        <v>221</v>
      </c>
    </row>
    <row r="455" spans="1:3" x14ac:dyDescent="0.25">
      <c r="A455">
        <v>812</v>
      </c>
      <c r="B455" t="s">
        <v>20</v>
      </c>
      <c r="C455">
        <v>2805</v>
      </c>
    </row>
    <row r="456" spans="1:3" x14ac:dyDescent="0.25">
      <c r="A456">
        <v>813</v>
      </c>
      <c r="B456" t="s">
        <v>20</v>
      </c>
      <c r="C456">
        <v>68</v>
      </c>
    </row>
    <row r="457" spans="1:3" x14ac:dyDescent="0.25">
      <c r="A457">
        <v>815</v>
      </c>
      <c r="B457" t="s">
        <v>20</v>
      </c>
      <c r="C457">
        <v>183</v>
      </c>
    </row>
    <row r="458" spans="1:3" x14ac:dyDescent="0.25">
      <c r="A458">
        <v>816</v>
      </c>
      <c r="B458" t="s">
        <v>20</v>
      </c>
      <c r="C458">
        <v>133</v>
      </c>
    </row>
    <row r="459" spans="1:3" x14ac:dyDescent="0.25">
      <c r="A459">
        <v>817</v>
      </c>
      <c r="B459" t="s">
        <v>20</v>
      </c>
      <c r="C459">
        <v>2489</v>
      </c>
    </row>
    <row r="460" spans="1:3" x14ac:dyDescent="0.25">
      <c r="A460">
        <v>818</v>
      </c>
      <c r="B460" t="s">
        <v>20</v>
      </c>
      <c r="C460">
        <v>69</v>
      </c>
    </row>
    <row r="461" spans="1:3" x14ac:dyDescent="0.25">
      <c r="A461">
        <v>820</v>
      </c>
      <c r="B461" t="s">
        <v>20</v>
      </c>
      <c r="C461">
        <v>279</v>
      </c>
    </row>
    <row r="462" spans="1:3" x14ac:dyDescent="0.25">
      <c r="A462">
        <v>821</v>
      </c>
      <c r="B462" t="s">
        <v>20</v>
      </c>
      <c r="C462">
        <v>210</v>
      </c>
    </row>
    <row r="463" spans="1:3" x14ac:dyDescent="0.25">
      <c r="A463">
        <v>822</v>
      </c>
      <c r="B463" t="s">
        <v>20</v>
      </c>
      <c r="C463">
        <v>2100</v>
      </c>
    </row>
    <row r="464" spans="1:3" x14ac:dyDescent="0.25">
      <c r="A464">
        <v>823</v>
      </c>
      <c r="B464" t="s">
        <v>20</v>
      </c>
      <c r="C464">
        <v>252</v>
      </c>
    </row>
    <row r="465" spans="1:3" x14ac:dyDescent="0.25">
      <c r="A465">
        <v>824</v>
      </c>
      <c r="B465" t="s">
        <v>20</v>
      </c>
      <c r="C465">
        <v>1280</v>
      </c>
    </row>
    <row r="466" spans="1:3" x14ac:dyDescent="0.25">
      <c r="A466">
        <v>825</v>
      </c>
      <c r="B466" t="s">
        <v>20</v>
      </c>
      <c r="C466">
        <v>157</v>
      </c>
    </row>
    <row r="467" spans="1:3" x14ac:dyDescent="0.25">
      <c r="A467">
        <v>826</v>
      </c>
      <c r="B467" t="s">
        <v>20</v>
      </c>
      <c r="C467">
        <v>194</v>
      </c>
    </row>
    <row r="468" spans="1:3" x14ac:dyDescent="0.25">
      <c r="A468">
        <v>827</v>
      </c>
      <c r="B468" t="s">
        <v>20</v>
      </c>
      <c r="C468">
        <v>82</v>
      </c>
    </row>
    <row r="469" spans="1:3" x14ac:dyDescent="0.25">
      <c r="A469">
        <v>831</v>
      </c>
      <c r="B469" t="s">
        <v>20</v>
      </c>
      <c r="C469">
        <v>4233</v>
      </c>
    </row>
    <row r="470" spans="1:3" x14ac:dyDescent="0.25">
      <c r="A470">
        <v>832</v>
      </c>
      <c r="B470" t="s">
        <v>20</v>
      </c>
      <c r="C470">
        <v>1297</v>
      </c>
    </row>
    <row r="471" spans="1:3" x14ac:dyDescent="0.25">
      <c r="A471">
        <v>833</v>
      </c>
      <c r="B471" t="s">
        <v>20</v>
      </c>
      <c r="C471">
        <v>165</v>
      </c>
    </row>
    <row r="472" spans="1:3" x14ac:dyDescent="0.25">
      <c r="A472">
        <v>834</v>
      </c>
      <c r="B472" t="s">
        <v>20</v>
      </c>
      <c r="C472">
        <v>119</v>
      </c>
    </row>
    <row r="473" spans="1:3" x14ac:dyDescent="0.25">
      <c r="A473">
        <v>837</v>
      </c>
      <c r="B473" t="s">
        <v>20</v>
      </c>
      <c r="C473">
        <v>1797</v>
      </c>
    </row>
    <row r="474" spans="1:3" x14ac:dyDescent="0.25">
      <c r="A474">
        <v>838</v>
      </c>
      <c r="B474" t="s">
        <v>20</v>
      </c>
      <c r="C474">
        <v>261</v>
      </c>
    </row>
    <row r="475" spans="1:3" x14ac:dyDescent="0.25">
      <c r="A475">
        <v>839</v>
      </c>
      <c r="B475" t="s">
        <v>20</v>
      </c>
      <c r="C475">
        <v>157</v>
      </c>
    </row>
    <row r="476" spans="1:3" x14ac:dyDescent="0.25">
      <c r="A476">
        <v>840</v>
      </c>
      <c r="B476" t="s">
        <v>20</v>
      </c>
      <c r="C476">
        <v>3533</v>
      </c>
    </row>
    <row r="477" spans="1:3" x14ac:dyDescent="0.25">
      <c r="A477">
        <v>841</v>
      </c>
      <c r="B477" t="s">
        <v>20</v>
      </c>
      <c r="C477">
        <v>155</v>
      </c>
    </row>
    <row r="478" spans="1:3" x14ac:dyDescent="0.25">
      <c r="A478">
        <v>842</v>
      </c>
      <c r="B478" t="s">
        <v>20</v>
      </c>
      <c r="C478">
        <v>132</v>
      </c>
    </row>
    <row r="479" spans="1:3" x14ac:dyDescent="0.25">
      <c r="A479">
        <v>845</v>
      </c>
      <c r="B479" t="s">
        <v>20</v>
      </c>
      <c r="C479">
        <v>1354</v>
      </c>
    </row>
    <row r="480" spans="1:3" x14ac:dyDescent="0.25">
      <c r="A480">
        <v>846</v>
      </c>
      <c r="B480" t="s">
        <v>20</v>
      </c>
      <c r="C480">
        <v>48</v>
      </c>
    </row>
    <row r="481" spans="1:3" x14ac:dyDescent="0.25">
      <c r="A481">
        <v>847</v>
      </c>
      <c r="B481" t="s">
        <v>20</v>
      </c>
      <c r="C481">
        <v>110</v>
      </c>
    </row>
    <row r="482" spans="1:3" x14ac:dyDescent="0.25">
      <c r="A482">
        <v>848</v>
      </c>
      <c r="B482" t="s">
        <v>20</v>
      </c>
      <c r="C482">
        <v>172</v>
      </c>
    </row>
    <row r="483" spans="1:3" x14ac:dyDescent="0.25">
      <c r="A483">
        <v>849</v>
      </c>
      <c r="B483" t="s">
        <v>20</v>
      </c>
      <c r="C483">
        <v>307</v>
      </c>
    </row>
    <row r="484" spans="1:3" x14ac:dyDescent="0.25">
      <c r="A484">
        <v>851</v>
      </c>
      <c r="B484" t="s">
        <v>20</v>
      </c>
      <c r="C484">
        <v>160</v>
      </c>
    </row>
    <row r="485" spans="1:3" x14ac:dyDescent="0.25">
      <c r="A485">
        <v>853</v>
      </c>
      <c r="B485" t="s">
        <v>20</v>
      </c>
      <c r="C485">
        <v>1467</v>
      </c>
    </row>
    <row r="486" spans="1:3" x14ac:dyDescent="0.25">
      <c r="A486">
        <v>854</v>
      </c>
      <c r="B486" t="s">
        <v>20</v>
      </c>
      <c r="C486">
        <v>2662</v>
      </c>
    </row>
    <row r="487" spans="1:3" x14ac:dyDescent="0.25">
      <c r="A487">
        <v>855</v>
      </c>
      <c r="B487" t="s">
        <v>20</v>
      </c>
      <c r="C487">
        <v>452</v>
      </c>
    </row>
    <row r="488" spans="1:3" x14ac:dyDescent="0.25">
      <c r="A488">
        <v>856</v>
      </c>
      <c r="B488" t="s">
        <v>20</v>
      </c>
      <c r="C488">
        <v>158</v>
      </c>
    </row>
    <row r="489" spans="1:3" x14ac:dyDescent="0.25">
      <c r="A489">
        <v>857</v>
      </c>
      <c r="B489" t="s">
        <v>20</v>
      </c>
      <c r="C489">
        <v>225</v>
      </c>
    </row>
    <row r="490" spans="1:3" x14ac:dyDescent="0.25">
      <c r="A490">
        <v>860</v>
      </c>
      <c r="B490" t="s">
        <v>20</v>
      </c>
      <c r="C490">
        <v>65</v>
      </c>
    </row>
    <row r="491" spans="1:3" x14ac:dyDescent="0.25">
      <c r="A491">
        <v>861</v>
      </c>
      <c r="B491" t="s">
        <v>20</v>
      </c>
      <c r="C491">
        <v>163</v>
      </c>
    </row>
    <row r="492" spans="1:3" x14ac:dyDescent="0.25">
      <c r="A492">
        <v>862</v>
      </c>
      <c r="B492" t="s">
        <v>20</v>
      </c>
      <c r="C492">
        <v>85</v>
      </c>
    </row>
    <row r="493" spans="1:3" x14ac:dyDescent="0.25">
      <c r="A493">
        <v>863</v>
      </c>
      <c r="B493" t="s">
        <v>20</v>
      </c>
      <c r="C493">
        <v>217</v>
      </c>
    </row>
    <row r="494" spans="1:3" x14ac:dyDescent="0.25">
      <c r="A494">
        <v>864</v>
      </c>
      <c r="B494" t="s">
        <v>20</v>
      </c>
      <c r="C494">
        <v>150</v>
      </c>
    </row>
    <row r="495" spans="1:3" x14ac:dyDescent="0.25">
      <c r="A495">
        <v>865</v>
      </c>
      <c r="B495" t="s">
        <v>20</v>
      </c>
      <c r="C495">
        <v>3272</v>
      </c>
    </row>
    <row r="496" spans="1:3" x14ac:dyDescent="0.25">
      <c r="A496">
        <v>867</v>
      </c>
      <c r="B496" t="s">
        <v>20</v>
      </c>
      <c r="C496">
        <v>300</v>
      </c>
    </row>
    <row r="497" spans="1:3" x14ac:dyDescent="0.25">
      <c r="A497">
        <v>868</v>
      </c>
      <c r="B497" t="s">
        <v>20</v>
      </c>
      <c r="C497">
        <v>126</v>
      </c>
    </row>
    <row r="498" spans="1:3" x14ac:dyDescent="0.25">
      <c r="A498">
        <v>871</v>
      </c>
      <c r="B498" t="s">
        <v>20</v>
      </c>
      <c r="C498">
        <v>2320</v>
      </c>
    </row>
    <row r="499" spans="1:3" x14ac:dyDescent="0.25">
      <c r="A499">
        <v>872</v>
      </c>
      <c r="B499" t="s">
        <v>20</v>
      </c>
      <c r="C499">
        <v>81</v>
      </c>
    </row>
    <row r="500" spans="1:3" x14ac:dyDescent="0.25">
      <c r="A500">
        <v>873</v>
      </c>
      <c r="B500" t="s">
        <v>20</v>
      </c>
      <c r="C500">
        <v>1887</v>
      </c>
    </row>
    <row r="501" spans="1:3" x14ac:dyDescent="0.25">
      <c r="A501">
        <v>874</v>
      </c>
      <c r="B501" t="s">
        <v>20</v>
      </c>
      <c r="C501">
        <v>4358</v>
      </c>
    </row>
    <row r="502" spans="1:3" x14ac:dyDescent="0.25">
      <c r="A502">
        <v>879</v>
      </c>
      <c r="B502" t="s">
        <v>20</v>
      </c>
      <c r="C502">
        <v>53</v>
      </c>
    </row>
    <row r="503" spans="1:3" x14ac:dyDescent="0.25">
      <c r="A503">
        <v>880</v>
      </c>
      <c r="B503" t="s">
        <v>20</v>
      </c>
      <c r="C503">
        <v>2414</v>
      </c>
    </row>
    <row r="504" spans="1:3" x14ac:dyDescent="0.25">
      <c r="A504">
        <v>882</v>
      </c>
      <c r="B504" t="s">
        <v>20</v>
      </c>
      <c r="C504">
        <v>80</v>
      </c>
    </row>
    <row r="505" spans="1:3" x14ac:dyDescent="0.25">
      <c r="A505">
        <v>883</v>
      </c>
      <c r="B505" t="s">
        <v>20</v>
      </c>
      <c r="C505">
        <v>193</v>
      </c>
    </row>
    <row r="506" spans="1:3" x14ac:dyDescent="0.25">
      <c r="A506">
        <v>885</v>
      </c>
      <c r="B506" t="s">
        <v>20</v>
      </c>
      <c r="C506">
        <v>52</v>
      </c>
    </row>
    <row r="507" spans="1:3" x14ac:dyDescent="0.25">
      <c r="A507">
        <v>888</v>
      </c>
      <c r="B507" t="s">
        <v>20</v>
      </c>
      <c r="C507">
        <v>290</v>
      </c>
    </row>
    <row r="508" spans="1:3" x14ac:dyDescent="0.25">
      <c r="A508">
        <v>889</v>
      </c>
      <c r="B508" t="s">
        <v>20</v>
      </c>
      <c r="C508">
        <v>122</v>
      </c>
    </row>
    <row r="509" spans="1:3" x14ac:dyDescent="0.25">
      <c r="A509">
        <v>890</v>
      </c>
      <c r="B509" t="s">
        <v>20</v>
      </c>
      <c r="C509">
        <v>1470</v>
      </c>
    </row>
    <row r="510" spans="1:3" x14ac:dyDescent="0.25">
      <c r="A510">
        <v>891</v>
      </c>
      <c r="B510" t="s">
        <v>20</v>
      </c>
      <c r="C510">
        <v>165</v>
      </c>
    </row>
    <row r="511" spans="1:3" x14ac:dyDescent="0.25">
      <c r="A511">
        <v>892</v>
      </c>
      <c r="B511" t="s">
        <v>20</v>
      </c>
      <c r="C511">
        <v>182</v>
      </c>
    </row>
    <row r="512" spans="1:3" x14ac:dyDescent="0.25">
      <c r="A512">
        <v>893</v>
      </c>
      <c r="B512" t="s">
        <v>20</v>
      </c>
      <c r="C512">
        <v>199</v>
      </c>
    </row>
    <row r="513" spans="1:3" x14ac:dyDescent="0.25">
      <c r="A513">
        <v>894</v>
      </c>
      <c r="B513" t="s">
        <v>20</v>
      </c>
      <c r="C513">
        <v>56</v>
      </c>
    </row>
    <row r="514" spans="1:3" x14ac:dyDescent="0.25">
      <c r="A514">
        <v>896</v>
      </c>
      <c r="B514" t="s">
        <v>20</v>
      </c>
      <c r="C514">
        <v>1460</v>
      </c>
    </row>
    <row r="515" spans="1:3" x14ac:dyDescent="0.25">
      <c r="A515">
        <v>899</v>
      </c>
      <c r="B515" t="s">
        <v>20</v>
      </c>
      <c r="C515">
        <v>123</v>
      </c>
    </row>
    <row r="516" spans="1:3" x14ac:dyDescent="0.25">
      <c r="A516">
        <v>901</v>
      </c>
      <c r="B516" t="s">
        <v>20</v>
      </c>
      <c r="C516">
        <v>159</v>
      </c>
    </row>
    <row r="517" spans="1:3" x14ac:dyDescent="0.25">
      <c r="A517">
        <v>902</v>
      </c>
      <c r="B517" t="s">
        <v>20</v>
      </c>
      <c r="C517">
        <v>110</v>
      </c>
    </row>
    <row r="518" spans="1:3" x14ac:dyDescent="0.25">
      <c r="A518">
        <v>905</v>
      </c>
      <c r="B518" t="s">
        <v>20</v>
      </c>
      <c r="C518">
        <v>236</v>
      </c>
    </row>
    <row r="519" spans="1:3" x14ac:dyDescent="0.25">
      <c r="A519">
        <v>906</v>
      </c>
      <c r="B519" t="s">
        <v>20</v>
      </c>
      <c r="C519">
        <v>191</v>
      </c>
    </row>
    <row r="520" spans="1:3" x14ac:dyDescent="0.25">
      <c r="A520">
        <v>908</v>
      </c>
      <c r="B520" t="s">
        <v>20</v>
      </c>
      <c r="C520">
        <v>3934</v>
      </c>
    </row>
    <row r="521" spans="1:3" x14ac:dyDescent="0.25">
      <c r="A521">
        <v>909</v>
      </c>
      <c r="B521" t="s">
        <v>20</v>
      </c>
      <c r="C521">
        <v>80</v>
      </c>
    </row>
    <row r="522" spans="1:3" x14ac:dyDescent="0.25">
      <c r="A522">
        <v>911</v>
      </c>
      <c r="B522" t="s">
        <v>20</v>
      </c>
      <c r="C522">
        <v>462</v>
      </c>
    </row>
    <row r="523" spans="1:3" x14ac:dyDescent="0.25">
      <c r="A523">
        <v>912</v>
      </c>
      <c r="B523" t="s">
        <v>20</v>
      </c>
      <c r="C523">
        <v>179</v>
      </c>
    </row>
    <row r="524" spans="1:3" x14ac:dyDescent="0.25">
      <c r="A524">
        <v>915</v>
      </c>
      <c r="B524" t="s">
        <v>20</v>
      </c>
      <c r="C524">
        <v>1866</v>
      </c>
    </row>
    <row r="525" spans="1:3" x14ac:dyDescent="0.25">
      <c r="A525">
        <v>918</v>
      </c>
      <c r="B525" t="s">
        <v>20</v>
      </c>
      <c r="C525">
        <v>156</v>
      </c>
    </row>
    <row r="526" spans="1:3" x14ac:dyDescent="0.25">
      <c r="A526">
        <v>920</v>
      </c>
      <c r="B526" t="s">
        <v>20</v>
      </c>
      <c r="C526">
        <v>255</v>
      </c>
    </row>
    <row r="527" spans="1:3" x14ac:dyDescent="0.25">
      <c r="A527">
        <v>922</v>
      </c>
      <c r="B527" t="s">
        <v>20</v>
      </c>
      <c r="C527">
        <v>2261</v>
      </c>
    </row>
    <row r="528" spans="1:3" x14ac:dyDescent="0.25">
      <c r="A528">
        <v>923</v>
      </c>
      <c r="B528" t="s">
        <v>20</v>
      </c>
      <c r="C528">
        <v>40</v>
      </c>
    </row>
    <row r="529" spans="1:3" x14ac:dyDescent="0.25">
      <c r="A529">
        <v>924</v>
      </c>
      <c r="B529" t="s">
        <v>20</v>
      </c>
      <c r="C529">
        <v>2289</v>
      </c>
    </row>
    <row r="530" spans="1:3" x14ac:dyDescent="0.25">
      <c r="A530">
        <v>925</v>
      </c>
      <c r="B530" t="s">
        <v>20</v>
      </c>
      <c r="C530">
        <v>65</v>
      </c>
    </row>
    <row r="531" spans="1:3" x14ac:dyDescent="0.25">
      <c r="A531">
        <v>928</v>
      </c>
      <c r="B531" t="s">
        <v>20</v>
      </c>
      <c r="C531">
        <v>3777</v>
      </c>
    </row>
    <row r="532" spans="1:3" x14ac:dyDescent="0.25">
      <c r="A532">
        <v>929</v>
      </c>
      <c r="B532" t="s">
        <v>20</v>
      </c>
      <c r="C532">
        <v>184</v>
      </c>
    </row>
    <row r="533" spans="1:3" x14ac:dyDescent="0.25">
      <c r="A533">
        <v>930</v>
      </c>
      <c r="B533" t="s">
        <v>20</v>
      </c>
      <c r="C533">
        <v>85</v>
      </c>
    </row>
    <row r="534" spans="1:3" x14ac:dyDescent="0.25">
      <c r="A534">
        <v>932</v>
      </c>
      <c r="B534" t="s">
        <v>20</v>
      </c>
      <c r="C534">
        <v>144</v>
      </c>
    </row>
    <row r="535" spans="1:3" x14ac:dyDescent="0.25">
      <c r="A535">
        <v>933</v>
      </c>
      <c r="B535" t="s">
        <v>20</v>
      </c>
      <c r="C535">
        <v>1902</v>
      </c>
    </row>
    <row r="536" spans="1:3" x14ac:dyDescent="0.25">
      <c r="A536">
        <v>934</v>
      </c>
      <c r="B536" t="s">
        <v>20</v>
      </c>
      <c r="C536">
        <v>105</v>
      </c>
    </row>
    <row r="537" spans="1:3" x14ac:dyDescent="0.25">
      <c r="A537">
        <v>935</v>
      </c>
      <c r="B537" t="s">
        <v>20</v>
      </c>
      <c r="C537">
        <v>132</v>
      </c>
    </row>
    <row r="538" spans="1:3" x14ac:dyDescent="0.25">
      <c r="A538">
        <v>938</v>
      </c>
      <c r="B538" t="s">
        <v>20</v>
      </c>
      <c r="C538">
        <v>96</v>
      </c>
    </row>
    <row r="539" spans="1:3" x14ac:dyDescent="0.25">
      <c r="A539">
        <v>943</v>
      </c>
      <c r="B539" t="s">
        <v>20</v>
      </c>
      <c r="C539">
        <v>114</v>
      </c>
    </row>
    <row r="540" spans="1:3" x14ac:dyDescent="0.25">
      <c r="A540">
        <v>949</v>
      </c>
      <c r="B540" t="s">
        <v>20</v>
      </c>
      <c r="C540">
        <v>203</v>
      </c>
    </row>
    <row r="541" spans="1:3" x14ac:dyDescent="0.25">
      <c r="A541">
        <v>951</v>
      </c>
      <c r="B541" t="s">
        <v>20</v>
      </c>
      <c r="C541">
        <v>1559</v>
      </c>
    </row>
    <row r="542" spans="1:3" x14ac:dyDescent="0.25">
      <c r="A542">
        <v>954</v>
      </c>
      <c r="B542" t="s">
        <v>20</v>
      </c>
      <c r="C542">
        <v>1548</v>
      </c>
    </row>
    <row r="543" spans="1:3" x14ac:dyDescent="0.25">
      <c r="A543">
        <v>955</v>
      </c>
      <c r="B543" t="s">
        <v>20</v>
      </c>
      <c r="C543">
        <v>80</v>
      </c>
    </row>
    <row r="544" spans="1:3" x14ac:dyDescent="0.25">
      <c r="A544">
        <v>957</v>
      </c>
      <c r="B544" t="s">
        <v>20</v>
      </c>
      <c r="C544">
        <v>131</v>
      </c>
    </row>
    <row r="545" spans="1:3" x14ac:dyDescent="0.25">
      <c r="A545">
        <v>958</v>
      </c>
      <c r="B545" t="s">
        <v>20</v>
      </c>
      <c r="C545">
        <v>112</v>
      </c>
    </row>
    <row r="546" spans="1:3" x14ac:dyDescent="0.25">
      <c r="A546">
        <v>961</v>
      </c>
      <c r="B546" t="s">
        <v>20</v>
      </c>
      <c r="C546">
        <v>155</v>
      </c>
    </row>
    <row r="547" spans="1:3" x14ac:dyDescent="0.25">
      <c r="A547">
        <v>962</v>
      </c>
      <c r="B547" t="s">
        <v>20</v>
      </c>
      <c r="C547">
        <v>266</v>
      </c>
    </row>
    <row r="548" spans="1:3" x14ac:dyDescent="0.25">
      <c r="A548">
        <v>964</v>
      </c>
      <c r="B548" t="s">
        <v>20</v>
      </c>
      <c r="C548">
        <v>155</v>
      </c>
    </row>
    <row r="549" spans="1:3" x14ac:dyDescent="0.25">
      <c r="A549">
        <v>965</v>
      </c>
      <c r="B549" t="s">
        <v>20</v>
      </c>
      <c r="C549">
        <v>207</v>
      </c>
    </row>
    <row r="550" spans="1:3" x14ac:dyDescent="0.25">
      <c r="A550">
        <v>966</v>
      </c>
      <c r="B550" t="s">
        <v>20</v>
      </c>
      <c r="C550">
        <v>245</v>
      </c>
    </row>
    <row r="551" spans="1:3" x14ac:dyDescent="0.25">
      <c r="A551">
        <v>967</v>
      </c>
      <c r="B551" t="s">
        <v>20</v>
      </c>
      <c r="C551">
        <v>1573</v>
      </c>
    </row>
    <row r="552" spans="1:3" x14ac:dyDescent="0.25">
      <c r="A552">
        <v>968</v>
      </c>
      <c r="B552" t="s">
        <v>20</v>
      </c>
      <c r="C552">
        <v>114</v>
      </c>
    </row>
    <row r="553" spans="1:3" x14ac:dyDescent="0.25">
      <c r="A553">
        <v>969</v>
      </c>
      <c r="B553" t="s">
        <v>20</v>
      </c>
      <c r="C553">
        <v>93</v>
      </c>
    </row>
    <row r="554" spans="1:3" x14ac:dyDescent="0.25">
      <c r="A554">
        <v>972</v>
      </c>
      <c r="B554" t="s">
        <v>20</v>
      </c>
      <c r="C554">
        <v>1681</v>
      </c>
    </row>
    <row r="555" spans="1:3" x14ac:dyDescent="0.25">
      <c r="A555">
        <v>974</v>
      </c>
      <c r="B555" t="s">
        <v>20</v>
      </c>
      <c r="C555">
        <v>32</v>
      </c>
    </row>
    <row r="556" spans="1:3" x14ac:dyDescent="0.25">
      <c r="A556">
        <v>975</v>
      </c>
      <c r="B556" t="s">
        <v>20</v>
      </c>
      <c r="C556">
        <v>135</v>
      </c>
    </row>
    <row r="557" spans="1:3" x14ac:dyDescent="0.25">
      <c r="A557">
        <v>976</v>
      </c>
      <c r="B557" t="s">
        <v>20</v>
      </c>
      <c r="C557">
        <v>140</v>
      </c>
    </row>
    <row r="558" spans="1:3" x14ac:dyDescent="0.25">
      <c r="A558">
        <v>978</v>
      </c>
      <c r="B558" t="s">
        <v>20</v>
      </c>
      <c r="C558">
        <v>92</v>
      </c>
    </row>
    <row r="559" spans="1:3" x14ac:dyDescent="0.25">
      <c r="A559">
        <v>979</v>
      </c>
      <c r="B559" t="s">
        <v>20</v>
      </c>
      <c r="C559">
        <v>1015</v>
      </c>
    </row>
    <row r="560" spans="1:3" x14ac:dyDescent="0.25">
      <c r="A560">
        <v>981</v>
      </c>
      <c r="B560" t="s">
        <v>20</v>
      </c>
      <c r="C560">
        <v>323</v>
      </c>
    </row>
    <row r="561" spans="1:3" x14ac:dyDescent="0.25">
      <c r="A561">
        <v>983</v>
      </c>
      <c r="B561" t="s">
        <v>20</v>
      </c>
      <c r="C561">
        <v>2326</v>
      </c>
    </row>
    <row r="562" spans="1:3" x14ac:dyDescent="0.25">
      <c r="A562">
        <v>984</v>
      </c>
      <c r="B562" t="s">
        <v>20</v>
      </c>
      <c r="C562">
        <v>381</v>
      </c>
    </row>
    <row r="563" spans="1:3" x14ac:dyDescent="0.25">
      <c r="A563">
        <v>987</v>
      </c>
      <c r="B563" t="s">
        <v>20</v>
      </c>
      <c r="C563">
        <v>480</v>
      </c>
    </row>
    <row r="564" spans="1:3" x14ac:dyDescent="0.25">
      <c r="A564">
        <v>989</v>
      </c>
      <c r="B564" t="s">
        <v>20</v>
      </c>
      <c r="C564">
        <v>226</v>
      </c>
    </row>
    <row r="565" spans="1:3" x14ac:dyDescent="0.25">
      <c r="A565">
        <v>991</v>
      </c>
      <c r="B565" t="s">
        <v>20</v>
      </c>
      <c r="C565">
        <v>241</v>
      </c>
    </row>
    <row r="566" spans="1:3" x14ac:dyDescent="0.25">
      <c r="A566">
        <v>992</v>
      </c>
      <c r="B566" t="s">
        <v>20</v>
      </c>
      <c r="C566">
        <v>132</v>
      </c>
    </row>
    <row r="567" spans="1:3" x14ac:dyDescent="0.25">
      <c r="A567">
        <v>995</v>
      </c>
      <c r="B567" t="s">
        <v>20</v>
      </c>
      <c r="C567">
        <v>2043</v>
      </c>
    </row>
    <row r="569" spans="1:3" x14ac:dyDescent="0.25">
      <c r="A569" t="s">
        <v>2102</v>
      </c>
      <c r="C569" s="12">
        <f>+AVERAGE(C3:C567)</f>
        <v>851.14690265486729</v>
      </c>
    </row>
    <row r="570" spans="1:3" x14ac:dyDescent="0.25">
      <c r="A570" t="s">
        <v>2103</v>
      </c>
      <c r="C570" s="12">
        <f>+MEDIAN(C3:C567)</f>
        <v>201</v>
      </c>
    </row>
    <row r="571" spans="1:3" x14ac:dyDescent="0.25">
      <c r="A571" t="s">
        <v>2104</v>
      </c>
      <c r="C571" s="12">
        <f>+MIN(C3:C567)</f>
        <v>16</v>
      </c>
    </row>
    <row r="572" spans="1:3" x14ac:dyDescent="0.25">
      <c r="A572" t="s">
        <v>2105</v>
      </c>
      <c r="C572" s="12">
        <f>+MAX(C3:C567)</f>
        <v>7295</v>
      </c>
    </row>
    <row r="573" spans="1:3" x14ac:dyDescent="0.25">
      <c r="A573" t="s">
        <v>2106</v>
      </c>
      <c r="C573" s="12">
        <f>+VAR(C3:C567)</f>
        <v>1606216.5936295739</v>
      </c>
    </row>
    <row r="574" spans="1:3" x14ac:dyDescent="0.25">
      <c r="A574" t="s">
        <v>2107</v>
      </c>
      <c r="C574" s="12">
        <f>+SQRT(C573)</f>
        <v>1267.366006183523</v>
      </c>
    </row>
  </sheetData>
  <sortState xmlns:xlrd2="http://schemas.microsoft.com/office/spreadsheetml/2017/richdata2" ref="A3:C931">
    <sortCondition ref="B3:B931"/>
  </sortState>
  <conditionalFormatting sqref="B3:B567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F3:F36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Subcategory</vt:lpstr>
      <vt:lpstr>Outcome by Date</vt:lpstr>
      <vt:lpstr>Bonus</vt:lpstr>
      <vt:lpstr>Stat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Rosenbleeth</cp:lastModifiedBy>
  <dcterms:created xsi:type="dcterms:W3CDTF">2021-09-29T18:52:28Z</dcterms:created>
  <dcterms:modified xsi:type="dcterms:W3CDTF">2022-12-27T17:51:57Z</dcterms:modified>
</cp:coreProperties>
</file>