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eries" state="visible" r:id="rId3"/>
    <sheet sheetId="2" name="InstAgents" state="visible" r:id="rId4"/>
    <sheet sheetId="3" name="DataAgents" state="visible" r:id="rId5"/>
    <sheet sheetId="4" name="Facilities" state="visible" r:id="rId6"/>
    <sheet sheetId="5" name="Arrays" state="visible" r:id="rId7"/>
    <sheet sheetId="6" name="Sites" state="visible" r:id="rId8"/>
    <sheet sheetId="7" name="Subsites" state="visible" r:id="rId9"/>
    <sheet sheetId="8" name="Nodes" state="visible" r:id="rId10"/>
    <sheet sheetId="9" name="NodeType" state="visible" r:id="rId11"/>
    <sheet sheetId="10" name="PlatformAgents" state="visible" r:id="rId12"/>
    <sheet sheetId="11" name="PlatformConfigTypes" state="visible" r:id="rId13"/>
    <sheet sheetId="12" name="CGPlatforms" state="visible" r:id="rId14"/>
  </sheets>
  <definedNames/>
  <calcPr/>
</workbook>
</file>

<file path=xl/sharedStrings.xml><?xml version="1.0" encoding="utf-8"?>
<sst xmlns="http://schemas.openxmlformats.org/spreadsheetml/2006/main" count="5240" uniqueCount="1557">
  <si>
    <t>Class Code</t>
  </si>
  <si>
    <t>Series</t>
  </si>
  <si>
    <t>Alan Class/Series (if different)</t>
  </si>
  <si>
    <t>Description</t>
  </si>
  <si>
    <t>Manufacturer/Model</t>
  </si>
  <si>
    <t>CGSN Instances</t>
  </si>
  <si>
    <t>EA Instances</t>
  </si>
  <si>
    <t>RSN Instances</t>
  </si>
  <si>
    <t>Deployment Location(s)</t>
  </si>
  <si>
    <t>IOS Complete Date</t>
  </si>
  <si>
    <t>Deployment Date</t>
  </si>
  <si>
    <t>Deployment Type (IA or DA)</t>
  </si>
  <si>
    <t>Driver Need Date</t>
  </si>
  <si>
    <t>IDD Complete Date</t>
  </si>
  <si>
    <t>Dataset Agent  Need Date</t>
  </si>
  <si>
    <t>SAF Alternative Name</t>
  </si>
  <si>
    <t>Name Extension</t>
  </si>
  <si>
    <t>First Availability</t>
  </si>
  <si>
    <t>Array</t>
  </si>
  <si>
    <t>Comment</t>
  </si>
  <si>
    <t>Check 5/3</t>
  </si>
  <si>
    <t>IA</t>
  </si>
  <si>
    <t>IA Code</t>
  </si>
  <si>
    <t>DA RT</t>
  </si>
  <si>
    <t>DA RT Code</t>
  </si>
  <si>
    <t>DA PR</t>
  </si>
  <si>
    <t>DA PR Code</t>
  </si>
  <si>
    <t>Connection</t>
  </si>
  <si>
    <t>Tier 1</t>
  </si>
  <si>
    <t>IA Pull Mode</t>
  </si>
  <si>
    <t>RT Data Full</t>
  </si>
  <si>
    <t>Size Per Sample</t>
  </si>
  <si>
    <t>Issues</t>
  </si>
  <si>
    <t>ADCPA</t>
  </si>
  <si>
    <t>M</t>
  </si>
  <si>
    <t>Velocity Profile Mobile Asset</t>
  </si>
  <si>
    <t>Teledyne RDI Explorer DVL 600 kHz</t>
  </si>
  <si>
    <t>N/A</t>
  </si>
  <si>
    <t>EA glider      Pioneer glider    </t>
  </si>
  <si>
    <t>2013-10   2013-11</t>
  </si>
  <si>
    <t>DA</t>
  </si>
  <si>
    <t>2013-10      2013-11</t>
  </si>
  <si>
    <t>Velocity Profiler (short range) for mobile assets</t>
  </si>
  <si>
    <t>No</t>
  </si>
  <si>
    <t>Indirect</t>
  </si>
  <si>
    <t>N</t>
  </si>
  <si>
    <t>Unassigned</t>
  </si>
  <si>
    <t>Pioneer AUV</t>
  </si>
  <si>
    <t>4Q-2014</t>
  </si>
  <si>
    <t>2014-10</t>
  </si>
  <si>
    <t>ADCPS</t>
  </si>
  <si>
    <t>I</t>
  </si>
  <si>
    <t>Velocity Profile Long Range</t>
  </si>
  <si>
    <t>Teledyne RDI Workhorse Long Ranger Monitor 75 kHz</t>
  </si>
  <si>
    <t>EA OSBP</t>
  </si>
  <si>
    <t>2013-07</t>
  </si>
  <si>
    <t>Velocity Profiler (long range)</t>
  </si>
  <si>
    <t>2013-08</t>
  </si>
  <si>
    <t>RS</t>
  </si>
  <si>
    <t>ok</t>
  </si>
  <si>
    <t>Yes</t>
  </si>
  <si>
    <t>ADCPS_I</t>
  </si>
  <si>
    <t>Direct</t>
  </si>
  <si>
    <t>J</t>
  </si>
  <si>
    <t>Teledyne RDI Workhorse Long Ranger Sentinel 75 kHz RS-232</t>
  </si>
  <si>
    <t>Pioneer OSSM Endurance WA OSSM</t>
  </si>
  <si>
    <t>2Q-2014  4Q-2014</t>
  </si>
  <si>
    <t>IA+DA</t>
  </si>
  <si>
    <t>TBD</t>
  </si>
  <si>
    <t>K</t>
  </si>
  <si>
    <t>Teledyne RDI Workhorse Long Ranger Monitor 75 kHz </t>
  </si>
  <si>
    <t>Hydrate Summit</t>
  </si>
  <si>
    <t>3Q-2014</t>
  </si>
  <si>
    <t>ADCPS_K</t>
  </si>
  <si>
    <t>L</t>
  </si>
  <si>
    <t>Teledyne RDI Workhorse Long Ranger Sentinel 75 kHz RS-422</t>
  </si>
  <si>
    <t>2+6</t>
  </si>
  <si>
    <t>Papa MFM Pioneer UOPM    AR/IR/SO MFM</t>
  </si>
  <si>
    <t>2013-07     2013-11  3Q-2014</t>
  </si>
  <si>
    <t>(5/1/2013)</t>
  </si>
  <si>
    <t>3Q-2014         2013-11       3Q-2015</t>
  </si>
  <si>
    <t>GP</t>
  </si>
  <si>
    <t>DART_ADCPS_L</t>
  </si>
  <si>
    <t>Teledyne RDI Workhorse Long Ranger Sentinel 75 kHz Inductive</t>
  </si>
  <si>
    <t>AR/IR/SO surface</t>
  </si>
  <si>
    <t>3Q-2015</t>
  </si>
  <si>
    <t>ADCPT</t>
  </si>
  <si>
    <t>A</t>
  </si>
  <si>
    <t>Velocity Profile Short Range</t>
  </si>
  <si>
    <t>Teledyne RDI Workhorse Sentinel 300/600 kHz </t>
  </si>
  <si>
    <t>EA OR+WA SHSM</t>
  </si>
  <si>
    <t>2Q-2015</t>
  </si>
  <si>
    <t>Velocity Profiler (short range)</t>
  </si>
  <si>
    <t>B</t>
  </si>
  <si>
    <t>Teledyne RDI Workhorse Sentinel 300 kHz</t>
  </si>
  <si>
    <t>EA OR SHBP</t>
  </si>
  <si>
    <t>ADCPT_B</t>
  </si>
  <si>
    <t>C</t>
  </si>
  <si>
    <t>Teledyne RDI Workhorse Sentinel 300/600 kHz (A IOS)</t>
  </si>
  <si>
    <t>EA OR+WA OSSM          EA WA SHSM</t>
  </si>
  <si>
    <t>4Q-2014    4Q-2014</t>
  </si>
  <si>
    <t>D</t>
  </si>
  <si>
    <t>Teledyne RDI Quartermaster Monitor 150 kHz/1500 m housing </t>
  </si>
  <si>
    <t>Axial+Slope Profilers</t>
  </si>
  <si>
    <t>ADCPT_DE</t>
  </si>
  <si>
    <t>E</t>
  </si>
  <si>
    <t>Teledyne RDI Quartermaster Monitor 150 kHz/6000 m housing </t>
  </si>
  <si>
    <t>F</t>
  </si>
  <si>
    <t>Teledyne RDI Workhorse Monitor 150 kHz</t>
  </si>
  <si>
    <t>Pioneer CNSM Pioneer ISSM</t>
  </si>
  <si>
    <t>2013-11         2Q-2014</t>
  </si>
  <si>
    <t>IA+DA          </t>
  </si>
  <si>
    <t>2Q-2014</t>
  </si>
  <si>
    <t>ADCPT_F</t>
  </si>
  <si>
    <t>Presence</t>
  </si>
  <si>
    <t>G</t>
  </si>
  <si>
    <t>Teledyne RDI Workhorse Monitor 150 kHz (inductive)</t>
  </si>
  <si>
    <t>Pioneer WFP</t>
  </si>
  <si>
    <t>2013-11</t>
  </si>
  <si>
    <t>Teledyne RDI Workhorse Sentinel 300/600 kHz with Wave Gauge Acquisition</t>
  </si>
  <si>
    <t>EA OR ISSM       EA WA ISSM</t>
  </si>
  <si>
    <t>2013-10          2Q-2014</t>
  </si>
  <si>
    <t>2013-10     2Q-2014</t>
  </si>
  <si>
    <t>BOTPT</t>
  </si>
  <si>
    <t>Bottom Pressure Tilt</t>
  </si>
  <si>
    <t>PMEL (non-commercial)</t>
  </si>
  <si>
    <t>Axial</t>
  </si>
  <si>
    <t>Bottom Pressure and Tilt</t>
  </si>
  <si>
    <t>driver late, may not get deployed</t>
  </si>
  <si>
    <t>BOTPT_A</t>
  </si>
  <si>
    <t>Needs 4+1 drivers/agents/stream sets</t>
  </si>
  <si>
    <t>CAMDS</t>
  </si>
  <si>
    <t>Camera Digital Still Strobe</t>
  </si>
  <si>
    <t>Kongsberg Custom w/pan/tilt and LED lighting-uncabled</t>
  </si>
  <si>
    <t>EA OR ISSM      EA WA ISSM      EA WA SHSM       EA WA OSSM</t>
  </si>
  <si>
    <t>4Q-2014      2Q-2015</t>
  </si>
  <si>
    <t>Digital Still Camera with Strobes</t>
  </si>
  <si>
    <t>CAMDS_A</t>
  </si>
  <si>
    <t>Kongsberg Custom w/ pan/tilt and LED lighting-cabled</t>
  </si>
  <si>
    <t>1+1</t>
  </si>
  <si>
    <t>Axial                    EA OSBP     Hydrate Summit                          EA SHBP</t>
  </si>
  <si>
    <t>2013-08    3Q-2014   3Q-2014</t>
  </si>
  <si>
    <t>CAMDS_B</t>
  </si>
  <si>
    <t>CAMHD</t>
  </si>
  <si>
    <t>Camera Digital Video HD</t>
  </si>
  <si>
    <t>SubC Control/ROS</t>
  </si>
  <si>
    <t>HD Digital Video Camera with Strobes</t>
  </si>
  <si>
    <t>CAMHD_A</t>
  </si>
  <si>
    <t>CTDAV</t>
  </si>
  <si>
    <t>CTD AUV</t>
  </si>
  <si>
    <t>CTDBP</t>
  </si>
  <si>
    <t>CTD Bottom Pumped</t>
  </si>
  <si>
    <t>Seabird 16plusV2/600 m housing/100 m strain gauge/5p pump</t>
  </si>
  <si>
    <t>1+8</t>
  </si>
  <si>
    <t>EA OR ISSM Pioneer CNSM    Pioneer surface            EA surface    </t>
  </si>
  <si>
    <t>2013-10 2013-11 2Q-2014        4Q-2014</t>
  </si>
  <si>
    <t>DA              IA             </t>
  </si>
  <si>
    <t>2013-10    2Q-2014</t>
  </si>
  <si>
    <t>CTD Pumped</t>
  </si>
  <si>
    <t>CTDBP_CDEF</t>
  </si>
  <si>
    <t>Seabird 16plusV2/600 m housing/350 m strain gauge/5p pump</t>
  </si>
  <si>
    <t>2013-11 2Q-2014</t>
  </si>
  <si>
    <t>Seabird 16plusV2/600 m housing/600 m strain gauge/5p pump</t>
  </si>
  <si>
    <t>Pioneer OSSM       EA OR OSSM</t>
  </si>
  <si>
    <t>2Q-2014    4Q-2014</t>
  </si>
  <si>
    <t>4Q-2014       2Q-2015</t>
  </si>
  <si>
    <t>Seabird 16plusV2/7000 m housing/100 m strain gauge/5t pump</t>
  </si>
  <si>
    <t>IR/AR/SO surface</t>
  </si>
  <si>
    <t>Seabird 16plusV2/600 m housing/130 m Digiquartz/5p pump + optode</t>
  </si>
  <si>
    <t>CTDBP_N</t>
  </si>
  <si>
    <t>O</t>
  </si>
  <si>
    <t>Seabird 16plusV2/600 m housing/680 m Digiquartz/5p pump + optode</t>
  </si>
  <si>
    <t>EA OR OSBP</t>
  </si>
  <si>
    <t>CTDBP_O</t>
  </si>
  <si>
    <t>CTDGV</t>
  </si>
  <si>
    <t>CTD Glider</t>
  </si>
  <si>
    <t>3+15</t>
  </si>
  <si>
    <t>3+3</t>
  </si>
  <si>
    <t>Papa                    EA                            Pioneer                     IR/AR/SO</t>
  </si>
  <si>
    <t>2013-07    2013-10   2013-11      3Q-2014</t>
  </si>
  <si>
    <t>2013-07       2013-10    2013-11      3Q-2014</t>
  </si>
  <si>
    <t>DART_CTDGV_M</t>
  </si>
  <si>
    <t>CTDMO</t>
  </si>
  <si>
    <t>CTD Mooring</t>
  </si>
  <si>
    <t>Seabird 371M/1000 m pressure sensor/inductive</t>
  </si>
  <si>
    <t>18+27</t>
  </si>
  <si>
    <t>Papa MFM         IR/AR/SO MFM</t>
  </si>
  <si>
    <t>2013-07   3Q-2014</t>
  </si>
  <si>
    <t>3Q-2014    2Q-2015</t>
  </si>
  <si>
    <t>CTD Mooring (Inductive)</t>
  </si>
  <si>
    <t>DART_CTDMO_GH</t>
  </si>
  <si>
    <t>H</t>
  </si>
  <si>
    <t>Seabird 371M/3500 m pressure sensor/inductive</t>
  </si>
  <si>
    <t>6+18</t>
  </si>
  <si>
    <t>2013-07     3Q-2014</t>
  </si>
  <si>
    <t>ok-confirm</t>
  </si>
  <si>
    <t>Q</t>
  </si>
  <si>
    <t>CTDMO_QR</t>
  </si>
  <si>
    <t>R</t>
  </si>
  <si>
    <t>CTDPF</t>
  </si>
  <si>
    <t>CTDPF-Aa</t>
  </si>
  <si>
    <t>CTD Profiler</t>
  </si>
  <si>
    <t>Seabird 16plusV2/600 m/19plusV2 firmware/Aandera optode</t>
  </si>
  <si>
    <t>2?</t>
  </si>
  <si>
    <t>4?</t>
  </si>
  <si>
    <t>Axial+Slope Profilers              EA OR OSHY    </t>
  </si>
  <si>
    <t>3Q-2014   </t>
  </si>
  <si>
    <t>CTDPF_AaB</t>
  </si>
  <si>
    <t>Ab</t>
  </si>
  <si>
    <t>CTDPF-Ab</t>
  </si>
  <si>
    <t>Seabird 16plusV2/600 m/ 19plusV2 firmware/SBE43 optode</t>
  </si>
  <si>
    <t>EA OR OSHY    Axial+Slope Profilers               </t>
  </si>
  <si>
    <t>3Q-2014     </t>
  </si>
  <si>
    <t>CTDPF_Ab</t>
  </si>
  <si>
    <t>Seabird 16plusV2/7000 m/19plusV2 firmware/Aandera optode</t>
  </si>
  <si>
    <t>CTDPF_C</t>
  </si>
  <si>
    <t>SBE-52MP</t>
  </si>
  <si>
    <t>Pioneer WFP      EA WFP    </t>
  </si>
  <si>
    <t>2013-11  2Q-2014</t>
  </si>
  <si>
    <t>2+5</t>
  </si>
  <si>
    <t>Papa                   Axial+Shelf Profiler IR/AR/SA HYPM EA OSHY                 </t>
  </si>
  <si>
    <t>2013-07 3Q-2014   </t>
  </si>
  <si>
    <t>DA              IA</t>
  </si>
  <si>
    <t>2013-07        3Q-2014</t>
  </si>
  <si>
    <t>DART_CTDPF_KL</t>
  </si>
  <si>
    <t>CTDPF-0</t>
  </si>
  <si>
    <t>unassigned</t>
  </si>
  <si>
    <t>1+6</t>
  </si>
  <si>
    <t>Papa  WFP              IR/AR/SO HYPM EA OSHY       Pioneer SPP</t>
  </si>
  <si>
    <t>2013-07 3Q-2014     4Q-2014</t>
  </si>
  <si>
    <t>DOFST</t>
  </si>
  <si>
    <t>Dissolved Oxygen Fast Response</t>
  </si>
  <si>
    <t>SBE-43</t>
  </si>
  <si>
    <t>Axial+Slope Profiler               EA OSHY      </t>
  </si>
  <si>
    <t>3Q-2014  </t>
  </si>
  <si>
    <t>IA </t>
  </si>
  <si>
    <t>DOFST_A</t>
  </si>
  <si>
    <t>DOFST-0</t>
  </si>
  <si>
    <t>EA+Pioneer SPP</t>
  </si>
  <si>
    <t>Pioneer WFP      EA WA WFP</t>
  </si>
  <si>
    <t>DOSTA</t>
  </si>
  <si>
    <t>Dissolved Oxygen Stable Response</t>
  </si>
  <si>
    <t>DOSTA_A</t>
  </si>
  <si>
    <t>Dissolved Oxygen Stable</t>
  </si>
  <si>
    <t>Aandera Optode 4831</t>
  </si>
  <si>
    <t>4+10</t>
  </si>
  <si>
    <t>3+11</t>
  </si>
  <si>
    <t>EA OSBP         Papa MFM                              EA OR ISSM      Pioneer CNSM           IR/AR/SO surface Axial+Slope Profilers                   EA surface</t>
  </si>
  <si>
    <t>2013-07 2013-07  2013-10 2013-11 3Q-2014     4Q-2014</t>
  </si>
  <si>
    <t>3Q-2014     2Q-2014      2Q-2015</t>
  </si>
  <si>
    <t>RS,GA</t>
  </si>
  <si>
    <t>2 different regimes!!!</t>
  </si>
  <si>
    <t>ok-GP,ok-RSN</t>
  </si>
  <si>
    <t>DOSTA_D</t>
  </si>
  <si>
    <t>DART_DOSTA_D</t>
  </si>
  <si>
    <t>Aandera Optode 4330</t>
  </si>
  <si>
    <t>Papa HYPM       IR/AR/SO HYPM</t>
  </si>
  <si>
    <t>DART_DOSTA_L</t>
  </si>
  <si>
    <t>6+12</t>
  </si>
  <si>
    <t>Papa gliders       EA gliders   Pioneer gliders Global gliders</t>
  </si>
  <si>
    <t>2013-07 2013-10   2013-11  3Q-2014</t>
  </si>
  <si>
    <t>DART_DOSTA_M</t>
  </si>
  <si>
    <t>postponed</t>
  </si>
  <si>
    <t>FDCHP</t>
  </si>
  <si>
    <t>0</t>
  </si>
  <si>
    <t>Direct Covariance Flux</t>
  </si>
  <si>
    <t>FDCHP_A</t>
  </si>
  <si>
    <t>Non-commercial</t>
  </si>
  <si>
    <t>Pioneer CNSM   IR/SO surface</t>
  </si>
  <si>
    <t>(1/1/2014)</t>
  </si>
  <si>
    <t>2Q-2014      3Q-2014</t>
  </si>
  <si>
    <t>2Q-2014      2Q-2015</t>
  </si>
  <si>
    <t>FDCLP</t>
  </si>
  <si>
    <t>Direct Covariance Flux (Low Power) - DEPRECATED</t>
  </si>
  <si>
    <t>FLOBN</t>
  </si>
  <si>
    <t>Benthic Flow</t>
  </si>
  <si>
    <t>UW (non-commercial)</t>
  </si>
  <si>
    <t>Hydrate</t>
  </si>
  <si>
    <t>2013-06</t>
  </si>
  <si>
    <t>Benthic Fluid Flow</t>
  </si>
  <si>
    <t>Post recovery</t>
  </si>
  <si>
    <t>None</t>
  </si>
  <si>
    <t>FLORD</t>
  </si>
  <si>
    <t>2-Wavelength Fluorometer</t>
  </si>
  <si>
    <t>FLORD_A</t>
  </si>
  <si>
    <t>Fluorometer Two Wavelength</t>
  </si>
  <si>
    <t>Wetlabs ECO Triplet-w</t>
  </si>
  <si>
    <t>Wetlabs FLBBRTD</t>
  </si>
  <si>
    <t>IR/Papa/AR/SO HYPM</t>
  </si>
  <si>
    <t>DART_FLORD_L</t>
  </si>
  <si>
    <t>Wetlabs ECO Triplet</t>
  </si>
  <si>
    <t>3+9</t>
  </si>
  <si>
    <t>Papa gliders           IR/AR/SO gliders</t>
  </si>
  <si>
    <t>2013-07 3Q-2014  </t>
  </si>
  <si>
    <t>DART_FLORD_M</t>
  </si>
  <si>
    <t>FLORD-0</t>
  </si>
  <si>
    <t>3Q-2014         2Q-2015</t>
  </si>
  <si>
    <t>FLORT</t>
  </si>
  <si>
    <t>Fluorometer Three Wavelength</t>
  </si>
  <si>
    <t>Wetlabs FLNUTRND+FLCDRTD</t>
  </si>
  <si>
    <t>3-Wavelength Fluorometer</t>
  </si>
  <si>
    <t>FLORT_A</t>
  </si>
  <si>
    <t>6+8</t>
  </si>
  <si>
    <t>Papa MFM         EA ISSM      Pioneer CNSM                Pioneer ISSM+OSSM              Global surface+MFM                EA SHSM+OSSM                      Axial+Slope Profilers</t>
  </si>
  <si>
    <t>2013-07  2013-10 2013-11 2Q-2014       3Q-2014        4Q-2014</t>
  </si>
  <si>
    <t>3Q-2014        2Q-2014      2Q-2015</t>
  </si>
  <si>
    <t>DART_FLORT_D</t>
  </si>
  <si>
    <t>FLORT-0</t>
  </si>
  <si>
    <t>EA/Pioneer SPP</t>
  </si>
  <si>
    <t>Pioneer WFP      EA WFP</t>
  </si>
  <si>
    <t>2013-11   2Q-2014</t>
  </si>
  <si>
    <t>2Q-2014     2Q-2015</t>
  </si>
  <si>
    <t>Wetlabs ECO Puck</t>
  </si>
  <si>
    <t>EA/Pioneer gliders</t>
  </si>
  <si>
    <t>HPIES</t>
  </si>
  <si>
    <t>Horizontal Electric Field/PIES</t>
  </si>
  <si>
    <t>UW/APL (non-commercial)</t>
  </si>
  <si>
    <t>Horizontal Electric Field, Pressure and Inverted Echo Sounder</t>
  </si>
  <si>
    <t>HPIES_A</t>
  </si>
  <si>
    <t>HYDBB</t>
  </si>
  <si>
    <t>Broadband Hydrophone Passive</t>
  </si>
  <si>
    <t>Ocean Sonics icListen HF</t>
  </si>
  <si>
    <t>EA OR OSBP      EA OR SHBP             Axial+Slope Profilers</t>
  </si>
  <si>
    <t>2013-07 3Q-2014</t>
  </si>
  <si>
    <t>Broadband Acoustic Receiver (Hydrophone)</t>
  </si>
  <si>
    <t>HYDBB_A_ORB</t>
  </si>
  <si>
    <t>HYDLF</t>
  </si>
  <si>
    <t>Low Frequency Hydrophone Passive</t>
  </si>
  <si>
    <t>High-Tech HTI-90-U</t>
  </si>
  <si>
    <t>Axial            Hydrate Summit</t>
  </si>
  <si>
    <t>2013-08       3Q-2014</t>
  </si>
  <si>
    <t>Low Frequency Broadband Acoustic Receiver (Hydrophone) on Seafloor</t>
  </si>
  <si>
    <t>HYDLF_A_ORB</t>
  </si>
  <si>
    <t>MASSP</t>
  </si>
  <si>
    <t>Mass Spectrometer</t>
  </si>
  <si>
    <t>Harvard University (non-commercial)</t>
  </si>
  <si>
    <t>Axial                   Hydrate Summit</t>
  </si>
  <si>
    <t>2013-08        3Q-2014</t>
  </si>
  <si>
    <t>MASSP_A</t>
  </si>
  <si>
    <t>METBK</t>
  </si>
  <si>
    <t>Bulk Meteorology (data logger connected to 7 sensor modules making 9 measurements)</t>
  </si>
  <si>
    <t>1+5</t>
  </si>
  <si>
    <t>Pioneer CNSM     Pioneer ISSM+OSSM              IR/AR/SO surface EA surface   </t>
  </si>
  <si>
    <t>(4/10/2013)</t>
  </si>
  <si>
    <t>2013-11 2Q-2014   3Q-2014     4Q-2014</t>
  </si>
  <si>
    <t>Bulk Meteorology Instrument Package</t>
  </si>
  <si>
    <t>METBK_A_CI</t>
  </si>
  <si>
    <t>MOPAK</t>
  </si>
  <si>
    <t>AX</t>
  </si>
  <si>
    <t>Motion Package</t>
  </si>
  <si>
    <t>Pioneer CNSM?</t>
  </si>
  <si>
    <t>2013-11?</t>
  </si>
  <si>
    <t>NUTNR</t>
  </si>
  <si>
    <t>Nutrient Nitrate</t>
  </si>
  <si>
    <t>Satlantic deep SUNA</t>
  </si>
  <si>
    <t>3Q-2014      4Q-2014</t>
  </si>
  <si>
    <t>Nitrate</t>
  </si>
  <si>
    <t>NUTNR_A</t>
  </si>
  <si>
    <t>Satlantic ISUS V3</t>
  </si>
  <si>
    <t>1+2</t>
  </si>
  <si>
    <t>EA ISSM      Pioneer CNSM        Pioneer ISSM+OSSM              EA SHSM+OSSM  </t>
  </si>
  <si>
    <t>2013-10  2013-11  3Q-2014      4Q-2014</t>
  </si>
  <si>
    <t>2013-10  2013-11     2Q-2014     2Q-2015  </t>
  </si>
  <si>
    <t>NUTNR_B_CI</t>
  </si>
  <si>
    <t>Satlantic SUNA</t>
  </si>
  <si>
    <t>NUTNR-0</t>
  </si>
  <si>
    <t>IR/Papa/AR/SO HYPM                 EA SPP               </t>
  </si>
  <si>
    <t>3Q-2014    4Q-2014</t>
  </si>
  <si>
    <t>OBSBB</t>
  </si>
  <si>
    <t>OBSBB/K-A</t>
  </si>
  <si>
    <t>Seismometer BB Triaxial Acceleration</t>
  </si>
  <si>
    <t>Guralp CMG-1T/CMG-5T</t>
  </si>
  <si>
    <t>4+1</t>
  </si>
  <si>
    <t>Slope               Axial                         Hydrate Summit         </t>
  </si>
  <si>
    <t>2013-06   2013-08         3Q-2014</t>
  </si>
  <si>
    <t>Broadband Ocean Bottom Seismometer</t>
  </si>
  <si>
    <t>OBSBB_ORB</t>
  </si>
  <si>
    <t>OBSBK</t>
  </si>
  <si>
    <t>OBSBK_ORB</t>
  </si>
  <si>
    <t>OBSSK</t>
  </si>
  <si>
    <t>Short-Period Ocean Bottom Seismometer</t>
  </si>
  <si>
    <t>OBSSP</t>
  </si>
  <si>
    <t>Seismometer Short Period</t>
  </si>
  <si>
    <t>Guralp custom</t>
  </si>
  <si>
    <t>5+3</t>
  </si>
  <si>
    <t>Axial             Hydrate Summit</t>
  </si>
  <si>
    <t>2013-08     3Q-2014</t>
  </si>
  <si>
    <t>OBSSP_ORB</t>
  </si>
  <si>
    <t>OPTAA</t>
  </si>
  <si>
    <t>Absorption Spectrophotometer</t>
  </si>
  <si>
    <t>OPATAA_A</t>
  </si>
  <si>
    <t>maybe 2013-08 according to Alan</t>
  </si>
  <si>
    <t>Optical Absorption</t>
  </si>
  <si>
    <t>Wet Labs AC-S deep w/pump</t>
  </si>
  <si>
    <t>EA OSBP           Axial+Slope Profilers              EA OSSM       </t>
  </si>
  <si>
    <t>2013-07    3Q-2014   4Q-2014</t>
  </si>
  <si>
    <t>OPTAA_CD</t>
  </si>
  <si>
    <t>Wet Labs AC-S w/pump</t>
  </si>
  <si>
    <t>2+9</t>
  </si>
  <si>
    <t>EA OSBP           EA ISSP       Pioneer CNSM            Axial+Slope Profilers              EA surface      </t>
  </si>
  <si>
    <t>2013-07  2013-10  2013-11  3Q-2014   4Q-2014</t>
  </si>
  <si>
    <t>2013-10      2Q-2014</t>
  </si>
  <si>
    <t>OPTAA-0</t>
  </si>
  <si>
    <t>1+3</t>
  </si>
  <si>
    <t>IR/Papa/AR/SO  HYPM          Pioneer SPP       EA SPP              </t>
  </si>
  <si>
    <t>OSMOI</t>
  </si>
  <si>
    <t>Osmotic Water Sampler</t>
  </si>
  <si>
    <t>TLR, Inc</t>
  </si>
  <si>
    <t>Hydrate            Axial</t>
  </si>
  <si>
    <t>2013-06   2013-08</t>
  </si>
  <si>
    <t>Osmosis-Based Water Sampler</t>
  </si>
  <si>
    <t>PARAD</t>
  </si>
  <si>
    <t>1</t>
  </si>
  <si>
    <t>Photosynthetically Available Radiation</t>
  </si>
  <si>
    <t>Photosynthetically Active Radiation</t>
  </si>
  <si>
    <t>Satlantic digital PAR</t>
  </si>
  <si>
    <t>Axial+Slope Profilers               EA OSHY      </t>
  </si>
  <si>
    <t>PARAD_A</t>
  </si>
  <si>
    <t>PARAD-0</t>
  </si>
  <si>
    <t>5+2</t>
  </si>
  <si>
    <t>Pioneer WFP       Pioneer/EA SPP  </t>
  </si>
  <si>
    <t>2013-11  4Q-2014</t>
  </si>
  <si>
    <t>2Q-2014    2Q-2015</t>
  </si>
  <si>
    <t>Biospherical QSP-2155</t>
  </si>
  <si>
    <t>EA gliders    Pioneer gliders</t>
  </si>
  <si>
    <t>2013-10    2013-11</t>
  </si>
  <si>
    <t>Biospherical QSP-2150</t>
  </si>
  <si>
    <t>PCO2A</t>
  </si>
  <si>
    <t>pCO2 Air-Sea</t>
  </si>
  <si>
    <t>Pro Oceanus PCO2-Pro</t>
  </si>
  <si>
    <t>Pioneer CNSM  Pioneer ISSP+OSSP               IR/AR/SO surface EA surface   </t>
  </si>
  <si>
    <t>2013-11   2Q-2014   3Q-2014  4Q-2014</t>
  </si>
  <si>
    <t>IA+DA            </t>
  </si>
  <si>
    <t>PCO2A_A</t>
  </si>
  <si>
    <t>PCO2W</t>
  </si>
  <si>
    <t>pCO2 Water</t>
  </si>
  <si>
    <t>Sunburst SAMI2 CO2</t>
  </si>
  <si>
    <t>Axial+Slope Profilers              EA OR OSHY   </t>
  </si>
  <si>
    <t>PCO2W_A</t>
  </si>
  <si>
    <t>Sunburst pCO2 pumped</t>
  </si>
  <si>
    <t>3+5</t>
  </si>
  <si>
    <t>EA OSBP            EA ISSM      Pioneer CNSM                          Pioneer surface      EA surface</t>
  </si>
  <si>
    <t>2013-07  2013-10  2013-11  2Q-2014     4Q-2014 </t>
  </si>
  <si>
    <t>PCO2W_B</t>
  </si>
  <si>
    <t>PCO2W-0</t>
  </si>
  <si>
    <t>Papa  HYPM                 IR/AR/SO  HYPM      EA SPP        Pioneer SPP   </t>
  </si>
  <si>
    <t>2013-07     3Q-2014   4Q-2014</t>
  </si>
  <si>
    <t>PHSEN</t>
  </si>
  <si>
    <t>pH Stable</t>
  </si>
  <si>
    <t>Sunburst SAMI2 pH</t>
  </si>
  <si>
    <t>(6/6/2013)</t>
  </si>
  <si>
    <t>Seawater pH</t>
  </si>
  <si>
    <t>PHSEN_ADE</t>
  </si>
  <si>
    <t>EA OSBP           EA ISSM      Pioneer CNSM                  Pioneer surface   EA SHBP+surface   </t>
  </si>
  <si>
    <t>2013-07  2013-10  2013-11 2Q-2014     3Q-2014</t>
  </si>
  <si>
    <t>2013-07  3Q-2014</t>
  </si>
  <si>
    <t>DART_PHSEN_F</t>
  </si>
  <si>
    <t>PPSDN</t>
  </si>
  <si>
    <t>DNA Particulate Sampler</t>
  </si>
  <si>
    <t>Particulate DNA Sampler</t>
  </si>
  <si>
    <t>PPSDN_A</t>
  </si>
  <si>
    <t>PRESF</t>
  </si>
  <si>
    <t>Seafloor Pressure</t>
  </si>
  <si>
    <t>Seabird 26plus/100 psia</t>
  </si>
  <si>
    <t>EA OR ISSM      EA WA ISSM</t>
  </si>
  <si>
    <t>2013-10  4Q-2014</t>
  </si>
  <si>
    <t>2013-10 </t>
  </si>
  <si>
    <t>PRESF_A</t>
  </si>
  <si>
    <t>Seabird 26plus/300 psia</t>
  </si>
  <si>
    <t>Pioneer CNSM       Pioneer ISSM      EA WA SHSM  </t>
  </si>
  <si>
    <t>2013-11  2Q-2014    4Q-2014</t>
  </si>
  <si>
    <t>PRESF_B_CI</t>
  </si>
  <si>
    <t>Seabird 26plus/1000 psia</t>
  </si>
  <si>
    <t>PREST</t>
  </si>
  <si>
    <t>Seafloor Pressure Tidal</t>
  </si>
  <si>
    <t>Seabird SBE-54/4000 m</t>
  </si>
  <si>
    <t>Slope               Axial</t>
  </si>
  <si>
    <t>2013-06  2013-08</t>
  </si>
  <si>
    <t>Tidal Seafloor Pressure</t>
  </si>
  <si>
    <t>PREST_AB</t>
  </si>
  <si>
    <t>Seabird SBE-54/1300 m</t>
  </si>
  <si>
    <t>RASFL</t>
  </si>
  <si>
    <t>Water Sample Trace H2S pH</t>
  </si>
  <si>
    <t>Hydrothermal Vent Fluid Interactive Sampler</t>
  </si>
  <si>
    <t>RASFL_A</t>
  </si>
  <si>
    <t>Will need 3 drivers</t>
  </si>
  <si>
    <t>SPKIR</t>
  </si>
  <si>
    <t>Spectral Irradiance</t>
  </si>
  <si>
    <t>Satlantic OCR507 ICSW w/ midrange shutter</t>
  </si>
  <si>
    <t>Axial+Slope Profilers               EA OSHY       </t>
  </si>
  <si>
    <t>3Q-2014 4Q-2014</t>
  </si>
  <si>
    <t>SPKIR_A</t>
  </si>
  <si>
    <t>EA ISSM      Pioneer CNSM           Pioneer ISSM+OSSM              EA surface</t>
  </si>
  <si>
    <t>2013-10  2013-11  2Q-2014       4Q-2014</t>
  </si>
  <si>
    <t>SPKIR_B_CI</t>
  </si>
  <si>
    <t>SPKIR-0</t>
  </si>
  <si>
    <t>IR/Papa/AR/SO HYPM               EA/Pioneer SPP            </t>
  </si>
  <si>
    <t>DA </t>
  </si>
  <si>
    <t>THSPH</t>
  </si>
  <si>
    <t>High Temperature H2 H2S pH</t>
  </si>
  <si>
    <t>U Minn (non-commercial)</t>
  </si>
  <si>
    <t>Hydrothermal Vent Fluid In-situ Chemistry</t>
  </si>
  <si>
    <t>2014-06</t>
  </si>
  <si>
    <t>deferred</t>
  </si>
  <si>
    <t>THSPH_A</t>
  </si>
  <si>
    <t>TMPSF</t>
  </si>
  <si>
    <t>Seafloor Temperature Array</t>
  </si>
  <si>
    <t>RBR Global XR-420 custom</t>
  </si>
  <si>
    <t>Diffuse Vent Fluid 3-D Temperature Array</t>
  </si>
  <si>
    <t>TMPSF_A</t>
  </si>
  <si>
    <t>TRHPH</t>
  </si>
  <si>
    <t>High Temperature/Resistivity</t>
  </si>
  <si>
    <t>Hydrothermal Vent Fluid Temperature and Resistivity</t>
  </si>
  <si>
    <t>TRHPH_A</t>
  </si>
  <si>
    <t>VADCP</t>
  </si>
  <si>
    <t>Velocity Profile 50 m Turbid</t>
  </si>
  <si>
    <t>Teledyne RDI Workhorse Sentinel Custom</t>
  </si>
  <si>
    <t>5-Beam, 600 kHz Acoustic Doppler Current Profiler (= 50 m range)</t>
  </si>
  <si>
    <t>VADCP_A</t>
  </si>
  <si>
    <t>VEL3D</t>
  </si>
  <si>
    <t>Point 3D Velocity Turbid</t>
  </si>
  <si>
    <t>Axial+Slope Profilers               EA OSHY     </t>
  </si>
  <si>
    <t>3Q-2014        4Q-2014</t>
  </si>
  <si>
    <t>3-D Single Point Velocity Meter</t>
  </si>
  <si>
    <t>VEL3D_A</t>
  </si>
  <si>
    <t>Nobska MAVS-4</t>
  </si>
  <si>
    <t>2013-08      3Q-2014</t>
  </si>
  <si>
    <t>VEL3D_B</t>
  </si>
  <si>
    <t>Nortek AS Vector</t>
  </si>
  <si>
    <t>EA OSBP           EA SHBP </t>
  </si>
  <si>
    <t>VEL3D_CD</t>
  </si>
  <si>
    <t>1+4</t>
  </si>
  <si>
    <t>EA OR ISSM            EA SHSM+OSSM</t>
  </si>
  <si>
    <t>Nortek Aquadopp</t>
  </si>
  <si>
    <t>EA WA OSPM</t>
  </si>
  <si>
    <t>VEL3D-0</t>
  </si>
  <si>
    <t>5+9</t>
  </si>
  <si>
    <t>2+2</t>
  </si>
  <si>
    <t>Papa HYPM         IR/AR/SO HYPM              EA+Pioneer SPP        </t>
  </si>
  <si>
    <t>2013-07  3Q-2014    4Q-2014</t>
  </si>
  <si>
    <t>DART_VEL3D_L</t>
  </si>
  <si>
    <t>VELPT</t>
  </si>
  <si>
    <t>Point Velocity 3D Turbid</t>
  </si>
  <si>
    <t>Nortek AS Aquadopp 300 m</t>
  </si>
  <si>
    <t>2+10</t>
  </si>
  <si>
    <t>EA OR ISSM   Pioneer CNSM                Pioneer ISSM+OSSM               IR/AR/SO surface</t>
  </si>
  <si>
    <t>2013-10    2013-11   2Q-2014     3Q-2014</t>
  </si>
  <si>
    <t>2013-10       2Q-2014     2Q-2015</t>
  </si>
  <si>
    <t>Single Point Velocity Meter</t>
  </si>
  <si>
    <t>VELPT_A_CI</t>
  </si>
  <si>
    <t>Nortek AS Aquadopp 3000 m</t>
  </si>
  <si>
    <t>Pioneer OSSM</t>
  </si>
  <si>
    <t>Nortek AS Aquadopp shallow profiler</t>
  </si>
  <si>
    <t>WAVSS</t>
  </si>
  <si>
    <t>Wave Spectra Surface</t>
  </si>
  <si>
    <t>Axis Triaxys</t>
  </si>
  <si>
    <t>Pioneer CNSM        IR/AR/SO surface EA OSSM+SHSM</t>
  </si>
  <si>
    <t>2013-11  3Q-2014    4Q-2014</t>
  </si>
  <si>
    <t>Surface Wave Spectra</t>
  </si>
  <si>
    <t>WAVSS_A_CI</t>
  </si>
  <si>
    <t>ZPLSC</t>
  </si>
  <si>
    <t>Bio-acoustic Sonar (Coastal)</t>
  </si>
  <si>
    <t>Zooplankton Sonar Coastal</t>
  </si>
  <si>
    <t>EA SHBP+OSHY</t>
  </si>
  <si>
    <t>ZPLSC_B</t>
  </si>
  <si>
    <t>EA ISSM+SHSM  Pioneer ISSM+CNSM+OSSM</t>
  </si>
  <si>
    <t>ZPLSC_C_CI</t>
  </si>
  <si>
    <t>ZPLSG</t>
  </si>
  <si>
    <t>Zooplankton Sonar Global</t>
  </si>
  <si>
    <t>Global HYPM</t>
  </si>
  <si>
    <t>Bio-acoustic Sonar (Global)</t>
  </si>
  <si>
    <t>DART_ZPLSG_A</t>
  </si>
  <si>
    <t>Agent Code</t>
  </si>
  <si>
    <t>Instrument</t>
  </si>
  <si>
    <t>2013-06 Slope</t>
  </si>
  <si>
    <t>2013-07 EA</t>
  </si>
  <si>
    <t>2013-08 Axial</t>
  </si>
  <si>
    <t>2013-10 EA</t>
  </si>
  <si>
    <t>2013-11 Pioneer</t>
  </si>
  <si>
    <t>Developer</t>
  </si>
  <si>
    <t>Active</t>
  </si>
  <si>
    <t>Present</t>
  </si>
  <si>
    <t>Parent IA</t>
  </si>
  <si>
    <t>Comments</t>
  </si>
  <si>
    <t>ADCPS-I</t>
  </si>
  <si>
    <t>Unwin </t>
  </si>
  <si>
    <t>ADCPS_J</t>
  </si>
  <si>
    <t>ADCPS-J</t>
  </si>
  <si>
    <t>ADCPS-K</t>
  </si>
  <si>
    <t>ADCPS_N</t>
  </si>
  <si>
    <t>ADCPS-N</t>
  </si>
  <si>
    <t>ADCPT_A</t>
  </si>
  <si>
    <t>ADCPT-A</t>
  </si>
  <si>
    <t>ADCPT-B</t>
  </si>
  <si>
    <t>ADCPT_C</t>
  </si>
  <si>
    <t>ADCPT-C</t>
  </si>
  <si>
    <t>ADCPT-D,E</t>
  </si>
  <si>
    <t>ADCPT-F</t>
  </si>
  <si>
    <t>BOTPT-DL</t>
  </si>
  <si>
    <t>Everett </t>
  </si>
  <si>
    <t>Bottom Pressure/Tilt-Data Logger</t>
  </si>
  <si>
    <t>BOTPT_A_I1</t>
  </si>
  <si>
    <t>BOTPT-I1</t>
  </si>
  <si>
    <t>Bottom Pressure Tilt-Nano</t>
  </si>
  <si>
    <t>BOTPT_A_I2</t>
  </si>
  <si>
    <t>BOTPT-I2</t>
  </si>
  <si>
    <t>Bottom Pressure/Tilt-Lily</t>
  </si>
  <si>
    <t>BOTPT_A_I3</t>
  </si>
  <si>
    <t>BOTPT-I3</t>
  </si>
  <si>
    <t>Bottom Pressure/Tilt-Iris</t>
  </si>
  <si>
    <t>BOTPT_A_I4</t>
  </si>
  <si>
    <t>BOTPT-I4</t>
  </si>
  <si>
    <t>Bottom Pressure/Tilt-Heat</t>
  </si>
  <si>
    <t>CAMDS-A</t>
  </si>
  <si>
    <t>New2</t>
  </si>
  <si>
    <t>CAMDS-B</t>
  </si>
  <si>
    <t>CAMDS_C</t>
  </si>
  <si>
    <t>(CAMDS-C)</t>
  </si>
  <si>
    <t>CTDBP-C,D,E,F</t>
  </si>
  <si>
    <t>CTDBP-N</t>
  </si>
  <si>
    <t>Bollenbacher</t>
  </si>
  <si>
    <t>CTDBP-O</t>
  </si>
  <si>
    <t>CTDMO-Q,R</t>
  </si>
  <si>
    <t>New1</t>
  </si>
  <si>
    <t>CTDPF-Aa,B</t>
  </si>
  <si>
    <t>CTDPF_L</t>
  </si>
  <si>
    <t>CTDPF-L</t>
  </si>
  <si>
    <t>New5</t>
  </si>
  <si>
    <t>D1000</t>
  </si>
  <si>
    <t>New1,New8</t>
  </si>
  <si>
    <t>thermistors with RASFL/PPSDN</t>
  </si>
  <si>
    <t>DOFST-A</t>
  </si>
  <si>
    <t>DOFST_0</t>
  </si>
  <si>
    <t>(DOFST-0)</t>
  </si>
  <si>
    <t>DOSTA-D</t>
  </si>
  <si>
    <t>New4</t>
  </si>
  <si>
    <t>FDCHP-A</t>
  </si>
  <si>
    <t>New7</t>
  </si>
  <si>
    <t>FLORD_D</t>
  </si>
  <si>
    <t>FLORD-D</t>
  </si>
  <si>
    <t>FLORT-A</t>
  </si>
  <si>
    <t>FLORT_D</t>
  </si>
  <si>
    <t>FLORT-D</t>
  </si>
  <si>
    <t>ORB </t>
  </si>
  <si>
    <t>HYDLF-A</t>
  </si>
  <si>
    <t>MASSP-A</t>
  </si>
  <si>
    <t>New6</t>
  </si>
  <si>
    <t>NUTNR-A</t>
  </si>
  <si>
    <t>NUTNR-B</t>
  </si>
  <si>
    <t>OBSBB/K</t>
  </si>
  <si>
    <t>OPTAA-C,D</t>
  </si>
  <si>
    <t>Bollenbacher </t>
  </si>
  <si>
    <t>PARAD-A</t>
  </si>
  <si>
    <t>PCO2A-A</t>
  </si>
  <si>
    <t>PCO2W-A</t>
  </si>
  <si>
    <t>Center</t>
  </si>
  <si>
    <t>PCO2W-B</t>
  </si>
  <si>
    <t>Center </t>
  </si>
  <si>
    <t>PHSEN-A,D,E</t>
  </si>
  <si>
    <t>PHSEN_D</t>
  </si>
  <si>
    <t>PPSDN-A</t>
  </si>
  <si>
    <t>New1, New8</t>
  </si>
  <si>
    <t>PRESF-B,C</t>
  </si>
  <si>
    <t>PREST-A,B</t>
  </si>
  <si>
    <t>PREST_B</t>
  </si>
  <si>
    <t>RASFL-A</t>
  </si>
  <si>
    <t>SPKIR-A,B</t>
  </si>
  <si>
    <t>New3</t>
  </si>
  <si>
    <t>VADCP-A</t>
  </si>
  <si>
    <t>VEL3D-A</t>
  </si>
  <si>
    <t>VEL3D-B</t>
  </si>
  <si>
    <t>VEL3D-C,D</t>
  </si>
  <si>
    <t>VELPT-A,B</t>
  </si>
  <si>
    <t>VELPT_D</t>
  </si>
  <si>
    <t>VELPT-D</t>
  </si>
  <si>
    <t>WAVSS-A</t>
  </si>
  <si>
    <t>ZPLSC_A</t>
  </si>
  <si>
    <t>ZPLSC-A</t>
  </si>
  <si>
    <t>ZPLSC-B</t>
  </si>
  <si>
    <t>Instrument Class/Series</t>
  </si>
  <si>
    <t>2013-06 Hydrate</t>
  </si>
  <si>
    <t>2013-07 Papa</t>
  </si>
  <si>
    <t>ACDPA-M</t>
  </si>
  <si>
    <t>DART_ACDPA_M</t>
  </si>
  <si>
    <t>ADCPA-N</t>
  </si>
  <si>
    <t>DART_ADCPA_N</t>
  </si>
  <si>
    <t>DART_ADCPS_J</t>
  </si>
  <si>
    <t>ADCPS-L</t>
  </si>
  <si>
    <t>DART_ADCPS_N</t>
  </si>
  <si>
    <t>DART_ADCPT_A</t>
  </si>
  <si>
    <t>DART_ADCPT_C</t>
  </si>
  <si>
    <t>DART_ADCPT_F</t>
  </si>
  <si>
    <t>ADCPT-G</t>
  </si>
  <si>
    <t>DART_ADCPT_G</t>
  </si>
  <si>
    <t>ADCPT-M</t>
  </si>
  <si>
    <t>DART_ADCPT_M</t>
  </si>
  <si>
    <t>DART_CAMDS_A</t>
  </si>
  <si>
    <t>CTDAV-N</t>
  </si>
  <si>
    <t>DART_CTDAV_N</t>
  </si>
  <si>
    <t>CTDBP-C</t>
  </si>
  <si>
    <t>DART_CTDBP_C</t>
  </si>
  <si>
    <t>CTDBP-D</t>
  </si>
  <si>
    <t>DART_CTDBP_D</t>
  </si>
  <si>
    <t>CTDBP-E</t>
  </si>
  <si>
    <t>DART_CTDBP_E</t>
  </si>
  <si>
    <t>CTDBP-F</t>
  </si>
  <si>
    <t>DART_CTDBP_F</t>
  </si>
  <si>
    <t>CTDGV-M</t>
  </si>
  <si>
    <t>CTDMO-G,H</t>
  </si>
  <si>
    <t>DART_CTDMO_QR</t>
  </si>
  <si>
    <t>CTDPF-K,L</t>
  </si>
  <si>
    <t>(CTDPF-0)</t>
  </si>
  <si>
    <t>DOFST-K</t>
  </si>
  <si>
    <t>DART_DOFST_K</t>
  </si>
  <si>
    <t>DOSTA-L</t>
  </si>
  <si>
    <t>DOSTA-M</t>
  </si>
  <si>
    <t>DOSTA-N</t>
  </si>
  <si>
    <t>DART_DOSTA_N</t>
  </si>
  <si>
    <t>DART_FDCHP_A</t>
  </si>
  <si>
    <t>FLOBN-A</t>
  </si>
  <si>
    <t>DART_FLOBN_A</t>
  </si>
  <si>
    <t>FLORD-L</t>
  </si>
  <si>
    <t>FLORD-M</t>
  </si>
  <si>
    <t>(FLORD-0)</t>
  </si>
  <si>
    <t>FLORT-K</t>
  </si>
  <si>
    <t>DART_FLORT_K</t>
  </si>
  <si>
    <t>FLORT-M</t>
  </si>
  <si>
    <t>DART_FLORT_M</t>
  </si>
  <si>
    <t>(FLORT-0)</t>
  </si>
  <si>
    <t>DART_METBK</t>
  </si>
  <si>
    <t>DART_MOPAK</t>
  </si>
  <si>
    <t>DART_NUTNR_B</t>
  </si>
  <si>
    <t>NUTNR-N</t>
  </si>
  <si>
    <t>DART_NUTNR_N</t>
  </si>
  <si>
    <t>(NUTNR-0)</t>
  </si>
  <si>
    <t>OPTAA-C</t>
  </si>
  <si>
    <t>DART_OPTAA_C</t>
  </si>
  <si>
    <t>OPTAA-D</t>
  </si>
  <si>
    <t>DART_OPTAA_D</t>
  </si>
  <si>
    <t>OSMOI-A</t>
  </si>
  <si>
    <t>DART_OSMOI_A</t>
  </si>
  <si>
    <t>PARAD-M</t>
  </si>
  <si>
    <t>DART_PARAD_M</t>
  </si>
  <si>
    <t>PARAD-N</t>
  </si>
  <si>
    <t>DART_PARAD_N</t>
  </si>
  <si>
    <t>(PARAD-0)</t>
  </si>
  <si>
    <t>DART_PCO2A</t>
  </si>
  <si>
    <t>DART_PCO2W_B</t>
  </si>
  <si>
    <t>(PCO2W-0)</t>
  </si>
  <si>
    <t>PHSEN-D</t>
  </si>
  <si>
    <t>DART_PHSEN_D</t>
  </si>
  <si>
    <t>PHSEN-E</t>
  </si>
  <si>
    <t>DART_PHSEN_E</t>
  </si>
  <si>
    <t>PHSEN-F</t>
  </si>
  <si>
    <t>PRESF-A</t>
  </si>
  <si>
    <t>DART_PRESF_A</t>
  </si>
  <si>
    <t>PRESF-B</t>
  </si>
  <si>
    <t>DART_PRESF_B</t>
  </si>
  <si>
    <t>PRESF-C</t>
  </si>
  <si>
    <t>DART_PRESF_C</t>
  </si>
  <si>
    <t>SPKIR-B</t>
  </si>
  <si>
    <t>DART_SPKIR_B</t>
  </si>
  <si>
    <t>(SPKIR-0)</t>
  </si>
  <si>
    <t>VEL3D-D</t>
  </si>
  <si>
    <t>DART_VEL3D_D</t>
  </si>
  <si>
    <t>VEL3D-K</t>
  </si>
  <si>
    <t>DART_VEL3D_K</t>
  </si>
  <si>
    <t>(VEL3D-0)</t>
  </si>
  <si>
    <t>VELPT-A</t>
  </si>
  <si>
    <t>DART_VELPT_A</t>
  </si>
  <si>
    <t>ZPLSC-C</t>
  </si>
  <si>
    <t>DART_ZPLSC_C</t>
  </si>
  <si>
    <t>ZPLSG-A</t>
  </si>
  <si>
    <t>Code</t>
  </si>
  <si>
    <t>Name</t>
  </si>
  <si>
    <t>Institution</t>
  </si>
  <si>
    <t>CG</t>
  </si>
  <si>
    <t>Coastal_Global_Arrays</t>
  </si>
  <si>
    <t>Marine Infrastructure managed by CGSN Marine IO</t>
  </si>
  <si>
    <t>Woods Hole Oceanographic Institution</t>
  </si>
  <si>
    <t>EA</t>
  </si>
  <si>
    <t>Endurance_Array</t>
  </si>
  <si>
    <t>Marine Infrastructure managed by EA Marine IO</t>
  </si>
  <si>
    <t>Oregon State University Institution</t>
  </si>
  <si>
    <t>RSN</t>
  </si>
  <si>
    <t>Regional_Scale_Nodes</t>
  </si>
  <si>
    <t>Marine Infrastructure managed by RSN Marine IO</t>
  </si>
  <si>
    <t>Univ. of Washington</t>
  </si>
  <si>
    <t>Reference ID</t>
  </si>
  <si>
    <t>SAF Name</t>
  </si>
  <si>
    <t>Composite Name</t>
  </si>
  <si>
    <t>Lead IO</t>
  </si>
  <si>
    <t>CE</t>
  </si>
  <si>
    <t>Endurance Array</t>
  </si>
  <si>
    <t>Coastal Endurance</t>
  </si>
  <si>
    <t>Endurance</t>
  </si>
  <si>
    <t>CP</t>
  </si>
  <si>
    <t>Pioneer Array</t>
  </si>
  <si>
    <t>Coastal Pioneer</t>
  </si>
  <si>
    <t>Pioneer</t>
  </si>
  <si>
    <t>GA</t>
  </si>
  <si>
    <t>Global Argentine Basin</t>
  </si>
  <si>
    <t>Argentine Basin</t>
  </si>
  <si>
    <t>GI</t>
  </si>
  <si>
    <t>Global Irminger Sea</t>
  </si>
  <si>
    <t>Irminger Sea</t>
  </si>
  <si>
    <t>Global Station Papa</t>
  </si>
  <si>
    <t>Station Papa</t>
  </si>
  <si>
    <t>GS</t>
  </si>
  <si>
    <t>Global Southern Ocean</t>
  </si>
  <si>
    <t>Southern Ocean</t>
  </si>
  <si>
    <t>Regional</t>
  </si>
  <si>
    <t>Array Name</t>
  </si>
  <si>
    <t>Array Short Name</t>
  </si>
  <si>
    <t>Full Name</t>
  </si>
  <si>
    <t>Change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</si>
  <si>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</si>
  <si>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</si>
  <si>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</si>
  <si>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</si>
  <si>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</si>
  <si>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</si>
  <si>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</si>
  <si>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</si>
  <si>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</si>
  <si>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</si>
  <si>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</si>
  <si>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</si>
  <si>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</si>
  <si>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</si>
  <si>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</si>
  <si>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Pioneer Central</t>
  </si>
  <si>
    <t>CP02</t>
  </si>
  <si>
    <t>Pioneer Profilers Moorings Only</t>
  </si>
  <si>
    <t>CP03</t>
  </si>
  <si>
    <t>Pioneer Inshore</t>
  </si>
  <si>
    <t>CP04</t>
  </si>
  <si>
    <t>Pioneer Offshore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</si>
  <si>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</si>
  <si>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</si>
  <si>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</si>
  <si>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</si>
  <si>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</si>
  <si>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</si>
  <si>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</si>
  <si>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</si>
  <si>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</si>
  <si>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</si>
  <si>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</si>
  <si>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</si>
  <si>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</si>
  <si>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</si>
  <si>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</si>
  <si>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</si>
  <si>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</si>
  <si>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</si>
  <si>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</si>
  <si>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</si>
  <si>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</si>
  <si>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</si>
  <si>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</si>
  <si>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</si>
  <si>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</si>
  <si>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</si>
  <si>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</si>
  <si>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</si>
  <si>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</si>
  <si>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</si>
  <si>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</si>
  <si>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</si>
  <si>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RS00</t>
  </si>
  <si>
    <t>Pacific City</t>
  </si>
  <si>
    <t>NEW</t>
  </si>
  <si>
    <t>RS01</t>
  </si>
  <si>
    <t>Hydrate Ridge</t>
  </si>
  <si>
    <t>Continental Margin</t>
  </si>
  <si>
    <t>RS03</t>
  </si>
  <si>
    <t>RS05</t>
  </si>
  <si>
    <t>Mid Plate</t>
  </si>
  <si>
    <t>Suffix</t>
  </si>
  <si>
    <t>Prefix</t>
  </si>
  <si>
    <t>Site Name</t>
  </si>
  <si>
    <t>Local Name</t>
  </si>
  <si>
    <t>lat_north</t>
  </si>
  <si>
    <t>lat_south</t>
  </si>
  <si>
    <t>lon_west</t>
  </si>
  <si>
    <t>lon_east</t>
  </si>
  <si>
    <t>depth_min</t>
  </si>
  <si>
    <t>depth_max</t>
  </si>
  <si>
    <t>CE01ISSM</t>
  </si>
  <si>
    <t>ISSM</t>
  </si>
  <si>
    <t>01</t>
  </si>
  <si>
    <t>Endurance OR Inshore Surface Mooring </t>
  </si>
  <si>
    <t>Oregon Inshore</t>
  </si>
  <si>
    <t>CE01ISSP</t>
  </si>
  <si>
    <t>ISSP</t>
  </si>
  <si>
    <t>Endurance OR Inshore Surface Piercing Profiler Mooring</t>
  </si>
  <si>
    <t>CE02SHBP</t>
  </si>
  <si>
    <t>SHBP</t>
  </si>
  <si>
    <t>02</t>
  </si>
  <si>
    <t>Endurance OR Shelf Benthic Pkg</t>
  </si>
  <si>
    <t>Oregon Shelf</t>
  </si>
  <si>
    <t>CE02SHSM</t>
  </si>
  <si>
    <t>SHSM</t>
  </si>
  <si>
    <t>Endurance OR Shelf Surface Mooring</t>
  </si>
  <si>
    <t>CE02SHSP</t>
  </si>
  <si>
    <t>SHSP</t>
  </si>
  <si>
    <t>Endurance OR Shelf Surface Piercing Profiler Mooring</t>
  </si>
  <si>
    <t>CE04OSBP</t>
  </si>
  <si>
    <t>OSBP</t>
  </si>
  <si>
    <t>04</t>
  </si>
  <si>
    <t>Endurance OR Offshore Benthic Pkg</t>
  </si>
  <si>
    <t>Oregon Offshore</t>
  </si>
  <si>
    <t>CE04OSHY</t>
  </si>
  <si>
    <t>OSHY</t>
  </si>
  <si>
    <t>Endurance OR Offshore Hybrid Profiler Mooring</t>
  </si>
  <si>
    <t>CE04OSSM</t>
  </si>
  <si>
    <t>OSSM</t>
  </si>
  <si>
    <t>Endurance OR Offshore Surface Mooring</t>
  </si>
  <si>
    <t>CE05MOAS</t>
  </si>
  <si>
    <t>MOAS</t>
  </si>
  <si>
    <t>05</t>
  </si>
  <si>
    <t>Endurance Mobile Assets</t>
  </si>
  <si>
    <t>Mobile Assets</t>
  </si>
  <si>
    <t>CE06ISSM</t>
  </si>
  <si>
    <t>06</t>
  </si>
  <si>
    <t>Endurance WA Inshore Surface Mooring </t>
  </si>
  <si>
    <t>Washington Inshore</t>
  </si>
  <si>
    <t>CE06ISSP</t>
  </si>
  <si>
    <t>Endurance WA Inshore Surface Piercing Profiler Mooring</t>
  </si>
  <si>
    <t>CE07SHSM</t>
  </si>
  <si>
    <t>07</t>
  </si>
  <si>
    <t>Endurance WA Shelf Surface Mooring</t>
  </si>
  <si>
    <t>Washington Shelf</t>
  </si>
  <si>
    <t>CE07SHSP</t>
  </si>
  <si>
    <t>Endurance WA Shelf Surface Piercing Profiler Mooring</t>
  </si>
  <si>
    <t>CE09OSPM</t>
  </si>
  <si>
    <t>OSPM</t>
  </si>
  <si>
    <t>09</t>
  </si>
  <si>
    <t>Endurance WA Offshore Profiler Mooring</t>
  </si>
  <si>
    <t>Washington Offshore</t>
  </si>
  <si>
    <t>CE09OSSM</t>
  </si>
  <si>
    <t>Endurance WA Offshore Surface Mooring</t>
  </si>
  <si>
    <t>CP01CNSM</t>
  </si>
  <si>
    <t>CNSM</t>
  </si>
  <si>
    <t>Pioneer Central Surface Mooring</t>
  </si>
  <si>
    <t>Central</t>
  </si>
  <si>
    <t>CP01CNSP</t>
  </si>
  <si>
    <t>CNSP</t>
  </si>
  <si>
    <t>Pioneer Central Surface-Piercing Profiler Mooring</t>
  </si>
  <si>
    <t>CP02PMCI</t>
  </si>
  <si>
    <t>PMCI</t>
  </si>
  <si>
    <t>Pioneer Central Inshore Profiler Mooring</t>
  </si>
  <si>
    <t>Central Inshore</t>
  </si>
  <si>
    <t>CP02PMCO</t>
  </si>
  <si>
    <t>PMCO</t>
  </si>
  <si>
    <t>Pioneer Central Offshore Profiler Mooring</t>
  </si>
  <si>
    <t>Central Offshore</t>
  </si>
  <si>
    <t>CP02PMUI</t>
  </si>
  <si>
    <t>PMUI</t>
  </si>
  <si>
    <t>Pioneer Upstream Inshore Profiler Mooring</t>
  </si>
  <si>
    <t>Upstream Inshore</t>
  </si>
  <si>
    <t>CP02PMUO</t>
  </si>
  <si>
    <t>PMUO</t>
  </si>
  <si>
    <t>Pioneer Upstream Offshore Profiler Mooring</t>
  </si>
  <si>
    <t>Upstream Offshore</t>
  </si>
  <si>
    <t>CP03ISSM</t>
  </si>
  <si>
    <t>03</t>
  </si>
  <si>
    <t>Pioneer Inshore Surface Mooring</t>
  </si>
  <si>
    <t>Inshore</t>
  </si>
  <si>
    <t>CP03ISSP</t>
  </si>
  <si>
    <t>Pioneer Inshore Surface-Piercing Profiler Mooring</t>
  </si>
  <si>
    <t>CP04OSPM</t>
  </si>
  <si>
    <t>Pioneer Offshore Profiler Mooring</t>
  </si>
  <si>
    <t>Offshore</t>
  </si>
  <si>
    <t>CP04OSSM</t>
  </si>
  <si>
    <t>Pioneer Offshore Surface Mooring</t>
  </si>
  <si>
    <t>CP05MOAS</t>
  </si>
  <si>
    <t>Pioneer Mobile Assets</t>
  </si>
  <si>
    <t>GA01SUMO</t>
  </si>
  <si>
    <t>SUMO</t>
  </si>
  <si>
    <t>Argentine Basin Surface Mooring</t>
  </si>
  <si>
    <t>Apex</t>
  </si>
  <si>
    <t>GA02HYPM</t>
  </si>
  <si>
    <t>HYPM</t>
  </si>
  <si>
    <t>Argentine Basin Hybrid Profiler</t>
  </si>
  <si>
    <t>GA03FLMA</t>
  </si>
  <si>
    <t>FLMA</t>
  </si>
  <si>
    <t>Argentine Basin Mesoscale Flanking Mooring A</t>
  </si>
  <si>
    <t>Mesoscale Flanking A</t>
  </si>
  <si>
    <t>GA03FLMB</t>
  </si>
  <si>
    <t>FLMB</t>
  </si>
  <si>
    <t>Argentine Basin Mesoscale Flanking Mooring B</t>
  </si>
  <si>
    <t>Mesoscale Flanking B</t>
  </si>
  <si>
    <t>GA05MOAS</t>
  </si>
  <si>
    <t>Argentine Basin Mobile Assets</t>
  </si>
  <si>
    <t>GI01SUMO</t>
  </si>
  <si>
    <t>Irminger Sea Surface Mooring</t>
  </si>
  <si>
    <t>GI02HYPM</t>
  </si>
  <si>
    <t>Irminger Sea Hybrid Profiler</t>
  </si>
  <si>
    <t>GI03FLMA</t>
  </si>
  <si>
    <t>Irminger Sea Mesoscale Flanking Mooring A</t>
  </si>
  <si>
    <t>GI03FLMB</t>
  </si>
  <si>
    <t>Irminger Sea Mesoscale Flanking Mooring B</t>
  </si>
  <si>
    <t>GI05MOAS</t>
  </si>
  <si>
    <t>Irminger Sea Mobile Assets</t>
  </si>
  <si>
    <t>GP02HYPM</t>
  </si>
  <si>
    <t>Station Papa Hybrid Profiler</t>
  </si>
  <si>
    <t>GP03FLMA</t>
  </si>
  <si>
    <t>Station Papa Mesoscale Flanking Mooring A</t>
  </si>
  <si>
    <t>GP03FLMB</t>
  </si>
  <si>
    <t>Station Papa Mesoscale Flanking Mooring B</t>
  </si>
  <si>
    <t>GP05MOAS</t>
  </si>
  <si>
    <t>Station Papa Mobile Assets</t>
  </si>
  <si>
    <t>GS01SUMO</t>
  </si>
  <si>
    <t>Southern Ocean Surface Mooring</t>
  </si>
  <si>
    <t>GS02HYPM</t>
  </si>
  <si>
    <t>Southern Ocean Hybrid Profiler</t>
  </si>
  <si>
    <t>GS03FLMA</t>
  </si>
  <si>
    <t>Southern Ocean Mesoscale Flanking Mooring A</t>
  </si>
  <si>
    <t>GS03FLMB</t>
  </si>
  <si>
    <t>Southern Ocean Mesoscale Flanking Mooring B</t>
  </si>
  <si>
    <t>GS05MOAS</t>
  </si>
  <si>
    <t>Southern Ocean Mobile Assets</t>
  </si>
  <si>
    <t>RS00PCSS</t>
  </si>
  <si>
    <t>PCSS</t>
  </si>
  <si>
    <t>00</t>
  </si>
  <si>
    <t>RS01SLOP</t>
  </si>
  <si>
    <t>SLOP</t>
  </si>
  <si>
    <t>RS01SBVM</t>
  </si>
  <si>
    <t>SBVM</t>
  </si>
  <si>
    <t>Slope Base Vertical Mooring</t>
  </si>
  <si>
    <t>Base</t>
  </si>
  <si>
    <t>RS01SLBS</t>
  </si>
  <si>
    <t>SLBS</t>
  </si>
  <si>
    <t>Slope Base</t>
  </si>
  <si>
    <t>RS01SUM1</t>
  </si>
  <si>
    <t>SUM1</t>
  </si>
  <si>
    <t>Southern Hydrate Summit 1</t>
  </si>
  <si>
    <t>Southern Hydrate Ridge</t>
  </si>
  <si>
    <t>RS01SUM2</t>
  </si>
  <si>
    <t>SUM2</t>
  </si>
  <si>
    <t>Southern Hydrate Summit 2</t>
  </si>
  <si>
    <t>RS03AXIA</t>
  </si>
  <si>
    <t>AXIA</t>
  </si>
  <si>
    <t>RS03ASHS</t>
  </si>
  <si>
    <t>ASHS</t>
  </si>
  <si>
    <t>Ashes</t>
  </si>
  <si>
    <t>RS03AXBS</t>
  </si>
  <si>
    <t>AXBS</t>
  </si>
  <si>
    <t>Axial Base</t>
  </si>
  <si>
    <t>RS03AXVM</t>
  </si>
  <si>
    <t>AXVM</t>
  </si>
  <si>
    <t>Axial Mooring</t>
  </si>
  <si>
    <t>RS03CCAL</t>
  </si>
  <si>
    <t>CCAL</t>
  </si>
  <si>
    <t>Central Caldera</t>
  </si>
  <si>
    <t>RS03ECAL</t>
  </si>
  <si>
    <t>ECAL</t>
  </si>
  <si>
    <t>Eastern Caldera</t>
  </si>
  <si>
    <t>RS03INT1</t>
  </si>
  <si>
    <t>INT1</t>
  </si>
  <si>
    <t>International District 1</t>
  </si>
  <si>
    <t>International District</t>
  </si>
  <si>
    <t>RS03INT2</t>
  </si>
  <si>
    <t>INT2</t>
  </si>
  <si>
    <t>International District 2</t>
  </si>
  <si>
    <t>RS05MID1</t>
  </si>
  <si>
    <t>MID1</t>
  </si>
  <si>
    <t>Site Reference ID</t>
  </si>
  <si>
    <t>SAF</t>
  </si>
  <si>
    <t>Platform</t>
  </si>
  <si>
    <t>Parent Reference ID</t>
  </si>
  <si>
    <t>Platform Reference ID</t>
  </si>
  <si>
    <t>Node Type Code</t>
  </si>
  <si>
    <t>Node Site Sequence</t>
  </si>
  <si>
    <t>Node Type Name</t>
  </si>
  <si>
    <t>Uniquifier</t>
  </si>
  <si>
    <t>Subsite Name</t>
  </si>
  <si>
    <t>Platform Configuration Type</t>
  </si>
  <si>
    <t>Platform Agent Type</t>
  </si>
  <si>
    <t>Deployment Lead</t>
  </si>
  <si>
    <t>Cabled</t>
  </si>
  <si>
    <t>Issue</t>
  </si>
  <si>
    <t>Start Deployment Cruise</t>
  </si>
  <si>
    <t>End Deployment Cruise</t>
  </si>
  <si>
    <t>Deployment Cruise</t>
  </si>
  <si>
    <t>Date Status</t>
  </si>
  <si>
    <t>Deploy Info</t>
  </si>
  <si>
    <t>Self Port</t>
  </si>
  <si>
    <t>Uplink Node</t>
  </si>
  <si>
    <t>Uplink Port</t>
  </si>
  <si>
    <t>lat</t>
  </si>
  <si>
    <t>lon</t>
  </si>
  <si>
    <t>CE01ISSM-LM001</t>
  </si>
  <si>
    <t>DCL-PCLP</t>
  </si>
  <si>
    <t>CPOP-CMDS</t>
  </si>
  <si>
    <t>candidate</t>
  </si>
  <si>
    <t>CE01ISSM-MF004</t>
  </si>
  <si>
    <t>CE01ISSM-MF005</t>
  </si>
  <si>
    <t>CE01ISSM-RI002</t>
  </si>
  <si>
    <t>CE01ISSM-RI003</t>
  </si>
  <si>
    <t>CE01ISSM-SB001</t>
  </si>
  <si>
    <t>CE01ISSP-CP001</t>
  </si>
  <si>
    <t>CPVN-PC</t>
  </si>
  <si>
    <t>CE01ISSP-SP001</t>
  </si>
  <si>
    <t>CE02SHBP-BP001</t>
  </si>
  <si>
    <t>RSN-PC</t>
  </si>
  <si>
    <t>CPOP-ROMS</t>
  </si>
  <si>
    <t>17km ext late - 2014</t>
  </si>
  <si>
    <t>CE02SHBP-PN01D</t>
  </si>
  <si>
    <t>past</t>
  </si>
  <si>
    <t>I1</t>
  </si>
  <si>
    <t>CE04OSHY-PN01C</t>
  </si>
  <si>
    <t>X1</t>
  </si>
  <si>
    <t>CE02SHBP-LJ01D</t>
  </si>
  <si>
    <t>CE02SHBP-MJ01C</t>
  </si>
  <si>
    <t>CE02SHSM-SM001</t>
  </si>
  <si>
    <t>DCL-PCFP</t>
  </si>
  <si>
    <t>CICU-SMPC</t>
  </si>
  <si>
    <t>CE02SHSM-RI002</t>
  </si>
  <si>
    <t>CE02SHSM-RI003</t>
  </si>
  <si>
    <t>CE02SHSM-SB001</t>
  </si>
  <si>
    <t>CE02SHSP-CP001</t>
  </si>
  <si>
    <t>CE02SHSP-SP001</t>
  </si>
  <si>
    <t>CE04OSBP-BP001</t>
  </si>
  <si>
    <t>2013-Thompson</t>
  </si>
  <si>
    <t>CE04OSBP-LJ01C</t>
  </si>
  <si>
    <t>CE04OSHY-LV01C</t>
  </si>
  <si>
    <t>RS01SLOP-PN01B</t>
  </si>
  <si>
    <t>CE04OSHY-DP01B</t>
  </si>
  <si>
    <t>RSN-PCDP</t>
  </si>
  <si>
    <t>Via Docking Station PD</t>
  </si>
  <si>
    <t>CE04OSHY-SR01B</t>
  </si>
  <si>
    <t>RSN-PCSF</t>
  </si>
  <si>
    <t>CE04OSHY-PC01B</t>
  </si>
  <si>
    <t>CE04OSHY-SC01B</t>
  </si>
  <si>
    <t>CE04OSHY-SF01B</t>
  </si>
  <si>
    <t>CE04OSSM-SM001</t>
  </si>
  <si>
    <t>CE04OSSM-RI002</t>
  </si>
  <si>
    <t>CE04OSSM-RI003</t>
  </si>
  <si>
    <t>CE04OSSM-SB001</t>
  </si>
  <si>
    <t>CE05MOAS-GL001</t>
  </si>
  <si>
    <t>CGVN-PC</t>
  </si>
  <si>
    <t>CPOP-CGDS</t>
  </si>
  <si>
    <t>CE05MOAS-GL002</t>
  </si>
  <si>
    <t>CE05MOAS-GL003</t>
  </si>
  <si>
    <t>CE05MOAS-GL004</t>
  </si>
  <si>
    <t>CE05MOAS-GL005</t>
  </si>
  <si>
    <t>CE05MOAS-GL006</t>
  </si>
  <si>
    <t>CE06ISSM-LM001</t>
  </si>
  <si>
    <t>CE06ISSM-MF004</t>
  </si>
  <si>
    <t>CE06ISSM-MF005</t>
  </si>
  <si>
    <t>CE06ISSM-RI002</t>
  </si>
  <si>
    <t>CE06ISSM-RI003</t>
  </si>
  <si>
    <t>CE06ISSM-SB001</t>
  </si>
  <si>
    <t>CE06ISSP-CP001</t>
  </si>
  <si>
    <t>CE06ISSP-SP001</t>
  </si>
  <si>
    <t>CE07SHSM-HM001</t>
  </si>
  <si>
    <t>CE07SHSM-MF004</t>
  </si>
  <si>
    <t>CE07SHSM-MF005</t>
  </si>
  <si>
    <t>CE07SHSM-RI002</t>
  </si>
  <si>
    <t>CE07SHSM-RI003</t>
  </si>
  <si>
    <t>CE07SHSM-SB001</t>
  </si>
  <si>
    <t>CE07SHSP-CP001</t>
  </si>
  <si>
    <t>push</t>
  </si>
  <si>
    <t>fall 2014</t>
  </si>
  <si>
    <t>CE07SHSP-SP001</t>
  </si>
  <si>
    <t>CE09OSPM-WF001</t>
  </si>
  <si>
    <t>DCL-STC</t>
  </si>
  <si>
    <t>Change node type to PM in SAF</t>
  </si>
  <si>
    <t>CE09OSSM-HM001</t>
  </si>
  <si>
    <t>CE09OSSM-MF004</t>
  </si>
  <si>
    <t>CE09OSSM-MF005</t>
  </si>
  <si>
    <t>CE09OSSM-RI002</t>
  </si>
  <si>
    <t>CE09OSSM-RI003</t>
  </si>
  <si>
    <t>CE09OSSM-SB001</t>
  </si>
  <si>
    <t>CP01CNSM-HM001</t>
  </si>
  <si>
    <t>2013-Knorr</t>
  </si>
  <si>
    <t>CP01CNSM-MF004</t>
  </si>
  <si>
    <t>CP01CNSM-MF005</t>
  </si>
  <si>
    <t>CP01CNSM-RI002</t>
  </si>
  <si>
    <t>CP01CNSM-RI003</t>
  </si>
  <si>
    <t>CP01CNSM-SB001</t>
  </si>
  <si>
    <t>CP01CNSP-CP001</t>
  </si>
  <si>
    <t>CP01CNSP-SP001</t>
  </si>
  <si>
    <t>CP02PMCI-WF001</t>
  </si>
  <si>
    <t>CP02PMCI-RI001</t>
  </si>
  <si>
    <t>Parent RD may change</t>
  </si>
  <si>
    <t>CP02PMCO-WF001</t>
  </si>
  <si>
    <t>CP02PMCO-RI001</t>
  </si>
  <si>
    <t>CP02PMUI-WF001</t>
  </si>
  <si>
    <t>CP02PMUI-RI001</t>
  </si>
  <si>
    <t>CP02PMUO-WF001</t>
  </si>
  <si>
    <t>CP02PMUO-RI001</t>
  </si>
  <si>
    <t>CP03ISSM-HM001</t>
  </si>
  <si>
    <t>CP03ISSM-MF004</t>
  </si>
  <si>
    <t>CP03ISSM-MF005</t>
  </si>
  <si>
    <t>CP03ISSM-AD001</t>
  </si>
  <si>
    <t>CP03ISSM-RI002</t>
  </si>
  <si>
    <t>CP03ISSM-RI003</t>
  </si>
  <si>
    <t>CP03ISSM-SB001</t>
  </si>
  <si>
    <t>CP03ISSP-CP001</t>
  </si>
  <si>
    <t>CP03ISSP-SP001</t>
  </si>
  <si>
    <t>CP04OSPM-WF001</t>
  </si>
  <si>
    <t>CP04OSSM-HM001</t>
  </si>
  <si>
    <t>CP04OSSM-MF004</t>
  </si>
  <si>
    <t>CP04OSSM-MF005</t>
  </si>
  <si>
    <t>CP04OSSM-AD001</t>
  </si>
  <si>
    <t>CP04OSSM-RI002</t>
  </si>
  <si>
    <t>CP04OSSM-RI003</t>
  </si>
  <si>
    <t>CP04OSSM-SB001</t>
  </si>
  <si>
    <t>CP05MOAS-AV001</t>
  </si>
  <si>
    <t>AVVN-PC</t>
  </si>
  <si>
    <t>CPOP-AVDS</t>
  </si>
  <si>
    <t>CP05MOAS-AV002</t>
  </si>
  <si>
    <t>CP05MOAS-AV003</t>
  </si>
  <si>
    <t>CP05MOAS-GL001</t>
  </si>
  <si>
    <t>CP05MOAS-GL002</t>
  </si>
  <si>
    <t>CP05MOAS-GL003</t>
  </si>
  <si>
    <t>CP05MOAS-GL004</t>
  </si>
  <si>
    <t>CP05MOAS-GL005</t>
  </si>
  <si>
    <t>CP05MOAS-GL006</t>
  </si>
  <si>
    <t>GA01SUMO-SM001</t>
  </si>
  <si>
    <t>GA01SUMO-RI002</t>
  </si>
  <si>
    <t>GA01SUMO-RI003</t>
  </si>
  <si>
    <t>GA01SUMO-SB001</t>
  </si>
  <si>
    <t>GA02HYPM-GP001</t>
  </si>
  <si>
    <t>SIO-PC</t>
  </si>
  <si>
    <t>CPOP-GMDS</t>
  </si>
  <si>
    <t>GA02HYPM-MP003</t>
  </si>
  <si>
    <t>GA02HYPM-SP001</t>
  </si>
  <si>
    <t>GA02HYPM-WF002</t>
  </si>
  <si>
    <t>GA02HYPM-WF004</t>
  </si>
  <si>
    <t>GA03FLMA-FM001</t>
  </si>
  <si>
    <t>GA03FLMA-RI001</t>
  </si>
  <si>
    <t>GA03FLMB-FM001</t>
  </si>
  <si>
    <t>GA03FLMB-RI001</t>
  </si>
  <si>
    <t>GA05MOAS-GL001</t>
  </si>
  <si>
    <t>OGVN-PC</t>
  </si>
  <si>
    <t>CPOP-OGDS</t>
  </si>
  <si>
    <t>GA05MOAS-GL002</t>
  </si>
  <si>
    <t>GA05MOAS-GL003</t>
  </si>
  <si>
    <t>GI01SUMO-SM001</t>
  </si>
  <si>
    <t>GI01SUMO-RI002</t>
  </si>
  <si>
    <t>GI01SUMO-RI003</t>
  </si>
  <si>
    <t>GI01SUMO-SB001</t>
  </si>
  <si>
    <t>GI02HYPM-GP001</t>
  </si>
  <si>
    <t>GI02HYPM-MP003</t>
  </si>
  <si>
    <t>GI02HYPM-SP001</t>
  </si>
  <si>
    <t>GI02HYPM-WF002</t>
  </si>
  <si>
    <t>GI03FLMA-FM001</t>
  </si>
  <si>
    <t>GI03FLMA-RI001</t>
  </si>
  <si>
    <t>GI03FLMB-FM001</t>
  </si>
  <si>
    <t>GI03FLMB-RI001</t>
  </si>
  <si>
    <t>GI05MOAS-GL001</t>
  </si>
  <si>
    <t>GI05MOAS-GL002</t>
  </si>
  <si>
    <t>GI05MOAS-GL003</t>
  </si>
  <si>
    <t>GP02HYPM-GP001</t>
  </si>
  <si>
    <t>2013-Melville</t>
  </si>
  <si>
    <t>GP02HYPM-MP003</t>
  </si>
  <si>
    <t>GP02HYPM-SP001</t>
  </si>
  <si>
    <t>GP02HYPM-WF002</t>
  </si>
  <si>
    <t>GP02HYPM-WF004</t>
  </si>
  <si>
    <t>GP03FLMA-FM001</t>
  </si>
  <si>
    <t>GP03FLMA-RI001</t>
  </si>
  <si>
    <t>GP03FLMB-FM001</t>
  </si>
  <si>
    <t>GP03FLMB-RI001</t>
  </si>
  <si>
    <t>GP05MOAS-GL001</t>
  </si>
  <si>
    <t>GP05MOAS-GL002</t>
  </si>
  <si>
    <t>GP05MOAS-GL003</t>
  </si>
  <si>
    <t>GS01SUMO-SM001</t>
  </si>
  <si>
    <t>GS01SUMO-RI002</t>
  </si>
  <si>
    <t>GS01SUMO-RI003</t>
  </si>
  <si>
    <t>GS01SUMO-SB001</t>
  </si>
  <si>
    <t>GS02HYPM-GP001</t>
  </si>
  <si>
    <t>GS02HYPM-MP003</t>
  </si>
  <si>
    <t>GS02HYPM-SP001</t>
  </si>
  <si>
    <t>GS02HYPM-WF002</t>
  </si>
  <si>
    <t>GS02HYPM-WF004</t>
  </si>
  <si>
    <t>GS03FLMA-FM001</t>
  </si>
  <si>
    <t>GS03FLMA-RI001</t>
  </si>
  <si>
    <t>GS03FLMB-FM001</t>
  </si>
  <si>
    <t>GS03FLMB-RI001</t>
  </si>
  <si>
    <t>GS05MOAS-GL001</t>
  </si>
  <si>
    <t>GS05MOAS-GL002</t>
  </si>
  <si>
    <t>GS05MOAS-GL003</t>
  </si>
  <si>
    <t>RS00PCSS-SS001</t>
  </si>
  <si>
    <t>shore</t>
  </si>
  <si>
    <t>RS00PCSS-SI001</t>
  </si>
  <si>
    <t>Time server</t>
  </si>
  <si>
    <t>RS00PCSS-SI002</t>
  </si>
  <si>
    <t>PFE</t>
  </si>
  <si>
    <t>RS00PCSS-SI003</t>
  </si>
  <si>
    <t>L3-UPS1</t>
  </si>
  <si>
    <t>RS00PCSS-SI004</t>
  </si>
  <si>
    <t>L3-UPS2</t>
  </si>
  <si>
    <t>RS00PCSS-SI005</t>
  </si>
  <si>
    <t>RSN-UPS1</t>
  </si>
  <si>
    <t>RS00PCSS-SI006</t>
  </si>
  <si>
    <t>Backhaul</t>
  </si>
  <si>
    <t>RS00PCSS-SI007</t>
  </si>
  <si>
    <t>SLTE</t>
  </si>
  <si>
    <t>RS01SBVM-LV01A</t>
  </si>
  <si>
    <t>RS01SLOP-PN01A</t>
  </si>
  <si>
    <t>RS01SBVM-DP01A</t>
  </si>
  <si>
    <t>RS01SBVM-LJ01A</t>
  </si>
  <si>
    <t>RS01SBVM-SR01A</t>
  </si>
  <si>
    <t>RS01SBVM-PC01A</t>
  </si>
  <si>
    <t>RS01SBVM-SC01A</t>
  </si>
  <si>
    <t>RS01SBVM-SF01A</t>
  </si>
  <si>
    <t>NA</t>
  </si>
  <si>
    <t>RS01SLBS-MJ01A</t>
  </si>
  <si>
    <t>RS01SUM1-LV01B</t>
  </si>
  <si>
    <t>unknown</t>
  </si>
  <si>
    <t>Connector not installed</t>
  </si>
  <si>
    <t>RS01SUM1-LJ01B</t>
  </si>
  <si>
    <t>RS01SUM2-MJ01B</t>
  </si>
  <si>
    <t>RS03AXIA-PN03B</t>
  </si>
  <si>
    <t>RS03AXIA-PN03A</t>
  </si>
  <si>
    <t>RS03ASHS-ID03A</t>
  </si>
  <si>
    <t>RSN-PCHD</t>
  </si>
  <si>
    <t>RS03ASHS-MJ03B</t>
  </si>
  <si>
    <t>RS05MID1-PN05A</t>
  </si>
  <si>
    <t>RS03AXVM-LV03A</t>
  </si>
  <si>
    <t>copy</t>
  </si>
  <si>
    <t>part of mooring?</t>
  </si>
  <si>
    <t>RS03AXBS-MJ03A</t>
  </si>
  <si>
    <t>RS03AXVM-DP03A</t>
  </si>
  <si>
    <t>RS03AXVM-LJ03A</t>
  </si>
  <si>
    <t>RS03AXVM-SR03A</t>
  </si>
  <si>
    <t>RS03AXVM-PC03A</t>
  </si>
  <si>
    <t>RS03AXVM-SC03A</t>
  </si>
  <si>
    <t>RS03AXVM-SF03A</t>
  </si>
  <si>
    <t>RS03CCAL-MJ03F</t>
  </si>
  <si>
    <t>RS03ECAL-MJ03E</t>
  </si>
  <si>
    <t>RS03INT1-MJ03C</t>
  </si>
  <si>
    <t>RS03INT2-MJ03D</t>
  </si>
  <si>
    <t>Mobile</t>
  </si>
  <si>
    <t>Child Node</t>
  </si>
  <si>
    <t>New</t>
  </si>
  <si>
    <t>AD</t>
  </si>
  <si>
    <t>AUV Dock</t>
  </si>
  <si>
    <t>P</t>
  </si>
  <si>
    <t>AV</t>
  </si>
  <si>
    <t>AUV</t>
  </si>
  <si>
    <t>Automous Underwater Vehicle</t>
  </si>
  <si>
    <t>BP</t>
  </si>
  <si>
    <t>Benthic Package</t>
  </si>
  <si>
    <t>Benthic Experiment Package</t>
  </si>
  <si>
    <t>Surface Piercing Profiler Mooring</t>
  </si>
  <si>
    <t>DP</t>
  </si>
  <si>
    <t>Deep Profiler</t>
  </si>
  <si>
    <t>Deep Profiler Mooring</t>
  </si>
  <si>
    <t>FJ</t>
  </si>
  <si>
    <t>200 m Platform</t>
  </si>
  <si>
    <t>200m Platform</t>
  </si>
  <si>
    <t>FM</t>
  </si>
  <si>
    <t>Low Power Sub-surface Mooring</t>
  </si>
  <si>
    <t>GL</t>
  </si>
  <si>
    <t>Gliders</t>
  </si>
  <si>
    <t>Ocean Glider</t>
  </si>
  <si>
    <t>Glider</t>
  </si>
  <si>
    <t>Hybrid Profiler Mooring</t>
  </si>
  <si>
    <t>HM</t>
  </si>
  <si>
    <t>High Power Surface Mooring</t>
  </si>
  <si>
    <t>ID</t>
  </si>
  <si>
    <t>IF box HD camera</t>
  </si>
  <si>
    <t>HD camera</t>
  </si>
  <si>
    <t>LJ</t>
  </si>
  <si>
    <t>LP Jbox</t>
  </si>
  <si>
    <t>Low Power JBox</t>
  </si>
  <si>
    <t>LV</t>
  </si>
  <si>
    <t>Low Voltage Node</t>
  </si>
  <si>
    <t>LM</t>
  </si>
  <si>
    <t>Low Power Surface Mooring</t>
  </si>
  <si>
    <t>MF</t>
  </si>
  <si>
    <t>Multi-Function Node</t>
  </si>
  <si>
    <t>MJ</t>
  </si>
  <si>
    <t>MP Jbox</t>
  </si>
  <si>
    <t>Medium Power JBox</t>
  </si>
  <si>
    <t>MP</t>
  </si>
  <si>
    <t>Mid-Water Platform</t>
  </si>
  <si>
    <t>PC</t>
  </si>
  <si>
    <t>Platform Interface Controller</t>
  </si>
  <si>
    <t>PD</t>
  </si>
  <si>
    <t>Deep Profiler Docking Station</t>
  </si>
  <si>
    <t>PL</t>
  </si>
  <si>
    <t>PM</t>
  </si>
  <si>
    <t>Wire Following Profiler Mooring</t>
  </si>
  <si>
    <t>PN</t>
  </si>
  <si>
    <t>Primary Node</t>
  </si>
  <si>
    <t>RI</t>
  </si>
  <si>
    <t>Mooring Riser</t>
  </si>
  <si>
    <t>SB</t>
  </si>
  <si>
    <t>Surface Buoy</t>
  </si>
  <si>
    <t>SC</t>
  </si>
  <si>
    <t>Shallow Profiler Controller</t>
  </si>
  <si>
    <t>SF</t>
  </si>
  <si>
    <t>Shallow Profiler Science Float</t>
  </si>
  <si>
    <t>SI</t>
  </si>
  <si>
    <t>Shore Infrastructure</t>
  </si>
  <si>
    <t>Added to represent RSN shore equipment</t>
  </si>
  <si>
    <t>SM</t>
  </si>
  <si>
    <t>Standard Power Surface Mooring</t>
  </si>
  <si>
    <t>SP</t>
  </si>
  <si>
    <t>Surface-Piercing Profiler</t>
  </si>
  <si>
    <t>SR</t>
  </si>
  <si>
    <t>Shallow Profiler</t>
  </si>
  <si>
    <t>Shallow Profiler Mooring</t>
  </si>
  <si>
    <t>Added to represent RSN platforms</t>
  </si>
  <si>
    <t>SS</t>
  </si>
  <si>
    <t>Shore Station</t>
  </si>
  <si>
    <t>WF</t>
  </si>
  <si>
    <t>Wire-Following Profiler</t>
  </si>
  <si>
    <t>Agent Type</t>
  </si>
  <si>
    <t>Node Types</t>
  </si>
  <si>
    <t>RT Control Path</t>
  </si>
  <si>
    <t>RT Data Path</t>
  </si>
  <si>
    <t>RT Data Acquisition</t>
  </si>
  <si>
    <t>Full Data Acquisition</t>
  </si>
  <si>
    <t>Marine-CI Interface Location</t>
  </si>
  <si>
    <t>InSitu CyberPoP - Surface Mooring Platfrom Controller</t>
  </si>
  <si>
    <t>Surface Mooring Platform Agent</t>
  </si>
  <si>
    <t>PlatformAgent</t>
  </si>
  <si>
    <t>LM,HM,SM</t>
  </si>
  <si>
    <t>Partial</t>
  </si>
  <si>
    <t>Post Deployment</t>
  </si>
  <si>
    <t>In situ</t>
  </si>
  <si>
    <t>Shore CyberPoP - Coastal Mooring Dock Server</t>
  </si>
  <si>
    <t>DataAgent</t>
  </si>
  <si>
    <t>CP,DP,FM,GP,LM,HM,MP,SM,PM,RI</t>
  </si>
  <si>
    <t>Operator</t>
  </si>
  <si>
    <t>File Transfer</t>
  </si>
  <si>
    <t>On shore</t>
  </si>
  <si>
    <t>Shore CyberPoP - Global Mooring Dock Server</t>
  </si>
  <si>
    <t>Shore CyberPoP - Coastal Glider Dock Server</t>
  </si>
  <si>
    <t>Shore CyberPoP - Open Ocean Glider Dock Server</t>
  </si>
  <si>
    <t>Shore CyberPoP - AUV Dock Server</t>
  </si>
  <si>
    <t>Shore CyberPoP - Regional Operations Management System</t>
  </si>
  <si>
    <t>RSN Node Platform Agent</t>
  </si>
  <si>
    <t>BP,ID,LJ,LM,MJ,MF,PC</t>
  </si>
  <si>
    <t>Complete</t>
  </si>
  <si>
    <t>Real Time</t>
  </si>
  <si>
    <t>Platform Agent Type Name</t>
  </si>
  <si>
    <t>AUV Vendor Supplied Platform Configuration</t>
  </si>
  <si>
    <t>Coastal Glider Vendor Supplied Platform Configuration</t>
  </si>
  <si>
    <t>Coastal Profiler Vendor Supplied Platform Configuration</t>
  </si>
  <si>
    <t>WHOI DCL Full Power Platform Configuration</t>
  </si>
  <si>
    <t>WHOI DCL Low Power Platform Configuration</t>
  </si>
  <si>
    <t>WHOI DCL STC Platform Configuration</t>
  </si>
  <si>
    <t>Open Ocean Glider Vendor Supplied Platform Configuration</t>
  </si>
  <si>
    <t>UW Junction Box Platform Configuration</t>
  </si>
  <si>
    <t>UW Deep Profiler Platform Configuration</t>
  </si>
  <si>
    <t>UW HD Camera Platform Configuration</t>
  </si>
  <si>
    <t>UW Shallow Profiler Platform Configuration</t>
  </si>
  <si>
    <t>SIO Platform Configuration</t>
  </si>
  <si>
    <t>Site</t>
  </si>
  <si>
    <t>Depth</t>
  </si>
  <si>
    <t>Mooring Name</t>
  </si>
  <si>
    <t>Telemetry</t>
  </si>
  <si>
    <t>Upper Termination</t>
  </si>
  <si>
    <t>Platform Controller</t>
  </si>
  <si>
    <t>Engineering Sensors</t>
  </si>
  <si>
    <t>Platform Type Name</t>
  </si>
  <si>
    <t>Platform Type Code</t>
  </si>
  <si>
    <t>Power Configuration</t>
  </si>
  <si>
    <t>Controller Type</t>
  </si>
  <si>
    <t>Terrestial Link</t>
  </si>
  <si>
    <t>Endurance Oregon Inshore</t>
  </si>
  <si>
    <t>24.3 m</t>
  </si>
  <si>
    <t>Coastal EM Surface Mooring</t>
  </si>
  <si>
    <t>Iridium 9522 (1)
Iridium SBD (1)
Freewave  (1) 
Wi-Fi (1)</t>
  </si>
  <si>
    <t>Submersible Surface Buoy</t>
  </si>
  <si>
    <t>CPMs, DCLs
w GPS (1)</t>
  </si>
  <si>
    <t>Motion Pack</t>
  </si>
  <si>
    <t>Low Power Surface Moorings</t>
  </si>
  <si>
    <t>Battery</t>
  </si>
  <si>
    <t>MMWireless</t>
  </si>
  <si>
    <t>Coastal Surface Piercing Profiler Mooring</t>
  </si>
  <si>
    <t>--</t>
  </si>
  <si>
    <t>––</t>
  </si>
  <si>
    <t>Surface Piercing Profiler Moorings</t>
  </si>
  <si>
    <t>Endurance Oregon Shelf</t>
  </si>
  <si>
    <t>80  m</t>
  </si>
  <si>
    <t>RSN-Cable</t>
  </si>
  <si>
    <t>RSN Jbox</t>
  </si>
  <si>
    <t>(RSN provided, inside JBox)</t>
  </si>
  <si>
    <t>Cable</t>
  </si>
  <si>
    <t>80 m</t>
  </si>
  <si>
    <t>Coastal Surface Mooring</t>
  </si>
  <si>
    <t>FBB250 (2)
Iridium 9522(2)
Iridium SBD (2)
Freewave  (2)
Wi-Fi (1)</t>
  </si>
  <si>
    <t>Coastal Standard Power Surface Buoy</t>
  </si>
  <si>
    <t>Full-Function
w/ GPS (2)</t>
  </si>
  <si>
    <t>Standard Power Surface Moorings</t>
  </si>
  <si>
    <t>Standard</t>
  </si>
  <si>
    <t>Endurance Oregon Offshore</t>
  </si>
  <si>
    <t>588  m</t>
  </si>
  <si>
    <t>588 m</t>
  </si>
  <si>
    <t>Cabled Hybrid Profiler Mooring</t>
  </si>
  <si>
    <t>HY</t>
  </si>
  <si>
    <t>CE05MOAS-GL</t>
  </si>
  <si>
    <t>Endurance Mobile Arena</t>
  </si>
  <si>
    <t>Coastal Glider</t>
  </si>
  <si>
    <t>Endurance Washington Inshore</t>
  </si>
  <si>
    <t>29 m</t>
  </si>
  <si>
    <t>Endurance Washington Shelf</t>
  </si>
  <si>
    <t>87 m</t>
  </si>
  <si>
    <t>Coastal High Power Surface Buoy</t>
  </si>
  <si>
    <t>High Power Surface Moorings</t>
  </si>
  <si>
    <t>High</t>
  </si>
  <si>
    <t>Endurance Washington Offshore</t>
  </si>
  <si>
    <t>542 m</t>
  </si>
  <si>
    <t>Coastal Profiler Mooring</t>
  </si>
  <si>
    <t>Iridium 9522 (1)
Iridium SBD (1)
Freewave  (1)
Wi-Fi (1)</t>
  </si>
  <si>
    <t>STC
w GPS (1)</t>
  </si>
  <si>
    <t>Wire Following Profiler Moorings</t>
  </si>
  <si>
    <t>Pioneer  Central</t>
  </si>
  <si>
    <t>133 m</t>
  </si>
  <si>
    <t>Pioneer Central Inshore</t>
  </si>
  <si>
    <t>125 m</t>
  </si>
  <si>
    <t>Pioneer Central Offshore</t>
  </si>
  <si>
    <t>150 m</t>
  </si>
  <si>
    <t>Pioneer Upstream Inshore</t>
  </si>
  <si>
    <t>91.5 m</t>
  </si>
  <si>
    <t>Pioneer Upstream Offshore</t>
  </si>
  <si>
    <t>450 m</t>
  </si>
  <si>
    <t>CP05MOAS-AV</t>
  </si>
  <si>
    <t>Pioneer Mobile Arena</t>
  </si>
  <si>
    <t>CP05MOAS-GL</t>
  </si>
  <si>
    <t>Global Argentine Basin </t>
  </si>
  <si>
    <t>5200 m</t>
  </si>
  <si>
    <t>Global Surface Mooring</t>
  </si>
  <si>
    <t>Global Standard Power Surface Buoy</t>
  </si>
  <si>
    <t>Global Hybrid Profiler Mooring</t>
  </si>
  <si>
    <t>GPVN-PC</t>
  </si>
  <si>
    <t>SIO Controller</t>
  </si>
  <si>
    <t>Hybrid Profiler Moorings</t>
  </si>
  <si>
    <t>Global Subsurface Flanking Moorings</t>
  </si>
  <si>
    <t>(ACOMM via Glider)</t>
  </si>
  <si>
    <t>Subsurface Float @ 40 m</t>
  </si>
  <si>
    <t>Low Power Sub-surface Moorings</t>
  </si>
  <si>
    <t>ACOMM</t>
  </si>
  <si>
    <t>GA05MOAS-GL</t>
  </si>
  <si>
    <t>Argentine Mobile Arena</t>
  </si>
  <si>
    <t>Open Ocean Glider</t>
  </si>
  <si>
    <t>OG</t>
  </si>
  <si>
    <t>2800 m</t>
  </si>
  <si>
    <t>GI05MOAS-GL</t>
  </si>
  <si>
    <t>Irminger Mobile Arena</t>
  </si>
  <si>
    <t>4250 m</t>
  </si>
  <si>
    <t>GP05MOAS-GL</t>
  </si>
  <si>
    <t>Papa Mobile Arena</t>
  </si>
  <si>
    <t>4800 m</t>
  </si>
  <si>
    <t>Subsurface Float @ 230 m</t>
  </si>
  <si>
    <t>GS05MOAS-GL</t>
  </si>
  <si>
    <t>Souther Mobile Arena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</si>
</sst>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/d/yyyy;@"/>
    <numFmt numFmtId="165" formatCode="m/d/yyyy;@"/>
    <numFmt numFmtId="166" formatCode="m/d/yyyy;@"/>
    <numFmt numFmtId="167" formatCode="m/d/yyyy;@"/>
    <numFmt numFmtId="168" formatCode="m/d/yyyy;@"/>
    <numFmt numFmtId="169" formatCode="m/d/yyyy;@"/>
    <numFmt numFmtId="170" formatCode="m/d/yyyy;@"/>
    <numFmt numFmtId="171" formatCode="m/d/yyyy;@"/>
    <numFmt numFmtId="172" formatCode="m/d/yyyy;@"/>
    <numFmt numFmtId="173" formatCode="m/d/yyyy;@"/>
  </numFmts>
  <fonts count="8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D90B00"/>
      <name val="Arial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FF2712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A40800"/>
      <name val="Arial"/>
    </font>
    <font>
      <b val="0"/>
      <i val="0"/>
      <strike val="0"/>
      <u val="none"/>
      <sz val="10.0"/>
      <color rgb="FF394D7E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394D7E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A8184B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394D7E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A408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394D7E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79A5"/>
      <name val="Arial"/>
    </font>
    <font>
      <b val="0"/>
      <i val="0"/>
      <strike val="0"/>
      <u val="none"/>
      <sz val="10.0"/>
      <color rgb="FF003C52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394D7E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5A7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</fonts>
  <fills count="70">
    <fill>
      <patternFill patternType="none"/>
    </fill>
    <fill>
      <patternFill patternType="gray125">
        <bgColor rgb="FFFFFFFF"/>
      </patternFill>
    </fill>
    <fill>
      <patternFill patternType="solid">
        <fgColor rgb="FFCDDDE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271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5E88B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5E88B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5E88B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5E88B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DDE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AF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5E88B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83">
    <xf applyAlignment="1" fillId="0" xfId="0" numFmtId="0" borderId="0" fontId="0">
      <alignment vertical="bottom" horizontal="general" wrapText="1"/>
    </xf>
    <xf fillId="0" xfId="0" numFmtId="49" borderId="0" applyFont="1" fontId="1" applyNumberFormat="1"/>
    <xf applyAlignment="1" fillId="2" xfId="0" numFmtId="0" borderId="0" applyFont="1" fontId="2" applyFill="1">
      <alignment vertical="top" horizontal="left" wrapText="1"/>
    </xf>
    <xf fillId="3" xfId="0" numFmtId="49" borderId="0" applyFont="1" fontId="3" applyNumberFormat="1" applyFill="1"/>
    <xf applyAlignment="1" fillId="4" xfId="0" numFmtId="0" borderId="0" applyFont="1" fontId="4" applyFill="1">
      <alignment vertical="top" horizontal="left" wrapText="1"/>
    </xf>
    <xf applyAlignment="1" fillId="5" xfId="0" numFmtId="49" borderId="0" applyFont="1" fontId="5" applyNumberFormat="1" applyFill="1">
      <alignment vertical="top" horizontal="general"/>
    </xf>
    <xf applyAlignment="1" fillId="6" xfId="0" numFmtId="0" borderId="0" applyFont="1" fontId="6" applyFill="1">
      <alignment vertical="top" horizontal="general"/>
    </xf>
    <xf applyBorder="1" applyAlignment="1" fillId="7" xfId="0" numFmtId="0" borderId="1" applyFont="1" fontId="7" applyFill="1">
      <alignment vertical="top" horizontal="general"/>
    </xf>
    <xf applyAlignment="1" fillId="8" xfId="0" numFmtId="0" borderId="0" applyFont="1" fontId="8" applyFill="1">
      <alignment vertical="top" horizontal="general"/>
    </xf>
    <xf applyAlignment="1" fillId="9" xfId="0" numFmtId="0" borderId="0" applyFont="1" fontId="9" applyFill="1">
      <alignment vertical="top" horizontal="general"/>
    </xf>
    <xf applyAlignment="1" fillId="10" xfId="0" numFmtId="0" borderId="0" applyFont="1" fontId="10" applyFill="1">
      <alignment vertical="top" horizontal="general" wrapText="1"/>
    </xf>
    <xf applyAlignment="1" fillId="0" xfId="0" numFmtId="0" borderId="0" applyFont="1" fontId="11">
      <alignment vertical="top" horizontal="general" wrapText="1"/>
    </xf>
    <xf applyAlignment="1" fillId="11" xfId="0" numFmtId="0" borderId="0" applyFont="1" fontId="12" applyFill="1">
      <alignment vertical="top" horizontal="general" wrapText="1"/>
    </xf>
    <xf applyAlignment="1" fillId="12" xfId="0" numFmtId="0" borderId="0" applyFont="1" fontId="13" applyFill="1">
      <alignment vertical="top" horizontal="general" wrapText="1"/>
    </xf>
    <xf applyAlignment="1" fillId="13" xfId="0" numFmtId="49" borderId="0" applyFont="1" fontId="14" applyNumberFormat="1" applyFill="1">
      <alignment vertical="top" horizontal="general"/>
    </xf>
    <xf applyAlignment="1" fillId="14" xfId="0" numFmtId="0" borderId="0" applyFont="1" fontId="15" applyFill="1">
      <alignment vertical="top" horizontal="general" wrapText="1"/>
    </xf>
    <xf applyAlignment="1" fillId="15" xfId="0" numFmtId="0" borderId="0" applyFont="1" fontId="16" applyFill="1">
      <alignment vertical="top" horizontal="general"/>
    </xf>
    <xf applyAlignment="1" fillId="16" xfId="0" numFmtId="0" borderId="0" applyFont="1" fontId="17" applyFill="1">
      <alignment vertical="top" horizontal="general" wrapText="1"/>
    </xf>
    <xf fillId="0" xfId="0" numFmtId="164" borderId="0" applyFont="1" fontId="18" applyNumberFormat="1"/>
    <xf applyAlignment="1" fillId="17" xfId="0" numFmtId="165" borderId="0" applyFont="1" fontId="19" applyNumberFormat="1" applyFill="1">
      <alignment vertical="bottom" horizontal="right"/>
    </xf>
    <xf applyAlignment="1" fillId="18" xfId="0" numFmtId="0" borderId="0" applyFont="1" fontId="20" applyFill="1">
      <alignment vertical="top" horizontal="general" wrapText="1"/>
    </xf>
    <xf applyAlignment="1" fillId="19" xfId="0" numFmtId="0" borderId="0" applyFont="1" fontId="21" applyFill="1">
      <alignment vertical="top" horizontal="left"/>
    </xf>
    <xf applyAlignment="1" fillId="20" xfId="0" numFmtId="0" borderId="0" applyFont="1" fontId="22" applyFill="1">
      <alignment vertical="top" horizontal="general" wrapText="1"/>
    </xf>
    <xf applyAlignment="1" fillId="21" xfId="0" numFmtId="166" borderId="0" applyFont="1" fontId="23" applyNumberFormat="1" applyFill="1">
      <alignment vertical="top" horizontal="right"/>
    </xf>
    <xf applyAlignment="1" fillId="22" xfId="0" numFmtId="0" borderId="0" applyFont="1" fontId="24" applyFill="1">
      <alignment vertical="top" horizontal="left" wrapText="1"/>
    </xf>
    <xf applyBorder="1" applyAlignment="1" fillId="23" xfId="0" numFmtId="0" borderId="2" applyFont="1" fontId="25" applyFill="1">
      <alignment vertical="top" horizontal="left" wrapText="1"/>
    </xf>
    <xf fillId="24" xfId="0" numFmtId="0" borderId="0" applyFont="1" fontId="26" applyFill="1"/>
    <xf applyAlignment="1" fillId="25" xfId="0" numFmtId="0" borderId="0" applyFont="1" fontId="27" applyFill="1">
      <alignment vertical="top" horizontal="general" wrapText="1"/>
    </xf>
    <xf fillId="26" xfId="0" numFmtId="0" borderId="0" applyFont="1" fontId="28" applyFill="1"/>
    <xf applyAlignment="1" fillId="27" xfId="0" numFmtId="49" borderId="0" applyFont="1" fontId="29" applyNumberFormat="1" applyFill="1">
      <alignment vertical="top" horizontal="general"/>
    </xf>
    <xf fillId="28" xfId="0" numFmtId="0" borderId="0" applyFont="1" fontId="30" applyFill="1"/>
    <xf applyAlignment="1" fillId="29" xfId="0" numFmtId="0" borderId="0" applyFont="1" fontId="31" applyFill="1">
      <alignment vertical="top" horizontal="general" wrapText="1"/>
    </xf>
    <xf applyAlignment="1" fillId="30" xfId="0" numFmtId="0" borderId="0" applyFont="1" fontId="32" applyFill="1">
      <alignment vertical="top" horizontal="general"/>
    </xf>
    <xf applyAlignment="1" fillId="31" xfId="0" numFmtId="0" borderId="0" fontId="0" applyFill="1">
      <alignment vertical="top" horizontal="general" wrapText="1"/>
    </xf>
    <xf applyAlignment="1" fillId="32" xfId="0" numFmtId="0" borderId="0" applyFont="1" fontId="33" applyFill="1">
      <alignment vertical="top" horizontal="left" wrapText="1"/>
    </xf>
    <xf applyAlignment="1" fillId="33" xfId="0" numFmtId="0" borderId="0" applyFont="1" fontId="34" applyFill="1">
      <alignment vertical="top" horizontal="general" wrapText="1"/>
    </xf>
    <xf fillId="0" xfId="0" numFmtId="0" borderId="0" applyFont="1" fontId="35"/>
    <xf applyAlignment="1" fillId="34" xfId="0" numFmtId="0" borderId="0" applyFont="1" fontId="36" applyFill="1">
      <alignment vertical="top" horizontal="general" wrapText="1"/>
    </xf>
    <xf applyAlignment="1" fillId="35" xfId="0" numFmtId="0" borderId="0" applyFont="1" fontId="37" applyFill="1">
      <alignment vertical="top" horizontal="center" wrapText="1"/>
    </xf>
    <xf applyAlignment="1" fillId="36" xfId="0" numFmtId="0" borderId="0" applyFont="1" fontId="38" applyFill="1">
      <alignment vertical="top" horizontal="general"/>
    </xf>
    <xf fillId="37" xfId="0" numFmtId="0" borderId="0" applyFont="1" fontId="39" applyFill="1"/>
    <xf applyAlignment="1" fillId="38" xfId="0" numFmtId="0" borderId="0" applyFont="1" fontId="40" applyFill="1">
      <alignment vertical="top" horizontal="general"/>
    </xf>
    <xf applyAlignment="1" fillId="39" xfId="0" numFmtId="0" borderId="0" applyFont="1" fontId="41" applyFill="1">
      <alignment vertical="top" horizontal="general"/>
    </xf>
    <xf applyAlignment="1" fillId="40" xfId="0" numFmtId="49" borderId="0" applyFont="1" fontId="42" applyNumberFormat="1" applyFill="1">
      <alignment vertical="top" horizontal="general"/>
    </xf>
    <xf applyAlignment="1" fillId="0" xfId="0" numFmtId="0" borderId="0" applyFont="1" fontId="43">
      <alignment vertical="top" horizontal="left"/>
    </xf>
    <xf applyAlignment="1" fillId="41" xfId="0" numFmtId="167" borderId="0" applyFont="1" fontId="44" applyNumberFormat="1" applyFill="1">
      <alignment vertical="top" horizontal="right"/>
    </xf>
    <xf applyAlignment="1" fillId="42" xfId="0" numFmtId="0" borderId="0" applyFont="1" fontId="45" applyFill="1">
      <alignment vertical="top" horizontal="general"/>
    </xf>
    <xf applyAlignment="1" fillId="43" xfId="0" numFmtId="0" borderId="0" applyFont="1" fontId="46" applyFill="1">
      <alignment vertical="top" horizontal="general"/>
    </xf>
    <xf applyAlignment="1" fillId="44" xfId="0" numFmtId="168" borderId="0" applyFont="1" fontId="47" applyNumberFormat="1" applyFill="1">
      <alignment vertical="top" horizontal="general" wrapText="1"/>
    </xf>
    <xf applyAlignment="1" fillId="45" xfId="0" numFmtId="169" borderId="0" applyFont="1" fontId="48" applyNumberFormat="1" applyFill="1">
      <alignment vertical="bottom" horizontal="left"/>
    </xf>
    <xf applyAlignment="1" fillId="0" xfId="0" numFmtId="0" borderId="0" applyFont="1" fontId="49">
      <alignment vertical="top" horizontal="center"/>
    </xf>
    <xf applyAlignment="1" fillId="46" xfId="0" numFmtId="0" borderId="0" applyFont="1" fontId="50" applyFill="1">
      <alignment vertical="top" horizontal="general"/>
    </xf>
    <xf applyAlignment="1" fillId="47" xfId="0" numFmtId="0" borderId="0" applyFont="1" fontId="51" applyFill="1">
      <alignment vertical="top" horizontal="general"/>
    </xf>
    <xf applyAlignment="1" fillId="48" xfId="0" numFmtId="0" borderId="0" applyFont="1" fontId="52" applyFill="1">
      <alignment vertical="top" horizontal="general"/>
    </xf>
    <xf applyAlignment="1" fillId="49" xfId="0" numFmtId="0" borderId="0" applyFont="1" fontId="53" applyFill="1">
      <alignment vertical="top" horizontal="left" wrapText="1"/>
    </xf>
    <xf applyAlignment="1" fillId="50" xfId="0" numFmtId="0" borderId="0" applyFont="1" fontId="54" applyFill="1">
      <alignment vertical="top" horizontal="left" wrapText="1"/>
    </xf>
    <xf applyAlignment="1" fillId="0" xfId="0" numFmtId="0" borderId="0" applyFont="1" fontId="55">
      <alignment vertical="bottom" horizontal="left"/>
    </xf>
    <xf applyAlignment="1" fillId="0" xfId="0" numFmtId="0" borderId="0" applyFont="1" fontId="56">
      <alignment vertical="top" horizontal="general"/>
    </xf>
    <xf applyAlignment="1" fillId="51" xfId="0" numFmtId="0" borderId="0" applyFont="1" fontId="57" applyFill="1">
      <alignment vertical="top" horizontal="left" wrapText="1"/>
    </xf>
    <xf applyAlignment="1" fillId="52" xfId="0" numFmtId="0" borderId="0" applyFont="1" fontId="58" applyFill="1">
      <alignment vertical="top" horizontal="general"/>
    </xf>
    <xf applyAlignment="1" fillId="53" xfId="0" numFmtId="0" borderId="0" applyFont="1" fontId="59" applyFill="1">
      <alignment vertical="top" horizontal="center" wrapText="1"/>
    </xf>
    <xf applyAlignment="1" fillId="0" xfId="0" numFmtId="170" borderId="0" applyFont="1" fontId="60" applyNumberFormat="1">
      <alignment vertical="top" horizontal="general"/>
    </xf>
    <xf applyAlignment="1" fillId="54" xfId="0" numFmtId="0" borderId="0" applyFont="1" fontId="61" applyFill="1">
      <alignment vertical="top" horizontal="general"/>
    </xf>
    <xf applyAlignment="1" fillId="55" xfId="0" numFmtId="0" borderId="0" applyFont="1" fontId="62" applyFill="1">
      <alignment vertical="top" horizontal="general" wrapText="1"/>
    </xf>
    <xf applyAlignment="1" fillId="56" xfId="0" numFmtId="0" borderId="0" applyFont="1" fontId="63" applyFill="1">
      <alignment vertical="top" horizontal="general"/>
    </xf>
    <xf applyAlignment="1" fillId="57" xfId="0" numFmtId="171" borderId="0" applyFont="1" fontId="64" applyNumberFormat="1" applyFill="1">
      <alignment vertical="top" horizontal="general"/>
    </xf>
    <xf applyAlignment="1" fillId="58" xfId="0" numFmtId="0" borderId="0" applyFont="1" fontId="65" applyFill="1">
      <alignment vertical="top" horizontal="left" wrapText="1"/>
    </xf>
    <xf applyAlignment="1" fillId="59" xfId="0" numFmtId="0" borderId="0" applyFont="1" fontId="66" applyFill="1">
      <alignment vertical="top" horizontal="center" wrapText="1"/>
    </xf>
    <xf applyAlignment="1" fillId="0" xfId="0" numFmtId="0" borderId="0" applyFont="1" fontId="67">
      <alignment vertical="bottom" horizontal="center"/>
    </xf>
    <xf applyAlignment="1" fillId="0" xfId="0" numFmtId="49" borderId="0" applyFont="1" fontId="68" applyNumberFormat="1">
      <alignment vertical="top" horizontal="general"/>
    </xf>
    <xf applyAlignment="1" fillId="60" xfId="0" numFmtId="0" borderId="0" applyFont="1" fontId="69" applyFill="1">
      <alignment vertical="top" horizontal="left"/>
    </xf>
    <xf applyAlignment="1" fillId="0" xfId="0" numFmtId="0" borderId="0" applyFont="1" fontId="70">
      <alignment vertical="top" horizontal="general"/>
    </xf>
    <xf fillId="0" xfId="0" numFmtId="0" borderId="0" applyFont="1" fontId="71"/>
    <xf fillId="61" xfId="0" numFmtId="0" borderId="0" applyFont="1" fontId="72" applyFill="1"/>
    <xf applyAlignment="1" fillId="62" xfId="0" numFmtId="172" borderId="0" applyFont="1" fontId="73" applyNumberFormat="1" applyFill="1">
      <alignment vertical="top" horizontal="left"/>
    </xf>
    <xf fillId="63" xfId="0" numFmtId="0" borderId="0" applyFont="1" fontId="74" applyFill="1"/>
    <xf applyAlignment="1" fillId="64" xfId="0" numFmtId="0" borderId="0" applyFont="1" fontId="75" applyFill="1">
      <alignment vertical="top" horizontal="left" wrapText="1"/>
    </xf>
    <xf applyAlignment="1" fillId="65" xfId="0" numFmtId="0" borderId="0" applyFont="1" fontId="76" applyFill="1">
      <alignment vertical="top" horizontal="general"/>
    </xf>
    <xf applyAlignment="1" fillId="66" xfId="0" numFmtId="0" borderId="0" applyFont="1" fontId="77" applyFill="1">
      <alignment vertical="top" horizontal="general"/>
    </xf>
    <xf applyAlignment="1" fillId="67" xfId="0" numFmtId="0" borderId="0" applyFont="1" fontId="78" applyFill="1">
      <alignment vertical="top" horizontal="general"/>
    </xf>
    <xf fillId="0" xfId="0" numFmtId="0" borderId="0" applyFont="1" fontId="79"/>
    <xf applyAlignment="1" fillId="68" xfId="0" numFmtId="173" borderId="0" applyFont="1" fontId="80" applyNumberFormat="1" applyFill="1">
      <alignment vertical="top" horizontal="left"/>
    </xf>
    <xf applyAlignment="1" fillId="69" xfId="0" numFmtId="0" borderId="0" applyFont="1" fontId="81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3.57" defaultRowHeight="15.0"/>
  <cols>
    <col min="1" customWidth="1" max="1" width="8.43"/>
    <col min="2" customWidth="1" max="2" width="3.86"/>
    <col min="3" customWidth="1" max="3" width="10.71"/>
    <col min="4" customWidth="1" max="4" width="17.57"/>
    <col min="5" customWidth="1" max="5" width="29.86"/>
    <col min="9" customWidth="1" max="9" width="22.71"/>
    <col min="11" customWidth="1" max="11" width="8.43"/>
    <col min="15" customWidth="1" max="15" width="8.0"/>
    <col min="16" customWidth="1" max="16" hidden="1" width="27.86"/>
    <col min="17" customWidth="1" max="17" hidden="1" width="8.14"/>
    <col min="18" customWidth="1" max="18" width="9.71"/>
    <col min="19" customWidth="1" max="19" width="5.86"/>
    <col min="20" customWidth="1" max="20" width="23.29"/>
    <col min="21" customWidth="1" max="21" style="1" width="6.71"/>
    <col min="22" customWidth="1" max="22" width="5.14"/>
    <col min="23" customWidth="1" max="23" style="1" width="15.43"/>
    <col min="24" customWidth="1" max="24" width="5.71"/>
    <col min="25" customWidth="1" max="25" style="1" width="17.43"/>
    <col min="26" customWidth="1" max="26" width="6.14"/>
    <col min="27" customWidth="1" max="27" style="1" width="13.71"/>
    <col min="29" customWidth="1" max="29" width="9.14"/>
    <col min="30" customWidth="1" max="30" width="11.29"/>
    <col min="31" customWidth="1" max="31" width="11.57"/>
    <col min="32" customWidth="1" max="32" width="15.43"/>
    <col min="33" customWidth="1" max="33" style="40" width="34.71"/>
  </cols>
  <sheetData>
    <row customHeight="1" s="73" customFormat="1" r="1" ht="9.75">
      <c t="s" s="41" r="A1">
        <v>0</v>
      </c>
      <c t="s" s="41" r="B1">
        <v>1</v>
      </c>
      <c t="s" s="63" r="C1">
        <v>2</v>
      </c>
      <c t="s" s="38" r="D1">
        <v>3</v>
      </c>
      <c t="s" s="38" r="E1">
        <v>4</v>
      </c>
      <c t="s" s="38" r="F1">
        <v>5</v>
      </c>
      <c t="s" s="38" r="G1">
        <v>6</v>
      </c>
      <c t="s" s="38" r="H1">
        <v>7</v>
      </c>
      <c t="s" s="38" r="I1">
        <v>8</v>
      </c>
      <c t="s" s="38" r="J1">
        <v>9</v>
      </c>
      <c t="s" s="38" r="K1">
        <v>10</v>
      </c>
      <c t="s" s="38" r="L1">
        <v>11</v>
      </c>
      <c t="s" s="38" r="M1">
        <v>12</v>
      </c>
      <c t="s" s="38" r="N1">
        <v>13</v>
      </c>
      <c t="s" s="38" r="O1">
        <v>14</v>
      </c>
      <c t="s" s="64" r="P1">
        <v>15</v>
      </c>
      <c t="s" s="64" r="Q1">
        <v>16</v>
      </c>
      <c t="s" s="64" r="R1">
        <v>17</v>
      </c>
      <c t="s" s="64" r="S1">
        <v>18</v>
      </c>
      <c t="s" s="37" r="T1">
        <v>19</v>
      </c>
      <c t="s" s="29" r="U1">
        <v>20</v>
      </c>
      <c t="s" s="64" r="V1">
        <v>21</v>
      </c>
      <c t="s" s="29" r="W1">
        <v>22</v>
      </c>
      <c t="s" s="64" r="X1">
        <v>23</v>
      </c>
      <c t="s" s="29" r="Y1">
        <v>24</v>
      </c>
      <c t="s" s="64" r="Z1">
        <v>25</v>
      </c>
      <c t="s" s="29" r="AA1">
        <v>26</v>
      </c>
      <c t="s" s="29" r="AB1">
        <v>27</v>
      </c>
      <c t="s" s="64" r="AC1">
        <v>28</v>
      </c>
      <c t="s" s="64" r="AD1">
        <v>29</v>
      </c>
      <c t="s" s="64" r="AE1">
        <v>30</v>
      </c>
      <c t="s" s="64" r="AF1">
        <v>31</v>
      </c>
      <c t="s" s="64" r="AG1">
        <v>32</v>
      </c>
    </row>
    <row customHeight="1" r="2" ht="9.75">
      <c t="s" s="59" r="A2">
        <v>33</v>
      </c>
      <c t="s" s="53" r="B2">
        <v>34</v>
      </c>
      <c s="13" r="C2"/>
      <c t="s" s="13" r="D2">
        <v>35</v>
      </c>
      <c t="s" s="13" r="E2">
        <v>36</v>
      </c>
      <c s="13" r="F2">
        <v>9</v>
      </c>
      <c s="13" r="G2">
        <v>6</v>
      </c>
      <c t="s" s="13" r="H2">
        <v>37</v>
      </c>
      <c t="s" s="13" r="I2">
        <v>38</v>
      </c>
      <c t="s" s="13" r="J2">
        <v>37</v>
      </c>
      <c t="s" s="13" r="K2">
        <v>39</v>
      </c>
      <c t="s" s="13" r="L2">
        <v>40</v>
      </c>
      <c t="s" s="13" r="M2">
        <v>37</v>
      </c>
      <c s="13" r="N2"/>
      <c t="s" s="13" r="O2">
        <v>41</v>
      </c>
      <c t="s" s="71" r="P2">
        <v>42</v>
      </c>
      <c s="71" r="Q2"/>
      <c s="71" r="R2"/>
      <c s="71" r="S2"/>
      <c s="11" r="T2"/>
      <c s="71" r="U2"/>
      <c t="s" s="43" r="V2">
        <v>43</v>
      </c>
      <c s="9" r="W2"/>
      <c s="16" r="X2"/>
      <c s="16" r="Y2"/>
      <c s="62" r="Z2"/>
      <c s="62" r="AA2"/>
      <c t="s" s="69" r="AB2">
        <v>44</v>
      </c>
      <c s="71" r="AC2"/>
      <c s="71" r="AD2"/>
      <c s="71" r="AE2"/>
      <c s="71" r="AF2"/>
      <c s="52" r="AG2"/>
    </row>
    <row customHeight="1" r="3" ht="9.75">
      <c t="s" s="59" r="A3">
        <v>33</v>
      </c>
      <c t="s" s="53" r="B3">
        <v>45</v>
      </c>
      <c s="13" r="C3"/>
      <c s="13" r="D3"/>
      <c t="s" s="13" r="E3">
        <v>46</v>
      </c>
      <c s="13" r="F3">
        <v>3</v>
      </c>
      <c t="s" s="13" r="G3">
        <v>37</v>
      </c>
      <c t="s" s="13" r="H3">
        <v>37</v>
      </c>
      <c t="s" s="13" r="I3">
        <v>47</v>
      </c>
      <c t="s" s="13" r="J3">
        <v>37</v>
      </c>
      <c t="s" s="13" r="K3">
        <v>48</v>
      </c>
      <c t="s" s="13" r="L3">
        <v>40</v>
      </c>
      <c t="s" s="13" r="M3">
        <v>37</v>
      </c>
      <c s="13" r="N3"/>
      <c t="s" s="13" r="O3">
        <v>49</v>
      </c>
      <c t="s" s="71" r="P3">
        <v>42</v>
      </c>
      <c s="71" r="Q3"/>
      <c s="71" r="R3"/>
      <c s="71" r="S3"/>
      <c s="11" r="T3"/>
      <c s="71" r="U3"/>
      <c t="s" s="43" r="V3">
        <v>43</v>
      </c>
      <c s="9" r="W3"/>
      <c s="16" r="X3"/>
      <c s="16" r="Y3"/>
      <c s="62" r="Z3"/>
      <c s="62" r="AA3"/>
      <c t="s" s="69" r="AB3">
        <v>44</v>
      </c>
      <c s="71" r="AC3"/>
      <c s="71" r="AD3"/>
      <c s="71" r="AE3"/>
      <c s="71" r="AF3"/>
      <c s="52" r="AG3"/>
    </row>
    <row customHeight="1" r="4" ht="9.75">
      <c t="s" s="59" r="A4">
        <v>50</v>
      </c>
      <c t="s" s="53" r="B4">
        <v>51</v>
      </c>
      <c s="13" r="C4"/>
      <c t="s" s="13" r="D4">
        <v>52</v>
      </c>
      <c t="s" s="13" r="E4">
        <v>53</v>
      </c>
      <c t="s" s="13" r="F4">
        <v>37</v>
      </c>
      <c s="13" r="G4">
        <v>1</v>
      </c>
      <c t="s" s="13" r="H4">
        <v>37</v>
      </c>
      <c t="s" s="13" r="I4">
        <v>54</v>
      </c>
      <c s="13" r="J4"/>
      <c t="s" s="13" r="K4">
        <v>55</v>
      </c>
      <c t="s" s="13" r="L4">
        <v>21</v>
      </c>
      <c s="48" r="M4">
        <v>41395</v>
      </c>
      <c t="s" s="13" r="N4">
        <v>37</v>
      </c>
      <c t="s" s="13" r="O4">
        <v>37</v>
      </c>
      <c t="s" s="71" r="P4">
        <v>56</v>
      </c>
      <c s="71" r="Q4"/>
      <c t="s" s="32" r="R4">
        <v>57</v>
      </c>
      <c t="s" s="32" r="S4">
        <v>58</v>
      </c>
      <c s="20" r="T4"/>
      <c t="s" s="69" r="U4">
        <v>59</v>
      </c>
      <c t="s" s="43" r="V4">
        <v>60</v>
      </c>
      <c t="s" s="43" r="W4">
        <v>61</v>
      </c>
      <c s="16" r="X4"/>
      <c s="16" r="Y4"/>
      <c s="62" r="Z4"/>
      <c s="62" r="AA4"/>
      <c t="s" s="69" r="AB4">
        <v>62</v>
      </c>
      <c s="71" r="AC4"/>
      <c s="71" r="AD4"/>
      <c t="s" s="71" r="AE4">
        <v>60</v>
      </c>
      <c s="71" r="AF4"/>
      <c s="52" r="AG4"/>
    </row>
    <row customHeight="1" r="5" ht="9.75">
      <c t="s" s="59" r="A5">
        <v>50</v>
      </c>
      <c t="s" s="53" r="B5">
        <v>63</v>
      </c>
      <c s="13" r="C5"/>
      <c s="13" r="D5"/>
      <c t="s" s="13" r="E5">
        <v>64</v>
      </c>
      <c s="13" r="F5">
        <v>1</v>
      </c>
      <c s="13" r="G5">
        <v>1</v>
      </c>
      <c t="s" s="13" r="H5">
        <v>37</v>
      </c>
      <c t="s" s="13" r="I5">
        <v>65</v>
      </c>
      <c s="13" r="J5"/>
      <c t="s" s="13" r="K5">
        <v>66</v>
      </c>
      <c t="s" s="13" r="L5">
        <v>67</v>
      </c>
      <c s="48" r="M5">
        <v>41579</v>
      </c>
      <c t="s" s="13" r="N5">
        <v>37</v>
      </c>
      <c t="s" s="13" r="O5">
        <v>48</v>
      </c>
      <c t="s" s="71" r="P5">
        <v>56</v>
      </c>
      <c s="71" r="Q5"/>
      <c s="71" r="R5"/>
      <c s="71" r="S5"/>
      <c s="11" r="T5"/>
      <c s="71" r="U5"/>
      <c s="9" r="V5"/>
      <c s="43" r="W5"/>
      <c s="16" r="X5"/>
      <c s="16" r="Y5"/>
      <c s="62" r="Z5"/>
      <c s="62" r="AA5"/>
      <c t="s" s="71" r="AB5">
        <v>68</v>
      </c>
      <c s="71" r="AC5"/>
      <c s="71" r="AD5"/>
      <c s="71" r="AE5"/>
      <c s="71" r="AF5"/>
      <c s="52" r="AG5"/>
    </row>
    <row customHeight="1" r="6" ht="9.75">
      <c t="s" s="59" r="A6">
        <v>50</v>
      </c>
      <c t="s" s="53" r="B6">
        <v>69</v>
      </c>
      <c s="13" r="C6"/>
      <c s="13" r="D6"/>
      <c t="s" s="13" r="E6">
        <v>70</v>
      </c>
      <c t="s" s="13" r="F6">
        <v>37</v>
      </c>
      <c t="s" s="13" r="G6">
        <v>37</v>
      </c>
      <c s="13" r="H6">
        <v>1</v>
      </c>
      <c t="s" s="13" r="I6">
        <v>71</v>
      </c>
      <c s="48" r="J6">
        <v>41341</v>
      </c>
      <c t="s" s="13" r="K6">
        <v>72</v>
      </c>
      <c t="s" s="22" r="L6">
        <v>21</v>
      </c>
      <c s="48" r="M6">
        <v>41760</v>
      </c>
      <c t="s" s="13" r="N6">
        <v>37</v>
      </c>
      <c t="s" s="13" r="O6">
        <v>37</v>
      </c>
      <c t="s" s="71" r="P6">
        <v>56</v>
      </c>
      <c s="71" r="Q6"/>
      <c s="71" r="R6"/>
      <c s="71" r="S6"/>
      <c s="11" r="T6"/>
      <c s="71" r="U6"/>
      <c t="s" s="43" r="V6">
        <v>60</v>
      </c>
      <c t="s" s="43" r="W6">
        <v>73</v>
      </c>
      <c s="16" r="X6"/>
      <c s="16" r="Y6"/>
      <c s="62" r="Z6"/>
      <c s="62" r="AA6"/>
      <c t="s" s="71" r="AB6">
        <v>62</v>
      </c>
      <c s="71" r="AC6"/>
      <c s="71" r="AD6"/>
      <c s="71" r="AE6"/>
      <c s="71" r="AF6"/>
      <c s="52" r="AG6"/>
    </row>
    <row customHeight="1" r="7" ht="9.75">
      <c t="s" s="59" r="A7">
        <v>50</v>
      </c>
      <c t="s" s="53" r="B7">
        <v>74</v>
      </c>
      <c s="13" r="C7"/>
      <c s="13" r="D7"/>
      <c t="s" s="13" r="E7">
        <v>75</v>
      </c>
      <c t="s" s="13" r="F7">
        <v>76</v>
      </c>
      <c s="13" r="G7">
        <v>1</v>
      </c>
      <c t="s" s="13" r="H7">
        <v>37</v>
      </c>
      <c t="s" s="13" r="I7">
        <v>77</v>
      </c>
      <c t="s" s="13" r="J7">
        <v>37</v>
      </c>
      <c t="s" s="13" r="K7">
        <v>78</v>
      </c>
      <c t="s" s="13" r="L7">
        <v>40</v>
      </c>
      <c t="s" s="13" r="M7">
        <v>37</v>
      </c>
      <c t="s" s="13" r="N7">
        <v>79</v>
      </c>
      <c t="s" s="13" r="O7">
        <v>80</v>
      </c>
      <c t="s" s="71" r="P7">
        <v>56</v>
      </c>
      <c s="71" r="Q7"/>
      <c t="s" s="46" r="R7">
        <v>55</v>
      </c>
      <c t="s" s="46" r="S7">
        <v>81</v>
      </c>
      <c s="15" r="T7"/>
      <c t="s" s="69" r="U7">
        <v>59</v>
      </c>
      <c s="43" r="V7"/>
      <c s="43" r="W7"/>
      <c s="16" r="X7"/>
      <c t="s" s="16" r="Y7">
        <v>82</v>
      </c>
      <c t="s" s="62" r="Z7">
        <v>60</v>
      </c>
      <c s="62" r="AA7"/>
      <c t="s" s="71" r="AB7">
        <v>44</v>
      </c>
      <c s="71" r="AC7"/>
      <c s="71" r="AD7"/>
      <c s="71" r="AE7"/>
      <c s="71" r="AF7"/>
      <c s="52" r="AG7"/>
    </row>
    <row customHeight="1" r="8" ht="9.75">
      <c t="s" s="59" r="A8">
        <v>50</v>
      </c>
      <c t="s" s="53" r="B8">
        <v>45</v>
      </c>
      <c s="13" r="C8"/>
      <c s="13" r="D8"/>
      <c t="s" s="13" r="E8">
        <v>83</v>
      </c>
      <c s="13" r="F8">
        <v>3</v>
      </c>
      <c t="s" s="13" r="G8">
        <v>37</v>
      </c>
      <c t="s" s="13" r="H8">
        <v>37</v>
      </c>
      <c t="s" s="13" r="I8">
        <v>84</v>
      </c>
      <c s="13" r="J8"/>
      <c t="s" s="13" r="K8">
        <v>72</v>
      </c>
      <c t="s" s="13" r="L8">
        <v>67</v>
      </c>
      <c s="48" r="M8">
        <v>41671</v>
      </c>
      <c t="s" s="13" r="N8">
        <v>37</v>
      </c>
      <c t="s" s="13" r="O8">
        <v>85</v>
      </c>
      <c t="s" s="71" r="P8">
        <v>56</v>
      </c>
      <c s="71" r="Q8"/>
      <c s="71" r="R8"/>
      <c s="71" r="S8"/>
      <c s="11" r="T8"/>
      <c s="71" r="U8"/>
      <c s="9" r="V8"/>
      <c s="43" r="W8"/>
      <c s="16" r="X8"/>
      <c s="16" r="Y8"/>
      <c s="62" r="Z8"/>
      <c s="62" r="AA8"/>
      <c t="s" s="71" r="AB8">
        <v>68</v>
      </c>
      <c s="71" r="AC8"/>
      <c s="71" r="AD8"/>
      <c s="71" r="AE8"/>
      <c s="71" r="AF8"/>
      <c s="52" r="AG8"/>
    </row>
    <row customHeight="1" r="9" ht="9.75">
      <c t="s" s="59" r="A9">
        <v>86</v>
      </c>
      <c t="s" s="53" r="B9">
        <v>87</v>
      </c>
      <c s="13" r="C9"/>
      <c t="s" s="13" r="D9">
        <v>88</v>
      </c>
      <c t="s" s="13" r="E9">
        <v>89</v>
      </c>
      <c t="s" s="13" r="F9">
        <v>37</v>
      </c>
      <c s="13" r="G9">
        <v>2</v>
      </c>
      <c t="s" s="13" r="H9">
        <v>37</v>
      </c>
      <c t="s" s="13" r="I9">
        <v>90</v>
      </c>
      <c s="13" r="J9"/>
      <c t="s" s="13" r="K9">
        <v>48</v>
      </c>
      <c t="s" s="13" r="L9">
        <v>67</v>
      </c>
      <c s="48" r="M9">
        <v>41760</v>
      </c>
      <c t="s" s="13" r="N9">
        <v>37</v>
      </c>
      <c t="s" s="13" r="O9">
        <v>91</v>
      </c>
      <c t="s" s="71" r="P9">
        <v>92</v>
      </c>
      <c s="71" r="Q9"/>
      <c s="71" r="R9"/>
      <c s="71" r="S9"/>
      <c s="11" r="T9"/>
      <c s="71" r="U9"/>
      <c s="9" r="V9"/>
      <c s="43" r="W9"/>
      <c s="16" r="X9"/>
      <c s="16" r="Y9"/>
      <c s="62" r="Z9"/>
      <c s="62" r="AA9"/>
      <c t="s" s="71" r="AB9">
        <v>68</v>
      </c>
      <c s="71" r="AC9"/>
      <c s="71" r="AD9"/>
      <c s="71" r="AE9"/>
      <c s="71" r="AF9"/>
      <c s="52" r="AG9"/>
    </row>
    <row customHeight="1" r="10" ht="9.75">
      <c t="s" s="59" r="A10">
        <v>86</v>
      </c>
      <c t="s" s="53" r="B10">
        <v>93</v>
      </c>
      <c s="13" r="C10"/>
      <c s="13" r="D10"/>
      <c t="s" s="13" r="E10">
        <v>94</v>
      </c>
      <c t="s" s="13" r="F10">
        <v>37</v>
      </c>
      <c s="13" r="G10">
        <v>1</v>
      </c>
      <c t="s" s="13" r="H10">
        <v>37</v>
      </c>
      <c t="s" s="13" r="I10">
        <v>95</v>
      </c>
      <c s="48" r="J10">
        <v>41297</v>
      </c>
      <c t="s" s="13" r="K10">
        <v>72</v>
      </c>
      <c t="s" s="13" r="L10">
        <v>21</v>
      </c>
      <c s="48" r="M10">
        <v>41760</v>
      </c>
      <c t="s" s="13" r="N10">
        <v>37</v>
      </c>
      <c t="s" s="13" r="O10">
        <v>37</v>
      </c>
      <c t="s" s="71" r="P10">
        <v>92</v>
      </c>
      <c s="71" r="Q10"/>
      <c s="71" r="R10"/>
      <c s="71" r="S10"/>
      <c s="11" r="T10"/>
      <c s="71" r="U10"/>
      <c t="s" s="43" r="V10">
        <v>60</v>
      </c>
      <c t="s" s="43" r="W10">
        <v>96</v>
      </c>
      <c s="16" r="X10"/>
      <c s="16" r="Y10"/>
      <c s="62" r="Z10"/>
      <c s="62" r="AA10"/>
      <c t="s" s="71" r="AB10">
        <v>62</v>
      </c>
      <c s="71" r="AC10"/>
      <c s="71" r="AD10"/>
      <c s="71" r="AE10"/>
      <c s="71" r="AF10"/>
      <c s="52" r="AG10"/>
    </row>
    <row customHeight="1" r="11" ht="9.75">
      <c t="s" s="59" r="A11">
        <v>86</v>
      </c>
      <c t="s" s="53" r="B11">
        <v>97</v>
      </c>
      <c s="13" r="C11"/>
      <c s="13" r="D11"/>
      <c t="s" s="13" r="E11">
        <v>98</v>
      </c>
      <c t="s" s="13" r="F11">
        <v>37</v>
      </c>
      <c s="13" r="G11">
        <v>3</v>
      </c>
      <c t="s" s="13" r="H11">
        <v>37</v>
      </c>
      <c t="s" s="13" r="I11">
        <v>99</v>
      </c>
      <c s="13" r="J11"/>
      <c t="s" s="13" r="K11">
        <v>100</v>
      </c>
      <c t="s" s="13" r="L11">
        <v>67</v>
      </c>
      <c s="48" r="M11">
        <v>41760</v>
      </c>
      <c t="s" s="13" r="N11">
        <v>37</v>
      </c>
      <c t="s" s="13" r="O11">
        <v>91</v>
      </c>
      <c t="s" s="71" r="P11">
        <v>92</v>
      </c>
      <c s="71" r="Q11"/>
      <c s="71" r="R11"/>
      <c s="71" r="S11"/>
      <c s="11" r="T11"/>
      <c s="71" r="U11"/>
      <c s="9" r="V11"/>
      <c s="43" r="W11"/>
      <c s="16" r="X11"/>
      <c s="16" r="Y11"/>
      <c s="62" r="Z11"/>
      <c s="62" r="AA11"/>
      <c t="s" s="71" r="AB11">
        <v>68</v>
      </c>
      <c s="71" r="AC11"/>
      <c s="71" r="AD11"/>
      <c s="71" r="AE11"/>
      <c s="71" r="AF11"/>
      <c s="52" r="AG11"/>
    </row>
    <row customHeight="1" r="12" ht="9.75">
      <c t="s" s="59" r="A12">
        <v>86</v>
      </c>
      <c t="s" s="53" r="B12">
        <v>101</v>
      </c>
      <c s="13" r="C12"/>
      <c s="13" r="D12"/>
      <c t="s" s="13" r="E12">
        <v>102</v>
      </c>
      <c t="s" s="13" r="F12">
        <v>37</v>
      </c>
      <c t="s" s="13" r="G12">
        <v>37</v>
      </c>
      <c s="13" r="H12">
        <v>2</v>
      </c>
      <c t="s" s="13" r="I12">
        <v>103</v>
      </c>
      <c s="13" r="J12"/>
      <c t="s" s="13" r="K12">
        <v>72</v>
      </c>
      <c t="s" s="13" r="L12">
        <v>21</v>
      </c>
      <c s="48" r="M12">
        <v>41760</v>
      </c>
      <c t="s" s="13" r="N12">
        <v>37</v>
      </c>
      <c t="s" s="13" r="O12">
        <v>37</v>
      </c>
      <c t="s" s="71" r="P12">
        <v>92</v>
      </c>
      <c s="71" r="Q12"/>
      <c s="71" r="R12"/>
      <c s="71" r="S12"/>
      <c s="11" r="T12"/>
      <c s="71" r="U12"/>
      <c s="9" r="V12"/>
      <c t="s" s="43" r="W12">
        <v>104</v>
      </c>
      <c s="16" r="X12"/>
      <c s="16" r="Y12"/>
      <c s="62" r="Z12"/>
      <c s="62" r="AA12"/>
      <c t="s" s="71" r="AB12">
        <v>68</v>
      </c>
      <c s="71" r="AC12"/>
      <c s="71" r="AD12"/>
      <c s="71" r="AE12"/>
      <c s="71" r="AF12"/>
      <c s="52" r="AG12"/>
    </row>
    <row customHeight="1" r="13" ht="9.75">
      <c t="s" s="59" r="A13">
        <v>86</v>
      </c>
      <c t="s" s="53" r="B13">
        <v>105</v>
      </c>
      <c s="13" r="C13"/>
      <c s="13" r="D13"/>
      <c t="s" s="13" r="E13">
        <v>106</v>
      </c>
      <c t="s" s="13" r="F13">
        <v>37</v>
      </c>
      <c t="s" s="13" r="G13">
        <v>37</v>
      </c>
      <c s="13" r="H13">
        <v>2</v>
      </c>
      <c t="s" s="13" r="I13">
        <v>103</v>
      </c>
      <c s="13" r="J13"/>
      <c t="s" s="13" r="K13">
        <v>72</v>
      </c>
      <c t="s" s="13" r="L13">
        <v>21</v>
      </c>
      <c s="48" r="M13">
        <v>41760</v>
      </c>
      <c t="s" s="13" r="N13">
        <v>37</v>
      </c>
      <c t="s" s="13" r="O13">
        <v>37</v>
      </c>
      <c t="s" s="71" r="P13">
        <v>92</v>
      </c>
      <c s="71" r="Q13"/>
      <c s="71" r="R13"/>
      <c s="71" r="S13"/>
      <c s="11" r="T13"/>
      <c s="71" r="U13"/>
      <c s="9" r="V13"/>
      <c s="9" r="W13"/>
      <c s="16" r="X13"/>
      <c s="16" r="Y13"/>
      <c s="62" r="Z13"/>
      <c s="62" r="AA13"/>
      <c s="71" r="AB13"/>
      <c s="71" r="AC13"/>
      <c s="71" r="AD13"/>
      <c s="71" r="AE13"/>
      <c s="71" r="AF13"/>
      <c s="52" r="AG13"/>
    </row>
    <row customHeight="1" r="14" ht="9.75">
      <c t="s" s="59" r="A14">
        <v>86</v>
      </c>
      <c t="s" s="53" r="B14">
        <v>107</v>
      </c>
      <c s="13" r="C14"/>
      <c s="13" r="D14"/>
      <c t="s" s="13" r="E14">
        <v>108</v>
      </c>
      <c s="13" r="F14">
        <v>2</v>
      </c>
      <c t="s" s="13" r="G14">
        <v>37</v>
      </c>
      <c t="s" s="13" r="H14">
        <v>37</v>
      </c>
      <c t="s" s="13" r="I14">
        <v>109</v>
      </c>
      <c s="48" r="J14">
        <v>41250</v>
      </c>
      <c t="s" s="13" r="K14">
        <v>110</v>
      </c>
      <c t="s" s="13" r="L14">
        <v>111</v>
      </c>
      <c s="48" r="M14">
        <v>41821</v>
      </c>
      <c s="13" r="N14"/>
      <c t="s" s="13" r="O14">
        <v>112</v>
      </c>
      <c t="s" s="71" r="P14">
        <v>92</v>
      </c>
      <c s="71" r="Q14"/>
      <c s="71" r="R14"/>
      <c s="71" r="S14"/>
      <c s="11" r="T14"/>
      <c s="71" r="U14"/>
      <c t="s" s="9" r="V14">
        <v>60</v>
      </c>
      <c t="s" s="43" r="W14">
        <v>113</v>
      </c>
      <c s="16" r="X14"/>
      <c s="16" r="Y14"/>
      <c t="s" s="14" r="Z14">
        <v>60</v>
      </c>
      <c s="62" r="AA14"/>
      <c t="s" s="71" r="AB14">
        <v>114</v>
      </c>
      <c s="71" r="AC14"/>
      <c s="71" r="AD14"/>
      <c s="71" r="AE14"/>
      <c s="71" r="AF14"/>
      <c s="52" r="AG14"/>
    </row>
    <row customHeight="1" r="15" ht="9.75">
      <c t="s" s="59" r="A15">
        <v>86</v>
      </c>
      <c t="s" s="53" r="B15">
        <v>115</v>
      </c>
      <c s="13" r="C15"/>
      <c s="13" r="D15"/>
      <c t="s" s="13" r="E15">
        <v>116</v>
      </c>
      <c s="13" r="F15">
        <v>2</v>
      </c>
      <c t="s" s="13" r="G15">
        <v>37</v>
      </c>
      <c t="s" s="13" r="H15">
        <v>37</v>
      </c>
      <c t="s" s="13" r="I15">
        <v>117</v>
      </c>
      <c t="s" s="13" r="J15">
        <v>37</v>
      </c>
      <c t="s" s="13" r="K15">
        <v>118</v>
      </c>
      <c t="s" s="13" r="L15">
        <v>40</v>
      </c>
      <c t="s" s="13" r="M15">
        <v>37</v>
      </c>
      <c s="13" r="N15"/>
      <c t="s" s="13" r="O15">
        <v>112</v>
      </c>
      <c t="s" s="71" r="P15">
        <v>92</v>
      </c>
      <c s="71" r="Q15"/>
      <c s="71" r="R15"/>
      <c s="71" r="S15"/>
      <c s="11" r="T15"/>
      <c s="71" r="U15"/>
      <c t="s" s="43" r="V15">
        <v>43</v>
      </c>
      <c s="9" r="W15"/>
      <c s="16" r="X15"/>
      <c s="16" r="Y15"/>
      <c s="62" r="Z15"/>
      <c s="62" r="AA15"/>
      <c t="s" s="71" r="AB15">
        <v>44</v>
      </c>
      <c s="71" r="AC15"/>
      <c s="71" r="AD15"/>
      <c s="71" r="AE15"/>
      <c s="71" r="AF15"/>
      <c s="52" r="AG15"/>
    </row>
    <row customHeight="1" r="16" ht="9.75">
      <c t="s" s="59" r="A16">
        <v>86</v>
      </c>
      <c t="s" s="53" r="B16">
        <v>34</v>
      </c>
      <c s="13" r="C16"/>
      <c s="13" r="D16"/>
      <c t="s" s="13" r="E16">
        <v>119</v>
      </c>
      <c t="s" s="13" r="F16">
        <v>37</v>
      </c>
      <c s="13" r="G16">
        <v>2</v>
      </c>
      <c t="s" s="13" r="H16">
        <v>37</v>
      </c>
      <c t="s" s="13" r="I16">
        <v>120</v>
      </c>
      <c t="s" s="13" r="J16">
        <v>37</v>
      </c>
      <c t="s" s="13" r="K16">
        <v>121</v>
      </c>
      <c t="s" s="13" r="L16">
        <v>40</v>
      </c>
      <c t="s" s="13" r="M16">
        <v>37</v>
      </c>
      <c s="13" r="N16"/>
      <c t="s" s="13" r="O16">
        <v>122</v>
      </c>
      <c t="s" s="71" r="P16">
        <v>92</v>
      </c>
      <c s="71" r="Q16"/>
      <c s="71" r="R16"/>
      <c s="71" r="S16"/>
      <c s="11" r="T16"/>
      <c s="71" r="U16"/>
      <c t="s" s="43" r="V16">
        <v>60</v>
      </c>
      <c s="43" r="W16"/>
      <c s="16" r="X16"/>
      <c s="16" r="Y16"/>
      <c s="62" r="Z16"/>
      <c s="62" r="AA16"/>
      <c t="s" s="71" r="AB16">
        <v>62</v>
      </c>
      <c s="71" r="AC16"/>
      <c s="71" r="AD16"/>
      <c s="71" r="AE16"/>
      <c s="71" r="AF16"/>
      <c s="52" r="AG16"/>
    </row>
    <row customHeight="1" r="17" ht="9.75">
      <c t="s" s="59" r="A17">
        <v>123</v>
      </c>
      <c t="s" s="53" r="B17">
        <v>87</v>
      </c>
      <c s="13" r="C17"/>
      <c t="s" s="13" r="D17">
        <v>124</v>
      </c>
      <c t="s" s="13" r="E17">
        <v>125</v>
      </c>
      <c t="s" s="13" r="F17">
        <v>37</v>
      </c>
      <c t="s" s="13" r="G17">
        <v>37</v>
      </c>
      <c s="13" r="H17">
        <v>3</v>
      </c>
      <c t="s" s="13" r="I17">
        <v>126</v>
      </c>
      <c s="48" r="J17">
        <v>41327</v>
      </c>
      <c t="s" s="13" r="K17">
        <v>57</v>
      </c>
      <c t="s" s="13" r="L17">
        <v>21</v>
      </c>
      <c s="48" r="M17">
        <v>41426</v>
      </c>
      <c t="s" s="13" r="N17">
        <v>37</v>
      </c>
      <c t="s" s="13" r="O17">
        <v>37</v>
      </c>
      <c t="s" s="71" r="P17">
        <v>127</v>
      </c>
      <c s="71" r="Q17"/>
      <c t="s" s="8" r="R17">
        <v>57</v>
      </c>
      <c t="s" s="8" r="S17">
        <v>58</v>
      </c>
      <c t="s" s="35" r="T17">
        <v>128</v>
      </c>
      <c t="s" s="69" r="U17">
        <v>59</v>
      </c>
      <c t="s" s="43" r="V17">
        <v>60</v>
      </c>
      <c t="s" s="43" r="W17">
        <v>129</v>
      </c>
      <c s="16" r="X17"/>
      <c s="16" r="Y17"/>
      <c s="62" r="Z17"/>
      <c s="62" r="AA17"/>
      <c t="s" s="71" r="AB17">
        <v>62</v>
      </c>
      <c s="71" r="AC17"/>
      <c s="71" r="AD17"/>
      <c s="71" r="AE17"/>
      <c s="71" r="AF17"/>
      <c t="s" s="52" r="AG17">
        <v>130</v>
      </c>
    </row>
    <row customHeight="1" r="18" ht="9.75">
      <c t="s" s="59" r="A18">
        <v>131</v>
      </c>
      <c t="s" s="53" r="B18">
        <v>87</v>
      </c>
      <c s="13" r="C18"/>
      <c t="s" s="13" r="D18">
        <v>132</v>
      </c>
      <c t="s" s="13" r="E18">
        <v>133</v>
      </c>
      <c t="s" s="13" r="F18">
        <v>37</v>
      </c>
      <c s="13" r="G18">
        <v>4</v>
      </c>
      <c t="s" s="13" r="H18">
        <v>37</v>
      </c>
      <c t="s" s="13" r="I18">
        <v>134</v>
      </c>
      <c s="48" r="J18">
        <v>41331</v>
      </c>
      <c t="s" s="13" r="K18">
        <v>48</v>
      </c>
      <c t="s" s="13" r="L18">
        <v>111</v>
      </c>
      <c s="48" r="M18">
        <v>41760</v>
      </c>
      <c s="13" r="N18"/>
      <c t="s" s="13" r="O18">
        <v>135</v>
      </c>
      <c t="s" s="71" r="P18">
        <v>136</v>
      </c>
      <c s="71" r="Q18"/>
      <c s="71" r="R18"/>
      <c s="71" r="S18"/>
      <c s="11" r="T18"/>
      <c s="71" r="U18"/>
      <c t="s" s="43" r="V18">
        <v>60</v>
      </c>
      <c t="s" s="43" r="W18">
        <v>137</v>
      </c>
      <c s="16" r="X18"/>
      <c s="16" r="Y18"/>
      <c s="62" r="Z18"/>
      <c s="62" r="AA18"/>
      <c t="s" s="71" r="AB18">
        <v>62</v>
      </c>
      <c s="71" r="AC18"/>
      <c s="71" r="AD18"/>
      <c s="71" r="AE18"/>
      <c s="71" r="AF18"/>
      <c s="52" r="AG18"/>
    </row>
    <row customHeight="1" r="19" ht="9.75">
      <c t="s" s="59" r="A19">
        <v>131</v>
      </c>
      <c t="s" s="53" r="B19">
        <v>93</v>
      </c>
      <c s="13" r="C19"/>
      <c s="13" r="D19"/>
      <c t="s" s="13" r="E19">
        <v>138</v>
      </c>
      <c t="s" s="13" r="F19">
        <v>37</v>
      </c>
      <c t="s" s="13" r="G19">
        <v>139</v>
      </c>
      <c s="13" r="H19">
        <v>2</v>
      </c>
      <c t="s" s="13" r="I19">
        <v>140</v>
      </c>
      <c s="48" r="J19">
        <v>41331</v>
      </c>
      <c t="s" s="13" r="K19">
        <v>141</v>
      </c>
      <c t="s" s="13" r="L19">
        <v>21</v>
      </c>
      <c s="48" r="M19">
        <v>41791</v>
      </c>
      <c t="s" s="13" r="N19">
        <v>37</v>
      </c>
      <c t="s" s="13" r="O19">
        <v>37</v>
      </c>
      <c t="s" s="71" r="P19">
        <v>136</v>
      </c>
      <c s="71" r="Q19"/>
      <c t="s" s="8" r="R19">
        <v>57</v>
      </c>
      <c t="s" s="8" r="S19">
        <v>58</v>
      </c>
      <c t="s" s="35" r="T19">
        <v>128</v>
      </c>
      <c t="s" s="69" r="U19">
        <v>59</v>
      </c>
      <c t="s" s="43" r="V19">
        <v>60</v>
      </c>
      <c t="s" s="43" r="W19">
        <v>142</v>
      </c>
      <c s="16" r="X19"/>
      <c s="16" r="Y19"/>
      <c s="62" r="Z19"/>
      <c s="62" r="AA19"/>
      <c t="s" s="71" r="AB19">
        <v>62</v>
      </c>
      <c s="71" r="AC19"/>
      <c s="71" r="AD19"/>
      <c s="71" r="AE19"/>
      <c s="71" r="AF19"/>
      <c s="52" r="AG19"/>
    </row>
    <row customHeight="1" r="20" ht="9.75">
      <c t="s" s="59" r="A20">
        <v>131</v>
      </c>
      <c t="s" s="53" r="B20">
        <v>97</v>
      </c>
      <c s="13" r="C20"/>
      <c s="13" r="D20"/>
      <c s="13" r="E20"/>
      <c t="s" s="13" r="F20">
        <v>37</v>
      </c>
      <c t="s" s="13" r="G20">
        <v>37</v>
      </c>
      <c s="13" r="H20">
        <v>2</v>
      </c>
      <c t="s" s="13" r="I20">
        <v>103</v>
      </c>
      <c s="48" r="J20">
        <v>41331</v>
      </c>
      <c t="s" s="13" r="K20">
        <v>72</v>
      </c>
      <c t="s" s="13" r="L20">
        <v>21</v>
      </c>
      <c s="48" r="M20">
        <v>41760</v>
      </c>
      <c t="s" s="13" r="N20">
        <v>37</v>
      </c>
      <c t="s" s="13" r="O20">
        <v>37</v>
      </c>
      <c t="s" s="71" r="P20">
        <v>136</v>
      </c>
      <c s="71" r="Q20"/>
      <c s="71" r="R20"/>
      <c s="71" r="S20"/>
      <c s="11" r="T20"/>
      <c s="71" r="U20"/>
      <c s="9" r="V20"/>
      <c s="9" r="W20"/>
      <c s="16" r="X20"/>
      <c s="16" r="Y20"/>
      <c s="62" r="Z20"/>
      <c s="62" r="AA20"/>
      <c s="71" r="AB20"/>
      <c s="71" r="AC20"/>
      <c s="71" r="AD20"/>
      <c s="71" r="AE20"/>
      <c s="71" r="AF20"/>
      <c s="52" r="AG20"/>
    </row>
    <row customHeight="1" r="21" ht="9.75">
      <c t="s" s="59" r="A21">
        <v>143</v>
      </c>
      <c t="s" s="53" r="B21">
        <v>87</v>
      </c>
      <c s="13" r="C21"/>
      <c t="s" s="13" r="D21">
        <v>144</v>
      </c>
      <c t="s" s="13" r="E21">
        <v>145</v>
      </c>
      <c t="s" s="13" r="F21">
        <v>37</v>
      </c>
      <c t="s" s="13" r="G21">
        <v>37</v>
      </c>
      <c s="13" r="H21">
        <v>1</v>
      </c>
      <c t="s" s="13" r="I21">
        <v>126</v>
      </c>
      <c s="13" r="J21"/>
      <c t="s" s="13" r="K21">
        <v>57</v>
      </c>
      <c t="s" s="13" r="L21">
        <v>21</v>
      </c>
      <c s="48" r="M21">
        <v>41426</v>
      </c>
      <c t="s" s="13" r="N21">
        <v>37</v>
      </c>
      <c t="s" s="13" r="O21">
        <v>37</v>
      </c>
      <c t="s" s="71" r="P21">
        <v>146</v>
      </c>
      <c s="71" r="Q21"/>
      <c t="s" s="8" r="R21">
        <v>57</v>
      </c>
      <c t="s" s="8" r="S21">
        <v>58</v>
      </c>
      <c t="s" s="35" r="T21">
        <v>128</v>
      </c>
      <c t="s" s="69" r="U21">
        <v>59</v>
      </c>
      <c t="s" s="43" r="V21">
        <v>60</v>
      </c>
      <c t="s" s="43" r="W21">
        <v>147</v>
      </c>
      <c s="16" r="X21"/>
      <c s="16" r="Y21"/>
      <c s="62" r="Z21"/>
      <c s="62" r="AA21"/>
      <c t="s" s="71" r="AB21">
        <v>62</v>
      </c>
      <c s="71" r="AC21"/>
      <c s="71" r="AD21"/>
      <c s="71" r="AE21"/>
      <c s="71" r="AF21"/>
      <c s="52" r="AG21"/>
    </row>
    <row customHeight="1" r="22" ht="9.75">
      <c t="s" s="59" r="A22">
        <v>148</v>
      </c>
      <c t="s" s="53" r="B22">
        <v>45</v>
      </c>
      <c s="13" r="C22"/>
      <c t="s" s="13" r="D22">
        <v>149</v>
      </c>
      <c s="13" r="E22"/>
      <c s="13" r="F22">
        <v>3</v>
      </c>
      <c t="s" s="13" r="G22">
        <v>37</v>
      </c>
      <c t="s" s="13" r="H22">
        <v>37</v>
      </c>
      <c t="s" s="13" r="I22">
        <v>47</v>
      </c>
      <c t="s" s="13" r="J22">
        <v>37</v>
      </c>
      <c t="s" s="13" r="K22">
        <v>48</v>
      </c>
      <c t="s" s="13" r="L22">
        <v>40</v>
      </c>
      <c t="s" s="13" r="M22">
        <v>37</v>
      </c>
      <c s="13" r="N22"/>
      <c t="s" s="13" r="O22">
        <v>48</v>
      </c>
      <c t="s" s="71" r="P22">
        <v>149</v>
      </c>
      <c s="71" r="Q22"/>
      <c s="71" r="R22"/>
      <c s="71" r="S22"/>
      <c s="11" r="T22"/>
      <c s="71" r="U22"/>
      <c t="s" s="43" r="V22">
        <v>43</v>
      </c>
      <c s="9" r="W22"/>
      <c s="16" r="X22"/>
      <c s="16" r="Y22"/>
      <c s="62" r="Z22"/>
      <c s="62" r="AA22"/>
      <c t="s" s="71" r="AB22">
        <v>44</v>
      </c>
      <c s="71" r="AC22"/>
      <c s="71" r="AD22"/>
      <c s="71" r="AE22"/>
      <c s="71" r="AF22"/>
      <c s="52" r="AG22"/>
    </row>
    <row customHeight="1" r="23" ht="9.75">
      <c t="s" s="59" r="A23">
        <v>150</v>
      </c>
      <c t="s" s="53" r="B23">
        <v>97</v>
      </c>
      <c s="13" r="C23"/>
      <c t="s" s="13" r="D23">
        <v>151</v>
      </c>
      <c t="s" s="13" r="E23">
        <v>152</v>
      </c>
      <c s="13" r="F23">
        <v>3</v>
      </c>
      <c t="s" s="13" r="G23">
        <v>153</v>
      </c>
      <c t="s" s="13" r="H23">
        <v>37</v>
      </c>
      <c t="s" s="13" r="I23">
        <v>154</v>
      </c>
      <c s="48" r="J23">
        <v>41226</v>
      </c>
      <c t="s" s="13" r="K23">
        <v>155</v>
      </c>
      <c t="s" s="13" r="L23">
        <v>156</v>
      </c>
      <c s="48" r="M23">
        <v>41456</v>
      </c>
      <c s="13" r="N23"/>
      <c t="s" s="13" r="O23">
        <v>157</v>
      </c>
      <c t="s" s="71" r="P23">
        <v>158</v>
      </c>
      <c s="71" r="Q23"/>
      <c s="71" r="R23"/>
      <c s="71" r="S23"/>
      <c s="11" r="T23"/>
      <c s="71" r="U23"/>
      <c t="s" s="43" r="V23">
        <v>60</v>
      </c>
      <c t="s" s="43" r="W23">
        <v>159</v>
      </c>
      <c s="16" r="X23"/>
      <c s="16" r="Y23"/>
      <c t="s" s="14" r="Z23">
        <v>60</v>
      </c>
      <c s="62" r="AA23"/>
      <c t="s" s="71" r="AB23">
        <v>114</v>
      </c>
      <c s="71" r="AC23"/>
      <c s="71" r="AD23"/>
      <c s="71" r="AE23"/>
      <c s="71" r="AF23"/>
      <c s="52" r="AG23"/>
    </row>
    <row customHeight="1" r="24" ht="9.75">
      <c t="s" s="59" r="A24">
        <v>150</v>
      </c>
      <c t="s" s="53" r="B24">
        <v>101</v>
      </c>
      <c s="13" r="C24"/>
      <c s="13" r="D24"/>
      <c t="s" s="13" r="E24">
        <v>160</v>
      </c>
      <c s="13" r="F24">
        <v>2</v>
      </c>
      <c t="s" s="13" r="G24">
        <v>37</v>
      </c>
      <c t="s" s="13" r="H24">
        <v>37</v>
      </c>
      <c t="s" s="13" r="I24">
        <v>109</v>
      </c>
      <c s="48" r="J24">
        <v>41226</v>
      </c>
      <c t="s" s="13" r="K24">
        <v>161</v>
      </c>
      <c t="s" s="22" r="L24">
        <v>67</v>
      </c>
      <c s="48" r="M24">
        <v>41456</v>
      </c>
      <c s="13" r="N24"/>
      <c t="s" s="13" r="O24">
        <v>112</v>
      </c>
      <c t="s" s="71" r="P24">
        <v>158</v>
      </c>
      <c s="71" r="Q24"/>
      <c s="71" r="R24"/>
      <c s="71" r="S24"/>
      <c s="11" r="T24"/>
      <c s="71" r="U24"/>
      <c t="s" s="43" r="V24">
        <v>60</v>
      </c>
      <c t="s" s="43" r="W24">
        <v>159</v>
      </c>
      <c s="16" r="X24"/>
      <c s="16" r="Y24"/>
      <c t="s" s="14" r="Z24">
        <v>60</v>
      </c>
      <c s="62" r="AA24"/>
      <c t="s" s="71" r="AB24">
        <v>114</v>
      </c>
      <c s="71" r="AC24"/>
      <c s="71" r="AD24"/>
      <c s="71" r="AE24"/>
      <c s="71" r="AF24"/>
      <c s="52" r="AG24"/>
    </row>
    <row customHeight="1" r="25" ht="9.75">
      <c t="s" s="59" r="A25">
        <v>150</v>
      </c>
      <c t="s" s="53" r="B25">
        <v>105</v>
      </c>
      <c s="13" r="C25"/>
      <c s="13" r="D25"/>
      <c t="s" s="13" r="E25">
        <v>162</v>
      </c>
      <c s="13" r="F25">
        <v>1</v>
      </c>
      <c s="13" r="G25">
        <v>1</v>
      </c>
      <c t="s" s="13" r="H25">
        <v>37</v>
      </c>
      <c t="s" s="13" r="I25">
        <v>163</v>
      </c>
      <c s="48" r="J25">
        <v>41226</v>
      </c>
      <c t="s" s="13" r="K25">
        <v>164</v>
      </c>
      <c t="s" s="22" r="L25">
        <v>67</v>
      </c>
      <c s="48" r="M25">
        <v>41579</v>
      </c>
      <c s="13" r="N25"/>
      <c t="s" s="13" r="O25">
        <v>165</v>
      </c>
      <c t="s" s="71" r="P25">
        <v>158</v>
      </c>
      <c s="71" r="Q25"/>
      <c s="71" r="R25"/>
      <c s="71" r="S25"/>
      <c s="11" r="T25"/>
      <c s="71" r="U25"/>
      <c s="9" r="V25"/>
      <c t="s" s="43" r="W25">
        <v>159</v>
      </c>
      <c s="16" r="X25"/>
      <c s="16" r="Y25"/>
      <c s="62" r="Z25"/>
      <c s="62" r="AA25"/>
      <c t="s" s="71" r="AB25">
        <v>68</v>
      </c>
      <c s="71" r="AC25"/>
      <c s="71" r="AD25"/>
      <c s="71" r="AE25"/>
      <c s="71" r="AF25"/>
      <c s="52" r="AG25"/>
    </row>
    <row customHeight="1" r="26" ht="9.75">
      <c t="s" s="59" r="A26">
        <v>150</v>
      </c>
      <c t="s" s="53" r="B26">
        <v>107</v>
      </c>
      <c s="13" r="C26"/>
      <c s="13" r="D26"/>
      <c t="s" s="13" r="E26">
        <v>166</v>
      </c>
      <c s="13" r="F26">
        <v>3</v>
      </c>
      <c t="s" s="13" r="G26">
        <v>37</v>
      </c>
      <c t="s" s="13" r="H26">
        <v>37</v>
      </c>
      <c t="s" s="13" r="I26">
        <v>167</v>
      </c>
      <c s="48" r="J26">
        <v>41226</v>
      </c>
      <c t="s" s="13" r="K26">
        <v>72</v>
      </c>
      <c t="s" s="22" r="L26">
        <v>67</v>
      </c>
      <c s="48" r="M26">
        <v>41671</v>
      </c>
      <c s="13" r="N26"/>
      <c t="s" s="13" r="O26">
        <v>91</v>
      </c>
      <c t="s" s="71" r="P26">
        <v>158</v>
      </c>
      <c s="71" r="Q26"/>
      <c s="71" r="R26"/>
      <c s="71" r="S26"/>
      <c s="11" r="T26"/>
      <c s="71" r="U26"/>
      <c s="9" r="V26"/>
      <c t="s" s="43" r="W26">
        <v>159</v>
      </c>
      <c s="16" r="X26"/>
      <c s="16" r="Y26"/>
      <c s="62" r="Z26"/>
      <c s="62" r="AA26"/>
      <c t="s" s="71" r="AB26">
        <v>68</v>
      </c>
      <c s="71" r="AC26"/>
      <c s="71" r="AD26"/>
      <c s="71" r="AE26"/>
      <c s="71" r="AF26"/>
      <c s="52" r="AG26"/>
    </row>
    <row customHeight="1" r="27" ht="9.75">
      <c t="s" s="59" r="A27">
        <v>150</v>
      </c>
      <c t="s" s="53" r="B27">
        <v>45</v>
      </c>
      <c s="13" r="C27"/>
      <c s="13" r="D27"/>
      <c t="s" s="13" r="E27">
        <v>168</v>
      </c>
      <c t="s" s="13" r="F27">
        <v>37</v>
      </c>
      <c s="13" r="G27">
        <v>1</v>
      </c>
      <c t="s" s="13" r="H27">
        <v>37</v>
      </c>
      <c t="s" s="13" r="I27">
        <v>95</v>
      </c>
      <c s="48" r="J27">
        <v>41169</v>
      </c>
      <c t="s" s="13" r="K27">
        <v>72</v>
      </c>
      <c t="s" s="13" r="L27">
        <v>21</v>
      </c>
      <c s="48" r="M27">
        <v>41760</v>
      </c>
      <c t="s" s="13" r="N27">
        <v>37</v>
      </c>
      <c t="s" s="13" r="O27">
        <v>37</v>
      </c>
      <c t="s" s="71" r="P27">
        <v>158</v>
      </c>
      <c s="71" r="Q27"/>
      <c s="71" r="R27"/>
      <c s="71" r="S27"/>
      <c s="11" r="T27"/>
      <c s="71" r="U27"/>
      <c t="s" s="43" r="V27">
        <v>60</v>
      </c>
      <c t="s" s="43" r="W27">
        <v>169</v>
      </c>
      <c s="16" r="X27"/>
      <c s="16" r="Y27"/>
      <c s="62" r="Z27"/>
      <c s="62" r="AA27"/>
      <c t="s" s="71" r="AB27">
        <v>62</v>
      </c>
      <c s="71" r="AC27"/>
      <c s="71" r="AD27"/>
      <c s="71" r="AE27"/>
      <c s="71" r="AF27"/>
      <c s="52" r="AG27"/>
    </row>
    <row customHeight="1" r="28" ht="9.75">
      <c t="s" s="59" r="A28">
        <v>150</v>
      </c>
      <c t="s" s="53" r="B28">
        <v>170</v>
      </c>
      <c s="13" r="C28"/>
      <c s="13" r="D28"/>
      <c t="s" s="13" r="E28">
        <v>171</v>
      </c>
      <c t="s" s="13" r="F28">
        <v>37</v>
      </c>
      <c s="13" r="G28">
        <v>1</v>
      </c>
      <c t="s" s="13" r="H28">
        <v>37</v>
      </c>
      <c t="s" s="13" r="I28">
        <v>172</v>
      </c>
      <c s="48" r="J28">
        <v>41169</v>
      </c>
      <c t="s" s="13" r="K28">
        <v>55</v>
      </c>
      <c t="s" s="13" r="L28">
        <v>21</v>
      </c>
      <c s="48" r="M28">
        <v>41395</v>
      </c>
      <c t="s" s="13" r="N28">
        <v>37</v>
      </c>
      <c t="s" s="13" r="O28">
        <v>37</v>
      </c>
      <c t="s" s="71" r="P28">
        <v>158</v>
      </c>
      <c s="71" r="Q28"/>
      <c t="s" s="32" r="R28">
        <v>57</v>
      </c>
      <c t="s" s="32" r="S28">
        <v>58</v>
      </c>
      <c s="20" r="T28"/>
      <c t="s" s="69" r="U28">
        <v>59</v>
      </c>
      <c t="s" s="43" r="V28">
        <v>60</v>
      </c>
      <c t="s" s="43" r="W28">
        <v>173</v>
      </c>
      <c s="16" r="X28"/>
      <c s="16" r="Y28"/>
      <c s="62" r="Z28"/>
      <c s="62" r="AA28"/>
      <c t="s" s="71" r="AB28">
        <v>62</v>
      </c>
      <c s="71" r="AC28"/>
      <c s="71" r="AD28"/>
      <c s="71" r="AE28"/>
      <c s="71" r="AF28"/>
      <c s="52" r="AG28"/>
    </row>
    <row customHeight="1" r="29" ht="9.75">
      <c t="s" s="59" r="A29">
        <v>174</v>
      </c>
      <c t="s" s="53" r="B29">
        <v>34</v>
      </c>
      <c s="13" r="C29"/>
      <c t="s" s="13" r="D29">
        <v>175</v>
      </c>
      <c s="13" r="E29"/>
      <c t="s" s="13" r="F29">
        <v>176</v>
      </c>
      <c t="s" s="13" r="G29">
        <v>177</v>
      </c>
      <c t="s" s="13" r="H29">
        <v>37</v>
      </c>
      <c t="s" s="13" r="I29">
        <v>178</v>
      </c>
      <c t="s" s="13" r="J29">
        <v>37</v>
      </c>
      <c t="s" s="13" r="K29">
        <v>179</v>
      </c>
      <c t="s" s="13" r="L29">
        <v>40</v>
      </c>
      <c t="s" s="13" r="M29">
        <v>37</v>
      </c>
      <c s="13" r="N29"/>
      <c t="s" s="13" r="O29">
        <v>180</v>
      </c>
      <c t="s" s="71" r="P29">
        <v>175</v>
      </c>
      <c s="71" r="Q29"/>
      <c t="s" s="6" r="R29">
        <v>55</v>
      </c>
      <c t="s" s="46" r="S29">
        <v>81</v>
      </c>
      <c s="17" r="T29"/>
      <c t="s" s="69" r="U29">
        <v>59</v>
      </c>
      <c t="s" s="43" r="V29">
        <v>43</v>
      </c>
      <c s="9" r="W29"/>
      <c s="16" r="X29"/>
      <c t="s" s="16" r="Y29">
        <v>181</v>
      </c>
      <c t="s" s="62" r="Z29">
        <v>60</v>
      </c>
      <c s="62" r="AA29"/>
      <c t="s" s="71" r="AB29">
        <v>44</v>
      </c>
      <c s="71" r="AC29"/>
      <c s="71" r="AD29"/>
      <c s="71" r="AE29"/>
      <c s="71" r="AF29"/>
      <c s="52" r="AG29"/>
    </row>
    <row customHeight="1" r="30" ht="9.75">
      <c t="s" s="59" r="A30">
        <v>182</v>
      </c>
      <c t="s" s="53" r="B30">
        <v>115</v>
      </c>
      <c s="13" r="C30"/>
      <c t="s" s="13" r="D30">
        <v>183</v>
      </c>
      <c t="s" s="13" r="E30">
        <v>184</v>
      </c>
      <c t="s" s="13" r="F30">
        <v>185</v>
      </c>
      <c t="s" s="13" r="G30">
        <v>37</v>
      </c>
      <c t="s" s="13" r="H30">
        <v>37</v>
      </c>
      <c t="s" s="13" r="I30">
        <v>186</v>
      </c>
      <c t="s" s="13" r="J30">
        <v>37</v>
      </c>
      <c t="s" s="13" r="K30">
        <v>187</v>
      </c>
      <c t="s" s="13" r="L30">
        <v>40</v>
      </c>
      <c t="s" s="13" r="M30">
        <v>37</v>
      </c>
      <c s="13" r="N30"/>
      <c t="s" s="13" r="O30">
        <v>188</v>
      </c>
      <c t="s" s="71" r="P30">
        <v>189</v>
      </c>
      <c s="71" r="Q30"/>
      <c t="s" s="46" r="R30">
        <v>55</v>
      </c>
      <c t="s" s="46" r="S30">
        <v>81</v>
      </c>
      <c s="15" r="T30"/>
      <c t="s" s="69" r="U30">
        <v>59</v>
      </c>
      <c s="9" r="V30"/>
      <c s="43" r="W30"/>
      <c s="16" r="X30"/>
      <c t="s" s="16" r="Y30">
        <v>190</v>
      </c>
      <c t="s" s="62" r="Z30">
        <v>60</v>
      </c>
      <c s="62" r="AA30"/>
      <c t="s" s="71" r="AB30">
        <v>44</v>
      </c>
      <c s="71" r="AC30"/>
      <c s="71" r="AD30"/>
      <c s="71" r="AE30"/>
      <c s="71" r="AF30"/>
      <c s="52" r="AG30"/>
    </row>
    <row customHeight="1" r="31" ht="9.75">
      <c t="s" s="59" r="A31">
        <v>182</v>
      </c>
      <c t="s" s="53" r="B31">
        <v>191</v>
      </c>
      <c s="13" r="C31"/>
      <c s="13" r="D31"/>
      <c t="s" s="13" r="E31">
        <v>192</v>
      </c>
      <c t="s" s="13" r="F31">
        <v>193</v>
      </c>
      <c t="s" s="13" r="G31">
        <v>37</v>
      </c>
      <c t="s" s="13" r="H31">
        <v>37</v>
      </c>
      <c t="s" s="13" r="I31">
        <v>186</v>
      </c>
      <c t="s" s="13" r="J31">
        <v>37</v>
      </c>
      <c t="s" s="13" r="K31">
        <v>194</v>
      </c>
      <c t="s" s="13" r="L31">
        <v>40</v>
      </c>
      <c t="s" s="13" r="M31">
        <v>37</v>
      </c>
      <c s="13" r="N31"/>
      <c t="s" s="13" r="O31">
        <v>188</v>
      </c>
      <c t="s" s="71" r="P31">
        <v>189</v>
      </c>
      <c s="71" r="Q31"/>
      <c t="s" s="46" r="R31">
        <v>55</v>
      </c>
      <c t="s" s="46" r="S31">
        <v>81</v>
      </c>
      <c s="15" r="T31"/>
      <c t="s" s="69" r="U31">
        <v>195</v>
      </c>
      <c s="9" r="V31"/>
      <c s="9" r="W31"/>
      <c s="16" r="X31"/>
      <c t="s" s="16" r="Y31">
        <v>190</v>
      </c>
      <c t="s" s="62" r="Z31">
        <v>60</v>
      </c>
      <c s="62" r="AA31"/>
      <c t="s" s="71" r="AB31">
        <v>44</v>
      </c>
      <c s="71" r="AC31"/>
      <c s="71" r="AD31"/>
      <c s="71" r="AE31"/>
      <c s="71" r="AF31"/>
      <c s="52" r="AG31"/>
    </row>
    <row customHeight="1" r="32" ht="9.75">
      <c t="s" s="59" r="A32">
        <v>182</v>
      </c>
      <c t="s" s="53" r="B32">
        <v>196</v>
      </c>
      <c s="13" r="C32"/>
      <c s="13" r="D32"/>
      <c t="s" s="13" r="E32">
        <v>184</v>
      </c>
      <c s="13" r="F32">
        <v>27</v>
      </c>
      <c t="s" s="13" r="G32">
        <v>37</v>
      </c>
      <c t="s" s="13" r="H32">
        <v>37</v>
      </c>
      <c t="s" s="13" r="I32">
        <v>167</v>
      </c>
      <c s="48" r="J32">
        <v>41226</v>
      </c>
      <c t="s" s="13" r="K32">
        <v>72</v>
      </c>
      <c t="s" s="13" r="L32">
        <v>67</v>
      </c>
      <c s="48" r="M32">
        <v>41671</v>
      </c>
      <c t="s" s="13" r="N32">
        <v>37</v>
      </c>
      <c t="s" s="13" r="O32">
        <v>91</v>
      </c>
      <c t="s" s="71" r="P32">
        <v>189</v>
      </c>
      <c s="71" r="Q32"/>
      <c s="71" r="R32"/>
      <c s="71" r="S32"/>
      <c s="11" r="T32"/>
      <c s="71" r="U32"/>
      <c s="9" r="V32"/>
      <c t="s" s="43" r="W32">
        <v>197</v>
      </c>
      <c s="16" r="X32"/>
      <c s="16" r="Y32"/>
      <c s="62" r="Z32"/>
      <c s="62" r="AA32"/>
      <c t="s" s="71" r="AB32">
        <v>68</v>
      </c>
      <c s="71" r="AC32"/>
      <c s="71" r="AD32"/>
      <c s="71" r="AE32"/>
      <c s="71" r="AF32"/>
      <c s="52" r="AG32"/>
    </row>
    <row customHeight="1" r="33" ht="9.75">
      <c t="s" s="59" r="A33">
        <v>182</v>
      </c>
      <c t="s" s="53" r="B33">
        <v>198</v>
      </c>
      <c s="13" r="C33"/>
      <c s="13" r="D33"/>
      <c t="s" s="13" r="E33">
        <v>192</v>
      </c>
      <c s="13" r="F33">
        <v>9</v>
      </c>
      <c t="s" s="13" r="G33">
        <v>37</v>
      </c>
      <c t="s" s="13" r="H33">
        <v>37</v>
      </c>
      <c t="s" s="13" r="I33">
        <v>167</v>
      </c>
      <c s="48" r="J33">
        <v>41226</v>
      </c>
      <c t="s" s="13" r="K33">
        <v>72</v>
      </c>
      <c t="s" s="13" r="L33">
        <v>67</v>
      </c>
      <c s="48" r="M33">
        <v>41671</v>
      </c>
      <c t="s" s="13" r="N33">
        <v>37</v>
      </c>
      <c t="s" s="13" r="O33">
        <v>91</v>
      </c>
      <c t="s" s="71" r="P33">
        <v>189</v>
      </c>
      <c s="71" r="Q33"/>
      <c s="71" r="R33"/>
      <c s="71" r="S33"/>
      <c s="11" r="T33"/>
      <c s="71" r="U33"/>
      <c s="9" r="V33"/>
      <c s="9" r="W33"/>
      <c s="16" r="X33"/>
      <c s="16" r="Y33"/>
      <c s="62" r="Z33"/>
      <c s="62" r="AA33"/>
      <c s="71" r="AB33"/>
      <c s="71" r="AC33"/>
      <c s="71" r="AD33"/>
      <c s="71" r="AE33"/>
      <c s="71" r="AF33"/>
      <c s="52" r="AG33"/>
    </row>
    <row customHeight="1" r="34" ht="9.75">
      <c t="s" s="59" r="A34">
        <v>199</v>
      </c>
      <c t="s" s="53" r="B34">
        <v>87</v>
      </c>
      <c t="s" s="31" r="C34">
        <v>200</v>
      </c>
      <c t="s" s="13" r="D34">
        <v>201</v>
      </c>
      <c t="s" s="13" r="E34">
        <v>202</v>
      </c>
      <c t="s" s="13" r="F34">
        <v>37</v>
      </c>
      <c t="s" s="13" r="G34">
        <v>203</v>
      </c>
      <c t="s" s="13" r="H34">
        <v>204</v>
      </c>
      <c t="s" s="13" r="I34">
        <v>205</v>
      </c>
      <c s="48" r="J34">
        <v>41081</v>
      </c>
      <c t="s" s="13" r="K34">
        <v>206</v>
      </c>
      <c t="s" s="13" r="L34">
        <v>21</v>
      </c>
      <c s="48" r="M34">
        <v>41760</v>
      </c>
      <c s="13" r="N34"/>
      <c t="s" s="13" r="O34">
        <v>37</v>
      </c>
      <c t="s" s="71" r="P34">
        <v>201</v>
      </c>
      <c s="71" r="Q34"/>
      <c s="71" r="R34"/>
      <c s="71" r="S34"/>
      <c s="11" r="T34"/>
      <c s="71" r="U34"/>
      <c s="9" r="V34"/>
      <c t="s" s="43" r="W34">
        <v>207</v>
      </c>
      <c s="16" r="X34"/>
      <c s="16" r="Y34"/>
      <c s="62" r="Z34"/>
      <c s="62" r="AA34"/>
      <c t="s" s="71" r="AB34">
        <v>68</v>
      </c>
      <c s="71" r="AC34"/>
      <c s="71" r="AD34"/>
      <c s="71" r="AE34"/>
      <c s="71" r="AF34"/>
      <c s="52" r="AG34"/>
    </row>
    <row customHeight="1" r="35" ht="9.75">
      <c t="s" s="59" r="A35">
        <v>199</v>
      </c>
      <c t="s" s="53" r="B35">
        <v>208</v>
      </c>
      <c t="s" s="31" r="C35">
        <v>209</v>
      </c>
      <c s="13" r="D35"/>
      <c t="s" s="13" r="E35">
        <v>210</v>
      </c>
      <c t="s" s="13" r="F35">
        <v>37</v>
      </c>
      <c t="s" s="13" r="G35">
        <v>203</v>
      </c>
      <c t="s" s="13" r="H35">
        <v>204</v>
      </c>
      <c t="s" s="13" r="I35">
        <v>211</v>
      </c>
      <c s="48" r="J35">
        <v>41081</v>
      </c>
      <c t="s" s="13" r="K35">
        <v>212</v>
      </c>
      <c t="s" s="13" r="L35">
        <v>21</v>
      </c>
      <c s="48" r="M35">
        <v>41760</v>
      </c>
      <c s="13" r="N35"/>
      <c t="s" s="13" r="O35">
        <v>37</v>
      </c>
      <c s="71" r="P35"/>
      <c s="71" r="Q35"/>
      <c s="71" r="R35"/>
      <c s="71" r="S35"/>
      <c s="11" r="T35"/>
      <c s="71" r="U35"/>
      <c s="9" r="V35"/>
      <c t="s" s="9" r="W35">
        <v>213</v>
      </c>
      <c s="16" r="X35"/>
      <c s="16" r="Y35"/>
      <c s="62" r="Z35"/>
      <c s="62" r="AA35"/>
      <c s="71" r="AB35"/>
      <c s="71" r="AC35"/>
      <c s="71" r="AD35"/>
      <c s="71" r="AE35"/>
      <c s="71" r="AF35"/>
      <c s="52" r="AG35"/>
    </row>
    <row customHeight="1" r="36" ht="9.75">
      <c t="s" s="59" r="A36">
        <v>199</v>
      </c>
      <c t="s" s="53" r="B36">
        <v>93</v>
      </c>
      <c s="13" r="C36"/>
      <c s="13" r="D36"/>
      <c t="s" s="13" r="E36">
        <v>214</v>
      </c>
      <c t="s" s="13" r="F36">
        <v>37</v>
      </c>
      <c t="s" s="13" r="G36">
        <v>37</v>
      </c>
      <c s="13" r="H36">
        <v>2</v>
      </c>
      <c t="s" s="13" r="I36">
        <v>103</v>
      </c>
      <c s="48" r="J36">
        <v>41081</v>
      </c>
      <c t="s" s="13" r="K36">
        <v>72</v>
      </c>
      <c t="s" s="13" r="L36">
        <v>21</v>
      </c>
      <c s="48" r="M36">
        <v>41760</v>
      </c>
      <c t="s" s="13" r="N36">
        <v>37</v>
      </c>
      <c t="s" s="13" r="O36">
        <v>37</v>
      </c>
      <c t="s" s="71" r="P36">
        <v>201</v>
      </c>
      <c s="71" r="Q36"/>
      <c s="71" r="R36"/>
      <c s="71" r="S36"/>
      <c s="11" r="T36"/>
      <c s="71" r="U36"/>
      <c s="9" r="V36"/>
      <c s="9" r="W36"/>
      <c s="16" r="X36"/>
      <c s="16" r="Y36"/>
      <c s="62" r="Z36"/>
      <c s="62" r="AA36"/>
      <c s="71" r="AB36"/>
      <c s="71" r="AC36"/>
      <c s="71" r="AD36"/>
      <c s="71" r="AE36"/>
      <c s="71" r="AF36"/>
      <c s="52" r="AG36"/>
    </row>
    <row customHeight="1" r="37" ht="9.75">
      <c t="s" s="59" r="A37">
        <v>199</v>
      </c>
      <c t="s" s="53" r="B37">
        <v>97</v>
      </c>
      <c s="13" r="C37"/>
      <c t="s" s="71" r="P37">
        <v>201</v>
      </c>
      <c s="71" r="Q37"/>
      <c s="71" r="R37"/>
      <c s="71" r="S37"/>
      <c s="11" r="T37"/>
      <c s="71" r="U37"/>
      <c s="9" r="V37"/>
      <c t="s" s="43" r="W37">
        <v>215</v>
      </c>
      <c s="16" r="X37"/>
      <c s="16" r="Y37"/>
      <c s="62" r="Z37"/>
      <c s="62" r="AA37"/>
      <c t="s" s="71" r="AB37">
        <v>68</v>
      </c>
      <c s="71" r="AC37"/>
      <c s="71" r="AD37"/>
      <c s="71" r="AE37"/>
      <c s="71" r="AF37"/>
      <c s="52" r="AG37"/>
    </row>
    <row customHeight="1" r="38" ht="9.75">
      <c t="s" s="59" r="A38">
        <v>199</v>
      </c>
      <c t="s" s="53" r="B38">
        <v>63</v>
      </c>
      <c s="13" r="C38"/>
      <c t="s" s="71" r="P38">
        <v>201</v>
      </c>
      <c s="71" r="Q38"/>
      <c s="71" r="R38"/>
      <c s="71" r="S38"/>
      <c s="11" r="T38"/>
      <c s="71" r="U38"/>
      <c t="s" s="43" r="V38">
        <v>43</v>
      </c>
      <c s="9" r="W38"/>
      <c s="16" r="X38"/>
      <c s="16" r="Y38"/>
      <c s="62" r="Z38"/>
      <c s="62" r="AA38"/>
      <c t="s" s="71" r="AB38">
        <v>44</v>
      </c>
      <c s="71" r="AC38"/>
      <c s="71" r="AD38"/>
      <c s="71" r="AE38"/>
      <c s="71" r="AF38"/>
      <c s="52" r="AG38"/>
    </row>
    <row customHeight="1" r="39" ht="9.75">
      <c t="s" s="59" r="A39">
        <v>199</v>
      </c>
      <c t="s" s="53" r="B39">
        <v>69</v>
      </c>
      <c s="13" r="C39"/>
      <c s="13" r="D39"/>
      <c t="s" s="13" r="E39">
        <v>216</v>
      </c>
      <c s="13" r="F39">
        <v>4</v>
      </c>
      <c s="13" r="G39">
        <v>1</v>
      </c>
      <c t="s" s="13" r="H39">
        <v>37</v>
      </c>
      <c t="s" s="13" r="I39">
        <v>217</v>
      </c>
      <c t="s" s="13" r="J39">
        <v>37</v>
      </c>
      <c t="s" s="13" r="K39">
        <v>218</v>
      </c>
      <c t="s" s="13" r="L39">
        <v>40</v>
      </c>
      <c t="s" s="13" r="M39">
        <v>37</v>
      </c>
      <c s="13" r="N39"/>
      <c t="s" s="13" r="O39">
        <v>164</v>
      </c>
      <c t="s" s="71" r="P39">
        <v>201</v>
      </c>
      <c s="71" r="Q39"/>
      <c s="71" r="R39"/>
      <c s="71" r="S39"/>
      <c s="11" r="T39"/>
      <c s="71" r="U39"/>
      <c s="9" r="V39"/>
      <c s="9" r="W39"/>
      <c s="16" r="X39"/>
      <c s="16" r="Y39"/>
      <c s="62" r="Z39"/>
      <c s="62" r="AA39"/>
      <c s="71" r="AB39"/>
      <c s="71" r="AC39"/>
      <c s="71" r="AD39"/>
      <c s="71" r="AE39"/>
      <c s="71" r="AF39"/>
      <c s="52" r="AG39"/>
    </row>
    <row customHeight="1" r="40" ht="9.75">
      <c t="s" s="59" r="A40">
        <v>199</v>
      </c>
      <c t="s" s="53" r="B40">
        <v>74</v>
      </c>
      <c s="13" r="C40"/>
      <c s="13" r="D40"/>
      <c t="s" s="13" r="E40">
        <v>216</v>
      </c>
      <c t="s" s="13" r="F40">
        <v>219</v>
      </c>
      <c s="13" r="G40">
        <v>1</v>
      </c>
      <c s="13" r="H40">
        <v>2</v>
      </c>
      <c t="s" s="13" r="I40">
        <v>220</v>
      </c>
      <c s="13" r="J40"/>
      <c t="s" s="13" r="K40">
        <v>221</v>
      </c>
      <c t="s" s="13" r="L40">
        <v>222</v>
      </c>
      <c s="48" r="M40">
        <v>41760</v>
      </c>
      <c s="13" r="N40"/>
      <c t="s" s="13" r="O40">
        <v>223</v>
      </c>
      <c t="s" s="71" r="P40">
        <v>201</v>
      </c>
      <c s="71" r="Q40"/>
      <c t="s" s="46" r="R40">
        <v>55</v>
      </c>
      <c t="s" s="46" r="S40">
        <v>81</v>
      </c>
      <c s="15" r="T40"/>
      <c t="s" s="69" r="U40">
        <v>59</v>
      </c>
      <c s="9" r="V40"/>
      <c s="9" r="W40"/>
      <c s="16" r="X40"/>
      <c t="s" s="16" r="Y40">
        <v>224</v>
      </c>
      <c t="s" s="62" r="Z40">
        <v>60</v>
      </c>
      <c s="62" r="AA40"/>
      <c s="71" r="AB40"/>
      <c s="71" r="AC40"/>
      <c s="71" r="AD40"/>
      <c s="71" r="AE40"/>
      <c s="71" r="AF40"/>
      <c s="52" r="AG40"/>
    </row>
    <row customHeight="1" r="41" ht="9.75">
      <c t="s" s="59" r="A41">
        <v>199</v>
      </c>
      <c t="s" s="53" r="B41">
        <v>198</v>
      </c>
      <c t="s" s="31" r="C41">
        <v>225</v>
      </c>
      <c s="13" r="D41"/>
      <c t="s" s="13" r="E41">
        <v>226</v>
      </c>
      <c t="s" s="13" r="F41">
        <v>227</v>
      </c>
      <c s="13" r="G41">
        <v>4</v>
      </c>
      <c t="s" s="13" r="H41">
        <v>37</v>
      </c>
      <c t="s" s="13" r="I41">
        <v>228</v>
      </c>
      <c t="s" s="13" r="J41">
        <v>37</v>
      </c>
      <c t="s" s="13" r="K41">
        <v>229</v>
      </c>
      <c t="s" s="13" r="L41">
        <v>40</v>
      </c>
      <c t="s" s="13" r="M41">
        <v>37</v>
      </c>
      <c s="13" r="N41"/>
      <c s="13" r="O41"/>
      <c t="s" s="71" r="P41">
        <v>201</v>
      </c>
      <c s="71" r="Q41"/>
      <c s="71" r="R41"/>
      <c s="71" r="S41"/>
      <c s="11" r="T41"/>
      <c s="71" r="U41"/>
      <c s="9" r="V41"/>
      <c s="9" r="W41"/>
      <c s="16" r="X41"/>
      <c s="16" r="Y41"/>
      <c s="62" r="Z41"/>
      <c s="62" r="AA41"/>
      <c s="71" r="AB41"/>
      <c s="71" r="AC41"/>
      <c s="71" r="AD41"/>
      <c s="71" r="AE41"/>
      <c s="71" r="AF41"/>
      <c s="52" r="AG41"/>
    </row>
    <row customHeight="1" r="42" ht="9.75">
      <c t="s" s="59" r="A42">
        <v>230</v>
      </c>
      <c t="s" s="53" r="B42">
        <v>87</v>
      </c>
      <c s="13" r="C42"/>
      <c t="s" s="13" r="D42">
        <v>231</v>
      </c>
      <c t="s" s="13" r="E42">
        <v>232</v>
      </c>
      <c t="s" s="13" r="F42">
        <v>37</v>
      </c>
      <c s="13" r="G42">
        <v>1</v>
      </c>
      <c s="13" r="H42">
        <v>2</v>
      </c>
      <c t="s" s="13" r="I42">
        <v>233</v>
      </c>
      <c s="13" r="J42"/>
      <c t="s" s="13" r="K42">
        <v>234</v>
      </c>
      <c t="s" s="13" r="L42">
        <v>235</v>
      </c>
      <c s="48" r="M42">
        <v>41760</v>
      </c>
      <c t="s" s="13" r="N42">
        <v>37</v>
      </c>
      <c t="s" s="13" r="O42">
        <v>37</v>
      </c>
      <c t="s" s="71" r="P42">
        <v>231</v>
      </c>
      <c s="71" r="Q42"/>
      <c s="71" r="R42"/>
      <c s="71" r="S42"/>
      <c s="11" r="T42"/>
      <c s="71" r="U42"/>
      <c s="9" r="V42"/>
      <c t="s" s="43" r="W42">
        <v>236</v>
      </c>
      <c s="16" r="X42"/>
      <c s="16" r="Y42"/>
      <c s="62" r="Z42"/>
      <c s="62" r="AA42"/>
      <c t="s" s="71" r="AB42">
        <v>68</v>
      </c>
      <c s="71" r="AC42"/>
      <c s="71" r="AD42"/>
      <c s="71" r="AE42"/>
      <c s="71" r="AF42"/>
      <c s="52" r="AG42"/>
    </row>
    <row customHeight="1" r="43" ht="9.75">
      <c t="s" s="59" r="A43">
        <v>230</v>
      </c>
      <c t="s" s="53" r="B43">
        <v>63</v>
      </c>
      <c t="s" s="31" r="C43">
        <v>237</v>
      </c>
      <c s="13" r="D43"/>
      <c t="s" s="13" r="E43">
        <v>226</v>
      </c>
      <c s="13" r="F43">
        <v>2</v>
      </c>
      <c s="13" r="G43">
        <v>4</v>
      </c>
      <c s="13" r="H43"/>
      <c t="s" s="13" r="I43">
        <v>238</v>
      </c>
      <c t="s" s="13" r="J43">
        <v>37</v>
      </c>
      <c t="s" s="13" r="K43">
        <v>48</v>
      </c>
      <c t="s" s="13" r="L43">
        <v>67</v>
      </c>
      <c s="48" r="M43">
        <v>41760</v>
      </c>
      <c s="13" r="N43"/>
      <c t="s" s="13" r="O43">
        <v>91</v>
      </c>
      <c t="s" s="71" r="P43">
        <v>231</v>
      </c>
      <c s="71" r="Q43"/>
      <c s="71" r="R43"/>
      <c s="71" r="S43"/>
      <c s="11" r="T43"/>
      <c s="71" r="U43"/>
      <c s="9" r="V43"/>
      <c s="9" r="W43"/>
      <c s="16" r="X43"/>
      <c s="16" r="Y43"/>
      <c s="62" r="Z43"/>
      <c s="62" r="AA43"/>
      <c s="71" r="AB43"/>
      <c s="71" r="AC43"/>
      <c s="71" r="AD43"/>
      <c s="71" r="AE43"/>
      <c s="71" r="AF43"/>
      <c s="52" r="AG43"/>
    </row>
    <row customHeight="1" r="44" ht="9.75">
      <c t="s" s="59" r="A44">
        <v>230</v>
      </c>
      <c t="s" s="53" r="B44">
        <v>69</v>
      </c>
      <c s="13" r="C44"/>
      <c s="13" r="D44"/>
      <c t="s" s="13" r="E44">
        <v>232</v>
      </c>
      <c s="13" r="F44">
        <v>5</v>
      </c>
      <c s="13" r="G44">
        <v>1</v>
      </c>
      <c t="s" s="13" r="H44">
        <v>37</v>
      </c>
      <c t="s" s="13" r="I44">
        <v>239</v>
      </c>
      <c t="s" s="13" r="J44">
        <v>37</v>
      </c>
      <c t="s" s="13" r="K44">
        <v>161</v>
      </c>
      <c t="s" s="13" r="L44">
        <v>40</v>
      </c>
      <c t="s" s="13" r="M44">
        <v>37</v>
      </c>
      <c s="13" r="N44"/>
      <c t="s" s="13" r="O44">
        <v>164</v>
      </c>
      <c t="s" s="71" r="P44">
        <v>231</v>
      </c>
      <c s="71" r="Q44"/>
      <c s="71" r="R44"/>
      <c s="71" r="S44"/>
      <c s="11" r="T44"/>
      <c s="71" r="U44"/>
      <c s="9" r="V44"/>
      <c s="9" r="W44"/>
      <c s="16" r="X44"/>
      <c s="16" r="Y44"/>
      <c s="62" r="Z44"/>
      <c s="62" r="AA44"/>
      <c s="71" r="AB44"/>
      <c s="71" r="AC44"/>
      <c s="71" r="AD44"/>
      <c s="71" r="AE44"/>
      <c s="71" r="AF44"/>
      <c s="52" r="AG44"/>
    </row>
    <row customHeight="1" r="45" ht="9.75">
      <c t="s" s="59" r="A45">
        <v>240</v>
      </c>
      <c t="s" s="53" r="B45">
        <v>87</v>
      </c>
      <c s="13" r="C45"/>
      <c t="s" s="71" r="P45">
        <v>241</v>
      </c>
      <c s="71" r="Q45"/>
      <c s="71" r="R45"/>
      <c s="71" r="S45"/>
      <c s="11" r="T45"/>
      <c s="71" r="U45"/>
      <c s="9" r="V45"/>
      <c t="s" s="43" r="W45">
        <v>242</v>
      </c>
      <c s="16" r="X45"/>
      <c s="16" r="Y45"/>
      <c s="62" r="Z45"/>
      <c s="62" r="AA45"/>
      <c t="s" s="71" r="AB45">
        <v>68</v>
      </c>
      <c s="71" r="AC45"/>
      <c s="71" r="AD45"/>
      <c s="71" r="AE45"/>
      <c s="71" r="AF45"/>
      <c s="52" r="AG45"/>
    </row>
    <row customHeight="1" r="46" ht="9.75">
      <c t="s" s="59" r="A46">
        <v>240</v>
      </c>
      <c t="s" s="53" r="B46">
        <v>93</v>
      </c>
      <c s="13" r="C46"/>
      <c t="s" s="71" r="P46">
        <v>241</v>
      </c>
      <c s="71" r="Q46"/>
      <c s="71" r="R46"/>
      <c s="71" r="S46"/>
      <c s="11" r="T46"/>
      <c s="71" r="U46"/>
      <c s="9" r="V46"/>
      <c s="9" r="W46"/>
      <c s="16" r="X46"/>
      <c s="16" r="Y46"/>
      <c s="62" r="Z46"/>
      <c s="62" r="AA46"/>
      <c s="71" r="AB46"/>
      <c s="71" r="AC46"/>
      <c s="71" r="AD46"/>
      <c s="71" r="AE46"/>
      <c s="71" r="AF46"/>
      <c s="52" r="AG46"/>
    </row>
    <row customHeight="1" r="47" ht="9.75">
      <c t="s" s="59" r="A47">
        <v>240</v>
      </c>
      <c t="s" s="53" r="B47">
        <v>97</v>
      </c>
      <c s="13" r="C47"/>
      <c t="s" s="71" r="P47">
        <v>241</v>
      </c>
      <c s="71" r="Q47"/>
      <c s="71" r="R47"/>
      <c s="71" r="S47"/>
      <c s="11" r="T47"/>
      <c s="71" r="U47"/>
      <c s="9" r="V47"/>
      <c s="9" r="W47"/>
      <c s="16" r="X47"/>
      <c s="16" r="Y47"/>
      <c s="62" r="Z47"/>
      <c s="62" r="AA47"/>
      <c s="71" r="AB47"/>
      <c s="71" r="AC47"/>
      <c s="71" r="AD47"/>
      <c s="71" r="AE47"/>
      <c s="71" r="AF47"/>
      <c s="52" r="AG47"/>
    </row>
    <row customHeight="1" r="48" ht="9.75">
      <c t="s" s="59" r="A48">
        <v>240</v>
      </c>
      <c t="s" s="53" r="B48">
        <v>101</v>
      </c>
      <c s="13" r="C48"/>
      <c t="s" s="13" r="D48">
        <v>243</v>
      </c>
      <c t="s" s="13" r="E48">
        <v>244</v>
      </c>
      <c t="s" s="13" r="F48">
        <v>245</v>
      </c>
      <c t="s" s="13" r="G48">
        <v>246</v>
      </c>
      <c s="13" r="H48">
        <v>6</v>
      </c>
      <c t="s" s="13" r="I48">
        <v>247</v>
      </c>
      <c s="48" r="J48">
        <v>41327</v>
      </c>
      <c t="s" s="13" r="K48">
        <v>248</v>
      </c>
      <c t="s" s="13" r="L48">
        <v>67</v>
      </c>
      <c s="48" r="M48">
        <v>41395</v>
      </c>
      <c s="13" r="N48"/>
      <c t="s" s="13" r="O48">
        <v>249</v>
      </c>
      <c t="s" s="71" r="P48">
        <v>241</v>
      </c>
      <c s="71" r="Q48"/>
      <c t="s" s="32" r="R48">
        <v>57</v>
      </c>
      <c t="s" s="32" r="S48">
        <v>250</v>
      </c>
      <c t="s" s="20" r="T48">
        <v>251</v>
      </c>
      <c t="s" s="69" r="U48">
        <v>252</v>
      </c>
      <c t="s" s="43" r="V48">
        <v>60</v>
      </c>
      <c t="s" s="43" r="W48">
        <v>253</v>
      </c>
      <c s="16" r="X48"/>
      <c t="s" s="16" r="Y48">
        <v>254</v>
      </c>
      <c t="s" s="62" r="Z48">
        <v>60</v>
      </c>
      <c s="62" r="AA48"/>
      <c t="s" s="71" r="AB48">
        <v>62</v>
      </c>
      <c s="71" r="AC48"/>
      <c s="71" r="AD48"/>
      <c s="71" r="AE48"/>
      <c s="71" r="AF48"/>
      <c s="52" r="AG48"/>
    </row>
    <row customHeight="1" r="49" ht="9.75">
      <c t="s" s="59" r="A49">
        <v>240</v>
      </c>
      <c t="s" s="53" r="B49">
        <v>69</v>
      </c>
      <c s="13" r="C49"/>
      <c t="s" s="71" r="P49">
        <v>241</v>
      </c>
      <c s="71" r="Q49"/>
      <c s="71" r="R49"/>
      <c s="71" r="S49"/>
      <c s="11" r="T49"/>
      <c s="71" r="U49"/>
      <c s="9" r="V49"/>
      <c s="9" r="W49"/>
      <c s="16" r="X49"/>
      <c s="16" r="Y49"/>
      <c s="62" r="Z49"/>
      <c s="62" r="AA49"/>
      <c s="71" r="AB49"/>
      <c s="71" r="AC49"/>
      <c s="71" r="AD49"/>
      <c s="71" r="AE49"/>
      <c s="71" r="AF49"/>
      <c s="52" r="AG49"/>
    </row>
    <row customHeight="1" r="50" ht="9.75">
      <c t="s" s="59" r="A50">
        <v>240</v>
      </c>
      <c t="s" s="53" r="B50">
        <v>74</v>
      </c>
      <c s="13" r="C50"/>
      <c s="12" r="D50"/>
      <c t="s" s="13" r="E50">
        <v>255</v>
      </c>
      <c t="s" s="13" r="F50">
        <v>219</v>
      </c>
      <c t="s" s="13" r="G50">
        <v>37</v>
      </c>
      <c t="s" s="13" r="H50">
        <v>37</v>
      </c>
      <c t="s" s="13" r="I50">
        <v>256</v>
      </c>
      <c t="s" s="13" r="J50">
        <v>37</v>
      </c>
      <c t="s" s="13" r="K50">
        <v>194</v>
      </c>
      <c t="s" s="13" r="L50">
        <v>40</v>
      </c>
      <c t="s" s="13" r="M50">
        <v>37</v>
      </c>
      <c s="13" r="N50"/>
      <c t="s" s="13" r="O50">
        <v>223</v>
      </c>
      <c t="s" s="71" r="P50">
        <v>241</v>
      </c>
      <c s="71" r="Q50"/>
      <c t="s" s="6" r="R50">
        <v>55</v>
      </c>
      <c t="s" s="46" r="S50">
        <v>81</v>
      </c>
      <c s="17" r="T50"/>
      <c t="s" s="69" r="U50">
        <v>59</v>
      </c>
      <c s="9" r="V50"/>
      <c s="9" r="W50"/>
      <c s="16" r="X50"/>
      <c t="s" s="16" r="Y50">
        <v>257</v>
      </c>
      <c t="s" s="62" r="Z50">
        <v>60</v>
      </c>
      <c s="62" r="AA50"/>
      <c t="s" s="71" r="AB50">
        <v>44</v>
      </c>
      <c s="71" r="AC50"/>
      <c s="71" r="AD50"/>
      <c s="71" r="AE50"/>
      <c s="71" r="AF50"/>
      <c s="52" r="AG50"/>
    </row>
    <row customHeight="1" r="51" ht="9.75">
      <c t="s" s="59" r="A51">
        <v>240</v>
      </c>
      <c t="s" s="53" r="B51">
        <v>34</v>
      </c>
      <c s="13" r="C51"/>
      <c s="13" r="D51"/>
      <c t="s" s="13" r="E51">
        <v>244</v>
      </c>
      <c t="s" s="13" r="F51">
        <v>258</v>
      </c>
      <c t="s" s="13" r="G51">
        <v>177</v>
      </c>
      <c t="s" s="13" r="H51">
        <v>37</v>
      </c>
      <c t="s" s="13" r="I51">
        <v>259</v>
      </c>
      <c t="s" s="13" r="J51">
        <v>37</v>
      </c>
      <c t="s" s="13" r="K51">
        <v>260</v>
      </c>
      <c t="s" s="13" r="L51">
        <v>40</v>
      </c>
      <c t="s" s="13" r="M51">
        <v>37</v>
      </c>
      <c s="13" r="N51"/>
      <c t="s" s="13" r="O51">
        <v>260</v>
      </c>
      <c t="s" s="71" r="P51">
        <v>241</v>
      </c>
      <c s="71" r="Q51"/>
      <c t="s" s="6" r="R51">
        <v>55</v>
      </c>
      <c t="s" s="46" r="S51">
        <v>81</v>
      </c>
      <c s="17" r="T51"/>
      <c t="s" s="69" r="U51">
        <v>59</v>
      </c>
      <c t="s" s="43" r="V51">
        <v>43</v>
      </c>
      <c s="9" r="W51"/>
      <c s="16" r="X51"/>
      <c t="s" s="16" r="Y51">
        <v>261</v>
      </c>
      <c t="s" s="62" r="Z51">
        <v>60</v>
      </c>
      <c s="62" r="AA51"/>
      <c t="s" s="71" r="AB51">
        <v>44</v>
      </c>
      <c s="71" r="AC51"/>
      <c s="71" r="AD51"/>
      <c s="71" r="AE51"/>
      <c s="71" r="AF51"/>
      <c s="52" r="AG51"/>
    </row>
    <row customHeight="1" r="52" ht="9.75">
      <c t="s" s="59" r="A52">
        <v>240</v>
      </c>
      <c t="s" s="53" r="B52">
        <v>45</v>
      </c>
      <c s="13" r="C52"/>
      <c s="13" r="D52"/>
      <c t="s" s="13" r="E52">
        <v>255</v>
      </c>
      <c s="13" r="F52">
        <v>3</v>
      </c>
      <c t="s" s="13" r="G52">
        <v>37</v>
      </c>
      <c t="s" s="13" r="H52">
        <v>37</v>
      </c>
      <c t="s" s="13" r="I52">
        <v>47</v>
      </c>
      <c t="s" s="13" r="J52">
        <v>37</v>
      </c>
      <c t="s" s="13" r="K52">
        <v>48</v>
      </c>
      <c t="s" s="13" r="L52">
        <v>40</v>
      </c>
      <c t="s" s="13" r="M52">
        <v>37</v>
      </c>
      <c s="13" r="N52"/>
      <c t="s" s="13" r="O52">
        <v>48</v>
      </c>
      <c t="s" s="71" r="P52">
        <v>241</v>
      </c>
      <c s="71" r="Q52"/>
      <c s="71" r="R52"/>
      <c s="71" r="S52"/>
      <c s="11" r="T52"/>
      <c s="71" r="U52"/>
      <c t="s" s="43" r="V52">
        <v>43</v>
      </c>
      <c s="9" r="W52"/>
      <c s="16" r="X52"/>
      <c s="16" r="Y52"/>
      <c s="62" r="Z52"/>
      <c s="62" r="AA52"/>
      <c t="s" s="71" r="AB52">
        <v>44</v>
      </c>
      <c s="71" r="AC52"/>
      <c s="71" r="AD52"/>
      <c s="71" r="AE52"/>
      <c s="71" r="AF52"/>
      <c s="52" r="AG52"/>
    </row>
    <row customHeight="1" r="53" ht="9.75">
      <c t="s" s="59" r="A53">
        <v>240</v>
      </c>
      <c t="s" s="53" r="B53">
        <v>170</v>
      </c>
      <c s="13" r="C53"/>
      <c t="s" s="71" r="P53">
        <v>241</v>
      </c>
      <c s="71" r="Q53"/>
      <c s="71" r="R53">
        <v>2014</v>
      </c>
      <c t="s" s="71" r="S53">
        <v>81</v>
      </c>
      <c t="s" s="11" r="T53">
        <v>262</v>
      </c>
      <c s="71" r="U53"/>
      <c t="s" s="43" r="V53">
        <v>43</v>
      </c>
      <c s="9" r="W53"/>
      <c s="16" r="X53"/>
      <c s="16" r="Y53"/>
      <c s="62" r="Z53"/>
      <c s="62" r="AA53"/>
      <c t="s" s="71" r="AB53">
        <v>44</v>
      </c>
      <c s="71" r="AC53"/>
      <c s="71" r="AD53"/>
      <c s="71" r="AE53"/>
      <c s="71" r="AF53"/>
      <c s="52" r="AG53"/>
    </row>
    <row customHeight="1" r="54" ht="9.75">
      <c t="s" s="59" r="A54">
        <v>263</v>
      </c>
      <c t="s" s="53" r="B54">
        <v>264</v>
      </c>
      <c s="13" r="C54"/>
      <c t="s" s="71" r="P54">
        <v>265</v>
      </c>
      <c s="71" r="Q54"/>
      <c s="71" r="R54"/>
      <c s="71" r="S54"/>
      <c s="11" r="T54"/>
      <c s="71" r="U54"/>
      <c s="9" r="V54"/>
      <c t="s" s="43" r="W54">
        <v>266</v>
      </c>
      <c s="16" r="X54"/>
      <c s="16" r="Y54"/>
      <c s="62" r="Z54"/>
      <c s="62" r="AA54"/>
      <c t="s" s="71" r="AB54">
        <v>68</v>
      </c>
      <c s="71" r="AC54"/>
      <c s="71" r="AD54"/>
      <c s="71" r="AE54"/>
      <c s="71" r="AF54"/>
      <c s="52" r="AG54"/>
    </row>
    <row customHeight="1" r="55" ht="9.75">
      <c t="s" s="59" r="A55">
        <v>263</v>
      </c>
      <c t="s" s="53" r="B55">
        <v>87</v>
      </c>
      <c s="13" r="C55"/>
      <c t="s" s="13" r="D55">
        <v>265</v>
      </c>
      <c t="s" s="13" r="E55">
        <v>267</v>
      </c>
      <c s="13" r="F55">
        <v>4</v>
      </c>
      <c t="s" s="13" r="G55">
        <v>37</v>
      </c>
      <c t="s" s="13" r="H55">
        <v>37</v>
      </c>
      <c t="s" s="13" r="I55">
        <v>268</v>
      </c>
      <c t="s" s="13" r="J55">
        <v>269</v>
      </c>
      <c t="s" s="13" r="K55">
        <v>270</v>
      </c>
      <c t="s" s="13" r="L55">
        <v>67</v>
      </c>
      <c s="48" r="M55">
        <v>41456</v>
      </c>
      <c s="13" r="N55"/>
      <c t="s" s="13" r="O55">
        <v>271</v>
      </c>
      <c t="s" s="71" r="P55">
        <v>265</v>
      </c>
      <c s="71" r="Q55"/>
      <c s="71" r="R55"/>
      <c s="71" r="S55"/>
      <c s="11" r="T55"/>
      <c s="71" r="U55"/>
      <c s="9" r="V55"/>
      <c s="9" r="W55"/>
      <c s="16" r="X55"/>
      <c s="16" r="Y55"/>
      <c s="62" r="Z55"/>
      <c s="62" r="AA55"/>
      <c s="71" r="AB55"/>
      <c s="71" r="AC55"/>
      <c s="71" r="AD55"/>
      <c s="71" r="AE55"/>
      <c s="71" r="AF55"/>
      <c s="52" r="AG55"/>
    </row>
    <row customHeight="1" r="56" ht="9.75">
      <c t="s" s="59" r="A56">
        <v>272</v>
      </c>
      <c t="s" s="53" r="B56">
        <v>264</v>
      </c>
      <c s="13" r="C56"/>
      <c t="s" s="71" r="P56">
        <v>273</v>
      </c>
      <c s="71" r="Q56"/>
      <c s="71" r="R56"/>
      <c s="71" r="S56"/>
      <c s="11" r="T56"/>
      <c s="71" r="U56"/>
      <c s="9" r="V56"/>
      <c s="9" r="W56"/>
      <c s="16" r="X56"/>
      <c s="16" r="Y56"/>
      <c s="62" r="Z56"/>
      <c s="62" r="AA56"/>
      <c s="71" r="AB56"/>
      <c s="71" r="AC56"/>
      <c s="71" r="AD56"/>
      <c s="71" r="AE56"/>
      <c s="71" r="AF56"/>
      <c s="52" r="AG56"/>
    </row>
    <row customHeight="1" r="57" ht="9.75">
      <c t="s" s="59" r="A57">
        <v>272</v>
      </c>
      <c t="s" s="53" r="B57">
        <v>87</v>
      </c>
      <c s="13" r="C57"/>
      <c t="s" s="71" r="P57">
        <v>273</v>
      </c>
      <c s="71" r="Q57"/>
      <c s="71" r="R57"/>
      <c s="71" r="S57"/>
      <c s="11" r="T57"/>
      <c s="71" r="U57"/>
      <c s="9" r="V57"/>
      <c s="9" r="W57"/>
      <c s="16" r="X57"/>
      <c s="16" r="Y57"/>
      <c s="62" r="Z57"/>
      <c s="62" r="AA57"/>
      <c s="71" r="AB57"/>
      <c s="71" r="AC57"/>
      <c s="71" r="AD57"/>
      <c s="71" r="AE57"/>
      <c s="71" r="AF57"/>
      <c s="52" r="AG57"/>
    </row>
    <row customHeight="1" r="58" ht="9.75">
      <c t="s" s="59" r="A58">
        <v>274</v>
      </c>
      <c t="s" s="53" r="B58">
        <v>87</v>
      </c>
      <c s="13" r="C58"/>
      <c t="s" s="13" r="D58">
        <v>275</v>
      </c>
      <c t="s" s="13" r="E58">
        <v>276</v>
      </c>
      <c t="s" s="13" r="F58">
        <v>37</v>
      </c>
      <c t="s" s="13" r="G58">
        <v>37</v>
      </c>
      <c s="13" r="H58">
        <v>1</v>
      </c>
      <c t="s" s="13" r="I58">
        <v>277</v>
      </c>
      <c t="s" s="13" r="J58">
        <v>37</v>
      </c>
      <c t="s" s="13" r="K58">
        <v>278</v>
      </c>
      <c t="s" s="13" r="L58">
        <v>40</v>
      </c>
      <c t="s" s="13" r="M58">
        <v>37</v>
      </c>
      <c s="13" r="N58"/>
      <c t="s" s="13" r="O58">
        <v>72</v>
      </c>
      <c t="s" s="71" r="P58">
        <v>279</v>
      </c>
      <c s="71" r="Q58"/>
      <c t="s" s="32" r="R58">
        <v>57</v>
      </c>
      <c s="32" r="S58"/>
      <c t="s" s="20" r="T58">
        <v>280</v>
      </c>
      <c t="s" s="69" r="U58">
        <v>59</v>
      </c>
      <c t="s" s="43" r="V58">
        <v>43</v>
      </c>
      <c s="9" r="W58"/>
      <c t="s" s="16" r="X58">
        <v>43</v>
      </c>
      <c s="16" r="Y58"/>
      <c t="s" s="14" r="Z58">
        <v>60</v>
      </c>
      <c s="62" r="AA58"/>
      <c t="s" s="71" r="AB58">
        <v>281</v>
      </c>
      <c s="71" r="AC58"/>
      <c s="71" r="AD58"/>
      <c s="71" r="AE58"/>
      <c s="71" r="AF58"/>
      <c s="52" r="AG58"/>
    </row>
    <row customHeight="1" r="59" ht="9.75">
      <c t="s" s="59" r="A59">
        <v>282</v>
      </c>
      <c t="s" s="53" r="B59">
        <v>87</v>
      </c>
      <c s="13" r="C59"/>
      <c t="s" s="71" r="P59">
        <v>283</v>
      </c>
      <c s="71" r="Q59"/>
      <c s="71" r="R59"/>
      <c s="71" r="S59"/>
      <c s="11" r="T59"/>
      <c s="71" r="U59"/>
      <c s="9" r="V59"/>
      <c t="s" s="43" r="W59">
        <v>284</v>
      </c>
      <c s="16" r="X59"/>
      <c s="16" r="Y59"/>
      <c s="62" r="Z59"/>
      <c s="62" r="AA59"/>
      <c t="s" s="71" r="AB59">
        <v>68</v>
      </c>
      <c s="71" r="AC59"/>
      <c s="71" r="AD59"/>
      <c s="71" r="AE59"/>
      <c s="71" r="AF59"/>
      <c s="52" r="AG59"/>
    </row>
    <row customHeight="1" r="60" ht="9.75">
      <c t="s" s="59" r="A60">
        <v>282</v>
      </c>
      <c t="s" s="53" r="B60">
        <v>101</v>
      </c>
      <c s="13" r="C60"/>
      <c t="s" s="13" r="D60">
        <v>285</v>
      </c>
      <c t="s" s="13" r="E60">
        <v>286</v>
      </c>
      <c t="s" s="13" r="F60">
        <v>37</v>
      </c>
      <c t="s" s="13" r="G60">
        <v>37</v>
      </c>
      <c s="13" r="H60">
        <v>2</v>
      </c>
      <c t="s" s="13" r="I60">
        <v>103</v>
      </c>
      <c t="s" s="13" r="J60">
        <v>269</v>
      </c>
      <c t="s" s="13" r="K60">
        <v>72</v>
      </c>
      <c t="s" s="13" r="L60">
        <v>21</v>
      </c>
      <c s="48" r="M60">
        <v>41760</v>
      </c>
      <c t="s" s="13" r="N60">
        <v>37</v>
      </c>
      <c t="s" s="13" r="O60">
        <v>37</v>
      </c>
      <c t="s" s="71" r="P60">
        <v>283</v>
      </c>
      <c s="71" r="Q60"/>
      <c s="71" r="R60"/>
      <c s="71" r="S60"/>
      <c s="11" r="T60"/>
      <c s="71" r="U60"/>
      <c s="9" r="V60"/>
      <c s="9" r="W60"/>
      <c s="16" r="X60"/>
      <c s="16" r="Y60"/>
      <c s="62" r="Z60"/>
      <c s="62" r="AA60"/>
      <c s="71" r="AB60"/>
      <c s="71" r="AC60"/>
      <c s="71" r="AD60"/>
      <c s="71" r="AE60"/>
      <c s="71" r="AF60"/>
      <c s="52" r="AG60"/>
    </row>
    <row customHeight="1" r="61" ht="9.75">
      <c t="s" s="59" r="A61">
        <v>282</v>
      </c>
      <c t="s" s="53" r="B61">
        <v>105</v>
      </c>
      <c s="13" r="C61"/>
      <c t="s" s="71" r="P61">
        <v>283</v>
      </c>
      <c s="71" r="Q61"/>
      <c s="71" r="R61"/>
      <c s="71" r="S61"/>
      <c s="11" r="T61"/>
      <c s="71" r="U61"/>
      <c s="9" r="V61"/>
      <c s="9" r="W61"/>
      <c s="16" r="X61"/>
      <c s="16" r="Y61"/>
      <c s="62" r="Z61"/>
      <c s="62" r="AA61"/>
      <c s="71" r="AB61"/>
      <c s="71" r="AC61"/>
      <c s="71" r="AD61"/>
      <c s="71" r="AE61"/>
      <c s="71" r="AF61"/>
      <c s="52" r="AG61"/>
    </row>
    <row customHeight="1" r="62" ht="9.75">
      <c t="s" s="59" r="A62">
        <v>282</v>
      </c>
      <c t="s" s="53" r="B62">
        <v>74</v>
      </c>
      <c s="13" r="C62"/>
      <c s="13" r="D62"/>
      <c t="s" s="13" r="E62">
        <v>287</v>
      </c>
      <c s="13" r="F62">
        <v>7</v>
      </c>
      <c t="s" s="13" r="G62">
        <v>37</v>
      </c>
      <c t="s" s="13" r="H62">
        <v>37</v>
      </c>
      <c t="s" s="13" r="I62">
        <v>288</v>
      </c>
      <c t="s" s="13" r="J62">
        <v>37</v>
      </c>
      <c t="s" s="13" r="K62">
        <v>72</v>
      </c>
      <c t="s" s="13" r="L62">
        <v>40</v>
      </c>
      <c t="s" s="13" r="M62">
        <v>37</v>
      </c>
      <c s="13" r="N62"/>
      <c t="s" s="13" r="O62">
        <v>72</v>
      </c>
      <c t="s" s="71" r="P62">
        <v>283</v>
      </c>
      <c s="71" r="Q62"/>
      <c t="s" s="6" r="R62">
        <v>55</v>
      </c>
      <c t="s" s="46" r="S62">
        <v>81</v>
      </c>
      <c s="17" r="T62"/>
      <c t="s" s="69" r="U62">
        <v>59</v>
      </c>
      <c t="s" s="43" r="V62">
        <v>43</v>
      </c>
      <c s="9" r="W62"/>
      <c s="16" r="X62"/>
      <c t="s" s="16" r="Y62">
        <v>289</v>
      </c>
      <c t="s" s="62" r="Z62">
        <v>60</v>
      </c>
      <c s="62" r="AA62"/>
      <c t="s" s="71" r="AB62">
        <v>44</v>
      </c>
      <c s="71" r="AC62"/>
      <c s="71" r="AD62"/>
      <c s="71" r="AE62"/>
      <c s="71" r="AF62"/>
      <c s="52" r="AG62"/>
    </row>
    <row customHeight="1" r="63" ht="9.75">
      <c t="s" s="59" r="A63">
        <v>282</v>
      </c>
      <c t="s" s="53" r="B63">
        <v>34</v>
      </c>
      <c s="13" r="C63"/>
      <c s="13" r="D63"/>
      <c t="s" s="13" r="E63">
        <v>290</v>
      </c>
      <c t="s" s="13" r="F63">
        <v>291</v>
      </c>
      <c t="s" s="13" r="G63">
        <v>37</v>
      </c>
      <c t="s" s="13" r="H63">
        <v>37</v>
      </c>
      <c t="s" s="13" r="I63">
        <v>292</v>
      </c>
      <c t="s" s="13" r="J63">
        <v>37</v>
      </c>
      <c t="s" s="13" r="K63">
        <v>221</v>
      </c>
      <c t="s" s="13" r="L63">
        <v>40</v>
      </c>
      <c t="s" s="13" r="M63">
        <v>37</v>
      </c>
      <c s="13" r="N63"/>
      <c t="s" s="13" r="O63">
        <v>293</v>
      </c>
      <c t="s" s="71" r="P63">
        <v>283</v>
      </c>
      <c s="71" r="Q63"/>
      <c t="s" s="6" r="R63">
        <v>55</v>
      </c>
      <c t="s" s="46" r="S63">
        <v>81</v>
      </c>
      <c s="17" r="T63"/>
      <c t="s" s="69" r="U63">
        <v>59</v>
      </c>
      <c t="s" s="43" r="V63">
        <v>43</v>
      </c>
      <c s="9" r="W63"/>
      <c s="16" r="X63"/>
      <c t="s" s="16" r="Y63">
        <v>294</v>
      </c>
      <c t="s" s="62" r="Z63">
        <v>60</v>
      </c>
      <c s="62" r="AA63"/>
      <c t="s" s="71" r="AB63">
        <v>44</v>
      </c>
      <c s="71" r="AC63"/>
      <c s="71" r="AD63"/>
      <c s="71" r="AE63"/>
      <c s="71" r="AF63"/>
      <c s="52" r="AG63"/>
    </row>
    <row customHeight="1" r="64" ht="9.75">
      <c t="s" s="59" r="A64">
        <v>282</v>
      </c>
      <c t="s" s="53" r="B64">
        <v>170</v>
      </c>
      <c t="s" s="31" r="C64">
        <v>295</v>
      </c>
      <c s="13" r="D64"/>
      <c t="s" s="13" r="E64">
        <v>226</v>
      </c>
      <c s="13" r="F64">
        <v>4</v>
      </c>
      <c t="s" s="13" r="G64">
        <v>37</v>
      </c>
      <c t="s" s="13" r="H64">
        <v>37</v>
      </c>
      <c t="s" s="13" r="I64">
        <v>288</v>
      </c>
      <c t="s" s="13" r="J64">
        <v>37</v>
      </c>
      <c t="s" s="13" r="K64">
        <v>72</v>
      </c>
      <c t="s" s="13" r="L64">
        <v>40</v>
      </c>
      <c t="s" s="13" r="M64">
        <v>37</v>
      </c>
      <c s="13" r="N64"/>
      <c t="s" s="13" r="O64">
        <v>296</v>
      </c>
      <c t="s" s="71" r="P64">
        <v>283</v>
      </c>
      <c s="71" r="Q64"/>
      <c s="71" r="R64"/>
      <c s="71" r="S64"/>
      <c s="11" r="T64"/>
      <c s="71" r="U64"/>
      <c t="s" s="43" r="V64">
        <v>43</v>
      </c>
      <c s="9" r="W64"/>
      <c s="16" r="X64"/>
      <c s="16" r="Y64"/>
      <c s="62" r="Z64"/>
      <c s="62" r="AA64"/>
      <c t="s" s="71" r="AB64">
        <v>44</v>
      </c>
      <c s="71" r="AC64"/>
      <c s="71" r="AD64"/>
      <c s="71" r="AE64"/>
      <c s="71" r="AF64"/>
      <c s="52" r="AG64"/>
    </row>
    <row customHeight="1" r="65" ht="9.75">
      <c t="s" s="59" r="A65">
        <v>297</v>
      </c>
      <c t="s" s="53" r="B65">
        <v>87</v>
      </c>
      <c s="13" r="C65"/>
      <c t="s" s="13" r="D65">
        <v>298</v>
      </c>
      <c t="s" s="13" r="E65">
        <v>299</v>
      </c>
      <c t="s" s="13" r="F65">
        <v>37</v>
      </c>
      <c s="13" r="G65">
        <v>1</v>
      </c>
      <c s="13" r="H65">
        <v>2</v>
      </c>
      <c t="s" s="13" r="I65">
        <v>233</v>
      </c>
      <c s="13" r="J65"/>
      <c t="s" s="13" r="K65">
        <v>234</v>
      </c>
      <c t="s" s="13" r="L65">
        <v>235</v>
      </c>
      <c s="48" r="M65">
        <v>41760</v>
      </c>
      <c t="s" s="13" r="N65">
        <v>37</v>
      </c>
      <c t="s" s="13" r="O65">
        <v>37</v>
      </c>
      <c t="s" s="71" r="P65">
        <v>300</v>
      </c>
      <c s="71" r="Q65"/>
      <c s="71" r="R65"/>
      <c s="71" r="S65"/>
      <c s="11" r="T65"/>
      <c s="71" r="U65"/>
      <c s="9" r="V65"/>
      <c t="s" s="43" r="W65">
        <v>301</v>
      </c>
      <c s="16" r="X65"/>
      <c s="16" r="Y65"/>
      <c s="62" r="Z65"/>
      <c s="62" r="AA65"/>
      <c t="s" s="71" r="AB65">
        <v>68</v>
      </c>
      <c s="71" r="AC65"/>
      <c s="71" r="AD65"/>
      <c s="71" r="AE65"/>
      <c s="71" r="AF65"/>
      <c s="52" r="AG65"/>
    </row>
    <row customHeight="1" r="66" ht="9.75">
      <c t="s" s="59" r="A66">
        <v>297</v>
      </c>
      <c t="s" s="53" r="B66">
        <v>93</v>
      </c>
      <c s="13" r="C66"/>
      <c t="s" s="71" r="P66">
        <v>300</v>
      </c>
      <c s="71" r="Q66"/>
      <c s="71" r="R66"/>
      <c s="71" r="S66"/>
      <c s="11" r="T66"/>
      <c s="71" r="U66"/>
      <c s="9" r="V66"/>
      <c s="9" r="W66"/>
      <c s="16" r="X66"/>
      <c s="16" r="Y66"/>
      <c s="62" r="Z66"/>
      <c s="62" r="AA66"/>
      <c s="71" r="AB66"/>
      <c s="71" r="AC66"/>
      <c s="71" r="AD66"/>
      <c s="71" r="AE66"/>
      <c s="71" r="AF66"/>
      <c s="52" r="AG66"/>
    </row>
    <row customHeight="1" r="67" ht="9.75">
      <c t="s" s="59" r="A67">
        <v>297</v>
      </c>
      <c t="s" s="53" r="B67">
        <v>101</v>
      </c>
      <c s="13" r="C67"/>
      <c t="s" s="13" r="D67">
        <v>298</v>
      </c>
      <c t="s" s="13" r="E67">
        <v>286</v>
      </c>
      <c t="s" s="13" r="F67">
        <v>302</v>
      </c>
      <c t="s" s="13" r="G67">
        <v>219</v>
      </c>
      <c s="13" r="H67">
        <v>2</v>
      </c>
      <c t="s" s="13" r="I67">
        <v>303</v>
      </c>
      <c s="48" r="J67">
        <v>41299</v>
      </c>
      <c t="s" s="13" r="K67">
        <v>304</v>
      </c>
      <c t="s" s="13" r="L67">
        <v>67</v>
      </c>
      <c s="48" r="M67">
        <v>41456</v>
      </c>
      <c s="13" r="N67"/>
      <c t="s" s="13" r="O67">
        <v>305</v>
      </c>
      <c t="s" s="71" r="P67">
        <v>300</v>
      </c>
      <c s="71" r="Q67"/>
      <c t="s" s="6" r="R67">
        <v>55</v>
      </c>
      <c t="s" s="46" r="S67">
        <v>81</v>
      </c>
      <c s="17" r="T67"/>
      <c t="s" s="69" r="U67">
        <v>59</v>
      </c>
      <c t="s" s="43" r="V67">
        <v>43</v>
      </c>
      <c s="9" r="W67"/>
      <c s="16" r="X67"/>
      <c t="s" s="16" r="Y67">
        <v>306</v>
      </c>
      <c t="s" s="62" r="Z67">
        <v>60</v>
      </c>
      <c s="62" r="AA67"/>
      <c t="s" s="71" r="AB67">
        <v>44</v>
      </c>
      <c s="71" r="AC67"/>
      <c s="71" r="AD67"/>
      <c s="71" r="AE67"/>
      <c s="71" r="AF67"/>
      <c s="52" r="AG67"/>
    </row>
    <row customHeight="1" r="68" ht="9.75">
      <c t="s" s="59" r="A68">
        <v>297</v>
      </c>
      <c t="s" s="53" r="B68">
        <v>63</v>
      </c>
      <c t="s" s="31" r="C68">
        <v>307</v>
      </c>
      <c s="13" r="D68"/>
      <c t="s" s="13" r="E68">
        <v>226</v>
      </c>
      <c s="13" r="F68">
        <v>2</v>
      </c>
      <c s="13" r="G68">
        <v>4</v>
      </c>
      <c t="s" s="13" r="H68">
        <v>37</v>
      </c>
      <c t="s" s="13" r="I68">
        <v>308</v>
      </c>
      <c t="s" s="13" r="J68">
        <v>37</v>
      </c>
      <c t="s" s="13" r="K68">
        <v>48</v>
      </c>
      <c t="s" s="13" r="L68">
        <v>40</v>
      </c>
      <c t="s" s="13" r="M68">
        <v>37</v>
      </c>
      <c s="13" r="N68"/>
      <c t="s" s="13" r="O68">
        <v>48</v>
      </c>
      <c t="s" s="71" r="P68">
        <v>300</v>
      </c>
      <c s="71" r="Q68"/>
      <c s="71" r="R68"/>
      <c s="71" r="S68"/>
      <c s="11" r="T68"/>
      <c s="71" r="U68"/>
      <c t="s" s="43" r="V68">
        <v>43</v>
      </c>
      <c s="9" r="W68"/>
      <c s="16" r="X68"/>
      <c s="16" r="Y68"/>
      <c s="62" r="Z68"/>
      <c s="62" r="AA68"/>
      <c t="s" s="71" r="AB68">
        <v>44</v>
      </c>
      <c s="71" r="AC68"/>
      <c s="71" r="AD68"/>
      <c s="71" r="AE68"/>
      <c s="71" r="AF68"/>
      <c s="52" r="AG68"/>
    </row>
    <row customHeight="1" r="69" ht="9.75">
      <c t="s" s="59" r="A69">
        <v>297</v>
      </c>
      <c t="s" s="53" r="B69">
        <v>69</v>
      </c>
      <c s="13" r="C69"/>
      <c s="13" r="D69"/>
      <c t="s" s="13" r="E69">
        <v>290</v>
      </c>
      <c s="13" r="F69">
        <v>5</v>
      </c>
      <c s="13" r="G69">
        <v>1</v>
      </c>
      <c t="s" s="13" r="H69">
        <v>37</v>
      </c>
      <c t="s" s="13" r="I69">
        <v>309</v>
      </c>
      <c t="s" s="13" r="J69">
        <v>37</v>
      </c>
      <c t="s" s="13" r="K69">
        <v>310</v>
      </c>
      <c t="s" s="13" r="L69">
        <v>40</v>
      </c>
      <c t="s" s="13" r="M69">
        <v>37</v>
      </c>
      <c s="13" r="N69"/>
      <c t="s" s="13" r="O69">
        <v>311</v>
      </c>
      <c t="s" s="71" r="P69">
        <v>300</v>
      </c>
      <c s="71" r="Q69"/>
      <c s="71" r="R69"/>
      <c s="71" r="S69"/>
      <c s="11" r="T69"/>
      <c s="71" r="U69"/>
      <c t="s" s="43" r="V69">
        <v>43</v>
      </c>
      <c s="9" r="W69"/>
      <c s="16" r="X69"/>
      <c s="16" r="Y69"/>
      <c s="62" r="Z69"/>
      <c s="62" r="AA69"/>
      <c t="s" s="71" r="AB69">
        <v>44</v>
      </c>
      <c s="71" r="AC69"/>
      <c s="71" r="AD69"/>
      <c s="71" r="AE69"/>
      <c s="71" r="AF69"/>
      <c s="52" r="AG69"/>
    </row>
    <row customHeight="1" r="70" ht="9.75">
      <c t="s" s="59" r="A70">
        <v>297</v>
      </c>
      <c t="s" s="53" r="B70">
        <v>34</v>
      </c>
      <c s="13" r="C70"/>
      <c s="13" r="D70"/>
      <c t="s" s="13" r="E70">
        <v>312</v>
      </c>
      <c s="13" r="F70">
        <v>6</v>
      </c>
      <c s="13" r="G70">
        <v>6</v>
      </c>
      <c t="s" s="13" r="H70">
        <v>37</v>
      </c>
      <c t="s" s="13" r="I70">
        <v>313</v>
      </c>
      <c t="s" s="13" r="J70">
        <v>37</v>
      </c>
      <c t="s" s="13" r="K70">
        <v>39</v>
      </c>
      <c t="s" s="13" r="L70">
        <v>40</v>
      </c>
      <c t="s" s="13" r="M70">
        <v>37</v>
      </c>
      <c s="13" r="N70"/>
      <c t="s" s="13" r="O70">
        <v>39</v>
      </c>
      <c t="s" s="71" r="P70">
        <v>300</v>
      </c>
      <c s="71" r="Q70"/>
      <c s="71" r="R70"/>
      <c s="71" r="S70"/>
      <c s="11" r="T70"/>
      <c s="71" r="U70"/>
      <c t="s" s="43" r="V70">
        <v>43</v>
      </c>
      <c s="9" r="W70"/>
      <c s="16" r="X70"/>
      <c s="16" r="Y70"/>
      <c s="62" r="Z70"/>
      <c s="62" r="AA70"/>
      <c t="s" s="71" r="AB70">
        <v>44</v>
      </c>
      <c s="71" r="AC70"/>
      <c s="71" r="AD70"/>
      <c s="71" r="AE70"/>
      <c s="71" r="AF70"/>
      <c s="52" r="AG70"/>
    </row>
    <row customHeight="1" r="71" ht="9.75">
      <c t="s" s="59" r="A71">
        <v>297</v>
      </c>
      <c t="s" s="53" r="B71">
        <v>45</v>
      </c>
      <c s="13" r="C71"/>
      <c s="13" r="D71"/>
      <c t="s" s="13" r="E71">
        <v>226</v>
      </c>
      <c s="13" r="F71">
        <v>3</v>
      </c>
      <c t="s" s="13" r="G71">
        <v>37</v>
      </c>
      <c t="s" s="13" r="H71">
        <v>37</v>
      </c>
      <c t="s" s="13" r="I71">
        <v>47</v>
      </c>
      <c t="s" s="13" r="J71">
        <v>37</v>
      </c>
      <c t="s" s="13" r="K71">
        <v>48</v>
      </c>
      <c t="s" s="13" r="L71">
        <v>40</v>
      </c>
      <c t="s" s="13" r="M71">
        <v>37</v>
      </c>
      <c s="13" r="N71"/>
      <c t="s" s="13" r="O71">
        <v>48</v>
      </c>
      <c t="s" s="71" r="P71">
        <v>300</v>
      </c>
      <c s="71" r="Q71"/>
      <c s="71" r="R71"/>
      <c s="71" r="S71"/>
      <c s="11" r="T71"/>
      <c s="71" r="U71"/>
      <c t="s" s="43" r="V71">
        <v>43</v>
      </c>
      <c s="9" r="W71"/>
      <c s="16" r="X71"/>
      <c s="16" r="Y71"/>
      <c s="62" r="Z71"/>
      <c s="62" r="AA71"/>
      <c t="s" s="71" r="AB71">
        <v>44</v>
      </c>
      <c s="71" r="AC71"/>
      <c s="71" r="AD71"/>
      <c s="71" r="AE71"/>
      <c s="71" r="AF71"/>
      <c s="52" r="AG71"/>
    </row>
    <row customHeight="1" r="72" ht="9.75">
      <c t="s" s="59" r="A72">
        <v>314</v>
      </c>
      <c t="s" s="53" r="B72">
        <v>87</v>
      </c>
      <c s="13" r="C72"/>
      <c t="s" s="13" r="D72">
        <v>315</v>
      </c>
      <c t="s" s="13" r="E72">
        <v>316</v>
      </c>
      <c t="s" s="13" r="F72">
        <v>37</v>
      </c>
      <c t="s" s="13" r="G72">
        <v>37</v>
      </c>
      <c s="13" r="H72">
        <v>2</v>
      </c>
      <c t="s" s="13" r="I72">
        <v>103</v>
      </c>
      <c s="13" r="J72"/>
      <c t="s" s="13" r="K72">
        <v>72</v>
      </c>
      <c t="s" s="13" r="L72">
        <v>21</v>
      </c>
      <c s="48" r="M72">
        <v>41760</v>
      </c>
      <c t="s" s="13" r="N72">
        <v>37</v>
      </c>
      <c t="s" s="13" r="O72">
        <v>37</v>
      </c>
      <c t="s" s="71" r="P72">
        <v>317</v>
      </c>
      <c s="71" r="Q72"/>
      <c s="71" r="R72"/>
      <c s="71" r="S72"/>
      <c s="11" r="T72"/>
      <c s="71" r="U72"/>
      <c s="9" r="V72"/>
      <c t="s" s="43" r="W72">
        <v>318</v>
      </c>
      <c s="16" r="X72"/>
      <c s="16" r="Y72"/>
      <c s="62" r="Z72"/>
      <c s="62" r="AA72"/>
      <c t="s" s="71" r="AB72">
        <v>68</v>
      </c>
      <c s="71" r="AC72"/>
      <c s="71" r="AD72"/>
      <c s="71" r="AE72"/>
      <c s="71" r="AF72"/>
      <c s="52" r="AG72"/>
    </row>
    <row customHeight="1" r="73" ht="9.75">
      <c t="s" s="59" r="A73">
        <v>319</v>
      </c>
      <c t="s" s="53" r="B73">
        <v>87</v>
      </c>
      <c s="13" r="C73"/>
      <c t="s" s="13" r="D73">
        <v>320</v>
      </c>
      <c t="s" s="13" r="E73">
        <v>321</v>
      </c>
      <c t="s" s="13" r="F73">
        <v>37</v>
      </c>
      <c t="s" s="13" r="G73">
        <v>139</v>
      </c>
      <c s="13" r="H73">
        <v>4</v>
      </c>
      <c t="s" s="13" r="I73">
        <v>322</v>
      </c>
      <c s="13" r="J73"/>
      <c t="s" s="13" r="K73">
        <v>323</v>
      </c>
      <c t="s" s="13" r="L73">
        <v>21</v>
      </c>
      <c s="48" r="M73">
        <v>41395</v>
      </c>
      <c t="s" s="13" r="N73">
        <v>37</v>
      </c>
      <c t="s" s="13" r="O73">
        <v>37</v>
      </c>
      <c t="s" s="71" r="P73">
        <v>324</v>
      </c>
      <c s="71" r="Q73"/>
      <c t="s" s="8" r="R73">
        <v>57</v>
      </c>
      <c t="s" s="8" r="S73">
        <v>58</v>
      </c>
      <c t="s" s="35" r="T73">
        <v>128</v>
      </c>
      <c t="s" s="69" r="U73">
        <v>59</v>
      </c>
      <c t="s" s="43" r="V73">
        <v>60</v>
      </c>
      <c t="s" s="43" r="W73">
        <v>325</v>
      </c>
      <c s="16" r="X73"/>
      <c s="16" r="Y73"/>
      <c s="62" r="Z73"/>
      <c s="62" r="AA73"/>
      <c t="s" s="71" r="AB73">
        <v>62</v>
      </c>
      <c t="s" s="71" r="AC73">
        <v>60</v>
      </c>
      <c s="71" r="AD73"/>
      <c s="71" r="AE73"/>
      <c s="71" r="AF73"/>
      <c s="52" r="AG73"/>
    </row>
    <row customHeight="1" r="74" ht="9.75">
      <c t="s" s="59" r="A74">
        <v>326</v>
      </c>
      <c t="s" s="53" r="B74">
        <v>87</v>
      </c>
      <c s="13" r="C74"/>
      <c t="s" s="13" r="D74">
        <v>327</v>
      </c>
      <c t="s" s="13" r="E74">
        <v>328</v>
      </c>
      <c t="s" s="13" r="F74">
        <v>37</v>
      </c>
      <c t="s" s="13" r="G74">
        <v>37</v>
      </c>
      <c s="13" r="H74">
        <v>5</v>
      </c>
      <c t="s" s="13" r="I74">
        <v>329</v>
      </c>
      <c s="48" r="J74">
        <v>41313</v>
      </c>
      <c t="s" s="13" r="K74">
        <v>330</v>
      </c>
      <c t="s" s="13" r="L74">
        <v>21</v>
      </c>
      <c s="48" r="M74">
        <v>41426</v>
      </c>
      <c t="s" s="13" r="N74">
        <v>37</v>
      </c>
      <c t="s" s="13" r="O74">
        <v>37</v>
      </c>
      <c t="s" s="71" r="P74">
        <v>331</v>
      </c>
      <c s="71" r="Q74"/>
      <c t="s" s="8" r="R74">
        <v>57</v>
      </c>
      <c t="s" s="8" r="S74">
        <v>58</v>
      </c>
      <c t="s" s="35" r="T74">
        <v>128</v>
      </c>
      <c t="s" s="69" r="U74">
        <v>59</v>
      </c>
      <c t="s" s="43" r="V74">
        <v>60</v>
      </c>
      <c t="s" s="43" r="W74">
        <v>332</v>
      </c>
      <c s="16" r="X74"/>
      <c s="16" r="Y74"/>
      <c s="62" r="Z74"/>
      <c s="62" r="AA74"/>
      <c t="s" s="71" r="AB74">
        <v>62</v>
      </c>
      <c t="s" s="71" r="AC74">
        <v>60</v>
      </c>
      <c s="71" r="AD74"/>
      <c s="71" r="AE74"/>
      <c s="71" r="AF74"/>
      <c s="52" r="AG74"/>
    </row>
    <row customHeight="1" r="75" ht="9.75">
      <c t="s" s="59" r="A75">
        <v>333</v>
      </c>
      <c t="s" s="53" r="B75">
        <v>87</v>
      </c>
      <c s="13" r="C75"/>
      <c t="s" s="13" r="D75">
        <v>334</v>
      </c>
      <c t="s" s="13" r="E75">
        <v>335</v>
      </c>
      <c t="s" s="13" r="F75">
        <v>37</v>
      </c>
      <c t="s" s="13" r="G75">
        <v>37</v>
      </c>
      <c s="13" r="H75">
        <v>2</v>
      </c>
      <c t="s" s="13" r="I75">
        <v>336</v>
      </c>
      <c s="48" r="J75">
        <v>41353</v>
      </c>
      <c t="s" s="13" r="K75">
        <v>337</v>
      </c>
      <c t="s" s="13" r="L75">
        <v>21</v>
      </c>
      <c s="48" r="M75">
        <v>41426</v>
      </c>
      <c t="s" s="13" r="N75">
        <v>37</v>
      </c>
      <c t="s" s="13" r="O75">
        <v>37</v>
      </c>
      <c t="s" s="71" r="P75">
        <v>334</v>
      </c>
      <c s="71" r="Q75"/>
      <c t="s" s="8" r="R75">
        <v>57</v>
      </c>
      <c t="s" s="8" r="S75">
        <v>58</v>
      </c>
      <c t="s" s="35" r="T75">
        <v>128</v>
      </c>
      <c t="s" s="69" r="U75">
        <v>59</v>
      </c>
      <c t="s" s="43" r="V75">
        <v>60</v>
      </c>
      <c t="s" s="43" r="W75">
        <v>338</v>
      </c>
      <c s="16" r="X75"/>
      <c s="16" r="Y75"/>
      <c s="62" r="Z75"/>
      <c s="62" r="AA75"/>
      <c t="s" s="71" r="AB75">
        <v>62</v>
      </c>
      <c s="71" r="AC75"/>
      <c s="71" r="AD75"/>
      <c s="71" r="AE75"/>
      <c s="71" r="AF75"/>
      <c s="52" r="AG75"/>
    </row>
    <row customHeight="1" r="76" ht="9.75">
      <c t="s" s="59" r="A76">
        <v>339</v>
      </c>
      <c t="s" s="53" r="B76">
        <v>87</v>
      </c>
      <c s="13" r="C76"/>
      <c t="s" s="13" r="D76">
        <v>340</v>
      </c>
      <c s="13" r="E76"/>
      <c t="s" s="13" r="F76">
        <v>341</v>
      </c>
      <c s="13" r="G76">
        <v>4</v>
      </c>
      <c t="s" s="13" r="H76">
        <v>37</v>
      </c>
      <c t="s" s="13" r="I76">
        <v>342</v>
      </c>
      <c t="s" s="13" r="J76">
        <v>343</v>
      </c>
      <c t="s" s="13" r="K76">
        <v>344</v>
      </c>
      <c t="s" s="13" r="L76">
        <v>67</v>
      </c>
      <c s="48" r="M76">
        <v>41456</v>
      </c>
      <c s="13" r="N76"/>
      <c t="s" s="13" r="O76">
        <v>311</v>
      </c>
      <c t="s" s="71" r="P76">
        <v>345</v>
      </c>
      <c s="71" r="Q76"/>
      <c s="71" r="R76"/>
      <c s="71" r="S76"/>
      <c s="11" r="T76"/>
      <c s="71" r="U76"/>
      <c t="s" s="43" r="V76">
        <v>60</v>
      </c>
      <c t="s" s="43" r="W76">
        <v>346</v>
      </c>
      <c s="16" r="X76"/>
      <c s="16" r="Y76"/>
      <c t="s" s="14" r="Z76">
        <v>60</v>
      </c>
      <c s="62" r="AA76"/>
      <c t="s" s="71" r="AB76">
        <v>114</v>
      </c>
      <c s="71" r="AC76"/>
      <c s="71" r="AD76"/>
      <c s="71" r="AE76"/>
      <c s="71" r="AF76"/>
      <c s="52" r="AG76"/>
    </row>
    <row customHeight="1" r="77" ht="9.75">
      <c t="s" s="59" r="A77">
        <v>347</v>
      </c>
      <c t="s" s="53" r="B77">
        <v>348</v>
      </c>
      <c s="13" r="C77"/>
      <c t="s" s="13" r="D77">
        <v>349</v>
      </c>
      <c s="13" r="E77"/>
      <c s="13" r="F77"/>
      <c s="13" r="G77"/>
      <c s="13" r="H77"/>
      <c t="s" s="13" r="I77">
        <v>350</v>
      </c>
      <c s="13" r="J77"/>
      <c t="s" s="13" r="K77">
        <v>351</v>
      </c>
      <c t="s" s="13" r="L77">
        <v>40</v>
      </c>
      <c t="s" s="13" r="M77">
        <v>37</v>
      </c>
      <c s="13" r="N77"/>
      <c s="13" r="O77"/>
      <c s="71" r="P77"/>
      <c s="71" r="Q77"/>
      <c s="71" r="R77"/>
      <c s="71" r="S77"/>
      <c s="11" r="T77"/>
      <c s="71" r="U77"/>
      <c s="9" r="V77"/>
      <c s="43" r="W77"/>
      <c s="16" r="X77"/>
      <c s="16" r="Y77"/>
      <c s="62" r="Z77"/>
      <c s="62" r="AA77"/>
      <c s="71" r="AB77"/>
      <c s="71" r="AC77"/>
      <c s="71" r="AD77"/>
      <c s="71" r="AE77"/>
      <c s="71" r="AF77"/>
      <c s="52" r="AG77"/>
    </row>
    <row customHeight="1" r="78" ht="9.75">
      <c t="s" s="59" r="A78">
        <v>352</v>
      </c>
      <c t="s" s="53" r="B78">
        <v>87</v>
      </c>
      <c s="13" r="C78"/>
      <c t="s" s="13" r="D78">
        <v>353</v>
      </c>
      <c t="s" s="13" r="E78">
        <v>354</v>
      </c>
      <c t="s" s="13" r="F78">
        <v>37</v>
      </c>
      <c s="13" r="G78">
        <v>1</v>
      </c>
      <c s="13" r="H78">
        <v>2</v>
      </c>
      <c t="s" s="13" r="I78">
        <v>233</v>
      </c>
      <c s="48" r="J78">
        <v>41193</v>
      </c>
      <c t="s" s="13" r="K78">
        <v>355</v>
      </c>
      <c t="s" s="13" r="L78">
        <v>21</v>
      </c>
      <c s="13" r="M78"/>
      <c t="s" s="13" r="N78">
        <v>37</v>
      </c>
      <c t="s" s="13" r="O78">
        <v>37</v>
      </c>
      <c t="s" s="71" r="P78">
        <v>356</v>
      </c>
      <c s="71" r="Q78"/>
      <c s="71" r="R78"/>
      <c s="71" r="S78"/>
      <c s="11" r="T78"/>
      <c s="71" r="U78"/>
      <c s="9" r="V78"/>
      <c t="s" s="43" r="W78">
        <v>357</v>
      </c>
      <c s="16" r="X78"/>
      <c s="16" r="Y78"/>
      <c s="62" r="Z78"/>
      <c s="62" r="AA78"/>
      <c t="s" s="71" r="AB78">
        <v>68</v>
      </c>
      <c s="71" r="AC78"/>
      <c s="71" r="AD78"/>
      <c s="71" r="AE78"/>
      <c s="71" r="AF78"/>
      <c s="52" r="AG78"/>
    </row>
    <row customHeight="1" r="79" ht="9.75">
      <c t="s" s="59" r="A79">
        <v>352</v>
      </c>
      <c t="s" s="53" r="B79">
        <v>93</v>
      </c>
      <c s="13" r="C79"/>
      <c s="13" r="D79"/>
      <c t="s" s="13" r="E79">
        <v>358</v>
      </c>
      <c t="s" s="13" r="F79">
        <v>359</v>
      </c>
      <c t="s" s="13" r="G79">
        <v>341</v>
      </c>
      <c t="s" s="13" r="H79">
        <v>37</v>
      </c>
      <c t="s" s="13" r="I79">
        <v>360</v>
      </c>
      <c s="48" r="J79">
        <v>41193</v>
      </c>
      <c t="s" s="13" r="K79">
        <v>361</v>
      </c>
      <c t="s" s="13" r="L79">
        <v>67</v>
      </c>
      <c s="48" r="M79">
        <v>41456</v>
      </c>
      <c s="13" r="N79"/>
      <c t="s" s="13" r="O79">
        <v>362</v>
      </c>
      <c t="s" s="71" r="P79">
        <v>356</v>
      </c>
      <c s="71" r="Q79"/>
      <c s="71" r="R79"/>
      <c s="71" r="S79"/>
      <c s="11" r="T79"/>
      <c s="71" r="U79"/>
      <c t="s" s="43" r="V79">
        <v>60</v>
      </c>
      <c t="s" s="43" r="W79">
        <v>363</v>
      </c>
      <c s="16" r="X79"/>
      <c s="16" r="Y79"/>
      <c t="s" s="14" r="Z79">
        <v>60</v>
      </c>
      <c s="62" r="AA79"/>
      <c t="s" s="71" r="AB79">
        <v>114</v>
      </c>
      <c s="71" r="AC79"/>
      <c s="71" r="AD79"/>
      <c s="71" r="AE79"/>
      <c s="71" r="AF79"/>
      <c s="52" r="AG79"/>
    </row>
    <row customHeight="1" r="80" ht="9.75">
      <c t="s" s="59" r="A80">
        <v>352</v>
      </c>
      <c t="s" s="53" r="B80">
        <v>63</v>
      </c>
      <c t="s" s="71" r="P80">
        <v>356</v>
      </c>
      <c s="71" r="Q80"/>
      <c s="71" r="R80"/>
      <c s="71" r="S80"/>
      <c s="11" r="T80"/>
      <c s="71" r="U80"/>
      <c t="s" s="43" r="V80">
        <v>43</v>
      </c>
      <c s="9" r="W80"/>
      <c s="16" r="X80"/>
      <c s="16" r="Y80"/>
      <c s="62" r="Z80"/>
      <c s="62" r="AA80"/>
      <c t="s" s="71" r="AB80">
        <v>44</v>
      </c>
      <c s="71" r="AC80"/>
      <c s="71" r="AD80"/>
      <c s="71" r="AE80"/>
      <c s="71" r="AF80"/>
      <c s="52" r="AG80"/>
    </row>
    <row customHeight="1" r="81" ht="9.75">
      <c t="s" s="59" r="A81">
        <v>352</v>
      </c>
      <c t="s" s="53" r="B81">
        <v>45</v>
      </c>
      <c s="13" r="C81"/>
      <c s="13" r="D81"/>
      <c t="s" s="13" r="E81">
        <v>364</v>
      </c>
      <c s="13" r="F81">
        <v>3</v>
      </c>
      <c t="s" s="13" r="G81">
        <v>37</v>
      </c>
      <c t="s" s="13" r="H81">
        <v>37</v>
      </c>
      <c t="s" s="13" r="I81">
        <v>47</v>
      </c>
      <c t="s" s="13" r="J81">
        <v>37</v>
      </c>
      <c t="s" s="13" r="K81">
        <v>48</v>
      </c>
      <c t="s" s="13" r="L81">
        <v>40</v>
      </c>
      <c t="s" s="13" r="M81">
        <v>37</v>
      </c>
      <c s="13" r="N81"/>
      <c t="s" s="13" r="O81">
        <v>48</v>
      </c>
      <c t="s" s="71" r="P81">
        <v>356</v>
      </c>
      <c s="71" r="Q81"/>
      <c s="71" r="R81"/>
      <c s="71" r="S81"/>
      <c s="11" r="T81"/>
      <c s="71" r="U81"/>
      <c t="s" s="43" r="V81">
        <v>43</v>
      </c>
      <c s="9" r="W81"/>
      <c s="16" r="X81"/>
      <c s="16" r="Y81"/>
      <c s="62" r="Z81"/>
      <c s="62" r="AA81"/>
      <c t="s" s="71" r="AB81">
        <v>44</v>
      </c>
      <c s="71" r="AC81"/>
      <c s="71" r="AD81"/>
      <c s="71" r="AE81"/>
      <c s="71" r="AF81"/>
      <c s="52" r="AG81"/>
    </row>
    <row customHeight="1" r="82" ht="9.75">
      <c t="s" s="59" r="A82">
        <v>352</v>
      </c>
      <c t="s" s="53" r="B82">
        <v>170</v>
      </c>
      <c t="s" s="31" r="C82">
        <v>365</v>
      </c>
      <c s="13" r="D82"/>
      <c t="s" s="13" r="E82">
        <v>226</v>
      </c>
      <c s="13" r="F82">
        <v>6</v>
      </c>
      <c s="13" r="G82">
        <v>4</v>
      </c>
      <c t="s" s="13" r="H82">
        <v>37</v>
      </c>
      <c t="s" s="13" r="I82">
        <v>366</v>
      </c>
      <c t="s" s="13" r="J82">
        <v>37</v>
      </c>
      <c t="s" s="13" r="K82">
        <v>367</v>
      </c>
      <c t="s" s="13" r="L82">
        <v>40</v>
      </c>
      <c t="s" s="13" r="M82">
        <v>37</v>
      </c>
      <c s="13" r="N82"/>
      <c t="s" s="13" r="O82">
        <v>367</v>
      </c>
      <c t="s" s="71" r="P82">
        <v>356</v>
      </c>
      <c s="71" r="Q82"/>
      <c s="71" r="R82"/>
      <c s="71" r="S82"/>
      <c s="11" r="T82"/>
      <c s="71" r="U82"/>
      <c t="s" s="43" r="V82">
        <v>43</v>
      </c>
      <c s="9" r="W82"/>
      <c s="16" r="X82"/>
      <c s="16" r="Y82"/>
      <c s="62" r="Z82"/>
      <c s="62" r="AA82"/>
      <c t="s" s="71" r="AB82">
        <v>44</v>
      </c>
      <c s="71" r="AC82"/>
      <c s="71" r="AD82"/>
      <c s="71" r="AE82"/>
      <c s="71" r="AF82"/>
      <c s="52" r="AG82"/>
    </row>
    <row customHeight="1" r="83" ht="9.75">
      <c t="s" s="59" r="A83">
        <v>368</v>
      </c>
      <c t="s" s="53" r="B83">
        <v>87</v>
      </c>
      <c t="s" s="31" r="C83">
        <v>369</v>
      </c>
      <c t="s" s="13" r="D83">
        <v>370</v>
      </c>
      <c t="s" s="13" r="E83">
        <v>371</v>
      </c>
      <c t="s" s="13" r="F83">
        <v>37</v>
      </c>
      <c t="s" s="13" r="G83">
        <v>37</v>
      </c>
      <c t="s" s="13" r="H83">
        <v>372</v>
      </c>
      <c t="s" s="13" r="I83">
        <v>373</v>
      </c>
      <c s="13" r="J83"/>
      <c t="s" s="13" r="K83">
        <v>374</v>
      </c>
      <c t="s" s="13" r="L83">
        <v>21</v>
      </c>
      <c s="48" r="M83">
        <v>41395</v>
      </c>
      <c t="s" s="13" r="N83">
        <v>37</v>
      </c>
      <c t="s" s="13" r="O83">
        <v>37</v>
      </c>
      <c t="s" s="71" r="P83">
        <v>375</v>
      </c>
      <c s="71" r="Q83"/>
      <c t="s" s="8" r="R83">
        <v>57</v>
      </c>
      <c t="s" s="8" r="S83">
        <v>58</v>
      </c>
      <c t="s" s="35" r="T83">
        <v>128</v>
      </c>
      <c t="s" s="69" r="U83">
        <v>59</v>
      </c>
      <c t="s" s="43" r="V83">
        <v>60</v>
      </c>
      <c t="s" s="43" r="W83">
        <v>376</v>
      </c>
      <c s="16" r="X83"/>
      <c s="16" r="Y83"/>
      <c s="62" r="Z83"/>
      <c s="62" r="AA83"/>
      <c t="s" s="71" r="AB83">
        <v>62</v>
      </c>
      <c t="s" s="71" r="AC83">
        <v>60</v>
      </c>
      <c s="71" r="AD83"/>
      <c s="71" r="AE83"/>
      <c s="71" r="AF83"/>
      <c s="52" r="AG83"/>
    </row>
    <row customHeight="1" r="84" ht="9.75">
      <c t="s" s="59" r="A84">
        <v>377</v>
      </c>
      <c t="s" s="53" r="B84">
        <v>87</v>
      </c>
      <c t="s" s="31" r="C84">
        <v>369</v>
      </c>
      <c t="s" s="13" r="D84">
        <v>370</v>
      </c>
      <c t="s" s="13" r="E84">
        <v>371</v>
      </c>
      <c t="s" s="13" r="F84">
        <v>37</v>
      </c>
      <c t="s" s="13" r="G84">
        <v>37</v>
      </c>
      <c t="s" s="13" r="H84">
        <v>372</v>
      </c>
      <c t="s" s="13" r="I84">
        <v>373</v>
      </c>
      <c s="13" r="J84"/>
      <c t="s" s="13" r="K84">
        <v>374</v>
      </c>
      <c t="s" s="13" r="L84">
        <v>21</v>
      </c>
      <c s="48" r="M84">
        <v>41395</v>
      </c>
      <c t="s" s="13" r="N84">
        <v>37</v>
      </c>
      <c t="s" s="13" r="O84">
        <v>37</v>
      </c>
      <c t="s" s="71" r="P84">
        <v>375</v>
      </c>
      <c s="71" r="Q84"/>
      <c t="s" s="8" r="R84">
        <v>57</v>
      </c>
      <c t="s" s="8" r="S84">
        <v>58</v>
      </c>
      <c t="s" s="35" r="T84">
        <v>128</v>
      </c>
      <c t="s" s="69" r="U84">
        <v>59</v>
      </c>
      <c t="s" s="43" r="V84">
        <v>60</v>
      </c>
      <c t="s" s="43" r="W84">
        <v>378</v>
      </c>
      <c s="16" r="X84"/>
      <c s="16" r="Y84"/>
      <c s="62" r="Z84"/>
      <c s="62" r="AA84"/>
      <c t="s" s="71" r="AB84">
        <v>62</v>
      </c>
      <c t="s" s="71" r="AC84">
        <v>60</v>
      </c>
      <c s="71" r="AD84"/>
      <c s="71" r="AE84"/>
      <c s="71" r="AF84"/>
      <c s="52" r="AG84"/>
    </row>
    <row customHeight="1" r="85" ht="9.75">
      <c t="s" s="59" r="A85">
        <v>379</v>
      </c>
      <c t="s" s="53" r="B85">
        <v>87</v>
      </c>
      <c s="13" r="C85"/>
      <c t="s" s="71" r="P85">
        <v>380</v>
      </c>
      <c s="71" r="Q85"/>
      <c s="71" r="R85"/>
      <c s="71" r="S85"/>
      <c s="11" r="T85"/>
      <c s="71" r="U85"/>
      <c s="9" r="V85"/>
      <c s="9" r="W85"/>
      <c s="16" r="X85"/>
      <c s="16" r="Y85"/>
      <c s="62" r="Z85"/>
      <c s="62" r="AA85"/>
      <c s="71" r="AB85"/>
      <c t="s" s="71" r="AC85">
        <v>60</v>
      </c>
      <c s="71" r="AD85"/>
      <c s="71" r="AE85"/>
      <c s="71" r="AF85"/>
      <c s="52" r="AG85"/>
    </row>
    <row customHeight="1" r="86" ht="9.75">
      <c t="s" s="59" r="A86">
        <v>381</v>
      </c>
      <c t="s" s="53" r="B86">
        <v>87</v>
      </c>
      <c s="13" r="C86"/>
      <c t="s" s="13" r="D86">
        <v>382</v>
      </c>
      <c t="s" s="13" r="E86">
        <v>383</v>
      </c>
      <c t="s" s="13" r="F86">
        <v>37</v>
      </c>
      <c t="s" s="13" r="G86">
        <v>37</v>
      </c>
      <c t="s" s="13" r="H86">
        <v>384</v>
      </c>
      <c t="s" s="13" r="I86">
        <v>385</v>
      </c>
      <c s="13" r="J86"/>
      <c t="s" s="13" r="K86">
        <v>386</v>
      </c>
      <c t="s" s="13" r="L86">
        <v>21</v>
      </c>
      <c s="48" r="M86">
        <v>41426</v>
      </c>
      <c t="s" s="13" r="N86">
        <v>37</v>
      </c>
      <c t="s" s="13" r="O86">
        <v>37</v>
      </c>
      <c t="s" s="71" r="P86">
        <v>380</v>
      </c>
      <c s="71" r="Q86"/>
      <c t="s" s="8" r="R86">
        <v>57</v>
      </c>
      <c t="s" s="8" r="S86">
        <v>58</v>
      </c>
      <c t="s" s="35" r="T86">
        <v>128</v>
      </c>
      <c t="s" s="69" r="U86">
        <v>59</v>
      </c>
      <c t="s" s="43" r="V86">
        <v>60</v>
      </c>
      <c t="s" s="43" r="W86">
        <v>387</v>
      </c>
      <c s="16" r="X86"/>
      <c s="16" r="Y86"/>
      <c s="62" r="Z86"/>
      <c s="62" r="AA86"/>
      <c t="s" s="71" r="AB86">
        <v>62</v>
      </c>
      <c t="s" s="71" r="AC86">
        <v>60</v>
      </c>
      <c s="71" r="AD86"/>
      <c s="71" r="AE86"/>
      <c s="71" r="AF86"/>
      <c s="52" r="AG86"/>
    </row>
    <row customHeight="1" r="87" ht="9.75">
      <c t="s" s="59" r="A87">
        <v>388</v>
      </c>
      <c t="s" s="53" r="B87">
        <v>87</v>
      </c>
      <c s="13" r="C87"/>
      <c t="s" s="71" r="P87">
        <v>389</v>
      </c>
      <c s="71" r="Q87"/>
      <c s="71" r="R87"/>
      <c s="71" r="S87"/>
      <c s="11" r="T87"/>
      <c s="71" r="U87"/>
      <c s="9" r="V87"/>
      <c t="s" s="43" r="W87">
        <v>390</v>
      </c>
      <c s="16" r="X87"/>
      <c s="16" r="Y87"/>
      <c s="62" r="Z87"/>
      <c s="62" r="AA87"/>
      <c t="s" s="71" r="AB87">
        <v>68</v>
      </c>
      <c s="71" r="AC87"/>
      <c s="71" r="AD87"/>
      <c s="71" r="AE87"/>
      <c s="71" r="AF87"/>
      <c s="52" r="AG87"/>
    </row>
    <row customHeight="1" r="88" ht="9.75">
      <c t="s" s="59" r="A88">
        <v>388</v>
      </c>
      <c t="s" s="53" r="B88">
        <v>93</v>
      </c>
      <c s="13" r="C88"/>
      <c t="s" s="71" r="P88">
        <v>389</v>
      </c>
      <c s="71" r="Q88"/>
      <c t="s" s="11" r="T88">
        <v>391</v>
      </c>
      <c s="71" r="U88"/>
      <c s="9" r="V88"/>
      <c s="9" r="W88"/>
      <c s="16" r="X88"/>
      <c s="16" r="Y88"/>
      <c s="62" r="Z88"/>
      <c s="62" r="AA88"/>
      <c s="71" r="AB88"/>
      <c s="71" r="AC88"/>
      <c s="71" r="AD88"/>
      <c s="71" r="AE88"/>
      <c s="71" r="AF88"/>
      <c s="52" r="AG88"/>
    </row>
    <row customHeight="1" r="89" ht="9.75">
      <c t="s" s="59" r="A89">
        <v>388</v>
      </c>
      <c t="s" s="53" r="B89">
        <v>97</v>
      </c>
      <c s="13" r="C89"/>
      <c t="s" s="13" r="D89">
        <v>392</v>
      </c>
      <c t="s" s="13" r="E89">
        <v>393</v>
      </c>
      <c t="s" s="13" r="F89">
        <v>37</v>
      </c>
      <c t="s" s="13" r="G89">
        <v>139</v>
      </c>
      <c s="13" r="H89">
        <v>4</v>
      </c>
      <c t="s" s="13" r="I89">
        <v>394</v>
      </c>
      <c s="48" r="J89">
        <v>41288</v>
      </c>
      <c t="s" s="13" r="K89">
        <v>395</v>
      </c>
      <c t="s" s="13" r="L89">
        <v>67</v>
      </c>
      <c s="48" r="M89">
        <v>41395</v>
      </c>
      <c s="13" r="N89"/>
      <c t="s" s="13" r="O89">
        <v>91</v>
      </c>
      <c t="s" s="71" r="P89">
        <v>389</v>
      </c>
      <c s="71" r="Q89"/>
      <c t="s" s="32" r="R89">
        <v>57</v>
      </c>
      <c t="s" s="32" r="S89">
        <v>58</v>
      </c>
      <c s="20" r="T89"/>
      <c t="s" s="69" r="U89">
        <v>59</v>
      </c>
      <c t="s" s="43" r="V89">
        <v>60</v>
      </c>
      <c t="s" s="43" r="W89">
        <v>396</v>
      </c>
      <c s="16" r="X89"/>
      <c s="16" r="Y89"/>
      <c s="62" r="Z89"/>
      <c s="62" r="AA89"/>
      <c t="s" s="71" r="AB89">
        <v>62</v>
      </c>
      <c s="71" r="AC89"/>
      <c s="71" r="AD89"/>
      <c s="71" r="AE89"/>
      <c s="71" r="AF89"/>
      <c s="52" r="AG89"/>
    </row>
    <row customHeight="1" r="90" ht="9.75">
      <c t="s" s="59" r="A90">
        <v>388</v>
      </c>
      <c t="s" s="53" r="B90">
        <v>101</v>
      </c>
      <c s="13" r="C90"/>
      <c s="13" r="D90"/>
      <c t="s" s="13" r="E90">
        <v>397</v>
      </c>
      <c t="s" s="13" r="F90">
        <v>341</v>
      </c>
      <c t="s" s="13" r="G90">
        <v>398</v>
      </c>
      <c s="13" r="H90">
        <v>2</v>
      </c>
      <c t="s" s="13" r="I90">
        <v>399</v>
      </c>
      <c s="48" r="J90">
        <v>41288</v>
      </c>
      <c t="s" s="13" r="K90">
        <v>400</v>
      </c>
      <c t="s" s="13" r="L90">
        <v>67</v>
      </c>
      <c s="48" r="M90">
        <v>41395</v>
      </c>
      <c s="13" r="N90"/>
      <c t="s" s="13" r="O90">
        <v>401</v>
      </c>
      <c t="s" s="71" r="P90">
        <v>389</v>
      </c>
      <c s="71" r="Q90"/>
      <c s="71" r="R90"/>
      <c s="71" r="S90"/>
      <c s="11" r="T90"/>
      <c s="71" r="U90"/>
      <c t="s" s="43" r="V90">
        <v>60</v>
      </c>
      <c t="s" s="43" r="W90">
        <v>396</v>
      </c>
      <c s="16" r="X90"/>
      <c s="16" r="Y90"/>
      <c s="62" r="Z90"/>
      <c s="62" r="AA90"/>
      <c t="s" s="71" r="AB90">
        <v>62</v>
      </c>
      <c s="71" r="AC90"/>
      <c s="71" r="AD90"/>
      <c s="71" r="AE90"/>
      <c s="71" r="AF90"/>
      <c s="52" r="AG90"/>
    </row>
    <row customHeight="1" r="91" ht="9.75">
      <c t="s" s="59" r="A91">
        <v>388</v>
      </c>
      <c t="s" s="53" r="B91">
        <v>63</v>
      </c>
      <c s="13" r="C91"/>
      <c t="s" s="71" r="P91">
        <v>389</v>
      </c>
      <c s="71" r="Q91"/>
      <c s="71" r="R91"/>
      <c s="71" r="S91"/>
      <c s="11" r="T91"/>
      <c s="71" r="U91"/>
      <c t="s" s="43" r="V91">
        <v>43</v>
      </c>
      <c s="9" r="W91"/>
      <c s="16" r="X91"/>
      <c s="16" r="Y91"/>
      <c s="62" r="Z91"/>
      <c s="62" r="AA91"/>
      <c t="s" s="71" r="AB91">
        <v>44</v>
      </c>
      <c s="71" r="AC91"/>
      <c s="71" r="AD91"/>
      <c s="71" r="AE91"/>
      <c s="71" r="AF91"/>
      <c s="52" r="AG91"/>
    </row>
    <row customHeight="1" r="92" ht="9.75">
      <c t="s" s="59" r="A92">
        <v>388</v>
      </c>
      <c t="s" s="53" r="B92">
        <v>170</v>
      </c>
      <c t="s" s="31" r="C92">
        <v>402</v>
      </c>
      <c s="13" r="D92"/>
      <c t="s" s="13" r="E92">
        <v>226</v>
      </c>
      <c t="s" s="13" r="F92">
        <v>341</v>
      </c>
      <c t="s" s="13" r="G92">
        <v>403</v>
      </c>
      <c t="s" s="13" r="H92">
        <v>37</v>
      </c>
      <c t="s" s="13" r="I92">
        <v>404</v>
      </c>
      <c t="s" s="13" r="J92">
        <v>37</v>
      </c>
      <c t="s" s="13" r="K92">
        <v>367</v>
      </c>
      <c t="s" s="13" r="L92">
        <v>40</v>
      </c>
      <c t="s" s="13" r="M92">
        <v>37</v>
      </c>
      <c s="13" r="N92"/>
      <c t="s" s="13" r="O92">
        <v>367</v>
      </c>
      <c t="s" s="71" r="P92">
        <v>389</v>
      </c>
      <c s="71" r="Q92"/>
      <c s="71" r="R92"/>
      <c s="71" r="S92"/>
      <c s="11" r="T92"/>
      <c s="71" r="U92"/>
      <c t="s" s="43" r="V92">
        <v>43</v>
      </c>
      <c s="9" r="W92"/>
      <c s="16" r="X92"/>
      <c s="16" r="Y92"/>
      <c s="62" r="Z92"/>
      <c s="62" r="AA92"/>
      <c t="s" s="71" r="AB92">
        <v>44</v>
      </c>
      <c s="71" r="AC92"/>
      <c s="71" r="AD92"/>
      <c s="71" r="AE92"/>
      <c s="71" r="AF92"/>
      <c s="52" r="AG92"/>
    </row>
    <row customHeight="1" r="93" ht="9.75">
      <c t="s" s="59" r="A93">
        <v>405</v>
      </c>
      <c t="s" s="53" r="B93">
        <v>87</v>
      </c>
      <c s="13" r="C93"/>
      <c t="s" s="13" r="D93">
        <v>406</v>
      </c>
      <c t="s" s="13" r="E93">
        <v>407</v>
      </c>
      <c t="s" s="13" r="F93">
        <v>37</v>
      </c>
      <c t="s" s="13" r="G93">
        <v>37</v>
      </c>
      <c s="13" r="H93">
        <v>2</v>
      </c>
      <c t="s" s="13" r="I93">
        <v>408</v>
      </c>
      <c t="s" s="13" r="J93">
        <v>37</v>
      </c>
      <c t="s" s="13" r="K93">
        <v>409</v>
      </c>
      <c t="s" s="13" r="L93">
        <v>40</v>
      </c>
      <c t="s" s="13" r="M93">
        <v>37</v>
      </c>
      <c s="13" r="N93"/>
      <c s="13" r="O93"/>
      <c t="s" s="71" r="P93">
        <v>410</v>
      </c>
      <c s="71" r="Q93"/>
      <c t="s" s="71" r="R93">
        <v>57</v>
      </c>
      <c s="71" r="S93"/>
      <c t="s" s="11" r="T93">
        <v>280</v>
      </c>
      <c t="s" s="69" r="U93">
        <v>59</v>
      </c>
      <c t="s" s="43" r="V93">
        <v>43</v>
      </c>
      <c s="9" r="W93"/>
      <c t="s" s="16" r="X93">
        <v>43</v>
      </c>
      <c s="16" r="Y93"/>
      <c t="s" s="14" r="Z93">
        <v>60</v>
      </c>
      <c s="62" r="AA93"/>
      <c t="s" s="71" r="AB93">
        <v>281</v>
      </c>
      <c s="71" r="AC93"/>
      <c s="71" r="AD93"/>
      <c s="71" r="AE93"/>
      <c s="71" r="AF93"/>
      <c s="52" r="AG93"/>
    </row>
    <row customHeight="1" r="94" ht="9.75">
      <c t="s" s="59" r="A94">
        <v>411</v>
      </c>
      <c t="s" s="53" r="B94">
        <v>412</v>
      </c>
      <c s="13" r="C94"/>
      <c t="s" s="71" r="P94">
        <v>413</v>
      </c>
      <c s="71" r="Q94"/>
      <c s="71" r="R94"/>
      <c s="71" r="S94"/>
      <c s="11" r="T94"/>
      <c s="71" r="U94"/>
      <c s="9" r="V94"/>
      <c s="9" r="W94"/>
      <c s="16" r="X94"/>
      <c s="16" r="Y94"/>
      <c s="62" r="Z94"/>
      <c s="62" r="AA94"/>
      <c s="71" r="AB94"/>
      <c s="71" r="AC94"/>
      <c s="71" r="AD94"/>
      <c s="71" r="AE94"/>
      <c s="71" r="AF94"/>
      <c s="52" r="AG94"/>
    </row>
    <row customHeight="1" r="95" ht="9.75">
      <c t="s" s="59" r="A95">
        <v>411</v>
      </c>
      <c t="s" s="53" r="B95">
        <v>87</v>
      </c>
      <c s="13" r="C95"/>
      <c t="s" s="13" r="D95">
        <v>414</v>
      </c>
      <c t="s" s="13" r="E95">
        <v>415</v>
      </c>
      <c t="s" s="13" r="F95">
        <v>37</v>
      </c>
      <c s="13" r="G95">
        <v>1</v>
      </c>
      <c s="13" r="H95">
        <v>2</v>
      </c>
      <c t="s" s="13" r="I95">
        <v>416</v>
      </c>
      <c s="48" r="J95">
        <v>41093</v>
      </c>
      <c t="s" s="13" r="K95">
        <v>367</v>
      </c>
      <c t="s" s="13" r="L95">
        <v>21</v>
      </c>
      <c s="48" r="M95">
        <v>41760</v>
      </c>
      <c t="s" s="13" r="N95">
        <v>37</v>
      </c>
      <c t="s" s="13" r="O95">
        <v>37</v>
      </c>
      <c t="s" s="71" r="P95">
        <v>413</v>
      </c>
      <c s="71" r="Q95"/>
      <c s="71" r="R95"/>
      <c s="71" r="S95"/>
      <c s="11" r="T95"/>
      <c s="71" r="U95"/>
      <c s="9" r="V95"/>
      <c t="s" s="43" r="W95">
        <v>417</v>
      </c>
      <c s="16" r="X95"/>
      <c s="16" r="Y95"/>
      <c s="62" r="Z95"/>
      <c s="62" r="AA95"/>
      <c t="s" s="71" r="AB95">
        <v>68</v>
      </c>
      <c s="71" r="AC95"/>
      <c s="71" r="AD95"/>
      <c s="71" r="AE95"/>
      <c s="71" r="AF95"/>
      <c s="52" r="AG95"/>
    </row>
    <row customHeight="1" r="96" ht="9.75">
      <c t="s" s="59" r="A96">
        <v>411</v>
      </c>
      <c t="s" s="53" r="B96">
        <v>63</v>
      </c>
      <c t="s" s="31" r="C96">
        <v>418</v>
      </c>
      <c s="13" r="D96"/>
      <c t="s" s="13" r="E96">
        <v>226</v>
      </c>
      <c t="s" s="13" r="F96">
        <v>419</v>
      </c>
      <c s="13" r="G96">
        <v>5</v>
      </c>
      <c t="s" s="13" r="H96">
        <v>37</v>
      </c>
      <c t="s" s="13" r="I96">
        <v>420</v>
      </c>
      <c t="s" s="13" r="J96">
        <v>37</v>
      </c>
      <c t="s" s="13" r="K96">
        <v>421</v>
      </c>
      <c t="s" s="13" r="L96">
        <v>40</v>
      </c>
      <c t="s" s="13" r="M96">
        <v>37</v>
      </c>
      <c s="13" r="N96"/>
      <c t="s" s="13" r="O96">
        <v>422</v>
      </c>
      <c t="s" s="71" r="P96">
        <v>413</v>
      </c>
      <c s="71" r="Q96"/>
      <c s="71" r="R96"/>
      <c s="71" r="S96"/>
      <c s="11" r="T96"/>
      <c s="71" r="U96"/>
      <c t="s" s="43" r="V96">
        <v>43</v>
      </c>
      <c s="9" r="W96"/>
      <c s="16" r="X96"/>
      <c s="16" r="Y96"/>
      <c s="62" r="Z96"/>
      <c s="62" r="AA96"/>
      <c t="s" s="71" r="AB96">
        <v>44</v>
      </c>
      <c s="71" r="AC96"/>
      <c s="71" r="AD96"/>
      <c s="71" r="AE96"/>
      <c s="71" r="AF96"/>
      <c s="52" r="AG96"/>
    </row>
    <row customHeight="1" r="97" ht="9.75">
      <c t="s" s="59" r="A97">
        <v>411</v>
      </c>
      <c t="s" s="53" r="B97">
        <v>69</v>
      </c>
      <c s="13" r="C97"/>
      <c t="s" s="71" r="P97">
        <v>413</v>
      </c>
      <c s="71" r="Q97"/>
      <c s="71" r="R97"/>
      <c s="71" r="S97"/>
      <c s="11" r="T97"/>
      <c s="71" r="U97"/>
      <c s="9" r="V97"/>
      <c s="9" r="W97"/>
      <c s="16" r="X97"/>
      <c s="16" r="Y97"/>
      <c s="62" r="Z97"/>
      <c s="62" r="AA97"/>
      <c s="71" r="AB97"/>
      <c s="71" r="AC97"/>
      <c s="71" r="AD97"/>
      <c s="71" r="AE97"/>
      <c s="71" r="AF97"/>
      <c s="52" r="AG97"/>
    </row>
    <row customHeight="1" r="98" ht="9.75">
      <c t="s" s="59" r="A98">
        <v>411</v>
      </c>
      <c t="s" s="53" r="B98">
        <v>34</v>
      </c>
      <c s="13" r="C98"/>
      <c s="13" r="D98"/>
      <c t="s" s="13" r="E98">
        <v>423</v>
      </c>
      <c s="13" r="F98">
        <v>6</v>
      </c>
      <c t="s" s="13" r="G98">
        <v>177</v>
      </c>
      <c t="s" s="13" r="H98">
        <v>37</v>
      </c>
      <c t="s" s="13" r="I98">
        <v>424</v>
      </c>
      <c t="s" s="13" r="J98">
        <v>37</v>
      </c>
      <c t="s" s="13" r="K98">
        <v>425</v>
      </c>
      <c t="s" s="13" r="L98">
        <v>40</v>
      </c>
      <c t="s" s="13" r="M98">
        <v>37</v>
      </c>
      <c s="13" r="N98"/>
      <c t="s" s="13" r="O98">
        <v>425</v>
      </c>
      <c t="s" s="71" r="P98">
        <v>413</v>
      </c>
      <c s="71" r="Q98"/>
      <c s="71" r="R98"/>
      <c s="71" r="S98"/>
      <c s="11" r="T98"/>
      <c s="71" r="U98"/>
      <c t="s" s="43" r="V98">
        <v>43</v>
      </c>
      <c s="9" r="W98"/>
      <c s="16" r="X98"/>
      <c s="16" r="Y98"/>
      <c s="62" r="Z98"/>
      <c s="62" r="AA98"/>
      <c t="s" s="71" r="AB98">
        <v>44</v>
      </c>
      <c s="71" r="AC98"/>
      <c s="71" r="AD98"/>
      <c s="71" r="AE98"/>
      <c s="71" r="AF98"/>
      <c s="52" r="AG98"/>
    </row>
    <row customHeight="1" r="99" ht="9.75">
      <c t="s" s="59" r="A99">
        <v>411</v>
      </c>
      <c t="s" s="53" r="B99">
        <v>45</v>
      </c>
      <c s="13" r="C99"/>
      <c s="13" r="D99"/>
      <c t="s" s="13" r="E99">
        <v>426</v>
      </c>
      <c s="13" r="F99">
        <v>3</v>
      </c>
      <c t="s" s="13" r="G99">
        <v>37</v>
      </c>
      <c t="s" s="13" r="H99">
        <v>37</v>
      </c>
      <c t="s" s="13" r="I99">
        <v>47</v>
      </c>
      <c t="s" s="13" r="J99">
        <v>37</v>
      </c>
      <c t="s" s="13" r="K99">
        <v>48</v>
      </c>
      <c t="s" s="13" r="L99">
        <v>40</v>
      </c>
      <c t="s" s="13" r="M99">
        <v>37</v>
      </c>
      <c s="13" r="N99"/>
      <c t="s" s="13" r="O99">
        <v>48</v>
      </c>
      <c t="s" s="71" r="P99">
        <v>413</v>
      </c>
      <c s="71" r="Q99"/>
      <c s="71" r="R99"/>
      <c s="71" r="S99"/>
      <c s="11" r="T99"/>
      <c s="71" r="U99"/>
      <c t="s" s="43" r="V99">
        <v>43</v>
      </c>
      <c s="9" r="W99"/>
      <c s="16" r="X99"/>
      <c s="16" r="Y99"/>
      <c s="62" r="Z99"/>
      <c s="62" r="AA99"/>
      <c t="s" s="71" r="AB99">
        <v>44</v>
      </c>
      <c s="71" r="AC99"/>
      <c s="71" r="AD99"/>
      <c s="71" r="AE99"/>
      <c s="71" r="AF99"/>
      <c s="52" r="AG99"/>
    </row>
    <row customHeight="1" r="100" ht="9.75">
      <c t="s" s="59" r="A100">
        <v>427</v>
      </c>
      <c t="s" s="53" r="B100">
        <v>87</v>
      </c>
      <c s="13" r="C100"/>
      <c t="s" s="13" r="D100">
        <v>428</v>
      </c>
      <c t="s" s="13" r="E100">
        <v>429</v>
      </c>
      <c t="s" s="13" r="F100">
        <v>341</v>
      </c>
      <c s="13" r="G100">
        <v>4</v>
      </c>
      <c t="s" s="13" r="H100">
        <v>37</v>
      </c>
      <c t="s" s="13" r="I100">
        <v>430</v>
      </c>
      <c s="48" r="J100">
        <v>41355</v>
      </c>
      <c t="s" s="13" r="K100">
        <v>431</v>
      </c>
      <c t="s" s="13" r="L100">
        <v>432</v>
      </c>
      <c s="48" r="M100">
        <v>41456</v>
      </c>
      <c s="13" r="N100"/>
      <c t="s" s="13" r="O100">
        <v>422</v>
      </c>
      <c t="s" s="71" r="P100">
        <v>428</v>
      </c>
      <c s="71" r="Q100"/>
      <c s="71" r="R100"/>
      <c s="71" r="S100"/>
      <c s="11" r="T100"/>
      <c s="71" r="U100"/>
      <c t="s" s="43" r="V100">
        <v>60</v>
      </c>
      <c t="s" s="43" r="W100">
        <v>433</v>
      </c>
      <c s="16" r="X100"/>
      <c s="16" r="Y100"/>
      <c t="s" s="14" r="Z100">
        <v>60</v>
      </c>
      <c s="62" r="AA100"/>
      <c t="s" s="71" r="AB100">
        <v>114</v>
      </c>
      <c s="71" r="AC100"/>
      <c s="71" r="AD100"/>
      <c s="71" r="AE100"/>
      <c s="71" r="AF100"/>
      <c s="52" r="AG100"/>
    </row>
    <row customHeight="1" r="101" ht="9.75">
      <c t="s" s="59" r="A101">
        <v>434</v>
      </c>
      <c t="s" s="53" r="B101">
        <v>87</v>
      </c>
      <c s="13" r="C101"/>
      <c t="s" s="13" r="D101">
        <v>435</v>
      </c>
      <c t="s" s="13" r="E101">
        <v>436</v>
      </c>
      <c t="s" s="13" r="F101">
        <v>37</v>
      </c>
      <c s="13" r="G101">
        <v>2</v>
      </c>
      <c s="13" r="H101">
        <v>2</v>
      </c>
      <c t="s" s="13" r="I101">
        <v>437</v>
      </c>
      <c s="48" r="J101">
        <v>41247</v>
      </c>
      <c t="s" s="13" r="K101">
        <v>367</v>
      </c>
      <c t="s" s="13" r="L101">
        <v>21</v>
      </c>
      <c s="48" r="M101">
        <v>41760</v>
      </c>
      <c t="s" s="13" r="N101">
        <v>37</v>
      </c>
      <c t="s" s="13" r="O101">
        <v>37</v>
      </c>
      <c t="s" s="71" r="P101">
        <v>435</v>
      </c>
      <c s="71" r="Q101"/>
      <c s="71" r="R101"/>
      <c s="71" r="S101"/>
      <c s="11" r="T101"/>
      <c s="71" r="U101"/>
      <c s="9" r="V101"/>
      <c t="s" s="43" r="W101">
        <v>438</v>
      </c>
      <c s="16" r="X101"/>
      <c s="16" r="Y101"/>
      <c s="62" r="Z101"/>
      <c s="62" r="AA101"/>
      <c t="s" s="71" r="AB101">
        <v>68</v>
      </c>
      <c s="71" r="AC101"/>
      <c s="71" r="AD101"/>
      <c s="71" r="AE101"/>
      <c s="71" r="AF101"/>
      <c s="52" r="AG101"/>
    </row>
    <row customHeight="1" r="102" ht="9.75">
      <c t="s" s="59" r="A102">
        <v>434</v>
      </c>
      <c t="s" s="53" r="B102">
        <v>93</v>
      </c>
      <c s="13" r="C102"/>
      <c s="13" r="D102"/>
      <c t="s" s="13" r="E102">
        <v>439</v>
      </c>
      <c t="s" s="13" r="F102">
        <v>359</v>
      </c>
      <c t="s" s="13" r="G102">
        <v>440</v>
      </c>
      <c t="s" s="13" r="H102">
        <v>37</v>
      </c>
      <c t="s" s="13" r="I102">
        <v>441</v>
      </c>
      <c s="48" r="J102">
        <v>41247</v>
      </c>
      <c t="s" s="13" r="K102">
        <v>442</v>
      </c>
      <c t="s" s="13" r="L102">
        <v>67</v>
      </c>
      <c s="48" r="M102">
        <v>41395</v>
      </c>
      <c s="13" r="N102"/>
      <c t="s" s="13" r="O102">
        <v>401</v>
      </c>
      <c t="s" s="71" r="P102">
        <v>435</v>
      </c>
      <c s="71" r="Q102"/>
      <c t="s" s="32" r="R102">
        <v>57</v>
      </c>
      <c t="s" s="32" r="S102">
        <v>58</v>
      </c>
      <c s="20" r="T102"/>
      <c t="s" s="69" r="U102">
        <v>59</v>
      </c>
      <c t="s" s="43" r="V102">
        <v>60</v>
      </c>
      <c t="s" s="43" r="W102">
        <v>443</v>
      </c>
      <c s="16" r="X102"/>
      <c s="16" r="Y102"/>
      <c s="62" r="Z102"/>
      <c s="62" r="AA102"/>
      <c t="s" s="71" r="AB102">
        <v>62</v>
      </c>
      <c s="71" r="AC102"/>
      <c s="71" r="AD102"/>
      <c s="71" r="AE102"/>
      <c s="71" r="AF102"/>
      <c s="52" r="AG102"/>
    </row>
    <row customHeight="1" r="103" ht="9.75">
      <c t="s" s="59" r="A103">
        <v>434</v>
      </c>
      <c t="s" s="53" r="B103">
        <v>63</v>
      </c>
      <c t="s" s="31" r="C103">
        <v>444</v>
      </c>
      <c s="13" r="D103"/>
      <c t="s" s="13" r="E103">
        <v>226</v>
      </c>
      <c t="s" s="13" r="F103">
        <v>341</v>
      </c>
      <c s="13" r="G103">
        <v>4</v>
      </c>
      <c t="s" s="13" r="H103">
        <v>37</v>
      </c>
      <c t="s" s="13" r="I103">
        <v>445</v>
      </c>
      <c t="s" s="13" r="J103">
        <v>37</v>
      </c>
      <c t="s" s="13" r="K103">
        <v>446</v>
      </c>
      <c t="s" s="13" r="L103">
        <v>40</v>
      </c>
      <c t="s" s="13" r="M103">
        <v>37</v>
      </c>
      <c s="13" r="N103"/>
      <c t="s" s="13" r="O103">
        <v>446</v>
      </c>
      <c t="s" s="71" r="P103">
        <v>435</v>
      </c>
      <c s="71" r="Q103"/>
      <c s="71" r="R103"/>
      <c s="71" r="S103"/>
      <c s="11" r="T103"/>
      <c s="71" r="U103"/>
      <c s="9" r="V103"/>
      <c s="9" r="W103"/>
      <c s="16" r="X103"/>
      <c s="16" r="Y103"/>
      <c s="62" r="Z103"/>
      <c s="62" r="AA103"/>
      <c t="s" s="71" r="AB103">
        <v>44</v>
      </c>
      <c s="71" r="AC103"/>
      <c s="71" r="AD103"/>
      <c s="71" r="AE103"/>
      <c s="71" r="AF103"/>
      <c s="52" r="AG103"/>
    </row>
    <row customHeight="1" r="104" ht="9.75">
      <c t="s" s="59" r="A104">
        <v>434</v>
      </c>
      <c t="s" s="53" r="B104">
        <v>170</v>
      </c>
      <c s="13" r="C104"/>
      <c t="s" s="71" r="P104">
        <v>435</v>
      </c>
      <c s="71" r="Q104"/>
      <c s="71" r="R104"/>
      <c s="71" r="S104"/>
      <c s="11" r="T104"/>
      <c s="71" r="U104"/>
      <c s="9" r="V104"/>
      <c s="9" r="W104"/>
      <c s="16" r="X104"/>
      <c s="16" r="Y104"/>
      <c s="62" r="Z104"/>
      <c s="62" r="AA104"/>
      <c t="s" s="71" r="AB104">
        <v>44</v>
      </c>
      <c s="71" r="AC104"/>
      <c s="71" r="AD104"/>
      <c s="71" r="AE104"/>
      <c s="71" r="AF104"/>
      <c s="52" r="AG104"/>
    </row>
    <row customHeight="1" r="105" ht="9.75">
      <c t="s" s="59" r="A105">
        <v>447</v>
      </c>
      <c t="s" s="53" r="B105">
        <v>87</v>
      </c>
      <c s="13" r="C105"/>
      <c t="s" s="13" r="D105">
        <v>448</v>
      </c>
      <c t="s" s="13" r="E105">
        <v>449</v>
      </c>
      <c t="s" s="13" r="F105">
        <v>37</v>
      </c>
      <c s="13" r="G105">
        <v>1</v>
      </c>
      <c s="13" r="H105">
        <v>4</v>
      </c>
      <c t="s" s="13" r="I105">
        <v>416</v>
      </c>
      <c s="48" r="J105">
        <v>41348</v>
      </c>
      <c t="s" s="13" r="K105">
        <v>367</v>
      </c>
      <c t="s" s="13" r="L105">
        <v>21</v>
      </c>
      <c t="s" s="13" r="M105">
        <v>450</v>
      </c>
      <c t="s" s="13" r="N105">
        <v>37</v>
      </c>
      <c t="s" s="13" r="O105">
        <v>37</v>
      </c>
      <c t="s" s="71" r="P105">
        <v>451</v>
      </c>
      <c s="71" r="Q105"/>
      <c s="71" r="R105"/>
      <c s="71" r="S105"/>
      <c s="11" r="T105"/>
      <c s="71" r="U105"/>
      <c s="9" r="V105"/>
      <c t="s" s="43" r="W105">
        <v>452</v>
      </c>
      <c s="16" r="X105"/>
      <c s="16" r="Y105"/>
      <c s="62" r="Z105"/>
      <c s="62" r="AA105"/>
      <c t="s" s="71" r="AB105">
        <v>68</v>
      </c>
      <c s="71" r="AC105"/>
      <c s="71" r="AD105"/>
      <c s="71" r="AE105"/>
      <c s="71" r="AF105"/>
      <c s="52" r="AG105"/>
    </row>
    <row customHeight="1" r="106" ht="9.75">
      <c t="s" s="59" r="A106">
        <v>447</v>
      </c>
      <c t="s" s="53" r="B106">
        <v>93</v>
      </c>
      <c s="13" r="C106"/>
      <c t="s" s="71" r="P106">
        <v>451</v>
      </c>
      <c s="71" r="Q106"/>
      <c s="71" r="R106"/>
      <c s="71" r="S106"/>
      <c s="11" r="T106"/>
      <c s="71" r="U106"/>
      <c s="9" r="V106"/>
      <c s="9" r="W106"/>
      <c s="16" r="X106"/>
      <c s="16" r="Y106"/>
      <c s="62" r="Z106"/>
      <c s="62" r="AA106"/>
      <c t="s" s="71" r="AB106">
        <v>68</v>
      </c>
      <c s="71" r="AC106"/>
      <c s="71" r="AD106"/>
      <c s="71" r="AE106"/>
      <c s="71" r="AF106"/>
      <c s="52" r="AG106"/>
    </row>
    <row customHeight="1" r="107" ht="9.75">
      <c t="s" s="59" r="A107">
        <v>447</v>
      </c>
      <c t="s" s="53" r="B107">
        <v>97</v>
      </c>
      <c s="13" r="C107"/>
      <c t="s" s="71" r="P107">
        <v>451</v>
      </c>
      <c s="71" r="Q107"/>
      <c s="71" r="R107"/>
      <c s="71" r="S107"/>
      <c s="11" r="T107"/>
      <c s="71" r="U107"/>
      <c s="9" r="V107"/>
      <c s="9" r="W107"/>
      <c s="16" r="X107"/>
      <c s="16" r="Y107"/>
      <c s="62" r="Z107"/>
      <c s="62" r="AA107"/>
      <c s="71" r="AB107"/>
      <c s="71" r="AC107"/>
      <c s="71" r="AD107"/>
      <c s="71" r="AE107"/>
      <c s="71" r="AF107"/>
      <c s="52" r="AG107"/>
    </row>
    <row customHeight="1" r="108" ht="9.75">
      <c t="s" s="59" r="A108">
        <v>447</v>
      </c>
      <c t="s" s="53" r="B108">
        <v>101</v>
      </c>
      <c s="13" r="C108"/>
      <c s="13" r="D108"/>
      <c t="s" s="13" r="E108">
        <v>449</v>
      </c>
      <c t="s" s="13" r="F108">
        <v>341</v>
      </c>
      <c t="s" s="13" r="G108">
        <v>291</v>
      </c>
      <c t="s" s="13" r="H108">
        <v>37</v>
      </c>
      <c t="s" s="13" r="I108">
        <v>453</v>
      </c>
      <c s="48" r="J108">
        <v>41348</v>
      </c>
      <c t="s" s="13" r="K108">
        <v>454</v>
      </c>
      <c t="s" s="13" r="L108">
        <v>67</v>
      </c>
      <c s="48" r="M108">
        <v>41395</v>
      </c>
      <c s="13" r="N108"/>
      <c t="s" s="13" r="O108">
        <v>401</v>
      </c>
      <c t="s" s="71" r="P108">
        <v>451</v>
      </c>
      <c s="71" r="Q108"/>
      <c t="s" s="32" r="R108">
        <v>57</v>
      </c>
      <c t="s" s="32" r="S108">
        <v>58</v>
      </c>
      <c s="20" r="T108"/>
      <c t="s" s="69" r="U108">
        <v>59</v>
      </c>
      <c t="s" s="43" r="V108">
        <v>60</v>
      </c>
      <c t="s" s="43" r="W108">
        <v>452</v>
      </c>
      <c s="16" r="X108"/>
      <c s="16" r="Y108"/>
      <c s="62" r="Z108"/>
      <c s="62" r="AA108"/>
      <c t="s" s="71" r="AB108">
        <v>62</v>
      </c>
      <c s="71" r="AC108"/>
      <c s="71" r="AD108"/>
      <c s="71" r="AE108"/>
      <c s="71" r="AF108"/>
      <c s="52" r="AG108"/>
    </row>
    <row customHeight="1" r="109" ht="9.75">
      <c t="s" s="59" r="A109">
        <v>447</v>
      </c>
      <c t="s" s="53" r="B109">
        <v>105</v>
      </c>
      <c s="13" r="C109"/>
      <c s="13" r="D109"/>
      <c t="s" s="13" r="E109">
        <v>449</v>
      </c>
      <c s="13" r="F109">
        <v>6</v>
      </c>
      <c t="s" s="13" r="G109">
        <v>37</v>
      </c>
      <c t="s" s="13" r="H109">
        <v>37</v>
      </c>
      <c t="s" s="13" r="I109">
        <v>167</v>
      </c>
      <c s="48" r="J109">
        <v>41348</v>
      </c>
      <c t="s" s="13" r="K109">
        <v>72</v>
      </c>
      <c t="s" s="13" r="L109">
        <v>67</v>
      </c>
      <c s="48" r="M109">
        <v>41306</v>
      </c>
      <c s="13" r="N109"/>
      <c t="s" s="13" r="O109">
        <v>91</v>
      </c>
      <c t="s" s="71" r="P109">
        <v>451</v>
      </c>
      <c s="71" r="Q109"/>
      <c s="71" r="R109"/>
      <c s="71" r="S109"/>
      <c s="11" r="T109"/>
      <c s="71" r="U109"/>
      <c s="9" r="V109"/>
      <c t="s" s="9" r="W109">
        <v>452</v>
      </c>
      <c s="16" r="X109"/>
      <c s="16" r="Y109"/>
      <c s="62" r="Z109"/>
      <c s="62" r="AA109"/>
      <c s="71" r="AB109"/>
      <c s="71" r="AC109"/>
      <c s="71" r="AD109"/>
      <c s="71" r="AE109"/>
      <c s="71" r="AF109"/>
      <c s="52" r="AG109"/>
    </row>
    <row customHeight="1" r="110" ht="9.75">
      <c t="s" s="59" r="A110">
        <v>447</v>
      </c>
      <c t="s" s="53" r="B110">
        <v>107</v>
      </c>
      <c s="13" r="C110"/>
      <c s="13" r="D110"/>
      <c t="s" s="13" r="E110">
        <v>449</v>
      </c>
      <c t="s" s="13" r="F110">
        <v>76</v>
      </c>
      <c t="s" s="13" r="G110">
        <v>37</v>
      </c>
      <c t="s" s="13" r="H110">
        <v>37</v>
      </c>
      <c t="s" s="13" r="I110">
        <v>186</v>
      </c>
      <c t="s" s="13" r="J110">
        <v>37</v>
      </c>
      <c t="s" s="13" r="K110">
        <v>455</v>
      </c>
      <c t="s" s="13" r="L110">
        <v>40</v>
      </c>
      <c t="s" s="13" r="M110">
        <v>37</v>
      </c>
      <c s="13" r="N110"/>
      <c t="s" s="13" r="O110">
        <v>296</v>
      </c>
      <c t="s" s="71" r="P110">
        <v>451</v>
      </c>
      <c s="71" r="Q110"/>
      <c t="s" s="6" r="R110">
        <v>55</v>
      </c>
      <c t="s" s="46" r="S110">
        <v>81</v>
      </c>
      <c s="17" r="T110"/>
      <c t="s" s="69" r="U110">
        <v>59</v>
      </c>
      <c t="s" s="43" r="V110">
        <v>43</v>
      </c>
      <c s="9" r="W110"/>
      <c s="16" r="X110"/>
      <c t="s" s="16" r="Y110">
        <v>456</v>
      </c>
      <c t="s" s="62" r="Z110">
        <v>60</v>
      </c>
      <c s="62" r="AA110"/>
      <c t="s" s="71" r="AB110">
        <v>44</v>
      </c>
      <c s="71" r="AC110"/>
      <c s="71" r="AD110"/>
      <c s="71" r="AE110"/>
      <c s="71" r="AF110"/>
      <c s="52" r="AG110"/>
    </row>
    <row customHeight="1" r="111" ht="9.75">
      <c t="s" s="59" r="A111">
        <v>447</v>
      </c>
      <c t="s" s="53" r="B111">
        <v>115</v>
      </c>
      <c s="13" r="C111"/>
      <c t="s" s="71" r="P111">
        <v>451</v>
      </c>
      <c s="71" r="Q111"/>
      <c s="71" r="R111"/>
      <c s="71" r="S111"/>
      <c s="11" r="T111"/>
      <c s="71" r="U111"/>
      <c t="s" s="43" r="V111">
        <v>43</v>
      </c>
      <c s="9" r="W111"/>
      <c s="16" r="X111"/>
      <c s="16" r="Y111"/>
      <c s="62" r="Z111"/>
      <c s="62" r="AA111"/>
      <c t="s" s="71" r="AB111">
        <v>68</v>
      </c>
      <c s="71" r="AC111"/>
      <c s="71" r="AD111"/>
      <c s="71" r="AE111"/>
      <c s="71" r="AF111"/>
      <c s="52" r="AG111"/>
    </row>
    <row customHeight="1" r="112" ht="9.75">
      <c t="s" s="59" r="A112">
        <v>457</v>
      </c>
      <c t="s" s="53" r="B112">
        <v>87</v>
      </c>
      <c s="13" r="C112"/>
      <c t="s" s="13" r="D112">
        <v>458</v>
      </c>
      <c t="s" s="13" r="E112">
        <v>125</v>
      </c>
      <c t="s" s="13" r="F112">
        <v>37</v>
      </c>
      <c t="s" s="13" r="G112">
        <v>37</v>
      </c>
      <c s="13" r="H112">
        <v>1</v>
      </c>
      <c t="s" s="13" r="I112">
        <v>126</v>
      </c>
      <c s="48" r="J112">
        <v>41359</v>
      </c>
      <c t="s" s="13" r="K112">
        <v>57</v>
      </c>
      <c t="s" s="13" r="L112">
        <v>21</v>
      </c>
      <c s="48" r="M112">
        <v>41426</v>
      </c>
      <c t="s" s="13" r="N112">
        <v>37</v>
      </c>
      <c t="s" s="13" r="O112">
        <v>37</v>
      </c>
      <c t="s" s="71" r="P112">
        <v>459</v>
      </c>
      <c s="71" r="Q112"/>
      <c t="s" s="8" r="R112">
        <v>57</v>
      </c>
      <c t="s" s="8" r="S112">
        <v>58</v>
      </c>
      <c t="s" s="35" r="T112">
        <v>128</v>
      </c>
      <c t="s" s="69" r="U112">
        <v>59</v>
      </c>
      <c t="s" s="43" r="V112">
        <v>60</v>
      </c>
      <c t="s" s="43" r="W112">
        <v>460</v>
      </c>
      <c s="16" r="X112"/>
      <c s="16" r="Y112"/>
      <c s="62" r="Z112"/>
      <c s="62" r="AA112"/>
      <c t="s" s="71" r="AB112">
        <v>62</v>
      </c>
      <c s="71" r="AC112"/>
      <c s="71" r="AD112"/>
      <c s="71" r="AE112"/>
      <c s="71" r="AF112"/>
      <c s="52" r="AG112"/>
    </row>
    <row customHeight="1" r="113" ht="9.75">
      <c t="s" s="59" r="A113">
        <v>461</v>
      </c>
      <c t="s" s="53" r="B113">
        <v>87</v>
      </c>
      <c s="13" r="C113"/>
      <c t="s" s="13" r="D113">
        <v>462</v>
      </c>
      <c t="s" s="13" r="E113">
        <v>463</v>
      </c>
      <c t="s" s="13" r="F113">
        <v>37</v>
      </c>
      <c t="s" s="13" r="G113">
        <v>139</v>
      </c>
      <c t="s" s="13" r="H113">
        <v>37</v>
      </c>
      <c t="s" s="13" r="I113">
        <v>464</v>
      </c>
      <c t="s" s="13" r="J113">
        <v>37</v>
      </c>
      <c t="s" s="13" r="K113">
        <v>465</v>
      </c>
      <c t="s" s="13" r="L113">
        <v>40</v>
      </c>
      <c t="s" s="13" r="M113">
        <v>37</v>
      </c>
      <c s="13" r="N113"/>
      <c t="s" s="13" r="O113">
        <v>466</v>
      </c>
      <c t="s" s="71" r="P113">
        <v>462</v>
      </c>
      <c s="71" r="Q113"/>
      <c s="71" r="R113"/>
      <c s="71" r="S113"/>
      <c s="11" r="T113"/>
      <c s="71" r="U113"/>
      <c t="s" s="43" r="V113">
        <v>60</v>
      </c>
      <c t="s" s="43" r="W113">
        <v>467</v>
      </c>
      <c s="16" r="X113"/>
      <c s="16" r="Y113"/>
      <c s="62" r="Z113"/>
      <c s="62" r="AA113"/>
      <c t="s" s="39" r="AB113">
        <v>62</v>
      </c>
      <c s="71" r="AC113"/>
      <c s="71" r="AD113"/>
      <c s="71" r="AE113"/>
      <c s="71" r="AF113"/>
      <c s="52" r="AG113"/>
    </row>
    <row customHeight="1" r="114" ht="9.75">
      <c t="s" s="59" r="A114">
        <v>461</v>
      </c>
      <c t="s" s="53" r="B114">
        <v>93</v>
      </c>
      <c s="13" r="C114"/>
      <c s="13" r="D114"/>
      <c t="s" s="13" r="E114">
        <v>468</v>
      </c>
      <c t="s" s="13" r="F114">
        <v>139</v>
      </c>
      <c s="13" r="G114">
        <v>1</v>
      </c>
      <c t="s" s="13" r="H114">
        <v>37</v>
      </c>
      <c t="s" s="13" r="I114">
        <v>469</v>
      </c>
      <c s="48" r="J114">
        <v>41199</v>
      </c>
      <c t="s" s="13" r="K114">
        <v>470</v>
      </c>
      <c t="s" s="22" r="L114">
        <v>67</v>
      </c>
      <c s="48" r="M114">
        <v>41456</v>
      </c>
      <c s="13" r="N114"/>
      <c t="s" s="13" r="O114">
        <v>422</v>
      </c>
      <c t="s" s="71" r="P114">
        <v>462</v>
      </c>
      <c s="71" r="Q114"/>
      <c s="71" r="R114"/>
      <c s="71" r="S114"/>
      <c s="11" r="T114"/>
      <c s="71" r="U114"/>
      <c t="s" s="43" r="V114">
        <v>60</v>
      </c>
      <c t="s" s="43" r="W114">
        <v>471</v>
      </c>
      <c s="16" r="X114"/>
      <c s="16" r="Y114"/>
      <c t="s" s="14" r="Z114">
        <v>60</v>
      </c>
      <c s="62" r="AA114"/>
      <c t="s" s="71" r="AB114">
        <v>114</v>
      </c>
      <c s="71" r="AC114"/>
      <c s="71" r="AD114"/>
      <c s="71" r="AE114"/>
      <c s="71" r="AF114"/>
      <c s="52" r="AG114"/>
    </row>
    <row customHeight="1" r="115" ht="9.75">
      <c t="s" s="59" r="A115">
        <v>461</v>
      </c>
      <c t="s" s="53" r="B115">
        <v>97</v>
      </c>
      <c s="13" r="C115"/>
      <c s="13" r="D115"/>
      <c t="s" s="13" r="E115">
        <v>472</v>
      </c>
      <c s="13" r="F115">
        <v>1</v>
      </c>
      <c s="13" r="G115">
        <v>1</v>
      </c>
      <c t="s" s="13" r="H115">
        <v>37</v>
      </c>
      <c t="s" s="13" r="I115">
        <v>163</v>
      </c>
      <c s="48" r="J115">
        <v>41199</v>
      </c>
      <c t="s" s="13" r="K115">
        <v>66</v>
      </c>
      <c t="s" s="22" r="L115">
        <v>67</v>
      </c>
      <c s="48" r="M115">
        <v>41579</v>
      </c>
      <c s="13" r="N115"/>
      <c t="s" s="13" r="O115">
        <v>135</v>
      </c>
      <c t="s" s="71" r="P115">
        <v>462</v>
      </c>
      <c s="71" r="Q115"/>
      <c s="71" r="R115"/>
      <c s="71" r="S115"/>
      <c s="11" r="T115"/>
      <c s="71" r="U115"/>
      <c t="s" s="43" r="V115">
        <v>43</v>
      </c>
      <c s="9" r="W115"/>
      <c s="16" r="X115"/>
      <c s="16" r="Y115"/>
      <c s="62" r="Z115"/>
      <c s="62" r="AA115"/>
      <c t="s" s="71" r="AB115">
        <v>68</v>
      </c>
      <c s="71" r="AC115"/>
      <c s="71" r="AD115"/>
      <c s="71" r="AE115"/>
      <c s="71" r="AF115"/>
      <c s="52" r="AG115"/>
    </row>
    <row customHeight="1" r="116" ht="9.75">
      <c t="s" s="59" r="A116">
        <v>473</v>
      </c>
      <c t="s" s="53" r="B116">
        <v>87</v>
      </c>
      <c s="13" r="C116"/>
      <c t="s" s="13" r="D116">
        <v>474</v>
      </c>
      <c t="s" s="13" r="E116">
        <v>475</v>
      </c>
      <c t="s" s="13" r="F116">
        <v>37</v>
      </c>
      <c t="s" s="13" r="G116">
        <v>37</v>
      </c>
      <c s="13" r="H116">
        <v>2</v>
      </c>
      <c t="s" s="13" r="I116">
        <v>476</v>
      </c>
      <c s="48" r="J116">
        <v>41151</v>
      </c>
      <c t="s" s="13" r="K116">
        <v>477</v>
      </c>
      <c t="s" s="22" r="L116">
        <v>21</v>
      </c>
      <c s="48" r="M116">
        <v>41395</v>
      </c>
      <c t="s" s="13" r="N116">
        <v>37</v>
      </c>
      <c t="s" s="13" r="O116">
        <v>37</v>
      </c>
      <c t="s" s="71" r="P116">
        <v>478</v>
      </c>
      <c s="71" r="Q116"/>
      <c t="s" s="32" r="R116">
        <v>57</v>
      </c>
      <c t="s" s="32" r="S116">
        <v>58</v>
      </c>
      <c s="20" r="T116"/>
      <c t="s" s="69" r="U116">
        <v>59</v>
      </c>
      <c t="s" s="43" r="V116">
        <v>60</v>
      </c>
      <c t="s" s="43" r="W116">
        <v>479</v>
      </c>
      <c s="16" r="X116"/>
      <c s="16" r="Y116"/>
      <c s="62" r="Z116"/>
      <c s="62" r="AA116"/>
      <c t="s" s="71" r="AB116">
        <v>62</v>
      </c>
      <c s="71" r="AC116"/>
      <c s="71" r="AD116"/>
      <c s="71" r="AE116"/>
      <c s="71" r="AF116"/>
      <c s="52" r="AG116"/>
    </row>
    <row customHeight="1" r="117" ht="9.75">
      <c t="s" s="59" r="A117">
        <v>473</v>
      </c>
      <c t="s" s="53" r="B117">
        <v>93</v>
      </c>
      <c s="13" r="C117"/>
      <c s="13" r="D117"/>
      <c t="s" s="13" r="E117">
        <v>480</v>
      </c>
      <c t="s" s="13" r="F117">
        <v>37</v>
      </c>
      <c t="s" s="13" r="G117">
        <v>37</v>
      </c>
      <c s="13" r="H117">
        <v>1</v>
      </c>
      <c t="s" s="13" r="I117">
        <v>71</v>
      </c>
      <c s="48" r="J117">
        <v>41151</v>
      </c>
      <c t="s" s="13" r="K117">
        <v>72</v>
      </c>
      <c t="s" s="22" r="L117">
        <v>21</v>
      </c>
      <c s="48" r="M117">
        <v>41760</v>
      </c>
      <c t="s" s="13" r="N117">
        <v>37</v>
      </c>
      <c t="s" s="13" r="O117">
        <v>37</v>
      </c>
      <c t="s" s="71" r="P117">
        <v>478</v>
      </c>
      <c s="71" r="Q117"/>
      <c s="71" r="R117"/>
      <c s="71" r="S117"/>
      <c s="11" r="T117"/>
      <c s="71" r="U117"/>
      <c t="s" s="43" r="V117">
        <v>60</v>
      </c>
      <c t="s" s="43" r="W117">
        <v>479</v>
      </c>
      <c s="16" r="X117"/>
      <c s="16" r="Y117"/>
      <c s="62" r="Z117"/>
      <c s="62" r="AA117"/>
      <c t="s" s="71" r="AB117">
        <v>62</v>
      </c>
      <c s="71" r="AC117"/>
      <c s="71" r="AD117"/>
      <c s="71" r="AE117"/>
      <c s="71" r="AF117"/>
      <c s="52" r="AG117"/>
    </row>
    <row customHeight="1" r="118" ht="9.75">
      <c t="s" s="59" r="A118">
        <v>481</v>
      </c>
      <c t="s" s="53" r="B118">
        <v>87</v>
      </c>
      <c s="13" r="C118"/>
      <c t="s" s="13" r="D118">
        <v>482</v>
      </c>
      <c t="s" s="13" r="E118">
        <v>125</v>
      </c>
      <c t="s" s="13" r="F118">
        <v>37</v>
      </c>
      <c t="s" s="13" r="G118">
        <v>37</v>
      </c>
      <c s="13" r="H118">
        <v>1</v>
      </c>
      <c t="s" s="13" r="I118">
        <v>126</v>
      </c>
      <c s="48" r="J118">
        <v>41359</v>
      </c>
      <c t="s" s="13" r="K118">
        <v>57</v>
      </c>
      <c t="s" s="13" r="L118">
        <v>21</v>
      </c>
      <c s="48" r="M118">
        <v>41426</v>
      </c>
      <c t="s" s="13" r="N118">
        <v>37</v>
      </c>
      <c t="s" s="13" r="O118">
        <v>37</v>
      </c>
      <c t="s" s="71" r="P118">
        <v>483</v>
      </c>
      <c s="71" r="Q118"/>
      <c t="s" s="8" r="R118">
        <v>57</v>
      </c>
      <c t="s" s="8" r="S118">
        <v>58</v>
      </c>
      <c t="s" s="35" r="T118">
        <v>128</v>
      </c>
      <c t="s" s="69" r="U118">
        <v>59</v>
      </c>
      <c t="s" s="43" r="V118">
        <v>60</v>
      </c>
      <c t="s" s="43" r="W118">
        <v>484</v>
      </c>
      <c s="16" r="X118"/>
      <c s="16" r="Y118"/>
      <c s="62" r="Z118"/>
      <c s="62" r="AA118"/>
      <c t="s" s="71" r="AB118">
        <v>62</v>
      </c>
      <c s="71" r="AC118"/>
      <c s="71" r="AD118"/>
      <c s="71" r="AE118"/>
      <c s="71" r="AF118"/>
      <c t="s" s="52" r="AG118">
        <v>485</v>
      </c>
    </row>
    <row customHeight="1" r="119" ht="9.75">
      <c t="s" s="59" r="A119">
        <v>486</v>
      </c>
      <c t="s" s="53" r="B119">
        <v>87</v>
      </c>
      <c s="13" r="C119"/>
      <c t="s" s="13" r="D119">
        <v>487</v>
      </c>
      <c t="s" s="13" r="E119">
        <v>488</v>
      </c>
      <c t="s" s="13" r="F119">
        <v>37</v>
      </c>
      <c s="13" r="G119">
        <v>1</v>
      </c>
      <c s="13" r="H119">
        <v>2</v>
      </c>
      <c t="s" s="13" r="I119">
        <v>489</v>
      </c>
      <c s="48" r="J119">
        <v>41363</v>
      </c>
      <c t="s" s="13" r="K119">
        <v>490</v>
      </c>
      <c t="s" s="13" r="L119">
        <v>21</v>
      </c>
      <c s="48" r="M119">
        <v>41760</v>
      </c>
      <c t="s" s="13" r="N119">
        <v>37</v>
      </c>
      <c t="s" s="13" r="O119">
        <v>37</v>
      </c>
      <c t="s" s="71" r="P119">
        <v>487</v>
      </c>
      <c s="71" r="Q119"/>
      <c s="71" r="R119"/>
      <c s="71" r="S119"/>
      <c s="11" r="T119"/>
      <c s="71" r="U119"/>
      <c s="9" r="V119"/>
      <c t="s" s="43" r="W119">
        <v>491</v>
      </c>
      <c s="16" r="X119"/>
      <c s="16" r="Y119"/>
      <c s="62" r="Z119"/>
      <c s="62" r="AA119"/>
      <c t="s" s="71" r="AB119">
        <v>68</v>
      </c>
      <c s="71" r="AC119"/>
      <c s="71" r="AD119"/>
      <c s="71" r="AE119"/>
      <c s="71" r="AF119"/>
      <c s="52" r="AG119"/>
    </row>
    <row customHeight="1" r="120" ht="9.75">
      <c t="s" s="59" r="A120">
        <v>486</v>
      </c>
      <c t="s" s="53" r="B120">
        <v>93</v>
      </c>
      <c s="13" r="C120"/>
      <c s="13" r="D120"/>
      <c t="s" s="13" r="E120">
        <v>488</v>
      </c>
      <c t="s" s="13" r="F120">
        <v>359</v>
      </c>
      <c t="s" s="13" r="G120">
        <v>341</v>
      </c>
      <c t="s" s="13" r="H120">
        <v>37</v>
      </c>
      <c t="s" s="13" r="I120">
        <v>492</v>
      </c>
      <c s="48" r="J120">
        <v>41363</v>
      </c>
      <c t="s" s="13" r="K120">
        <v>493</v>
      </c>
      <c t="s" s="13" r="L120">
        <v>67</v>
      </c>
      <c s="48" r="M120">
        <v>41456</v>
      </c>
      <c s="13" r="N120"/>
      <c t="s" s="13" r="O120">
        <v>112</v>
      </c>
      <c t="s" s="71" r="P120">
        <v>487</v>
      </c>
      <c s="71" r="Q120"/>
      <c s="71" r="R120"/>
      <c s="71" r="S120"/>
      <c s="11" r="T120"/>
      <c s="71" r="U120"/>
      <c t="s" s="43" r="V120">
        <v>60</v>
      </c>
      <c t="s" s="43" r="W120">
        <v>494</v>
      </c>
      <c s="16" r="X120"/>
      <c s="16" r="Y120"/>
      <c t="s" s="14" r="Z120">
        <v>60</v>
      </c>
      <c s="62" r="AA120"/>
      <c t="s" s="71" r="AB120">
        <v>114</v>
      </c>
      <c s="71" r="AC120"/>
      <c s="71" r="AD120"/>
      <c s="71" r="AE120"/>
      <c s="71" r="AF120"/>
      <c s="52" r="AG120"/>
    </row>
    <row customHeight="1" r="121" ht="9.75">
      <c t="s" s="59" r="A121">
        <v>486</v>
      </c>
      <c t="s" s="53" r="B121">
        <v>63</v>
      </c>
      <c s="13" r="C121"/>
      <c s="71" r="D121"/>
      <c s="71" r="E121"/>
      <c s="71" r="F121"/>
      <c s="71" r="G121"/>
      <c s="71" r="H121"/>
      <c s="71" r="I121"/>
      <c s="71" r="J121"/>
      <c s="71" r="K121"/>
      <c s="71" r="L121"/>
      <c s="71" r="M121"/>
      <c s="71" r="N121"/>
      <c s="71" r="O121"/>
      <c t="s" s="71" r="P121">
        <v>487</v>
      </c>
      <c s="71" r="Q121"/>
      <c s="71" r="R121"/>
      <c s="71" r="S121"/>
      <c s="11" r="T121"/>
      <c s="71" r="U121"/>
      <c t="s" s="43" r="V121">
        <v>43</v>
      </c>
      <c s="9" r="W121"/>
      <c s="16" r="X121"/>
      <c s="16" r="Y121"/>
      <c s="62" r="Z121"/>
      <c s="62" r="AA121"/>
      <c t="s" s="71" r="AB121">
        <v>44</v>
      </c>
      <c s="71" r="AC121"/>
      <c s="71" r="AD121"/>
      <c s="71" r="AE121"/>
      <c s="71" r="AF121"/>
      <c s="52" r="AG121"/>
    </row>
    <row customHeight="1" r="122" ht="9.75">
      <c t="s" s="59" r="A122">
        <v>486</v>
      </c>
      <c t="s" s="53" r="B122">
        <v>170</v>
      </c>
      <c t="s" s="31" r="C122">
        <v>495</v>
      </c>
      <c s="13" r="D122"/>
      <c t="s" s="13" r="E122">
        <v>226</v>
      </c>
      <c s="13" r="F122">
        <v>6</v>
      </c>
      <c s="13" r="G122">
        <v>4</v>
      </c>
      <c t="s" s="13" r="H122">
        <v>37</v>
      </c>
      <c t="s" s="13" r="I122">
        <v>496</v>
      </c>
      <c t="s" s="13" r="J122">
        <v>37</v>
      </c>
      <c t="s" s="13" r="K122">
        <v>355</v>
      </c>
      <c t="s" s="13" r="L122">
        <v>497</v>
      </c>
      <c t="s" s="13" r="M122">
        <v>37</v>
      </c>
      <c s="13" r="N122"/>
      <c t="s" s="13" r="O122">
        <v>355</v>
      </c>
      <c t="s" s="71" r="P122">
        <v>487</v>
      </c>
      <c s="71" r="Q122"/>
      <c s="71" r="R122"/>
      <c s="71" r="S122"/>
      <c s="11" r="T122"/>
      <c s="71" r="U122"/>
      <c t="s" s="43" r="V122">
        <v>43</v>
      </c>
      <c s="9" r="W122"/>
      <c s="16" r="X122"/>
      <c s="16" r="Y122"/>
      <c s="62" r="Z122"/>
      <c s="62" r="AA122"/>
      <c t="s" s="71" r="AB122">
        <v>44</v>
      </c>
      <c s="71" r="AC122"/>
      <c s="71" r="AD122"/>
      <c s="71" r="AE122"/>
      <c s="71" r="AF122"/>
      <c s="52" r="AG122"/>
    </row>
    <row customHeight="1" r="123" ht="9.75">
      <c t="s" s="59" r="A123">
        <v>498</v>
      </c>
      <c t="s" s="53" r="B123">
        <v>87</v>
      </c>
      <c s="13" r="C123"/>
      <c t="s" s="13" r="D123">
        <v>499</v>
      </c>
      <c t="s" s="13" r="E123">
        <v>500</v>
      </c>
      <c t="s" s="13" r="F123">
        <v>37</v>
      </c>
      <c t="s" s="13" r="G123">
        <v>37</v>
      </c>
      <c s="13" r="H123">
        <v>1</v>
      </c>
      <c t="s" s="13" r="I123">
        <v>126</v>
      </c>
      <c s="13" r="J123"/>
      <c t="s" s="13" r="K123">
        <v>72</v>
      </c>
      <c t="s" s="13" r="L123">
        <v>21</v>
      </c>
      <c s="48" r="M123">
        <v>41760</v>
      </c>
      <c t="s" s="13" r="N123">
        <v>37</v>
      </c>
      <c t="s" s="13" r="O123">
        <v>37</v>
      </c>
      <c t="s" s="71" r="P123">
        <v>501</v>
      </c>
      <c s="71" r="Q123"/>
      <c t="s" s="71" r="R123">
        <v>502</v>
      </c>
      <c s="71" r="S123"/>
      <c t="s" s="11" r="T123">
        <v>503</v>
      </c>
      <c s="71" r="U123"/>
      <c t="s" s="43" r="V123">
        <v>60</v>
      </c>
      <c t="s" s="43" r="W123">
        <v>504</v>
      </c>
      <c s="16" r="X123"/>
      <c s="16" r="Y123"/>
      <c s="62" r="Z123"/>
      <c s="62" r="AA123"/>
      <c t="s" s="71" r="AB123">
        <v>62</v>
      </c>
      <c s="71" r="AC123"/>
      <c s="71" r="AD123"/>
      <c s="71" r="AE123"/>
      <c s="71" r="AF123"/>
      <c s="52" r="AG123"/>
    </row>
    <row customHeight="1" r="124" ht="9.75">
      <c t="s" s="59" r="A124">
        <v>505</v>
      </c>
      <c t="s" s="53" r="B124">
        <v>87</v>
      </c>
      <c s="13" r="C124"/>
      <c t="s" s="13" r="D124">
        <v>506</v>
      </c>
      <c t="s" s="13" r="E124">
        <v>507</v>
      </c>
      <c t="s" s="13" r="F124">
        <v>37</v>
      </c>
      <c t="s" s="13" r="G124">
        <v>37</v>
      </c>
      <c s="13" r="H124">
        <v>1</v>
      </c>
      <c t="s" s="13" r="I124">
        <v>126</v>
      </c>
      <c s="48" r="J124">
        <v>41183</v>
      </c>
      <c t="s" s="13" r="K124">
        <v>57</v>
      </c>
      <c t="s" s="22" r="L124">
        <v>21</v>
      </c>
      <c s="48" r="M124">
        <v>41426</v>
      </c>
      <c t="s" s="13" r="N124">
        <v>37</v>
      </c>
      <c t="s" s="13" r="O124">
        <v>37</v>
      </c>
      <c t="s" s="71" r="P124">
        <v>508</v>
      </c>
      <c s="71" r="Q124"/>
      <c t="s" s="32" r="R124">
        <v>57</v>
      </c>
      <c t="s" s="32" r="S124">
        <v>58</v>
      </c>
      <c s="20" r="T124"/>
      <c t="s" s="69" r="U124">
        <v>59</v>
      </c>
      <c t="s" s="43" r="V124">
        <v>60</v>
      </c>
      <c t="s" s="43" r="W124">
        <v>509</v>
      </c>
      <c s="16" r="X124"/>
      <c s="16" r="Y124"/>
      <c s="62" r="Z124"/>
      <c s="62" r="AA124"/>
      <c t="s" s="71" r="AB124">
        <v>62</v>
      </c>
      <c s="71" r="AC124"/>
      <c s="71" r="AD124"/>
      <c s="71" r="AE124"/>
      <c s="71" r="AF124"/>
      <c s="52" r="AG124"/>
    </row>
    <row customHeight="1" r="125" ht="9.75">
      <c t="s" s="59" r="A125">
        <v>510</v>
      </c>
      <c t="s" s="53" r="B125">
        <v>87</v>
      </c>
      <c s="13" r="C125"/>
      <c t="s" s="13" r="D125">
        <v>511</v>
      </c>
      <c t="s" s="13" r="E125">
        <v>276</v>
      </c>
      <c t="s" s="13" r="F125">
        <v>37</v>
      </c>
      <c t="s" s="13" r="G125">
        <v>37</v>
      </c>
      <c s="13" r="H125">
        <v>1</v>
      </c>
      <c t="s" s="13" r="I125">
        <v>126</v>
      </c>
      <c s="48" r="J125">
        <v>41102</v>
      </c>
      <c t="s" s="13" r="K125">
        <v>57</v>
      </c>
      <c t="s" s="22" r="L125">
        <v>21</v>
      </c>
      <c s="48" r="M125">
        <v>41426</v>
      </c>
      <c t="s" s="13" r="N125">
        <v>37</v>
      </c>
      <c t="s" s="13" r="O125">
        <v>37</v>
      </c>
      <c t="s" s="71" r="P125">
        <v>512</v>
      </c>
      <c s="71" r="Q125"/>
      <c t="s" s="32" r="R125">
        <v>57</v>
      </c>
      <c t="s" s="32" r="S125">
        <v>58</v>
      </c>
      <c s="20" r="T125"/>
      <c t="s" s="69" r="U125">
        <v>59</v>
      </c>
      <c t="s" s="43" r="V125">
        <v>60</v>
      </c>
      <c t="s" s="43" r="W125">
        <v>513</v>
      </c>
      <c s="16" r="X125"/>
      <c s="16" r="Y125"/>
      <c s="62" r="Z125"/>
      <c s="62" r="AA125"/>
      <c t="s" s="71" r="AB125">
        <v>62</v>
      </c>
      <c s="71" r="AC125"/>
      <c s="71" r="AD125"/>
      <c s="71" r="AE125"/>
      <c s="71" r="AF125"/>
      <c s="52" r="AG125"/>
    </row>
    <row customHeight="1" r="126" ht="9.75">
      <c t="s" s="59" r="A126">
        <v>514</v>
      </c>
      <c t="s" s="53" r="B126">
        <v>87</v>
      </c>
      <c s="13" r="C126"/>
      <c t="s" s="13" r="D126">
        <v>515</v>
      </c>
      <c t="s" s="13" r="E126">
        <v>516</v>
      </c>
      <c t="s" s="13" r="F126">
        <v>37</v>
      </c>
      <c t="s" s="13" r="G126">
        <v>37</v>
      </c>
      <c s="13" r="H126">
        <v>2</v>
      </c>
      <c t="s" s="13" r="I126">
        <v>103</v>
      </c>
      <c s="13" r="J126"/>
      <c t="s" s="13" r="K126">
        <v>72</v>
      </c>
      <c t="s" s="13" r="L126">
        <v>21</v>
      </c>
      <c s="48" r="M126">
        <v>41760</v>
      </c>
      <c t="s" s="13" r="N126">
        <v>37</v>
      </c>
      <c t="s" s="13" r="O126">
        <v>37</v>
      </c>
      <c t="s" s="71" r="P126">
        <v>517</v>
      </c>
      <c s="71" r="Q126"/>
      <c s="71" r="R126"/>
      <c s="71" r="S126"/>
      <c s="11" r="T126"/>
      <c s="71" r="U126"/>
      <c s="9" r="V126"/>
      <c t="s" s="43" r="W126">
        <v>518</v>
      </c>
      <c s="16" r="X126"/>
      <c s="16" r="Y126"/>
      <c s="62" r="Z126"/>
      <c s="62" r="AA126"/>
      <c t="s" s="71" r="AB126">
        <v>68</v>
      </c>
      <c s="71" r="AC126"/>
      <c s="71" r="AD126"/>
      <c s="71" r="AE126"/>
      <c s="71" r="AF126"/>
      <c s="52" r="AG126"/>
    </row>
    <row customHeight="1" r="127" ht="9.75">
      <c t="s" s="59" r="A127">
        <v>519</v>
      </c>
      <c t="s" s="53" r="B127">
        <v>87</v>
      </c>
      <c s="13" r="C127"/>
      <c t="s" s="13" r="D127">
        <v>520</v>
      </c>
      <c t="s" s="13" r="E127">
        <v>226</v>
      </c>
      <c t="s" s="13" r="F127">
        <v>37</v>
      </c>
      <c s="13" r="G127">
        <v>1</v>
      </c>
      <c s="13" r="H127">
        <v>2</v>
      </c>
      <c t="s" s="13" r="I127">
        <v>521</v>
      </c>
      <c s="13" r="J127"/>
      <c t="s" s="13" r="K127">
        <v>522</v>
      </c>
      <c t="s" s="13" r="L127">
        <v>21</v>
      </c>
      <c s="48" r="M127">
        <v>41760</v>
      </c>
      <c t="s" s="13" r="N127">
        <v>37</v>
      </c>
      <c t="s" s="13" r="O127">
        <v>37</v>
      </c>
      <c t="s" s="71" r="P127">
        <v>523</v>
      </c>
      <c s="71" r="Q127"/>
      <c s="71" r="R127"/>
      <c s="71" r="S127"/>
      <c s="11" r="T127"/>
      <c s="71" r="U127"/>
      <c s="9" r="V127"/>
      <c t="s" s="43" r="W127">
        <v>524</v>
      </c>
      <c s="16" r="X127"/>
      <c s="16" r="Y127"/>
      <c s="62" r="Z127"/>
      <c s="62" r="AA127"/>
      <c t="s" s="71" r="AB127">
        <v>68</v>
      </c>
      <c s="71" r="AC127"/>
      <c s="71" r="AD127"/>
      <c s="71" r="AE127"/>
      <c s="71" r="AF127"/>
      <c s="52" r="AG127"/>
    </row>
    <row customHeight="1" r="128" ht="9.75">
      <c t="s" s="59" r="A128">
        <v>519</v>
      </c>
      <c t="s" s="53" r="B128">
        <v>93</v>
      </c>
      <c s="13" r="C128"/>
      <c s="13" r="D128"/>
      <c t="s" s="13" r="E128">
        <v>525</v>
      </c>
      <c t="s" s="13" r="F128">
        <v>37</v>
      </c>
      <c t="s" s="13" r="G128">
        <v>37</v>
      </c>
      <c s="13" r="H128">
        <v>4</v>
      </c>
      <c t="s" s="13" r="I128">
        <v>336</v>
      </c>
      <c s="48" r="J128">
        <v>41145</v>
      </c>
      <c t="s" s="13" r="K128">
        <v>526</v>
      </c>
      <c t="s" s="22" r="L128">
        <v>21</v>
      </c>
      <c s="48" r="M128">
        <v>41426</v>
      </c>
      <c t="s" s="13" r="N128">
        <v>37</v>
      </c>
      <c t="s" s="13" r="O128">
        <v>37</v>
      </c>
      <c t="s" s="71" r="P128">
        <v>523</v>
      </c>
      <c s="71" r="Q128"/>
      <c t="s" s="32" r="R128">
        <v>57</v>
      </c>
      <c t="s" s="32" r="S128">
        <v>58</v>
      </c>
      <c s="20" r="T128"/>
      <c t="s" s="69" r="U128">
        <v>59</v>
      </c>
      <c t="s" s="43" r="V128">
        <v>60</v>
      </c>
      <c t="s" s="43" r="W128">
        <v>527</v>
      </c>
      <c s="16" r="X128"/>
      <c s="16" r="Y128"/>
      <c s="62" r="Z128"/>
      <c s="62" r="AA128"/>
      <c t="s" s="71" r="AB128">
        <v>62</v>
      </c>
      <c s="71" r="AC128"/>
      <c s="71" r="AD128"/>
      <c s="71" r="AE128"/>
      <c s="71" r="AF128"/>
      <c s="52" r="AG128"/>
    </row>
    <row customHeight="1" r="129" ht="9.75">
      <c t="s" s="59" r="A129">
        <v>519</v>
      </c>
      <c t="s" s="53" r="B129">
        <v>97</v>
      </c>
      <c s="13" r="C129"/>
      <c s="13" r="D129"/>
      <c t="s" s="13" r="E129">
        <v>528</v>
      </c>
      <c t="s" s="13" r="F129">
        <v>37</v>
      </c>
      <c s="13" r="G129">
        <v>2</v>
      </c>
      <c t="s" s="13" r="H129">
        <v>37</v>
      </c>
      <c t="s" s="13" r="I129">
        <v>529</v>
      </c>
      <c s="48" r="J129">
        <v>41096</v>
      </c>
      <c t="s" s="13" r="K129">
        <v>187</v>
      </c>
      <c t="s" s="22" r="L129">
        <v>21</v>
      </c>
      <c s="48" r="M129">
        <v>41395</v>
      </c>
      <c t="s" s="13" r="N129">
        <v>37</v>
      </c>
      <c t="s" s="13" r="O129">
        <v>37</v>
      </c>
      <c t="s" s="71" r="P129">
        <v>523</v>
      </c>
      <c s="71" r="Q129"/>
      <c t="s" s="32" r="R129">
        <v>57</v>
      </c>
      <c t="s" s="32" r="S129">
        <v>58</v>
      </c>
      <c s="20" r="T129"/>
      <c t="s" s="69" r="U129">
        <v>59</v>
      </c>
      <c t="s" s="43" r="V129">
        <v>60</v>
      </c>
      <c t="s" s="43" r="W129">
        <v>530</v>
      </c>
      <c s="16" r="X129"/>
      <c s="16" r="Y129"/>
      <c s="62" r="Z129"/>
      <c s="62" r="AA129"/>
      <c t="s" s="71" r="AB129">
        <v>62</v>
      </c>
      <c s="71" r="AC129"/>
      <c s="71" r="AD129"/>
      <c s="71" r="AE129"/>
      <c s="71" r="AF129"/>
      <c s="52" r="AG129"/>
    </row>
    <row customHeight="1" r="130" ht="9.75">
      <c t="s" s="59" r="A130">
        <v>519</v>
      </c>
      <c t="s" s="53" r="B130">
        <v>101</v>
      </c>
      <c s="13" r="C130"/>
      <c s="13" r="D130"/>
      <c t="s" s="13" r="E130">
        <v>528</v>
      </c>
      <c t="s" s="13" r="F130">
        <v>37</v>
      </c>
      <c t="s" s="13" r="G130">
        <v>531</v>
      </c>
      <c t="s" s="13" r="H130">
        <v>37</v>
      </c>
      <c t="s" s="13" r="I130">
        <v>532</v>
      </c>
      <c s="48" r="J130">
        <v>41096</v>
      </c>
      <c t="s" s="13" r="K130">
        <v>465</v>
      </c>
      <c t="s" s="13" r="L130">
        <v>67</v>
      </c>
      <c s="48" r="M130">
        <v>41760</v>
      </c>
      <c s="13" r="N130"/>
      <c t="s" s="13" r="O130">
        <v>112</v>
      </c>
      <c t="s" s="71" r="P130">
        <v>523</v>
      </c>
      <c s="71" r="Q130"/>
      <c s="71" r="R130"/>
      <c s="71" r="S130"/>
      <c s="11" r="T130"/>
      <c s="71" r="U130"/>
      <c t="s" s="43" r="V130">
        <v>60</v>
      </c>
      <c t="s" s="43" r="W130">
        <v>530</v>
      </c>
      <c s="16" r="X130"/>
      <c s="16" r="Y130"/>
      <c s="62" r="Z130"/>
      <c s="62" r="AA130"/>
      <c t="s" s="71" r="AB130">
        <v>62</v>
      </c>
      <c s="71" r="AC130"/>
      <c s="71" r="AD130"/>
      <c s="71" r="AE130"/>
      <c s="71" r="AF130"/>
      <c s="52" r="AG130"/>
    </row>
    <row customHeight="1" r="131" ht="9.75">
      <c t="s" s="59" r="A131">
        <v>519</v>
      </c>
      <c t="s" s="53" r="B131">
        <v>63</v>
      </c>
      <c s="13" r="C131"/>
      <c t="s" s="71" r="P131">
        <v>523</v>
      </c>
      <c s="71" r="Q131"/>
      <c s="71" r="R131"/>
      <c s="71" r="S131"/>
      <c s="11" r="T131"/>
      <c s="71" r="U131"/>
      <c t="s" s="43" r="V131">
        <v>43</v>
      </c>
      <c s="9" r="W131"/>
      <c s="16" r="X131"/>
      <c s="16" r="Y131"/>
      <c s="62" r="Z131"/>
      <c s="62" r="AA131"/>
      <c t="s" s="71" r="AB131">
        <v>44</v>
      </c>
      <c s="71" r="AC131"/>
      <c s="71" r="AD131"/>
      <c s="71" r="AE131"/>
      <c s="71" r="AF131"/>
      <c s="52" r="AG131"/>
    </row>
    <row customHeight="1" r="132" ht="9.75">
      <c t="s" s="59" r="A132">
        <v>519</v>
      </c>
      <c t="s" s="53" r="B132">
        <v>69</v>
      </c>
      <c s="13" r="C132"/>
      <c s="13" r="D132"/>
      <c t="s" s="13" r="E132">
        <v>533</v>
      </c>
      <c t="s" s="13" r="F132">
        <v>37</v>
      </c>
      <c s="13" r="G132">
        <v>1</v>
      </c>
      <c t="s" s="13" r="H132">
        <v>37</v>
      </c>
      <c t="s" s="13" r="I132">
        <v>534</v>
      </c>
      <c t="s" s="13" r="J132">
        <v>37</v>
      </c>
      <c t="s" s="13" r="K132">
        <v>48</v>
      </c>
      <c t="s" s="13" r="L132">
        <v>40</v>
      </c>
      <c t="s" s="13" r="M132">
        <v>37</v>
      </c>
      <c s="13" r="N132"/>
      <c t="s" s="13" r="O132">
        <v>48</v>
      </c>
      <c t="s" s="71" r="P132">
        <v>523</v>
      </c>
      <c s="71" r="Q132"/>
      <c s="71" r="R132"/>
      <c s="71" r="S132"/>
      <c s="11" r="T132"/>
      <c s="71" r="U132"/>
      <c s="9" r="V132"/>
      <c s="9" r="W132"/>
      <c s="16" r="X132"/>
      <c s="16" r="Y132"/>
      <c s="62" r="Z132"/>
      <c s="62" r="AA132"/>
      <c s="71" r="AB132"/>
      <c s="71" r="AC132"/>
      <c s="71" r="AD132"/>
      <c s="71" r="AE132"/>
      <c s="71" r="AF132"/>
      <c s="52" r="AG132"/>
    </row>
    <row customHeight="1" r="133" ht="9.75">
      <c t="s" s="59" r="A133">
        <v>519</v>
      </c>
      <c t="s" s="53" r="B133">
        <v>74</v>
      </c>
      <c t="s" s="31" r="C133">
        <v>535</v>
      </c>
      <c s="13" r="D133"/>
      <c t="s" s="13" r="E133">
        <v>226</v>
      </c>
      <c t="s" s="13" r="F133">
        <v>536</v>
      </c>
      <c t="s" s="13" r="G133">
        <v>537</v>
      </c>
      <c t="s" s="13" r="H133">
        <v>37</v>
      </c>
      <c t="s" s="13" r="I133">
        <v>538</v>
      </c>
      <c t="s" s="13" r="J133">
        <v>37</v>
      </c>
      <c t="s" s="13" r="K133">
        <v>539</v>
      </c>
      <c t="s" s="13" r="L133">
        <v>40</v>
      </c>
      <c t="s" s="13" r="M133">
        <v>37</v>
      </c>
      <c s="13" r="N133"/>
      <c t="s" s="13" r="O133">
        <v>539</v>
      </c>
      <c t="s" s="71" r="P133">
        <v>523</v>
      </c>
      <c s="71" r="Q133"/>
      <c t="s" s="6" r="R133">
        <v>55</v>
      </c>
      <c t="s" s="46" r="S133">
        <v>81</v>
      </c>
      <c s="17" r="T133"/>
      <c t="s" s="69" r="U133">
        <v>59</v>
      </c>
      <c t="s" s="43" r="V133">
        <v>43</v>
      </c>
      <c s="9" r="W133"/>
      <c s="16" r="X133"/>
      <c t="s" s="16" r="Y133">
        <v>540</v>
      </c>
      <c t="s" s="62" r="Z133">
        <v>60</v>
      </c>
      <c s="62" r="AA133"/>
      <c t="s" s="71" r="AB133">
        <v>44</v>
      </c>
      <c s="71" r="AC133"/>
      <c s="71" r="AD133"/>
      <c s="71" r="AE133"/>
      <c s="71" r="AF133"/>
      <c s="52" r="AG133"/>
    </row>
    <row customHeight="1" r="134" ht="9.75">
      <c t="s" s="59" r="A134">
        <v>541</v>
      </c>
      <c t="s" s="53" r="B134">
        <v>87</v>
      </c>
      <c s="13" r="C134"/>
      <c t="s" s="13" r="D134">
        <v>542</v>
      </c>
      <c t="s" s="13" r="E134">
        <v>543</v>
      </c>
      <c t="s" s="13" r="F134">
        <v>76</v>
      </c>
      <c t="s" s="13" r="G134">
        <v>544</v>
      </c>
      <c t="s" s="13" r="H134">
        <v>37</v>
      </c>
      <c t="s" s="13" r="I134">
        <v>545</v>
      </c>
      <c s="48" r="J134">
        <v>41197</v>
      </c>
      <c t="s" s="13" r="K134">
        <v>546</v>
      </c>
      <c t="s" s="13" r="L134">
        <v>67</v>
      </c>
      <c s="48" r="M134">
        <v>41456</v>
      </c>
      <c s="13" r="N134"/>
      <c t="s" s="13" r="O134">
        <v>547</v>
      </c>
      <c t="s" s="71" r="P134">
        <v>548</v>
      </c>
      <c s="71" r="Q134"/>
      <c s="71" r="R134"/>
      <c s="71" r="S134"/>
      <c s="11" r="T134"/>
      <c s="71" r="U134"/>
      <c t="s" s="43" r="V134">
        <v>60</v>
      </c>
      <c t="s" s="43" r="W134">
        <v>549</v>
      </c>
      <c s="16" r="X134"/>
      <c s="16" r="Y134"/>
      <c t="s" s="14" r="Z134">
        <v>60</v>
      </c>
      <c s="62" r="AA134"/>
      <c t="s" s="71" r="AB134">
        <v>114</v>
      </c>
      <c s="71" r="AC134"/>
      <c s="71" r="AD134"/>
      <c s="71" r="AE134"/>
      <c s="71" r="AF134"/>
      <c s="52" r="AG134"/>
    </row>
    <row customHeight="1" r="135" ht="9.75">
      <c t="s" s="59" r="A135">
        <v>541</v>
      </c>
      <c t="s" s="53" r="B135">
        <v>93</v>
      </c>
      <c s="13" r="C135"/>
      <c s="13" r="D135"/>
      <c t="s" s="13" r="E135">
        <v>550</v>
      </c>
      <c s="13" r="F135">
        <v>1</v>
      </c>
      <c t="s" s="13" r="G135">
        <v>37</v>
      </c>
      <c t="s" s="13" r="H135">
        <v>37</v>
      </c>
      <c t="s" s="13" r="I135">
        <v>551</v>
      </c>
      <c s="48" r="J135">
        <v>41197</v>
      </c>
      <c t="s" s="13" r="K135">
        <v>112</v>
      </c>
      <c t="s" s="22" r="L135">
        <v>21</v>
      </c>
      <c s="48" r="M135">
        <v>41579</v>
      </c>
      <c t="s" s="13" r="N135">
        <v>37</v>
      </c>
      <c t="s" s="13" r="O135">
        <v>37</v>
      </c>
      <c t="s" s="71" r="P135">
        <v>548</v>
      </c>
      <c s="71" r="Q135"/>
      <c s="71" r="R135"/>
      <c s="71" r="S135"/>
      <c s="11" r="T135"/>
      <c s="71" r="U135"/>
      <c s="9" r="V135"/>
      <c s="9" r="W135"/>
      <c s="16" r="X135"/>
      <c s="16" r="Y135"/>
      <c s="62" r="Z135"/>
      <c s="62" r="AA135"/>
      <c t="s" s="71" r="AB135">
        <v>68</v>
      </c>
      <c s="71" r="AC135"/>
      <c s="71" r="AD135"/>
      <c s="71" r="AE135"/>
      <c s="71" r="AF135"/>
      <c s="52" r="AG135"/>
    </row>
    <row customHeight="1" r="136" ht="9.75">
      <c t="s" s="59" r="A136">
        <v>541</v>
      </c>
      <c t="s" s="53" r="B136">
        <v>101</v>
      </c>
      <c s="13" r="C136"/>
      <c s="13" r="D136"/>
      <c t="s" s="13" r="E136">
        <v>552</v>
      </c>
      <c t="s" s="13" r="F136">
        <v>37</v>
      </c>
      <c s="13" r="G136">
        <v>1</v>
      </c>
      <c s="13" r="H136">
        <v>2</v>
      </c>
      <c t="s" s="13" r="I136">
        <v>416</v>
      </c>
      <c s="13" r="J136"/>
      <c t="s" s="13" r="K136">
        <v>355</v>
      </c>
      <c t="s" s="13" r="L136">
        <v>21</v>
      </c>
      <c s="48" r="M136">
        <v>41760</v>
      </c>
      <c t="s" s="13" r="N136">
        <v>37</v>
      </c>
      <c t="s" s="13" r="O136">
        <v>37</v>
      </c>
      <c t="s" s="71" r="P136">
        <v>548</v>
      </c>
      <c s="71" r="Q136"/>
      <c s="71" r="R136"/>
      <c s="71" r="S136"/>
      <c s="11" r="T136"/>
      <c s="71" r="U136"/>
      <c s="9" r="V136"/>
      <c s="9" r="W136"/>
      <c s="16" r="X136"/>
      <c s="16" r="Y136"/>
      <c s="62" r="Z136"/>
      <c s="62" r="AA136"/>
      <c s="71" r="AB136"/>
      <c s="71" r="AC136"/>
      <c s="71" r="AD136"/>
      <c s="71" r="AE136"/>
      <c s="71" r="AF136"/>
      <c s="52" r="AG136"/>
    </row>
    <row customHeight="1" r="137" ht="9.75">
      <c t="s" s="59" r="A137">
        <v>553</v>
      </c>
      <c t="s" s="53" r="B137">
        <v>87</v>
      </c>
      <c s="13" r="C137"/>
      <c t="s" s="13" r="D137">
        <v>554</v>
      </c>
      <c t="s" s="13" r="E137">
        <v>555</v>
      </c>
      <c t="s" s="13" r="F137">
        <v>403</v>
      </c>
      <c s="13" r="G137">
        <v>4</v>
      </c>
      <c t="s" s="13" r="H137">
        <v>37</v>
      </c>
      <c t="s" s="13" r="I137">
        <v>556</v>
      </c>
      <c s="48" r="J137">
        <v>41358</v>
      </c>
      <c t="s" s="13" r="K137">
        <v>557</v>
      </c>
      <c t="s" s="13" r="L137">
        <v>21</v>
      </c>
      <c s="48" r="M137">
        <v>41456</v>
      </c>
      <c t="s" s="13" r="N137">
        <v>37</v>
      </c>
      <c t="s" s="13" r="O137">
        <v>37</v>
      </c>
      <c t="s" s="71" r="P137">
        <v>558</v>
      </c>
      <c s="71" r="Q137"/>
      <c s="71" r="R137"/>
      <c s="71" r="S137"/>
      <c s="11" r="T137"/>
      <c s="71" r="U137"/>
      <c t="s" s="43" r="V137">
        <v>60</v>
      </c>
      <c t="s" s="43" r="W137">
        <v>559</v>
      </c>
      <c s="16" r="X137"/>
      <c s="16" r="Y137"/>
      <c t="s" s="14" r="Z137">
        <v>60</v>
      </c>
      <c s="62" r="AA137"/>
      <c t="s" s="71" r="AB137">
        <v>114</v>
      </c>
      <c s="71" r="AC137"/>
      <c s="71" r="AD137"/>
      <c s="71" r="AE137"/>
      <c s="71" r="AF137"/>
      <c s="52" r="AG137"/>
    </row>
    <row customHeight="1" r="138" ht="9.75">
      <c t="s" s="59" r="A138">
        <v>560</v>
      </c>
      <c t="s" s="53" r="B138">
        <v>87</v>
      </c>
      <c s="13" r="C138"/>
      <c t="s" s="71" r="P138">
        <v>561</v>
      </c>
      <c s="71" r="Q138"/>
      <c s="71" r="R138"/>
      <c s="71" r="S138"/>
      <c s="11" r="T138"/>
      <c s="71" r="U138"/>
      <c s="9" r="V138"/>
      <c s="9" r="W138"/>
      <c s="16" r="X138"/>
      <c s="16" r="Y138"/>
      <c s="62" r="Z138"/>
      <c s="62" r="AA138"/>
      <c s="71" r="AB138"/>
      <c s="71" r="AC138"/>
      <c s="71" r="AD138"/>
      <c s="71" r="AE138"/>
      <c s="71" r="AF138"/>
      <c s="52" r="AG138"/>
    </row>
    <row customHeight="1" r="139" ht="9.75">
      <c t="s" s="59" r="A139">
        <v>560</v>
      </c>
      <c t="s" s="53" r="B139">
        <v>93</v>
      </c>
      <c s="13" r="C139"/>
      <c t="s" s="13" r="D139">
        <v>562</v>
      </c>
      <c t="s" s="13" r="E139">
        <v>226</v>
      </c>
      <c t="s" s="13" r="F139">
        <v>37</v>
      </c>
      <c s="13" r="G139">
        <v>2</v>
      </c>
      <c t="s" s="13" r="H139">
        <v>37</v>
      </c>
      <c t="s" s="13" r="I139">
        <v>563</v>
      </c>
      <c s="13" r="J139"/>
      <c t="s" s="13" r="K139">
        <v>72</v>
      </c>
      <c t="s" s="13" r="L139">
        <v>21</v>
      </c>
      <c s="48" r="M139">
        <v>41760</v>
      </c>
      <c t="s" s="13" r="N139">
        <v>37</v>
      </c>
      <c t="s" s="13" r="O139">
        <v>37</v>
      </c>
      <c t="s" s="71" r="P139">
        <v>561</v>
      </c>
      <c s="71" r="Q139"/>
      <c s="71" r="R139"/>
      <c s="71" r="S139"/>
      <c s="11" r="T139"/>
      <c s="71" r="U139"/>
      <c t="s" s="43" r="V139">
        <v>60</v>
      </c>
      <c t="s" s="43" r="W139">
        <v>564</v>
      </c>
      <c s="16" r="X139"/>
      <c s="16" r="Y139"/>
      <c s="62" r="Z139"/>
      <c s="62" r="AA139"/>
      <c t="s" s="71" r="AB139">
        <v>62</v>
      </c>
      <c s="71" r="AC139"/>
      <c s="71" r="AD139"/>
      <c s="71" r="AE139"/>
      <c s="71" r="AF139"/>
      <c s="52" r="AG139"/>
    </row>
    <row customHeight="1" r="140" ht="9.75">
      <c t="s" s="59" r="A140">
        <v>560</v>
      </c>
      <c t="s" s="53" r="B140">
        <v>97</v>
      </c>
      <c s="13" r="C140"/>
      <c s="13" r="D140"/>
      <c t="s" s="13" r="E140">
        <v>226</v>
      </c>
      <c s="13" r="F140">
        <v>3</v>
      </c>
      <c s="13" r="G140">
        <v>3</v>
      </c>
      <c t="s" s="13" r="H140">
        <v>37</v>
      </c>
      <c t="s" s="13" r="I140">
        <v>565</v>
      </c>
      <c s="13" r="J140"/>
      <c t="s" s="13" r="K140">
        <v>48</v>
      </c>
      <c t="s" s="13" r="L140">
        <v>67</v>
      </c>
      <c s="48" r="M140">
        <v>41760</v>
      </c>
      <c s="13" r="N140"/>
      <c t="s" s="13" r="O140">
        <v>48</v>
      </c>
      <c t="s" s="71" r="P140">
        <v>561</v>
      </c>
      <c s="71" r="Q140"/>
      <c s="71" r="R140"/>
      <c s="71" r="S140"/>
      <c s="11" r="T140"/>
      <c s="71" r="U140"/>
      <c t="s" s="43" r="V140">
        <v>60</v>
      </c>
      <c t="s" s="43" r="W140">
        <v>566</v>
      </c>
      <c s="16" r="X140"/>
      <c s="16" r="Y140"/>
      <c t="s" s="14" r="Z140">
        <v>60</v>
      </c>
      <c s="62" r="AA140"/>
      <c t="s" s="71" r="AB140">
        <v>114</v>
      </c>
      <c s="71" r="AC140"/>
      <c s="71" r="AD140"/>
      <c s="71" r="AE140"/>
      <c s="71" r="AF140"/>
      <c s="52" r="AG140"/>
    </row>
    <row customHeight="1" r="141" ht="9.75">
      <c t="s" s="59" r="A141">
        <v>567</v>
      </c>
      <c t="s" s="53" r="B141">
        <v>87</v>
      </c>
      <c s="13" r="C141"/>
      <c t="s" s="13" r="D141">
        <v>568</v>
      </c>
      <c t="s" s="13" r="E141">
        <v>226</v>
      </c>
      <c s="13" r="F141">
        <v>4</v>
      </c>
      <c t="s" s="13" r="G141">
        <v>37</v>
      </c>
      <c t="s" s="13" r="H141">
        <v>37</v>
      </c>
      <c t="s" s="13" r="I141">
        <v>569</v>
      </c>
      <c t="s" s="13" r="J141">
        <v>37</v>
      </c>
      <c t="s" s="13" r="K141">
        <v>48</v>
      </c>
      <c t="s" s="13" r="L141">
        <v>40</v>
      </c>
      <c t="s" s="13" r="M141">
        <v>37</v>
      </c>
      <c s="13" r="N141"/>
      <c t="s" s="13" r="O141">
        <v>48</v>
      </c>
      <c t="s" s="71" r="P141">
        <v>570</v>
      </c>
      <c s="71" r="Q141"/>
      <c t="s" s="6" r="R141">
        <v>55</v>
      </c>
      <c s="6" r="S141"/>
      <c s="17" r="T141"/>
      <c t="s" s="69" r="U141">
        <v>59</v>
      </c>
      <c t="s" s="43" r="V141">
        <v>43</v>
      </c>
      <c s="9" r="W141"/>
      <c s="16" r="X141"/>
      <c t="s" s="16" r="Y141">
        <v>571</v>
      </c>
      <c t="s" s="62" r="Z141">
        <v>60</v>
      </c>
      <c s="62" r="AA141"/>
      <c t="s" s="71" r="AB141">
        <v>44</v>
      </c>
      <c s="71" r="AC141"/>
      <c s="71" r="AD141"/>
      <c s="71" r="AE141"/>
      <c s="71" r="AF141"/>
      <c s="52" r="AG141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13.43"/>
    <col min="2" customWidth="1" max="2" width="52.43"/>
    <col min="3" customWidth="1" max="3" width="29.14"/>
    <col min="4" customWidth="1" max="4" width="14.29"/>
    <col min="5" customWidth="1" max="5" width="33.71"/>
    <col min="6" customWidth="1" max="6" width="15.14"/>
    <col min="7" customWidth="1" max="7" width="12.14"/>
    <col min="8" customWidth="1" max="8" width="12.0"/>
    <col min="9" customWidth="1" max="9" width="17.43"/>
    <col min="10" customWidth="1" max="10" width="14.86"/>
  </cols>
  <sheetData>
    <row customHeight="1" s="36" customFormat="1" r="1" ht="12.75">
      <c t="s" s="10" r="A1">
        <v>773</v>
      </c>
      <c t="s" s="10" r="B1">
        <v>789</v>
      </c>
      <c t="s" s="10" r="C1">
        <v>774</v>
      </c>
      <c t="s" s="10" r="D1">
        <v>1415</v>
      </c>
      <c t="s" s="10" r="E1">
        <v>1416</v>
      </c>
      <c t="s" s="10" r="F1">
        <v>1417</v>
      </c>
      <c t="s" s="10" r="G1">
        <v>1418</v>
      </c>
      <c t="s" s="10" r="H1">
        <v>1419</v>
      </c>
      <c t="s" s="10" r="I1">
        <v>1420</v>
      </c>
      <c t="s" s="10" r="J1">
        <v>1421</v>
      </c>
    </row>
    <row customHeight="1" r="2" ht="12.75">
      <c t="s" s="71" r="A2">
        <v>1119</v>
      </c>
      <c t="s" s="71" r="B2">
        <v>1422</v>
      </c>
      <c t="s" s="71" r="C2">
        <v>1423</v>
      </c>
      <c t="s" s="71" r="D2">
        <v>1424</v>
      </c>
      <c t="s" s="71" r="E2">
        <v>1425</v>
      </c>
      <c t="s" s="71" r="F2">
        <v>62</v>
      </c>
      <c t="s" s="71" r="G2">
        <v>62</v>
      </c>
      <c t="s" s="71" r="H2">
        <v>1426</v>
      </c>
      <c t="s" s="71" r="I2">
        <v>1427</v>
      </c>
      <c t="s" s="71" r="J2">
        <v>1428</v>
      </c>
    </row>
    <row customHeight="1" r="3" ht="12.75">
      <c t="s" s="71" r="A3">
        <v>1096</v>
      </c>
      <c t="s" s="71" r="B3">
        <v>1429</v>
      </c>
      <c s="71" r="C3"/>
      <c t="s" s="71" r="D3">
        <v>1430</v>
      </c>
      <c t="s" s="71" r="E3">
        <v>1431</v>
      </c>
      <c t="s" s="71" r="F3">
        <v>1432</v>
      </c>
      <c t="s" s="71" r="G3">
        <v>1433</v>
      </c>
      <c t="s" s="71" r="H3">
        <v>1426</v>
      </c>
      <c t="s" s="71" r="I3">
        <v>1427</v>
      </c>
      <c t="s" s="71" r="J3">
        <v>1434</v>
      </c>
    </row>
    <row customHeight="1" r="4" ht="12.75">
      <c t="s" s="71" r="A4">
        <v>1229</v>
      </c>
      <c t="s" s="71" r="B4">
        <v>1435</v>
      </c>
      <c s="71" r="C4"/>
      <c t="s" s="71" r="D4">
        <v>1430</v>
      </c>
      <c t="s" s="71" r="E4">
        <v>1425</v>
      </c>
      <c t="s" s="71" r="F4">
        <v>1432</v>
      </c>
      <c t="s" s="71" r="G4">
        <v>1433</v>
      </c>
      <c t="s" s="71" r="H4">
        <v>1426</v>
      </c>
      <c t="s" s="71" r="I4">
        <v>1427</v>
      </c>
      <c t="s" s="71" r="J4">
        <v>1434</v>
      </c>
    </row>
    <row customHeight="1" r="5" ht="12.75">
      <c t="s" s="71" r="A5">
        <v>1144</v>
      </c>
      <c t="s" s="71" r="B5">
        <v>1436</v>
      </c>
      <c s="71" r="C5"/>
      <c t="s" s="71" r="D5">
        <v>1430</v>
      </c>
      <c t="s" s="71" r="E5">
        <v>1359</v>
      </c>
      <c t="s" s="71" r="F5">
        <v>1432</v>
      </c>
      <c t="s" s="71" r="G5">
        <v>1433</v>
      </c>
      <c t="s" s="71" r="H5">
        <v>1426</v>
      </c>
      <c t="s" s="71" r="I5">
        <v>1427</v>
      </c>
      <c t="s" s="71" r="J5">
        <v>1434</v>
      </c>
    </row>
    <row customHeight="1" r="6" ht="12.75">
      <c t="s" s="71" r="A6">
        <v>1240</v>
      </c>
      <c t="s" s="71" r="B6">
        <v>1437</v>
      </c>
      <c s="71" r="C6"/>
      <c t="s" s="71" r="D6">
        <v>1430</v>
      </c>
      <c t="s" s="71" r="E6">
        <v>1359</v>
      </c>
      <c t="s" s="71" r="F6">
        <v>1432</v>
      </c>
      <c t="s" s="71" r="G6">
        <v>1433</v>
      </c>
      <c t="s" s="71" r="H6">
        <v>1426</v>
      </c>
      <c t="s" s="71" r="I6">
        <v>1427</v>
      </c>
      <c t="s" s="71" r="J6">
        <v>1434</v>
      </c>
    </row>
    <row customHeight="1" r="7" ht="12.75">
      <c t="s" s="71" r="A7">
        <v>1214</v>
      </c>
      <c t="s" s="71" r="B7">
        <v>1438</v>
      </c>
      <c s="71" r="C7"/>
      <c t="s" s="71" r="D7">
        <v>1430</v>
      </c>
      <c t="s" s="71" r="E7">
        <v>1344</v>
      </c>
      <c t="s" s="71" r="F7">
        <v>1432</v>
      </c>
      <c t="s" s="71" r="G7">
        <v>1433</v>
      </c>
      <c t="s" s="71" r="H7">
        <v>1426</v>
      </c>
      <c t="s" s="71" r="I7">
        <v>1427</v>
      </c>
      <c t="s" s="71" r="J7">
        <v>1434</v>
      </c>
    </row>
    <row customHeight="1" r="8" ht="12.75">
      <c t="s" s="71" r="A8">
        <v>1108</v>
      </c>
      <c t="s" s="71" r="B8">
        <v>1439</v>
      </c>
      <c t="s" s="71" r="C8">
        <v>1440</v>
      </c>
      <c t="s" s="71" r="D8">
        <v>1424</v>
      </c>
      <c t="s" s="71" r="E8">
        <v>1441</v>
      </c>
      <c t="s" s="71" r="F8">
        <v>62</v>
      </c>
      <c t="s" s="71" r="G8">
        <v>62</v>
      </c>
      <c t="s" s="71" r="H8">
        <v>1442</v>
      </c>
      <c t="s" s="71" r="I8">
        <v>1443</v>
      </c>
      <c t="s" s="71" r="J8">
        <v>1434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15.43"/>
    <col min="2" customWidth="1" max="2" width="55.0"/>
    <col min="3" customWidth="1" max="3" width="23.57"/>
    <col min="4" customWidth="1" max="4" width="64.29"/>
  </cols>
  <sheetData>
    <row customHeight="1" s="36" customFormat="1" r="1" ht="12.75">
      <c t="s" s="42" r="A1">
        <v>773</v>
      </c>
      <c t="s" s="42" r="B1">
        <v>774</v>
      </c>
      <c t="s" s="42" r="C1">
        <v>1080</v>
      </c>
      <c t="s" s="42" r="D1">
        <v>1444</v>
      </c>
    </row>
    <row customHeight="1" r="2" ht="12.75">
      <c t="s" s="71" r="A2">
        <v>1213</v>
      </c>
      <c t="s" s="71" r="B2">
        <v>1445</v>
      </c>
      <c t="s" s="71" r="C2">
        <v>1214</v>
      </c>
      <c t="s" s="71" r="D2">
        <v>1438</v>
      </c>
    </row>
    <row customHeight="1" r="3" ht="12.75">
      <c t="s" s="71" r="A3">
        <v>1143</v>
      </c>
      <c t="s" s="71" r="B3">
        <v>1446</v>
      </c>
      <c t="s" s="71" r="C3">
        <v>1144</v>
      </c>
      <c t="s" s="71" r="D3">
        <v>1436</v>
      </c>
    </row>
    <row customHeight="1" r="4" ht="12.75">
      <c t="s" s="71" r="A4">
        <v>1104</v>
      </c>
      <c t="s" s="71" r="B4">
        <v>1447</v>
      </c>
      <c t="s" s="71" r="C4">
        <v>1096</v>
      </c>
      <c t="s" s="71" r="D4">
        <v>1429</v>
      </c>
    </row>
    <row customHeight="1" r="5" ht="12.75">
      <c t="s" s="71" r="A5">
        <v>1118</v>
      </c>
      <c t="s" s="71" r="B5">
        <v>1448</v>
      </c>
      <c t="s" s="71" r="C5">
        <v>1119</v>
      </c>
      <c t="s" s="71" r="D5">
        <v>1422</v>
      </c>
    </row>
    <row customHeight="1" r="6" ht="12.75">
      <c t="s" s="71" r="A6">
        <v>1095</v>
      </c>
      <c t="s" s="71" r="B6">
        <v>1449</v>
      </c>
      <c t="s" s="71" r="C6">
        <v>1096</v>
      </c>
      <c t="s" s="71" r="D6">
        <v>1429</v>
      </c>
    </row>
    <row customHeight="1" r="7" ht="12.75">
      <c t="s" s="71" r="A7">
        <v>1169</v>
      </c>
      <c t="s" s="71" r="B7">
        <v>1450</v>
      </c>
      <c t="s" s="71" r="C7">
        <v>1096</v>
      </c>
      <c t="s" s="71" r="D7">
        <v>1429</v>
      </c>
    </row>
    <row customHeight="1" r="8" ht="12.75">
      <c t="s" s="71" r="A8">
        <v>1239</v>
      </c>
      <c t="s" s="71" r="B8">
        <v>1451</v>
      </c>
      <c t="s" s="71" r="C8">
        <v>1240</v>
      </c>
      <c t="s" s="71" r="D8">
        <v>1437</v>
      </c>
    </row>
    <row customHeight="1" r="9" ht="12.75">
      <c t="s" s="71" r="A9">
        <v>1107</v>
      </c>
      <c t="s" s="71" r="B9">
        <v>1452</v>
      </c>
      <c t="s" s="71" r="C9">
        <v>1108</v>
      </c>
      <c t="s" s="71" r="D9">
        <v>1439</v>
      </c>
    </row>
    <row customHeight="1" r="10" ht="12.75">
      <c t="s" s="71" r="A10">
        <v>1131</v>
      </c>
      <c t="s" s="71" r="B10">
        <v>1453</v>
      </c>
      <c t="s" s="71" r="C10">
        <v>1108</v>
      </c>
      <c t="s" s="71" r="D10">
        <v>1439</v>
      </c>
    </row>
    <row customHeight="1" r="11" ht="12.75">
      <c t="s" s="71" r="A11">
        <v>1321</v>
      </c>
      <c t="s" s="71" r="B11">
        <v>1454</v>
      </c>
      <c t="s" s="71" r="C11">
        <v>1108</v>
      </c>
      <c t="s" s="71" r="D11">
        <v>1439</v>
      </c>
    </row>
    <row customHeight="1" r="12" ht="12.75">
      <c t="s" s="71" r="A12">
        <v>1134</v>
      </c>
      <c t="s" s="71" r="B12">
        <v>1455</v>
      </c>
      <c t="s" s="71" r="C12">
        <v>1108</v>
      </c>
      <c t="s" s="71" r="D12">
        <v>1439</v>
      </c>
    </row>
    <row customHeight="1" r="13" ht="12.75">
      <c t="s" s="71" r="A13">
        <v>1228</v>
      </c>
      <c t="s" s="71" r="B13">
        <v>1456</v>
      </c>
      <c t="s" s="71" r="C13">
        <v>1229</v>
      </c>
      <c t="s" s="71" r="D13">
        <v>1435</v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17.29"/>
    <col min="2" customWidth="1" max="2" width="30.71"/>
    <col min="3" customWidth="1" max="3" width="8.71"/>
    <col min="4" customWidth="1" max="4" width="40.29"/>
    <col min="5" customWidth="1" max="5" width="20.0"/>
    <col min="6" customWidth="1" max="6" width="35.14"/>
    <col min="7" customWidth="1" max="7" width="20.71"/>
    <col min="8" customWidth="1" max="8" width="25.43"/>
    <col min="9" customWidth="1" max="9" width="30.43"/>
    <col min="10" customWidth="1" max="10" width="9.14"/>
    <col min="11" customWidth="1" max="11" width="13.86"/>
    <col min="12" customWidth="1" max="12" width="14.86"/>
  </cols>
  <sheetData>
    <row customHeight="1" s="36" customFormat="1" r="1" ht="13.5">
      <c t="s" s="10" r="A1">
        <v>788</v>
      </c>
      <c t="s" s="10" r="B1">
        <v>1457</v>
      </c>
      <c t="s" s="10" r="C1">
        <v>1458</v>
      </c>
      <c t="s" s="10" r="D1">
        <v>1459</v>
      </c>
      <c t="s" s="10" r="E1">
        <v>1460</v>
      </c>
      <c t="s" s="10" r="F1">
        <v>1461</v>
      </c>
      <c t="s" s="10" r="G1">
        <v>1462</v>
      </c>
      <c t="s" s="10" r="H1">
        <v>1463</v>
      </c>
      <c t="s" s="10" r="I1">
        <v>1464</v>
      </c>
      <c t="s" s="10" r="J1">
        <v>1465</v>
      </c>
      <c t="s" s="10" r="K1">
        <v>1466</v>
      </c>
      <c t="s" s="10" r="L1">
        <v>1467</v>
      </c>
      <c t="s" s="10" r="M1">
        <v>1468</v>
      </c>
    </row>
    <row customHeight="1" r="2" ht="13.5">
      <c t="s" s="71" r="A2">
        <v>889</v>
      </c>
      <c t="s" s="71" r="B2">
        <v>1469</v>
      </c>
      <c t="s" s="71" r="C2">
        <v>1470</v>
      </c>
      <c t="s" s="71" r="D2">
        <v>1471</v>
      </c>
      <c t="s" s="71" r="E2">
        <v>1472</v>
      </c>
      <c t="s" s="71" r="F2">
        <v>1473</v>
      </c>
      <c t="s" s="71" r="G2">
        <v>1474</v>
      </c>
      <c t="s" s="71" r="H2">
        <v>1475</v>
      </c>
      <c t="s" s="71" r="I2">
        <v>1476</v>
      </c>
      <c t="s" s="71" r="J2">
        <v>1374</v>
      </c>
      <c t="s" s="71" r="K2">
        <v>1477</v>
      </c>
      <c t="s" s="71" r="L2">
        <v>1095</v>
      </c>
      <c t="s" s="71" r="M2">
        <v>1478</v>
      </c>
    </row>
    <row customHeight="1" r="3" ht="13.5">
      <c t="s" s="71" r="A3">
        <v>894</v>
      </c>
      <c t="s" s="71" r="B3">
        <v>1469</v>
      </c>
      <c t="s" s="71" r="C3">
        <v>1470</v>
      </c>
      <c t="s" s="71" r="D3">
        <v>1479</v>
      </c>
      <c t="s" s="71" r="E3">
        <v>1104</v>
      </c>
      <c t="s" s="71" r="F3">
        <v>1480</v>
      </c>
      <c t="s" s="71" r="G3">
        <v>1104</v>
      </c>
      <c t="s" s="71" r="H3">
        <v>1481</v>
      </c>
      <c t="s" s="71" r="I3">
        <v>1482</v>
      </c>
      <c t="s" s="71" r="J3">
        <v>796</v>
      </c>
      <c t="s" s="71" r="K3">
        <v>1477</v>
      </c>
      <c t="s" s="71" r="L3">
        <v>1104</v>
      </c>
      <c t="s" s="71" r="M3">
        <v>1104</v>
      </c>
    </row>
    <row customHeight="1" r="4" ht="13.5">
      <c t="s" s="71" r="A4">
        <v>897</v>
      </c>
      <c t="s" s="71" r="B4">
        <v>1483</v>
      </c>
      <c t="s" s="71" r="C4">
        <v>1484</v>
      </c>
      <c t="s" s="71" r="D4">
        <v>1349</v>
      </c>
      <c t="s" s="71" r="E4">
        <v>1485</v>
      </c>
      <c t="s" s="71" r="F4">
        <v>1480</v>
      </c>
      <c t="s" s="71" r="G4">
        <v>1486</v>
      </c>
      <c t="s" s="71" r="H4">
        <v>1487</v>
      </c>
      <c t="s" s="71" r="I4">
        <v>1349</v>
      </c>
      <c t="s" s="71" r="J4">
        <v>1347</v>
      </c>
      <c t="s" s="71" r="K4">
        <v>1488</v>
      </c>
      <c t="s" s="71" r="L4">
        <v>1107</v>
      </c>
      <c t="s" s="71" r="M4">
        <v>1488</v>
      </c>
    </row>
    <row customHeight="1" r="5" ht="13.5">
      <c t="s" s="71" r="A5">
        <v>902</v>
      </c>
      <c t="s" s="71" r="B5">
        <v>1483</v>
      </c>
      <c t="s" s="71" r="C5">
        <v>1489</v>
      </c>
      <c t="s" s="71" r="D5">
        <v>1490</v>
      </c>
      <c t="s" s="71" r="E5">
        <v>1491</v>
      </c>
      <c t="s" s="71" r="F5">
        <v>1492</v>
      </c>
      <c t="s" s="71" r="G5">
        <v>1493</v>
      </c>
      <c t="s" s="71" r="H5">
        <v>1475</v>
      </c>
      <c t="s" s="71" r="I5">
        <v>1494</v>
      </c>
      <c t="s" s="71" r="J5">
        <v>1403</v>
      </c>
      <c t="s" s="71" r="K5">
        <v>1495</v>
      </c>
      <c t="s" s="71" r="L5">
        <v>1118</v>
      </c>
      <c t="s" s="71" r="M5">
        <v>1478</v>
      </c>
    </row>
    <row customHeight="1" r="6" ht="13.5">
      <c t="s" s="71" r="A6">
        <v>905</v>
      </c>
      <c t="s" s="71" r="B6">
        <v>1483</v>
      </c>
      <c t="s" s="71" r="C6">
        <v>1489</v>
      </c>
      <c t="s" s="71" r="D6">
        <v>1479</v>
      </c>
      <c t="s" s="71" r="E6">
        <v>1485</v>
      </c>
      <c t="s" s="71" r="F6">
        <v>1480</v>
      </c>
      <c t="s" s="71" r="G6">
        <v>1486</v>
      </c>
      <c t="s" s="71" r="H6">
        <v>1481</v>
      </c>
      <c t="s" s="71" r="I6">
        <v>1482</v>
      </c>
      <c t="s" s="71" r="J6">
        <v>796</v>
      </c>
      <c t="s" s="71" r="K6">
        <v>1488</v>
      </c>
      <c t="s" s="71" r="L6">
        <v>1107</v>
      </c>
      <c t="s" s="71" r="M6">
        <v>1488</v>
      </c>
    </row>
    <row customHeight="1" r="7" ht="13.5">
      <c t="s" s="71" r="A7">
        <v>908</v>
      </c>
      <c t="s" s="71" r="B7">
        <v>1496</v>
      </c>
      <c t="s" s="71" r="C7">
        <v>1497</v>
      </c>
      <c t="s" s="71" r="D7">
        <v>1349</v>
      </c>
      <c t="s" s="71" r="E7">
        <v>1485</v>
      </c>
      <c t="s" s="71" r="F7">
        <v>1480</v>
      </c>
      <c t="s" s="71" r="G7">
        <v>1486</v>
      </c>
      <c t="s" s="71" r="H7">
        <v>1487</v>
      </c>
      <c t="s" s="71" r="I7">
        <v>1349</v>
      </c>
      <c t="s" s="71" r="J7">
        <v>1347</v>
      </c>
      <c t="s" s="71" r="K7">
        <v>1488</v>
      </c>
      <c t="s" s="71" r="L7">
        <v>1107</v>
      </c>
      <c t="s" s="71" r="M7">
        <v>1488</v>
      </c>
    </row>
    <row customHeight="1" r="8" ht="13.5">
      <c t="s" s="71" r="A8">
        <v>913</v>
      </c>
      <c t="s" s="71" r="B8">
        <v>1496</v>
      </c>
      <c t="s" s="71" r="C8">
        <v>1498</v>
      </c>
      <c t="s" s="71" r="D8">
        <v>1499</v>
      </c>
      <c t="s" s="71" r="E8">
        <v>1485</v>
      </c>
      <c t="s" s="71" r="F8">
        <v>1480</v>
      </c>
      <c t="s" s="71" r="G8">
        <v>1486</v>
      </c>
      <c t="s" s="71" r="H8">
        <v>1487</v>
      </c>
      <c t="s" s="71" r="I8">
        <v>1499</v>
      </c>
      <c t="s" s="71" r="J8">
        <v>1500</v>
      </c>
      <c t="s" s="71" r="K8">
        <v>1488</v>
      </c>
      <c t="s" s="71" r="L8">
        <v>1107</v>
      </c>
      <c t="s" s="71" r="M8">
        <v>1488</v>
      </c>
    </row>
    <row customHeight="1" r="9" ht="13.5">
      <c t="s" s="71" r="A9">
        <v>916</v>
      </c>
      <c t="s" s="71" r="B9">
        <v>1496</v>
      </c>
      <c t="s" s="71" r="C9">
        <v>1498</v>
      </c>
      <c t="s" s="71" r="D9">
        <v>1490</v>
      </c>
      <c t="s" s="71" r="E9">
        <v>1491</v>
      </c>
      <c t="s" s="71" r="F9">
        <v>1492</v>
      </c>
      <c t="s" s="71" r="G9">
        <v>1493</v>
      </c>
      <c t="s" s="71" r="H9">
        <v>1475</v>
      </c>
      <c t="s" s="71" r="I9">
        <v>1494</v>
      </c>
      <c t="s" s="71" r="J9">
        <v>1403</v>
      </c>
      <c t="s" s="71" r="K9">
        <v>1495</v>
      </c>
      <c t="s" s="71" r="L9">
        <v>1118</v>
      </c>
      <c t="s" s="71" r="M9">
        <v>1478</v>
      </c>
    </row>
    <row customHeight="1" r="10" ht="13.5">
      <c t="s" s="71" r="A10">
        <v>1501</v>
      </c>
      <c t="s" s="71" r="B10">
        <v>1502</v>
      </c>
      <c s="71" r="C10"/>
      <c t="s" s="71" r="D10">
        <v>1503</v>
      </c>
      <c t="s" s="71" r="E10">
        <v>1143</v>
      </c>
      <c t="s" s="71" r="F10">
        <v>1480</v>
      </c>
      <c t="s" s="71" r="G10">
        <v>1143</v>
      </c>
      <c t="s" s="71" r="H10">
        <v>1480</v>
      </c>
      <c t="s" s="71" r="I10">
        <v>1503</v>
      </c>
      <c t="s" s="71" r="J10">
        <v>776</v>
      </c>
      <c t="s" s="71" r="K10">
        <v>1477</v>
      </c>
      <c t="s" s="71" r="L10">
        <v>1143</v>
      </c>
      <c t="s" s="71" r="M10">
        <v>1143</v>
      </c>
    </row>
    <row customHeight="1" r="11" ht="13.5">
      <c t="s" s="71" r="A11">
        <v>924</v>
      </c>
      <c t="s" s="71" r="B11">
        <v>1504</v>
      </c>
      <c t="s" s="71" r="C11">
        <v>1505</v>
      </c>
      <c t="s" s="71" r="D11">
        <v>1471</v>
      </c>
      <c t="s" s="71" r="E11">
        <v>1472</v>
      </c>
      <c t="s" s="71" r="F11">
        <v>1473</v>
      </c>
      <c t="s" s="71" r="G11">
        <v>1474</v>
      </c>
      <c t="s" s="71" r="H11">
        <v>1475</v>
      </c>
      <c t="s" s="71" r="I11">
        <v>1476</v>
      </c>
      <c t="s" s="71" r="J11">
        <v>1374</v>
      </c>
      <c t="s" s="71" r="K11">
        <v>1477</v>
      </c>
      <c t="s" s="71" r="L11">
        <v>1095</v>
      </c>
      <c t="s" s="71" r="M11">
        <v>1478</v>
      </c>
    </row>
    <row customHeight="1" r="12" ht="13.5">
      <c t="s" s="71" r="A12">
        <v>928</v>
      </c>
      <c t="s" s="71" r="B12">
        <v>1504</v>
      </c>
      <c t="s" s="71" r="C12">
        <v>1505</v>
      </c>
      <c t="s" s="71" r="D12">
        <v>1479</v>
      </c>
      <c t="s" s="71" r="E12">
        <v>1104</v>
      </c>
      <c t="s" s="71" r="F12">
        <v>1480</v>
      </c>
      <c t="s" s="71" r="G12">
        <v>1104</v>
      </c>
      <c t="s" s="71" r="H12">
        <v>1481</v>
      </c>
      <c t="s" s="71" r="I12">
        <v>1482</v>
      </c>
      <c t="s" s="71" r="J12">
        <v>796</v>
      </c>
      <c t="s" s="71" r="K12">
        <v>1477</v>
      </c>
      <c t="s" s="71" r="L12">
        <v>1104</v>
      </c>
      <c t="s" s="71" r="M12">
        <v>1104</v>
      </c>
    </row>
    <row customHeight="1" r="13" ht="13.5">
      <c t="s" s="71" r="A13">
        <v>930</v>
      </c>
      <c t="s" s="71" r="B13">
        <v>1506</v>
      </c>
      <c t="s" s="71" r="C13">
        <v>1507</v>
      </c>
      <c t="s" s="71" r="D13">
        <v>1471</v>
      </c>
      <c t="s" s="71" r="E13">
        <v>1491</v>
      </c>
      <c t="s" s="71" r="F13">
        <v>1508</v>
      </c>
      <c t="s" s="71" r="G13">
        <v>1493</v>
      </c>
      <c t="s" s="71" r="H13">
        <v>1475</v>
      </c>
      <c t="s" s="71" r="I13">
        <v>1509</v>
      </c>
      <c t="s" s="71" r="J13">
        <v>1364</v>
      </c>
      <c t="s" s="71" r="K13">
        <v>1510</v>
      </c>
      <c t="s" s="71" r="L13">
        <v>1118</v>
      </c>
      <c t="s" s="71" r="M13">
        <v>1478</v>
      </c>
    </row>
    <row customHeight="1" r="14" ht="13.5">
      <c t="s" s="71" r="A14">
        <v>934</v>
      </c>
      <c t="s" s="71" r="B14">
        <v>1506</v>
      </c>
      <c t="s" s="71" r="C14">
        <v>1507</v>
      </c>
      <c t="s" s="71" r="D14">
        <v>1479</v>
      </c>
      <c t="s" s="71" r="E14">
        <v>1104</v>
      </c>
      <c t="s" s="71" r="F14">
        <v>1480</v>
      </c>
      <c t="s" s="71" r="G14">
        <v>1104</v>
      </c>
      <c t="s" s="71" r="H14">
        <v>1481</v>
      </c>
      <c t="s" s="71" r="I14">
        <v>1482</v>
      </c>
      <c t="s" s="71" r="J14">
        <v>796</v>
      </c>
      <c t="s" s="71" r="K14">
        <v>1477</v>
      </c>
      <c t="s" s="71" r="L14">
        <v>1104</v>
      </c>
      <c t="s" s="71" r="M14">
        <v>1104</v>
      </c>
    </row>
    <row customHeight="1" r="15" ht="13.5">
      <c t="s" s="71" r="A15">
        <v>936</v>
      </c>
      <c t="s" s="71" r="B15">
        <v>1511</v>
      </c>
      <c t="s" s="71" r="C15">
        <v>1512</v>
      </c>
      <c t="s" s="71" r="D15">
        <v>1513</v>
      </c>
      <c t="s" s="71" r="E15">
        <v>1514</v>
      </c>
      <c t="s" s="71" r="F15">
        <v>1473</v>
      </c>
      <c t="s" s="71" r="G15">
        <v>1515</v>
      </c>
      <c t="s" s="71" r="H15">
        <v>1475</v>
      </c>
      <c t="s" s="71" r="I15">
        <v>1516</v>
      </c>
      <c t="s" s="71" r="J15">
        <v>1413</v>
      </c>
      <c t="s" s="71" r="K15">
        <v>1477</v>
      </c>
      <c t="s" s="71" r="L15">
        <v>1169</v>
      </c>
      <c t="s" s="71" r="M15">
        <v>1478</v>
      </c>
    </row>
    <row customHeight="1" r="16" ht="13.5">
      <c t="s" s="71" r="A16">
        <v>941</v>
      </c>
      <c t="s" s="71" r="B16">
        <v>1511</v>
      </c>
      <c t="s" s="71" r="C16">
        <v>1512</v>
      </c>
      <c t="s" s="71" r="D16">
        <v>1471</v>
      </c>
      <c t="s" s="71" r="E16">
        <v>1491</v>
      </c>
      <c t="s" s="71" r="F16">
        <v>1508</v>
      </c>
      <c t="s" s="71" r="G16">
        <v>1493</v>
      </c>
      <c t="s" s="71" r="H16">
        <v>1475</v>
      </c>
      <c t="s" s="71" r="I16">
        <v>1509</v>
      </c>
      <c t="s" s="71" r="J16">
        <v>1364</v>
      </c>
      <c t="s" s="71" r="K16">
        <v>1510</v>
      </c>
      <c t="s" s="71" r="L16">
        <v>1118</v>
      </c>
      <c t="s" s="71" r="M16">
        <v>1478</v>
      </c>
    </row>
    <row customHeight="1" r="17" ht="13.5">
      <c t="s" s="71" r="A17">
        <v>943</v>
      </c>
      <c t="s" s="71" r="B17">
        <v>1517</v>
      </c>
      <c t="s" s="71" r="C17">
        <v>1518</v>
      </c>
      <c t="s" s="71" r="D17">
        <v>1471</v>
      </c>
      <c t="s" s="71" r="E17">
        <v>1491</v>
      </c>
      <c t="s" s="71" r="F17">
        <v>1508</v>
      </c>
      <c t="s" s="71" r="G17">
        <v>1493</v>
      </c>
      <c t="s" s="71" r="H17">
        <v>1475</v>
      </c>
      <c t="s" s="71" r="I17">
        <v>1509</v>
      </c>
      <c t="s" s="71" r="J17">
        <v>1364</v>
      </c>
      <c t="s" s="71" r="K17">
        <v>1510</v>
      </c>
      <c t="s" s="71" r="L17">
        <v>1118</v>
      </c>
      <c t="s" s="71" r="M17">
        <v>1478</v>
      </c>
    </row>
    <row customHeight="1" r="18" ht="13.5">
      <c t="s" s="71" r="A18">
        <v>947</v>
      </c>
      <c t="s" s="71" r="B18">
        <v>831</v>
      </c>
      <c t="s" s="71" r="C18">
        <v>1518</v>
      </c>
      <c t="s" s="71" r="D18">
        <v>1479</v>
      </c>
      <c t="s" s="71" r="E18">
        <v>1104</v>
      </c>
      <c t="s" s="71" r="F18">
        <v>1480</v>
      </c>
      <c t="s" s="71" r="G18">
        <v>1104</v>
      </c>
      <c t="s" s="71" r="H18">
        <v>1481</v>
      </c>
      <c t="s" s="71" r="I18">
        <v>1482</v>
      </c>
      <c t="s" s="71" r="J18">
        <v>796</v>
      </c>
      <c t="s" s="71" r="K18">
        <v>1477</v>
      </c>
      <c t="s" s="71" r="L18">
        <v>1104</v>
      </c>
      <c t="s" s="71" r="M18">
        <v>1104</v>
      </c>
    </row>
    <row customHeight="1" r="19" ht="13.5">
      <c t="s" s="71" r="A19">
        <v>950</v>
      </c>
      <c t="s" s="71" r="B19">
        <v>1519</v>
      </c>
      <c t="s" s="71" r="C19">
        <v>1520</v>
      </c>
      <c t="s" s="71" r="D19">
        <v>1513</v>
      </c>
      <c t="s" s="71" r="E19">
        <v>1514</v>
      </c>
      <c t="s" s="71" r="F19">
        <v>1473</v>
      </c>
      <c t="s" s="71" r="G19">
        <v>1515</v>
      </c>
      <c t="s" s="71" r="H19">
        <v>1475</v>
      </c>
      <c t="s" s="71" r="I19">
        <v>1516</v>
      </c>
      <c t="s" s="71" r="J19">
        <v>1413</v>
      </c>
      <c t="s" s="71" r="K19">
        <v>1477</v>
      </c>
      <c t="s" s="71" r="L19">
        <v>1169</v>
      </c>
      <c t="s" s="71" r="M19">
        <v>1478</v>
      </c>
    </row>
    <row customHeight="1" r="20" ht="13.5">
      <c t="s" s="71" r="A20">
        <v>954</v>
      </c>
      <c t="s" s="71" r="B20">
        <v>1521</v>
      </c>
      <c t="s" s="71" r="C20">
        <v>1522</v>
      </c>
      <c t="s" s="71" r="D20">
        <v>1513</v>
      </c>
      <c t="s" s="71" r="E20">
        <v>1514</v>
      </c>
      <c t="s" s="71" r="F20">
        <v>1473</v>
      </c>
      <c t="s" s="71" r="G20">
        <v>1515</v>
      </c>
      <c t="s" s="71" r="H20">
        <v>1475</v>
      </c>
      <c t="s" s="71" r="I20">
        <v>1516</v>
      </c>
      <c t="s" s="71" r="J20">
        <v>1413</v>
      </c>
      <c t="s" s="71" r="K20">
        <v>1477</v>
      </c>
      <c t="s" s="71" r="L20">
        <v>1169</v>
      </c>
      <c t="s" s="71" r="M20">
        <v>1478</v>
      </c>
    </row>
    <row customHeight="1" r="21" ht="13.5">
      <c t="s" s="71" r="A21">
        <v>958</v>
      </c>
      <c t="s" s="71" r="B21">
        <v>1523</v>
      </c>
      <c t="s" s="71" r="C21">
        <v>1524</v>
      </c>
      <c t="s" s="71" r="D21">
        <v>1513</v>
      </c>
      <c t="s" s="71" r="E21">
        <v>1514</v>
      </c>
      <c t="s" s="71" r="F21">
        <v>1473</v>
      </c>
      <c t="s" s="71" r="G21">
        <v>1515</v>
      </c>
      <c t="s" s="71" r="H21">
        <v>1475</v>
      </c>
      <c t="s" s="71" r="I21">
        <v>1516</v>
      </c>
      <c t="s" s="71" r="J21">
        <v>1413</v>
      </c>
      <c t="s" s="71" r="K21">
        <v>1477</v>
      </c>
      <c t="s" s="71" r="L21">
        <v>1169</v>
      </c>
      <c t="s" s="71" r="M21">
        <v>1478</v>
      </c>
    </row>
    <row customHeight="1" r="22" ht="13.5">
      <c t="s" s="71" r="A22">
        <v>962</v>
      </c>
      <c t="s" s="71" r="B22">
        <v>1525</v>
      </c>
      <c t="s" s="71" r="C22">
        <v>1526</v>
      </c>
      <c t="s" s="71" r="D22">
        <v>1513</v>
      </c>
      <c t="s" s="71" r="E22">
        <v>1514</v>
      </c>
      <c t="s" s="71" r="F22">
        <v>1473</v>
      </c>
      <c t="s" s="71" r="G22">
        <v>1515</v>
      </c>
      <c t="s" s="71" r="H22">
        <v>1475</v>
      </c>
      <c t="s" s="71" r="I22">
        <v>1516</v>
      </c>
      <c t="s" s="71" r="J22">
        <v>1413</v>
      </c>
      <c t="s" s="71" r="K22">
        <v>1477</v>
      </c>
      <c t="s" s="71" r="L22">
        <v>1169</v>
      </c>
      <c t="s" s="71" r="M22">
        <v>1478</v>
      </c>
    </row>
    <row customHeight="1" r="23" ht="13.5">
      <c t="s" s="71" r="A23">
        <v>966</v>
      </c>
      <c t="s" s="71" r="B23">
        <v>835</v>
      </c>
      <c t="s" s="71" r="C23">
        <v>1524</v>
      </c>
      <c t="s" s="71" r="D23">
        <v>1471</v>
      </c>
      <c t="s" s="71" r="E23">
        <v>1491</v>
      </c>
      <c t="s" s="71" r="F23">
        <v>1508</v>
      </c>
      <c t="s" s="71" r="G23">
        <v>1493</v>
      </c>
      <c t="s" s="71" r="H23">
        <v>1475</v>
      </c>
      <c t="s" s="71" r="I23">
        <v>1509</v>
      </c>
      <c t="s" s="71" r="J23">
        <v>1364</v>
      </c>
      <c t="s" s="71" r="K23">
        <v>1510</v>
      </c>
      <c t="s" s="71" r="L23">
        <v>1118</v>
      </c>
      <c t="s" s="71" r="M23">
        <v>1478</v>
      </c>
    </row>
    <row customHeight="1" r="24" ht="13.5">
      <c t="s" s="71" r="A24">
        <v>970</v>
      </c>
      <c t="s" s="71" r="B24">
        <v>835</v>
      </c>
      <c t="s" s="71" r="C24">
        <v>1524</v>
      </c>
      <c t="s" s="71" r="D24">
        <v>1479</v>
      </c>
      <c t="s" s="71" r="E24">
        <v>1104</v>
      </c>
      <c t="s" s="71" r="F24">
        <v>1480</v>
      </c>
      <c t="s" s="71" r="G24">
        <v>1104</v>
      </c>
      <c t="s" s="71" r="H24">
        <v>1481</v>
      </c>
      <c t="s" s="71" r="I24">
        <v>1482</v>
      </c>
      <c t="s" s="71" r="J24">
        <v>796</v>
      </c>
      <c t="s" s="71" r="K24">
        <v>1477</v>
      </c>
      <c t="s" s="71" r="L24">
        <v>1104</v>
      </c>
      <c t="s" s="71" r="M24">
        <v>1104</v>
      </c>
    </row>
    <row customHeight="1" r="25" ht="13.5">
      <c t="s" s="71" r="A25">
        <v>972</v>
      </c>
      <c t="s" s="71" r="B25">
        <v>837</v>
      </c>
      <c t="s" s="71" r="C25">
        <v>1526</v>
      </c>
      <c t="s" s="71" r="D25">
        <v>1513</v>
      </c>
      <c t="s" s="71" r="E25">
        <v>1514</v>
      </c>
      <c t="s" s="71" r="F25">
        <v>1473</v>
      </c>
      <c t="s" s="71" r="G25">
        <v>1515</v>
      </c>
      <c t="s" s="71" r="H25">
        <v>1475</v>
      </c>
      <c t="s" s="71" r="I25">
        <v>1516</v>
      </c>
      <c t="s" s="71" r="J25">
        <v>1413</v>
      </c>
      <c t="s" s="71" r="K25">
        <v>1477</v>
      </c>
      <c t="s" s="71" r="L25">
        <v>1169</v>
      </c>
      <c t="s" s="71" r="M25">
        <v>1478</v>
      </c>
    </row>
    <row customHeight="1" r="26" ht="13.5">
      <c t="s" s="71" r="A26">
        <v>975</v>
      </c>
      <c t="s" s="71" r="B26">
        <v>837</v>
      </c>
      <c t="s" s="71" r="C26">
        <v>1526</v>
      </c>
      <c t="s" s="71" r="D26">
        <v>1471</v>
      </c>
      <c t="s" s="71" r="E26">
        <v>1491</v>
      </c>
      <c t="s" s="71" r="F26">
        <v>1508</v>
      </c>
      <c t="s" s="71" r="G26">
        <v>1493</v>
      </c>
      <c t="s" s="71" r="H26">
        <v>1475</v>
      </c>
      <c t="s" s="71" r="I26">
        <v>1509</v>
      </c>
      <c t="s" s="71" r="J26">
        <v>1364</v>
      </c>
      <c t="s" s="71" r="K26">
        <v>1510</v>
      </c>
      <c t="s" s="71" r="L26">
        <v>1118</v>
      </c>
      <c t="s" s="71" r="M26">
        <v>1478</v>
      </c>
    </row>
    <row customHeight="1" r="27" ht="13.5">
      <c t="s" s="71" r="A27">
        <v>1527</v>
      </c>
      <c t="s" s="71" r="B27">
        <v>1528</v>
      </c>
      <c s="71" r="C27"/>
      <c t="s" s="71" r="D27">
        <v>1346</v>
      </c>
      <c t="s" s="71" r="E27">
        <v>1213</v>
      </c>
      <c t="s" s="71" r="F27">
        <v>1480</v>
      </c>
      <c t="s" s="71" r="G27">
        <v>1213</v>
      </c>
      <c t="s" s="71" r="H27">
        <v>1480</v>
      </c>
      <c t="s" s="71" r="I27">
        <v>1346</v>
      </c>
      <c t="s" s="71" r="J27">
        <v>1344</v>
      </c>
      <c t="s" s="71" r="K27">
        <v>1477</v>
      </c>
      <c t="s" s="71" r="L27">
        <v>1213</v>
      </c>
      <c t="s" s="71" r="M27">
        <v>1213</v>
      </c>
    </row>
    <row customHeight="1" r="28" ht="13.5">
      <c t="s" s="71" r="A28">
        <v>1529</v>
      </c>
      <c t="s" s="71" r="B28">
        <v>1528</v>
      </c>
      <c s="71" r="C28"/>
      <c t="s" s="71" r="D28">
        <v>1503</v>
      </c>
      <c t="s" s="71" r="E28">
        <v>1143</v>
      </c>
      <c t="s" s="71" r="F28">
        <v>1480</v>
      </c>
      <c t="s" s="71" r="G28">
        <v>1143</v>
      </c>
      <c t="s" s="71" r="H28">
        <v>1480</v>
      </c>
      <c t="s" s="71" r="I28">
        <v>1503</v>
      </c>
      <c t="s" s="71" r="J28">
        <v>776</v>
      </c>
      <c t="s" s="71" r="K28">
        <v>1477</v>
      </c>
      <c t="s" s="71" r="L28">
        <v>1143</v>
      </c>
      <c t="s" s="71" r="M28">
        <v>1143</v>
      </c>
    </row>
    <row customHeight="1" r="29" ht="13.5">
      <c t="s" s="71" r="A29">
        <v>979</v>
      </c>
      <c t="s" s="71" r="B29">
        <v>1530</v>
      </c>
      <c t="s" s="71" r="C29">
        <v>1531</v>
      </c>
      <c t="s" s="71" r="D29">
        <v>1532</v>
      </c>
      <c t="s" s="71" r="E29">
        <v>1491</v>
      </c>
      <c t="s" s="71" r="F29">
        <v>1533</v>
      </c>
      <c t="s" s="71" r="G29">
        <v>1493</v>
      </c>
      <c t="s" s="71" r="H29">
        <v>1475</v>
      </c>
      <c t="s" s="71" r="I29">
        <v>1494</v>
      </c>
      <c t="s" s="71" r="J29">
        <v>1403</v>
      </c>
      <c t="s" s="71" r="K29">
        <v>1495</v>
      </c>
      <c t="s" s="71" r="L29">
        <v>1118</v>
      </c>
      <c t="s" s="71" r="M29">
        <v>1478</v>
      </c>
    </row>
    <row customHeight="1" r="30" ht="13.5">
      <c t="s" s="71" r="A30">
        <v>983</v>
      </c>
      <c t="s" s="71" r="B30">
        <v>1530</v>
      </c>
      <c t="s" s="71" r="C30">
        <v>1531</v>
      </c>
      <c t="s" s="71" r="D30">
        <v>1534</v>
      </c>
      <c t="s" s="71" r="E30">
        <v>1535</v>
      </c>
      <c t="s" s="71" r="F30">
        <v>1480</v>
      </c>
      <c t="s" s="71" r="G30">
        <v>1536</v>
      </c>
      <c t="s" s="71" r="H30">
        <v>1480</v>
      </c>
      <c t="s" s="71" r="I30">
        <v>1537</v>
      </c>
      <c t="s" s="71" r="J30">
        <v>81</v>
      </c>
      <c t="s" s="71" r="K30">
        <v>1477</v>
      </c>
      <c t="s" s="71" r="L30">
        <v>1228</v>
      </c>
      <c t="s" s="71" r="M30">
        <v>1535</v>
      </c>
    </row>
    <row customHeight="1" r="31" ht="13.5">
      <c t="s" s="71" r="A31">
        <v>986</v>
      </c>
      <c t="s" s="71" r="B31">
        <v>1530</v>
      </c>
      <c t="s" s="71" r="C31">
        <v>1531</v>
      </c>
      <c t="s" s="71" r="D31">
        <v>1538</v>
      </c>
      <c t="s" s="71" r="E31">
        <v>1539</v>
      </c>
      <c t="s" s="71" r="F31">
        <v>1540</v>
      </c>
      <c t="s" s="71" r="G31">
        <v>1536</v>
      </c>
      <c t="s" s="71" r="H31">
        <v>1480</v>
      </c>
      <c t="s" s="71" r="I31">
        <v>1541</v>
      </c>
      <c t="s" s="71" r="J31">
        <v>1357</v>
      </c>
      <c t="s" s="71" r="K31">
        <v>1477</v>
      </c>
      <c t="s" s="71" r="L31">
        <v>1228</v>
      </c>
      <c t="s" s="71" r="M31">
        <v>1542</v>
      </c>
    </row>
    <row customHeight="1" r="32" ht="13.5">
      <c t="s" s="71" r="A32">
        <v>990</v>
      </c>
      <c t="s" s="71" r="B32">
        <v>1530</v>
      </c>
      <c t="s" s="71" r="C32">
        <v>1531</v>
      </c>
      <c t="s" s="71" r="D32">
        <v>1538</v>
      </c>
      <c t="s" s="71" r="E32">
        <v>1539</v>
      </c>
      <c t="s" s="71" r="F32">
        <v>1540</v>
      </c>
      <c t="s" s="71" r="G32">
        <v>1536</v>
      </c>
      <c t="s" s="71" r="H32">
        <v>1480</v>
      </c>
      <c t="s" s="71" r="I32">
        <v>1541</v>
      </c>
      <c t="s" s="71" r="J32">
        <v>1357</v>
      </c>
      <c t="s" s="71" r="K32">
        <v>1477</v>
      </c>
      <c t="s" s="71" r="L32">
        <v>1228</v>
      </c>
      <c t="s" s="71" r="M32">
        <v>1542</v>
      </c>
    </row>
    <row customHeight="1" r="33" ht="13.5">
      <c t="s" s="71" r="A33">
        <v>1543</v>
      </c>
      <c t="s" s="71" r="B33">
        <v>1544</v>
      </c>
      <c s="71" r="C33"/>
      <c t="s" s="71" r="D33">
        <v>1545</v>
      </c>
      <c t="s" s="71" r="E33">
        <v>1239</v>
      </c>
      <c t="s" s="71" r="F33">
        <v>1480</v>
      </c>
      <c t="s" s="71" r="G33">
        <v>1239</v>
      </c>
      <c t="s" s="71" r="H33">
        <v>1480</v>
      </c>
      <c t="s" s="71" r="I33">
        <v>1545</v>
      </c>
      <c t="s" s="71" r="J33">
        <v>1546</v>
      </c>
      <c t="s" s="71" r="K33">
        <v>1477</v>
      </c>
      <c t="s" s="71" r="L33">
        <v>1239</v>
      </c>
      <c t="s" s="71" r="M33">
        <v>1239</v>
      </c>
    </row>
    <row customHeight="1" r="34" ht="13.5">
      <c t="s" s="71" r="A34">
        <v>996</v>
      </c>
      <c t="s" s="71" r="B34">
        <v>804</v>
      </c>
      <c t="s" s="71" r="C34">
        <v>1547</v>
      </c>
      <c t="s" s="71" r="D34">
        <v>1532</v>
      </c>
      <c t="s" s="71" r="E34">
        <v>1491</v>
      </c>
      <c t="s" s="71" r="F34">
        <v>1533</v>
      </c>
      <c t="s" s="71" r="G34">
        <v>1493</v>
      </c>
      <c t="s" s="71" r="H34">
        <v>1475</v>
      </c>
      <c t="s" s="71" r="I34">
        <v>1494</v>
      </c>
      <c t="s" s="71" r="J34">
        <v>1403</v>
      </c>
      <c t="s" s="71" r="K34">
        <v>1495</v>
      </c>
      <c t="s" s="71" r="L34">
        <v>1118</v>
      </c>
      <c t="s" s="71" r="M34">
        <v>1478</v>
      </c>
    </row>
    <row customHeight="1" r="35" ht="13.5">
      <c t="s" s="71" r="A35">
        <v>998</v>
      </c>
      <c t="s" s="71" r="B35">
        <v>804</v>
      </c>
      <c t="s" s="71" r="C35">
        <v>1547</v>
      </c>
      <c t="s" s="71" r="D35">
        <v>1534</v>
      </c>
      <c t="s" s="71" r="E35">
        <v>1535</v>
      </c>
      <c t="s" s="71" r="F35">
        <v>1480</v>
      </c>
      <c t="s" s="71" r="G35">
        <v>1536</v>
      </c>
      <c t="s" s="71" r="H35">
        <v>1480</v>
      </c>
      <c t="s" s="71" r="I35">
        <v>1537</v>
      </c>
      <c t="s" s="71" r="J35">
        <v>81</v>
      </c>
      <c t="s" s="71" r="K35">
        <v>1477</v>
      </c>
      <c t="s" s="71" r="L35">
        <v>1228</v>
      </c>
      <c t="s" s="71" r="M35">
        <v>1535</v>
      </c>
    </row>
    <row customHeight="1" r="36" ht="13.5">
      <c t="s" s="71" r="A36">
        <v>1000</v>
      </c>
      <c t="s" s="71" r="B36">
        <v>804</v>
      </c>
      <c t="s" s="71" r="C36">
        <v>1547</v>
      </c>
      <c t="s" s="71" r="D36">
        <v>1538</v>
      </c>
      <c t="s" s="71" r="E36">
        <v>1539</v>
      </c>
      <c t="s" s="71" r="F36">
        <v>1540</v>
      </c>
      <c t="s" s="71" r="G36">
        <v>1536</v>
      </c>
      <c t="s" s="71" r="H36">
        <v>1480</v>
      </c>
      <c t="s" s="71" r="I36">
        <v>1541</v>
      </c>
      <c t="s" s="71" r="J36">
        <v>1357</v>
      </c>
      <c t="s" s="71" r="K36">
        <v>1477</v>
      </c>
      <c t="s" s="71" r="L36">
        <v>1228</v>
      </c>
      <c t="s" s="71" r="M36">
        <v>1542</v>
      </c>
    </row>
    <row customHeight="1" r="37" ht="13.5">
      <c t="s" s="71" r="A37">
        <v>1002</v>
      </c>
      <c t="s" s="71" r="B37">
        <v>804</v>
      </c>
      <c t="s" s="71" r="C37">
        <v>1547</v>
      </c>
      <c t="s" s="71" r="D37">
        <v>1538</v>
      </c>
      <c t="s" s="71" r="E37">
        <v>1539</v>
      </c>
      <c t="s" s="71" r="F37">
        <v>1540</v>
      </c>
      <c t="s" s="71" r="G37">
        <v>1536</v>
      </c>
      <c t="s" s="71" r="H37">
        <v>1480</v>
      </c>
      <c t="s" s="71" r="I37">
        <v>1541</v>
      </c>
      <c t="s" s="71" r="J37">
        <v>1357</v>
      </c>
      <c t="s" s="71" r="K37">
        <v>1477</v>
      </c>
      <c t="s" s="71" r="L37">
        <v>1228</v>
      </c>
      <c t="s" s="71" r="M37">
        <v>1542</v>
      </c>
    </row>
    <row customHeight="1" r="38" ht="13.5">
      <c t="s" s="71" r="A38">
        <v>1548</v>
      </c>
      <c t="s" s="71" r="B38">
        <v>1549</v>
      </c>
      <c s="71" r="C38"/>
      <c t="s" s="71" r="D38">
        <v>1545</v>
      </c>
      <c t="s" s="71" r="E38">
        <v>1239</v>
      </c>
      <c t="s" s="71" r="F38">
        <v>1480</v>
      </c>
      <c t="s" s="71" r="G38">
        <v>1239</v>
      </c>
      <c t="s" s="71" r="H38">
        <v>1480</v>
      </c>
      <c t="s" s="71" r="I38">
        <v>1545</v>
      </c>
      <c t="s" s="71" r="J38">
        <v>1546</v>
      </c>
      <c t="s" s="71" r="K38">
        <v>1477</v>
      </c>
      <c t="s" s="71" r="L38">
        <v>1239</v>
      </c>
      <c t="s" s="71" r="M38">
        <v>1239</v>
      </c>
    </row>
    <row customHeight="1" r="39" ht="13.5">
      <c t="s" s="71" r="A39">
        <v>1006</v>
      </c>
      <c t="s" s="71" r="B39">
        <v>806</v>
      </c>
      <c t="s" s="71" r="C39">
        <v>1550</v>
      </c>
      <c t="s" s="71" r="D39">
        <v>1534</v>
      </c>
      <c t="s" s="71" r="E39">
        <v>1535</v>
      </c>
      <c t="s" s="71" r="F39">
        <v>1480</v>
      </c>
      <c t="s" s="71" r="G39">
        <v>1536</v>
      </c>
      <c t="s" s="71" r="H39">
        <v>1480</v>
      </c>
      <c t="s" s="71" r="I39">
        <v>1537</v>
      </c>
      <c t="s" s="71" r="J39">
        <v>81</v>
      </c>
      <c t="s" s="71" r="K39">
        <v>1477</v>
      </c>
      <c t="s" s="71" r="L39">
        <v>1228</v>
      </c>
      <c t="s" s="71" r="M39">
        <v>1535</v>
      </c>
    </row>
    <row customHeight="1" r="40" ht="13.5">
      <c t="s" s="71" r="A40">
        <v>1008</v>
      </c>
      <c t="s" s="71" r="B40">
        <v>806</v>
      </c>
      <c t="s" s="71" r="C40">
        <v>1550</v>
      </c>
      <c t="s" s="71" r="D40">
        <v>1538</v>
      </c>
      <c t="s" s="71" r="E40">
        <v>1539</v>
      </c>
      <c t="s" s="71" r="F40">
        <v>1540</v>
      </c>
      <c t="s" s="71" r="G40">
        <v>1536</v>
      </c>
      <c t="s" s="71" r="H40">
        <v>1480</v>
      </c>
      <c t="s" s="71" r="I40">
        <v>1541</v>
      </c>
      <c t="s" s="71" r="J40">
        <v>1357</v>
      </c>
      <c t="s" s="71" r="K40">
        <v>1477</v>
      </c>
      <c t="s" s="71" r="L40">
        <v>1228</v>
      </c>
      <c t="s" s="71" r="M40">
        <v>1542</v>
      </c>
    </row>
    <row customHeight="1" r="41" ht="13.5">
      <c t="s" s="71" r="A41">
        <v>1010</v>
      </c>
      <c t="s" s="71" r="B41">
        <v>806</v>
      </c>
      <c t="s" s="71" r="C41">
        <v>1550</v>
      </c>
      <c t="s" s="71" r="D41">
        <v>1538</v>
      </c>
      <c t="s" s="71" r="E41">
        <v>1539</v>
      </c>
      <c t="s" s="71" r="F41">
        <v>1540</v>
      </c>
      <c t="s" s="71" r="G41">
        <v>1536</v>
      </c>
      <c t="s" s="71" r="H41">
        <v>1480</v>
      </c>
      <c t="s" s="71" r="I41">
        <v>1541</v>
      </c>
      <c t="s" s="71" r="J41">
        <v>1357</v>
      </c>
      <c t="s" s="71" r="K41">
        <v>1477</v>
      </c>
      <c t="s" s="71" r="L41">
        <v>1228</v>
      </c>
      <c t="s" s="71" r="M41">
        <v>1542</v>
      </c>
    </row>
    <row customHeight="1" r="42" ht="13.5">
      <c t="s" s="71" r="A42">
        <v>1551</v>
      </c>
      <c t="s" s="71" r="B42">
        <v>1552</v>
      </c>
      <c s="71" r="C42"/>
      <c t="s" s="71" r="D42">
        <v>1545</v>
      </c>
      <c t="s" s="71" r="E42">
        <v>1239</v>
      </c>
      <c t="s" s="71" r="F42">
        <v>1480</v>
      </c>
      <c t="s" s="71" r="G42">
        <v>1239</v>
      </c>
      <c t="s" s="71" r="H42">
        <v>1480</v>
      </c>
      <c t="s" s="71" r="I42">
        <v>1545</v>
      </c>
      <c t="s" s="71" r="J42">
        <v>1546</v>
      </c>
      <c t="s" s="71" r="K42">
        <v>1477</v>
      </c>
      <c t="s" s="71" r="L42">
        <v>1239</v>
      </c>
      <c t="s" s="71" r="M42">
        <v>1239</v>
      </c>
    </row>
    <row customHeight="1" r="43" ht="13.5">
      <c t="s" s="71" r="A43">
        <v>1014</v>
      </c>
      <c t="s" s="71" r="B43">
        <v>809</v>
      </c>
      <c t="s" s="71" r="C43">
        <v>1553</v>
      </c>
      <c t="s" s="71" r="D43">
        <v>1532</v>
      </c>
      <c t="s" s="71" r="E43">
        <v>1491</v>
      </c>
      <c t="s" s="71" r="F43">
        <v>1533</v>
      </c>
      <c t="s" s="71" r="G43">
        <v>1493</v>
      </c>
      <c t="s" s="71" r="H43">
        <v>1475</v>
      </c>
      <c t="s" s="71" r="I43">
        <v>1494</v>
      </c>
      <c t="s" s="71" r="J43">
        <v>1403</v>
      </c>
      <c t="s" s="71" r="K43">
        <v>1495</v>
      </c>
      <c t="s" s="71" r="L43">
        <v>1118</v>
      </c>
      <c t="s" s="71" r="M43">
        <v>1478</v>
      </c>
    </row>
    <row customHeight="1" r="44" ht="13.5">
      <c t="s" s="71" r="A44">
        <v>1016</v>
      </c>
      <c t="s" s="71" r="B44">
        <v>809</v>
      </c>
      <c t="s" s="71" r="C44">
        <v>1553</v>
      </c>
      <c t="s" s="71" r="D44">
        <v>1534</v>
      </c>
      <c t="s" s="71" r="E44">
        <v>1535</v>
      </c>
      <c t="s" s="71" r="F44">
        <v>1554</v>
      </c>
      <c t="s" s="71" r="G44">
        <v>1536</v>
      </c>
      <c t="s" s="71" r="H44">
        <v>1480</v>
      </c>
      <c t="s" s="71" r="I44">
        <v>1537</v>
      </c>
      <c t="s" s="71" r="J44">
        <v>81</v>
      </c>
      <c t="s" s="71" r="K44">
        <v>1477</v>
      </c>
      <c t="s" s="71" r="L44">
        <v>1228</v>
      </c>
      <c t="s" s="71" r="M44">
        <v>1535</v>
      </c>
    </row>
    <row customHeight="1" r="45" ht="13.5">
      <c t="s" s="71" r="A45">
        <v>1018</v>
      </c>
      <c t="s" s="71" r="B45">
        <v>809</v>
      </c>
      <c t="s" s="71" r="C45">
        <v>1553</v>
      </c>
      <c t="s" s="71" r="D45">
        <v>1538</v>
      </c>
      <c t="s" s="71" r="E45">
        <v>1539</v>
      </c>
      <c t="s" s="71" r="F45">
        <v>1540</v>
      </c>
      <c t="s" s="71" r="G45">
        <v>1536</v>
      </c>
      <c t="s" s="71" r="H45">
        <v>1480</v>
      </c>
      <c t="s" s="71" r="I45">
        <v>1541</v>
      </c>
      <c t="s" s="71" r="J45">
        <v>1357</v>
      </c>
      <c t="s" s="71" r="K45">
        <v>1477</v>
      </c>
      <c t="s" s="71" r="L45">
        <v>1228</v>
      </c>
      <c t="s" s="71" r="M45">
        <v>1542</v>
      </c>
    </row>
    <row customHeight="1" r="46" ht="13.5">
      <c t="s" s="71" r="A46">
        <v>1020</v>
      </c>
      <c t="s" s="71" r="B46">
        <v>809</v>
      </c>
      <c t="s" s="71" r="C46">
        <v>1553</v>
      </c>
      <c t="s" s="71" r="D46">
        <v>1538</v>
      </c>
      <c t="s" s="71" r="E46">
        <v>1539</v>
      </c>
      <c t="s" s="71" r="F46">
        <v>1540</v>
      </c>
      <c t="s" s="71" r="G46">
        <v>1536</v>
      </c>
      <c t="s" s="71" r="H46">
        <v>1480</v>
      </c>
      <c t="s" s="71" r="I46">
        <v>1541</v>
      </c>
      <c t="s" s="71" r="J46">
        <v>1357</v>
      </c>
      <c t="s" s="71" r="K46">
        <v>1477</v>
      </c>
      <c t="s" s="71" r="L46">
        <v>1228</v>
      </c>
      <c t="s" s="71" r="M46">
        <v>1542</v>
      </c>
    </row>
    <row customHeight="1" r="47" ht="13.5">
      <c t="s" s="71" r="A47">
        <v>1555</v>
      </c>
      <c t="s" s="71" r="B47">
        <v>1556</v>
      </c>
      <c s="71" r="C47"/>
      <c t="s" s="71" r="D47">
        <v>1545</v>
      </c>
      <c t="s" s="71" r="E47">
        <v>1239</v>
      </c>
      <c t="s" s="71" r="F47">
        <v>1480</v>
      </c>
      <c t="s" s="71" r="G47">
        <v>1239</v>
      </c>
      <c t="s" s="71" r="H47">
        <v>1480</v>
      </c>
      <c t="s" s="71" r="I47">
        <v>1545</v>
      </c>
      <c t="s" s="71" r="J47">
        <v>1546</v>
      </c>
      <c t="s" s="71" r="K47">
        <v>1477</v>
      </c>
      <c t="s" s="71" r="L47">
        <v>1239</v>
      </c>
      <c t="s" s="71" r="M47">
        <v>1239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2" customWidth="1" max="12" style="26" width="8.86"/>
    <col min="13" customWidth="1" max="13" width="8.86"/>
    <col min="14" customWidth="1" max="14" width="12.29"/>
    <col min="15" customWidth="1" max="15" width="33.0"/>
  </cols>
  <sheetData>
    <row customHeight="1" s="73" customFormat="1" r="1" ht="12.75">
      <c t="s" s="10" r="A1">
        <v>572</v>
      </c>
      <c t="s" s="60" r="B1">
        <v>573</v>
      </c>
      <c t="s" s="60" r="C1">
        <v>574</v>
      </c>
      <c t="s" s="60" r="D1">
        <v>575</v>
      </c>
      <c t="s" s="60" r="E1">
        <v>576</v>
      </c>
      <c t="s" s="60" r="F1">
        <v>577</v>
      </c>
      <c t="s" s="60" r="G1">
        <v>578</v>
      </c>
      <c t="s" s="60" r="H1">
        <v>112</v>
      </c>
      <c t="s" s="60" r="I1">
        <v>72</v>
      </c>
      <c t="s" s="60" r="J1">
        <v>48</v>
      </c>
      <c t="s" s="60" r="K1">
        <v>579</v>
      </c>
      <c t="s" s="42" r="L1">
        <v>580</v>
      </c>
      <c t="s" s="42" r="M1">
        <v>581</v>
      </c>
      <c t="s" s="42" r="N1">
        <v>582</v>
      </c>
      <c t="s" s="27" r="O1">
        <v>583</v>
      </c>
    </row>
    <row customHeight="1" r="2" ht="12.75">
      <c t="s" s="71" r="A2">
        <v>61</v>
      </c>
      <c t="s" s="66" r="B2">
        <v>584</v>
      </c>
      <c s="78" r="C2"/>
      <c t="b" s="78" r="D2">
        <v>0</v>
      </c>
      <c s="78" r="E2"/>
      <c s="78" r="F2"/>
      <c s="78" r="G2"/>
      <c s="78" r="H2"/>
      <c s="78" r="I2"/>
      <c s="78" r="J2"/>
      <c t="s" s="78" r="K2">
        <v>585</v>
      </c>
      <c s="51" r="L2"/>
      <c s="47" r="M2"/>
      <c s="71" r="N2"/>
    </row>
    <row customHeight="1" r="3" ht="12.75">
      <c t="s" s="71" r="A3">
        <v>586</v>
      </c>
      <c t="s" s="66" r="B3">
        <v>587</v>
      </c>
      <c s="78" r="C3"/>
      <c s="78" r="D3"/>
      <c s="78" r="E3"/>
      <c s="78" r="F3"/>
      <c s="78" r="G3"/>
      <c t="b" s="78" r="H3">
        <v>0</v>
      </c>
      <c s="78" r="I3"/>
      <c s="78" r="J3"/>
      <c t="s" s="78" r="K3">
        <v>585</v>
      </c>
      <c s="51" r="L3"/>
      <c s="47" r="M3"/>
      <c s="71" r="N3"/>
    </row>
    <row customHeight="1" r="4" ht="12.75">
      <c t="s" s="71" r="A4">
        <v>73</v>
      </c>
      <c t="s" s="66" r="B4">
        <v>588</v>
      </c>
      <c s="78" r="C4"/>
      <c s="78" r="D4"/>
      <c s="78" r="E4"/>
      <c s="78" r="F4"/>
      <c s="78" r="G4"/>
      <c s="78" r="H4"/>
      <c t="b" s="78" r="I4">
        <v>1</v>
      </c>
      <c s="78" r="J4"/>
      <c s="78" r="K4"/>
      <c s="51" r="L4"/>
      <c s="47" r="M4"/>
      <c s="71" r="N4"/>
    </row>
    <row customHeight="1" r="5" ht="12.75">
      <c t="s" s="71" r="A5">
        <v>589</v>
      </c>
      <c t="s" s="66" r="B5">
        <v>590</v>
      </c>
      <c s="78" r="C5"/>
      <c s="78" r="D5"/>
      <c s="78" r="E5"/>
      <c s="78" r="F5"/>
      <c s="78" r="G5"/>
      <c s="78" r="H5"/>
      <c t="b" s="78" r="I5">
        <v>0</v>
      </c>
      <c s="78" r="J5"/>
      <c t="s" s="78" r="K5">
        <v>585</v>
      </c>
      <c s="51" r="L5"/>
      <c s="47" r="M5"/>
      <c s="71" r="N5"/>
    </row>
    <row customHeight="1" r="6" ht="12.75">
      <c t="s" s="71" r="A6">
        <v>591</v>
      </c>
      <c t="s" s="66" r="B6">
        <v>592</v>
      </c>
      <c s="78" r="C6"/>
      <c s="78" r="D6"/>
      <c s="78" r="E6"/>
      <c s="78" r="F6"/>
      <c s="78" r="G6"/>
      <c s="78" r="H6"/>
      <c s="78" r="I6"/>
      <c t="b" s="78" r="J6">
        <v>0</v>
      </c>
      <c t="s" s="78" r="K6">
        <v>585</v>
      </c>
      <c s="51" r="L6"/>
      <c s="47" r="M6"/>
      <c s="71" r="N6"/>
    </row>
    <row customHeight="1" r="7" ht="12.75">
      <c t="s" s="71" r="A7">
        <v>96</v>
      </c>
      <c t="s" s="66" r="B7">
        <v>593</v>
      </c>
      <c s="78" r="C7"/>
      <c s="78" r="D7"/>
      <c s="78" r="E7"/>
      <c s="78" r="F7"/>
      <c s="78" r="G7"/>
      <c s="78" r="H7"/>
      <c t="b" s="78" r="I7">
        <v>0</v>
      </c>
      <c s="78" r="J7"/>
      <c t="s" s="78" r="K7">
        <v>585</v>
      </c>
      <c s="51" r="L7"/>
      <c s="47" r="M7"/>
      <c s="71" r="N7"/>
    </row>
    <row customHeight="1" r="8" ht="12.75">
      <c t="s" s="71" r="A8">
        <v>594</v>
      </c>
      <c t="s" s="66" r="B8">
        <v>595</v>
      </c>
      <c s="78" r="C8"/>
      <c s="78" r="D8"/>
      <c s="78" r="E8"/>
      <c s="78" r="F8"/>
      <c s="78" r="G8"/>
      <c s="78" r="H8"/>
      <c s="78" r="I8"/>
      <c t="b" s="78" r="J8">
        <v>0</v>
      </c>
      <c t="s" s="78" r="K8">
        <v>585</v>
      </c>
      <c s="51" r="L8"/>
      <c s="47" r="M8"/>
      <c s="71" r="N8"/>
    </row>
    <row customHeight="1" r="9" ht="12.75">
      <c t="s" s="71" r="A9">
        <v>104</v>
      </c>
      <c t="s" s="66" r="B9">
        <v>596</v>
      </c>
      <c s="78" r="C9"/>
      <c s="78" r="D9"/>
      <c s="78" r="E9"/>
      <c s="78" r="F9"/>
      <c s="78" r="G9"/>
      <c s="78" r="H9"/>
      <c t="b" s="78" r="I9">
        <v>0</v>
      </c>
      <c s="78" r="J9"/>
      <c t="s" s="78" r="K9">
        <v>585</v>
      </c>
      <c s="51" r="L9"/>
      <c s="47" r="M9"/>
      <c s="71" r="N9"/>
    </row>
    <row customHeight="1" r="10" ht="12.75">
      <c t="s" s="71" r="A10">
        <v>113</v>
      </c>
      <c t="s" s="66" r="B10">
        <v>597</v>
      </c>
      <c s="78" r="C10"/>
      <c s="78" r="D10"/>
      <c s="78" r="E10"/>
      <c s="78" r="F10"/>
      <c t="b" s="78" r="G10">
        <v>0</v>
      </c>
      <c s="78" r="H10"/>
      <c s="78" r="I10"/>
      <c s="78" r="J10"/>
      <c t="s" s="78" r="K10">
        <v>585</v>
      </c>
      <c s="51" r="L10"/>
      <c s="47" r="M10"/>
      <c s="71" r="N10"/>
    </row>
    <row customHeight="1" r="11" ht="12.75">
      <c t="s" s="71" r="A11">
        <v>129</v>
      </c>
      <c t="s" s="66" r="B11">
        <v>598</v>
      </c>
      <c s="78" r="C11"/>
      <c s="78" r="D11"/>
      <c t="b" s="78" r="E11">
        <v>0</v>
      </c>
      <c s="78" r="F11"/>
      <c s="78" r="G11"/>
      <c s="78" r="H11"/>
      <c s="78" r="I11"/>
      <c s="78" r="J11"/>
      <c t="s" s="78" r="K11">
        <v>599</v>
      </c>
      <c s="51" r="L11"/>
      <c s="47" r="M11"/>
      <c s="71" r="N11"/>
      <c t="s" r="O11">
        <v>600</v>
      </c>
    </row>
    <row customHeight="1" r="12" ht="12.75">
      <c t="s" s="71" r="A12">
        <v>601</v>
      </c>
      <c t="s" s="66" r="B12">
        <v>602</v>
      </c>
      <c s="78" r="C12"/>
      <c s="78" r="D12"/>
      <c t="b" s="78" r="E12">
        <v>0</v>
      </c>
      <c s="78" r="F12"/>
      <c s="78" r="G12"/>
      <c s="78" r="H12"/>
      <c s="78" r="I12"/>
      <c s="78" r="J12"/>
      <c t="s" s="78" r="K12">
        <v>599</v>
      </c>
      <c s="51" r="L12"/>
      <c s="47" r="M12"/>
      <c t="s" s="71" r="N12">
        <v>129</v>
      </c>
      <c t="s" r="O12">
        <v>603</v>
      </c>
    </row>
    <row customHeight="1" r="13" ht="12.75">
      <c t="s" s="71" r="A13">
        <v>604</v>
      </c>
      <c t="s" s="66" r="B13">
        <v>605</v>
      </c>
      <c s="78" r="C13"/>
      <c s="78" r="D13"/>
      <c t="b" s="78" r="E13">
        <v>0</v>
      </c>
      <c s="78" r="F13"/>
      <c s="78" r="G13"/>
      <c s="78" r="H13"/>
      <c s="78" r="I13"/>
      <c s="78" r="J13"/>
      <c t="s" s="78" r="K13">
        <v>599</v>
      </c>
      <c s="51" r="L13"/>
      <c s="47" r="M13"/>
      <c t="s" s="71" r="N13">
        <v>129</v>
      </c>
      <c t="s" r="O13">
        <v>606</v>
      </c>
    </row>
    <row customHeight="1" r="14" ht="12.75">
      <c t="s" s="71" r="A14">
        <v>607</v>
      </c>
      <c t="s" s="66" r="B14">
        <v>608</v>
      </c>
      <c s="78" r="C14"/>
      <c s="78" r="D14"/>
      <c t="b" s="78" r="E14">
        <v>0</v>
      </c>
      <c s="78" r="F14"/>
      <c s="78" r="G14"/>
      <c s="78" r="H14"/>
      <c s="78" r="I14"/>
      <c s="78" r="J14"/>
      <c t="s" s="78" r="K14">
        <v>599</v>
      </c>
      <c s="51" r="L14"/>
      <c s="47" r="M14"/>
      <c t="s" s="71" r="N14">
        <v>129</v>
      </c>
      <c t="s" r="O14">
        <v>609</v>
      </c>
    </row>
    <row customHeight="1" r="15" ht="12.75">
      <c t="s" s="71" r="A15">
        <v>610</v>
      </c>
      <c t="s" s="66" r="B15">
        <v>611</v>
      </c>
      <c s="78" r="C15"/>
      <c s="78" r="D15"/>
      <c t="b" s="78" r="E15">
        <v>0</v>
      </c>
      <c s="78" r="F15"/>
      <c s="78" r="G15"/>
      <c s="78" r="H15"/>
      <c s="78" r="I15"/>
      <c s="78" r="J15"/>
      <c t="s" s="78" r="K15">
        <v>599</v>
      </c>
      <c s="51" r="L15"/>
      <c s="47" r="M15"/>
      <c t="s" s="71" r="N15">
        <v>129</v>
      </c>
      <c t="s" r="O15">
        <v>612</v>
      </c>
    </row>
    <row customHeight="1" r="16" ht="12.75">
      <c t="s" s="71" r="A16">
        <v>137</v>
      </c>
      <c t="s" s="66" r="B16">
        <v>613</v>
      </c>
      <c s="78" r="C16"/>
      <c s="78" r="D16"/>
      <c s="78" r="E16"/>
      <c s="78" r="F16"/>
      <c s="78" r="G16"/>
      <c s="78" r="H16"/>
      <c s="78" r="I16"/>
      <c t="b" s="78" r="J16">
        <v>0</v>
      </c>
      <c t="s" s="78" r="K16">
        <v>614</v>
      </c>
      <c s="51" r="L16"/>
      <c s="47" r="M16"/>
      <c s="71" r="N16"/>
    </row>
    <row customHeight="1" r="17" ht="12.75">
      <c t="s" s="71" r="A17">
        <v>142</v>
      </c>
      <c t="s" s="66" r="B17">
        <v>615</v>
      </c>
      <c s="78" r="C17"/>
      <c s="78" r="D17"/>
      <c t="b" s="78" r="E17">
        <v>0</v>
      </c>
      <c s="78" r="F17"/>
      <c s="78" r="G17"/>
      <c s="78" r="H17"/>
      <c s="78" r="I17"/>
      <c s="78" r="J17"/>
      <c t="s" s="78" r="K17">
        <v>614</v>
      </c>
      <c s="51" r="L17"/>
      <c s="47" r="M17"/>
      <c s="71" r="N17"/>
    </row>
    <row customHeight="1" r="18" ht="12.75">
      <c t="s" s="71" r="A18">
        <v>616</v>
      </c>
      <c t="s" s="66" r="B18">
        <v>617</v>
      </c>
      <c s="78" r="C18"/>
      <c s="78" r="D18"/>
      <c s="78" r="E18"/>
      <c s="78" r="F18"/>
      <c s="78" r="G18"/>
      <c s="78" r="H18"/>
      <c t="b" s="78" r="I18">
        <v>0</v>
      </c>
      <c s="78" r="J18"/>
      <c s="78" r="K18"/>
      <c s="51" r="L18"/>
      <c s="47" r="M18"/>
      <c s="71" r="N18"/>
    </row>
    <row customHeight="1" r="19" ht="12.75">
      <c t="s" s="71" r="A19">
        <v>147</v>
      </c>
      <c t="s" s="66" r="B19">
        <v>143</v>
      </c>
      <c s="78" r="C19"/>
      <c s="78" r="D19"/>
      <c t="b" s="78" r="E19">
        <v>0</v>
      </c>
      <c s="78" r="F19"/>
      <c s="78" r="G19"/>
      <c s="78" r="H19"/>
      <c s="78" r="I19"/>
      <c s="78" r="J19"/>
      <c t="s" s="78" r="K19">
        <v>614</v>
      </c>
      <c s="51" r="L19"/>
      <c s="47" r="M19"/>
      <c s="71" r="N19"/>
    </row>
    <row customHeight="1" r="20" ht="12.75">
      <c t="s" s="71" r="A20">
        <v>159</v>
      </c>
      <c t="s" s="66" r="B20">
        <v>618</v>
      </c>
      <c s="78" r="C20"/>
      <c s="78" r="D20"/>
      <c s="78" r="E20"/>
      <c s="78" r="F20"/>
      <c t="b" s="78" r="G20">
        <v>1</v>
      </c>
      <c s="78" r="H20"/>
      <c s="78" r="I20"/>
      <c s="78" r="J20"/>
      <c s="78" r="K20"/>
      <c t="s" s="51" r="L20">
        <v>60</v>
      </c>
      <c t="s" s="47" r="M20">
        <v>60</v>
      </c>
      <c s="71" r="N20"/>
    </row>
    <row customHeight="1" r="21" ht="12.75">
      <c t="s" s="71" r="A21">
        <v>169</v>
      </c>
      <c t="s" s="66" r="B21">
        <v>619</v>
      </c>
      <c s="78" r="C21"/>
      <c s="78" r="D21"/>
      <c s="78" r="E21"/>
      <c s="78" r="F21"/>
      <c s="78" r="G21"/>
      <c s="78" r="H21"/>
      <c t="b" s="78" r="I21">
        <v>0</v>
      </c>
      <c s="78" r="J21"/>
      <c t="s" s="78" r="K21">
        <v>620</v>
      </c>
      <c s="51" r="L21"/>
      <c t="s" s="47" r="M21">
        <v>60</v>
      </c>
      <c s="71" r="N21"/>
    </row>
    <row customHeight="1" r="22" ht="12.75">
      <c t="s" s="71" r="A22">
        <v>173</v>
      </c>
      <c t="s" s="66" r="B22">
        <v>621</v>
      </c>
      <c s="78" r="C22"/>
      <c t="b" s="78" r="D22">
        <v>0</v>
      </c>
      <c s="78" r="E22"/>
      <c s="78" r="F22"/>
      <c s="78" r="G22"/>
      <c s="78" r="H22"/>
      <c s="78" r="I22"/>
      <c s="78" r="J22"/>
      <c t="s" s="78" r="K22">
        <v>620</v>
      </c>
      <c s="51" r="L22"/>
      <c s="47" r="M22"/>
      <c s="71" r="N22"/>
    </row>
    <row customHeight="1" r="23" ht="12.75">
      <c t="s" s="71" r="A23">
        <v>197</v>
      </c>
      <c t="s" s="66" r="B23">
        <v>622</v>
      </c>
      <c s="78" r="C23"/>
      <c s="78" r="D23"/>
      <c s="78" r="E23"/>
      <c s="78" r="F23"/>
      <c s="78" r="G23"/>
      <c s="78" r="H23"/>
      <c t="b" s="78" r="I23">
        <v>0</v>
      </c>
      <c s="78" r="J23"/>
      <c t="s" s="78" r="K23">
        <v>623</v>
      </c>
      <c s="51" r="L23"/>
      <c s="47" r="M23"/>
      <c s="71" r="N23"/>
    </row>
    <row customHeight="1" r="24" ht="12.75">
      <c t="s" s="71" r="A24">
        <v>207</v>
      </c>
      <c t="s" s="66" r="B24">
        <v>624</v>
      </c>
      <c s="78" r="C24"/>
      <c s="78" r="D24"/>
      <c s="78" r="E24"/>
      <c s="78" r="F24"/>
      <c s="78" r="G24"/>
      <c s="78" r="H24"/>
      <c t="b" s="78" r="I24">
        <v>0</v>
      </c>
      <c s="78" r="J24"/>
      <c t="s" s="78" r="K24">
        <v>620</v>
      </c>
      <c s="51" r="L24"/>
      <c s="47" r="M24"/>
      <c s="71" r="N24"/>
    </row>
    <row customHeight="1" r="25" ht="12.75">
      <c t="s" s="71" r="A25">
        <v>213</v>
      </c>
      <c t="s" s="66" r="B25">
        <v>209</v>
      </c>
      <c s="78" r="C25"/>
      <c s="78" r="D25"/>
      <c s="78" r="E25"/>
      <c s="78" r="F25"/>
      <c s="78" r="G25"/>
      <c s="78" r="H25"/>
      <c t="b" s="78" r="I25">
        <v>0</v>
      </c>
      <c s="78" r="J25"/>
      <c t="s" s="78" r="K25">
        <v>620</v>
      </c>
      <c s="51" r="L25"/>
      <c s="47" r="M25"/>
      <c s="71" r="N25"/>
    </row>
    <row customHeight="1" r="26" ht="12.75">
      <c t="s" s="71" r="A26">
        <v>215</v>
      </c>
      <c s="51" r="L26"/>
      <c s="47" r="M26"/>
      <c s="71" r="N26"/>
    </row>
    <row customHeight="1" r="27" ht="12.75">
      <c t="s" s="71" r="A27">
        <v>625</v>
      </c>
      <c t="s" s="66" r="B27">
        <v>626</v>
      </c>
      <c s="78" r="C27"/>
      <c s="78" r="D27"/>
      <c s="78" r="E27"/>
      <c s="78" r="F27"/>
      <c s="78" r="G27"/>
      <c s="78" r="H27"/>
      <c t="b" s="78" r="I27">
        <v>0</v>
      </c>
      <c s="78" r="J27"/>
      <c t="s" s="78" r="K27">
        <v>627</v>
      </c>
      <c s="51" r="L27"/>
      <c s="47" r="M27"/>
      <c s="71" r="N27"/>
    </row>
    <row customHeight="1" r="28" ht="12.75">
      <c t="s" s="71" r="A28">
        <v>628</v>
      </c>
      <c t="s" s="66" r="B28">
        <v>628</v>
      </c>
      <c s="78" r="C28"/>
      <c s="78" r="D28"/>
      <c t="b" s="78" r="E28">
        <v>0</v>
      </c>
      <c s="78" r="F28"/>
      <c s="78" r="G28"/>
      <c s="78" r="H28"/>
      <c s="78" r="I28"/>
      <c s="78" r="J28"/>
      <c t="s" s="78" r="K28">
        <v>629</v>
      </c>
      <c s="51" r="L28"/>
      <c s="47" r="M28"/>
      <c s="71" r="N28"/>
      <c t="s" r="O28">
        <v>630</v>
      </c>
    </row>
    <row customHeight="1" r="29" ht="12.75">
      <c t="s" s="71" r="A29">
        <v>236</v>
      </c>
      <c t="s" s="66" r="B29">
        <v>631</v>
      </c>
      <c s="78" r="C29"/>
      <c s="78" r="D29"/>
      <c s="78" r="E29"/>
      <c s="78" r="F29"/>
      <c s="78" r="G29"/>
      <c s="78" r="H29"/>
      <c t="b" s="78" r="I29">
        <v>0</v>
      </c>
      <c s="78" r="J29"/>
      <c s="78" r="K29"/>
      <c s="51" r="L29"/>
      <c s="47" r="M29"/>
      <c s="71" r="N29"/>
    </row>
    <row customHeight="1" r="30" ht="12.75">
      <c t="s" s="71" r="A30">
        <v>632</v>
      </c>
      <c t="s" s="66" r="B30">
        <v>633</v>
      </c>
      <c s="78" r="C30"/>
      <c s="78" r="D30"/>
      <c s="78" r="E30"/>
      <c s="78" r="F30"/>
      <c s="78" r="G30"/>
      <c s="78" r="H30"/>
      <c t="b" s="78" r="I30">
        <v>0</v>
      </c>
      <c s="78" r="J30"/>
      <c s="78" r="K30"/>
      <c s="51" r="L30"/>
      <c s="47" r="M30"/>
      <c s="71" r="N30"/>
    </row>
    <row customHeight="1" r="31" ht="12.75">
      <c t="s" s="71" r="A31">
        <v>242</v>
      </c>
      <c s="51" r="L31"/>
      <c s="47" r="M31"/>
      <c s="71" r="N31"/>
    </row>
    <row customHeight="1" r="32" ht="12.75">
      <c t="s" s="71" r="A32">
        <v>253</v>
      </c>
      <c t="s" s="66" r="B32">
        <v>634</v>
      </c>
      <c s="78" r="C32"/>
      <c s="78" r="D32"/>
      <c s="78" r="E32"/>
      <c s="78" r="F32"/>
      <c t="b" s="78" r="G32">
        <v>0</v>
      </c>
      <c s="78" r="H32"/>
      <c s="78" r="I32"/>
      <c s="78" r="J32"/>
      <c t="s" s="78" r="K32">
        <v>635</v>
      </c>
      <c s="51" r="L32"/>
      <c s="47" r="M32"/>
      <c s="71" r="N32"/>
    </row>
    <row customHeight="1" r="33" ht="12.75">
      <c t="s" s="71" r="A33">
        <v>266</v>
      </c>
      <c t="s" s="66" r="B33">
        <v>636</v>
      </c>
      <c s="78" r="C33"/>
      <c s="78" r="D33"/>
      <c s="78" r="E33"/>
      <c s="78" r="F33"/>
      <c s="78" r="G33"/>
      <c t="b" s="78" r="H33">
        <v>0</v>
      </c>
      <c s="78" r="I33"/>
      <c s="78" r="J33"/>
      <c t="s" s="78" r="K33">
        <v>637</v>
      </c>
      <c s="51" r="L33"/>
      <c s="47" r="M33"/>
      <c s="71" r="N33"/>
    </row>
    <row customHeight="1" r="34" ht="12.75">
      <c t="s" s="71" r="A34">
        <v>284</v>
      </c>
      <c s="51" r="L34"/>
      <c s="47" r="M34"/>
      <c s="71" r="N34"/>
    </row>
    <row customHeight="1" r="35" ht="12.75">
      <c t="s" s="71" r="A35">
        <v>638</v>
      </c>
      <c t="s" s="66" r="B35">
        <v>639</v>
      </c>
      <c s="78" r="C35"/>
      <c s="78" r="D35"/>
      <c s="78" r="E35"/>
      <c s="78" r="F35"/>
      <c s="78" r="G35"/>
      <c s="78" r="H35"/>
      <c t="b" s="78" r="I35">
        <v>0</v>
      </c>
      <c s="78" r="J35"/>
      <c t="s" s="78" r="K35">
        <v>635</v>
      </c>
      <c s="51" r="L35"/>
      <c s="47" r="M35"/>
      <c s="71" r="N35"/>
    </row>
    <row customHeight="1" r="36" ht="12.75">
      <c t="s" s="71" r="A36">
        <v>301</v>
      </c>
      <c t="s" s="66" r="B36">
        <v>640</v>
      </c>
      <c s="78" r="C36"/>
      <c s="78" r="D36"/>
      <c s="78" r="E36"/>
      <c s="78" r="F36"/>
      <c s="78" r="G36"/>
      <c s="78" r="H36"/>
      <c t="b" s="78" r="I36">
        <v>0</v>
      </c>
      <c s="78" r="J36"/>
      <c t="s" s="78" r="K36">
        <v>635</v>
      </c>
      <c s="51" r="L36"/>
      <c s="47" r="M36"/>
      <c s="71" r="N36"/>
    </row>
    <row customHeight="1" r="37" ht="12.75">
      <c t="s" s="71" r="A37">
        <v>641</v>
      </c>
      <c t="s" s="66" r="B37">
        <v>642</v>
      </c>
      <c s="78" r="C37"/>
      <c s="78" r="D37"/>
      <c s="78" r="E37"/>
      <c s="78" r="F37"/>
      <c t="b" s="78" r="G37">
        <v>0</v>
      </c>
      <c s="78" r="H37"/>
      <c s="78" r="I37"/>
      <c s="78" r="J37"/>
      <c t="s" s="78" r="K37">
        <v>627</v>
      </c>
      <c s="51" r="L37"/>
      <c s="47" r="M37"/>
      <c s="71" r="N37"/>
    </row>
    <row customHeight="1" r="38" ht="12.75">
      <c t="s" s="71" r="A38">
        <v>318</v>
      </c>
      <c t="s" s="66" r="B38">
        <v>314</v>
      </c>
      <c s="78" r="C38"/>
      <c s="78" r="D38"/>
      <c s="78" r="E38"/>
      <c s="78" r="F38"/>
      <c s="78" r="G38"/>
      <c s="78" r="H38"/>
      <c t="b" s="78" r="I38">
        <v>0</v>
      </c>
      <c s="78" r="J38"/>
      <c s="78" r="K38"/>
      <c s="51" r="L38"/>
      <c s="47" r="M38"/>
      <c s="71" r="N38"/>
    </row>
    <row customHeight="1" r="39" ht="12.75">
      <c t="s" s="71" r="A39">
        <v>325</v>
      </c>
      <c t="s" s="66" r="B39">
        <v>319</v>
      </c>
      <c s="78" r="C39"/>
      <c t="b" s="78" r="D39">
        <v>1</v>
      </c>
      <c s="78" r="E39"/>
      <c s="78" r="F39"/>
      <c s="78" r="G39"/>
      <c s="78" r="H39"/>
      <c s="78" r="I39"/>
      <c s="78" r="J39"/>
      <c t="s" s="78" r="K39">
        <v>643</v>
      </c>
      <c s="51" r="L39"/>
      <c s="47" r="M39"/>
      <c s="71" r="N39"/>
    </row>
    <row customHeight="1" r="40" ht="12.75">
      <c t="s" s="71" r="A40">
        <v>332</v>
      </c>
      <c t="s" s="66" r="B40">
        <v>644</v>
      </c>
      <c s="78" r="C40"/>
      <c s="78" r="D40"/>
      <c t="b" s="78" r="E40">
        <v>0</v>
      </c>
      <c s="78" r="F40"/>
      <c s="78" r="G40"/>
      <c s="78" r="H40"/>
      <c s="78" r="I40"/>
      <c s="78" r="J40"/>
      <c t="s" s="78" r="K40">
        <v>643</v>
      </c>
      <c s="51" r="L40"/>
      <c s="47" r="M40"/>
      <c s="71" r="N40"/>
    </row>
    <row customHeight="1" r="41" ht="12.75">
      <c t="s" s="71" r="A41">
        <v>338</v>
      </c>
      <c t="s" s="66" r="B41">
        <v>645</v>
      </c>
      <c s="78" r="C41"/>
      <c s="78" r="D41"/>
      <c t="b" s="78" r="E41">
        <v>0</v>
      </c>
      <c s="78" r="F41"/>
      <c s="78" r="G41"/>
      <c s="78" r="H41"/>
      <c s="78" r="I41"/>
      <c s="78" r="J41"/>
      <c t="s" s="78" r="K41">
        <v>599</v>
      </c>
      <c s="51" r="L41"/>
      <c s="47" r="M41"/>
      <c s="71" r="N41"/>
    </row>
    <row customHeight="1" r="42" ht="12.75">
      <c t="s" s="71" r="A42">
        <v>346</v>
      </c>
      <c t="s" s="66" r="B42">
        <v>339</v>
      </c>
      <c s="78" r="C42"/>
      <c s="78" r="D42"/>
      <c s="78" r="E42"/>
      <c s="78" r="F42"/>
      <c t="b" s="78" r="G42">
        <v>0</v>
      </c>
      <c s="78" r="H42"/>
      <c s="78" r="I42"/>
      <c s="78" r="J42"/>
      <c t="s" s="78" r="K42">
        <v>646</v>
      </c>
      <c s="51" r="L42"/>
      <c s="47" r="M42"/>
      <c s="71" r="N42"/>
    </row>
    <row customHeight="1" r="43" ht="12.75">
      <c t="s" s="71" r="A43">
        <v>357</v>
      </c>
      <c t="s" s="66" r="B43">
        <v>647</v>
      </c>
      <c s="78" r="C43"/>
      <c s="78" r="D43"/>
      <c s="78" r="E43"/>
      <c s="78" r="F43"/>
      <c s="78" r="G43"/>
      <c s="78" r="H43"/>
      <c t="b" s="78" r="I43">
        <v>0</v>
      </c>
      <c s="78" r="J43"/>
      <c s="78" r="K43"/>
      <c s="51" r="L43"/>
      <c s="47" r="M43"/>
      <c s="71" r="N43"/>
    </row>
    <row customHeight="1" r="44" ht="12.75">
      <c t="s" s="71" r="A44">
        <v>363</v>
      </c>
      <c t="s" s="66" r="B44">
        <v>648</v>
      </c>
      <c s="78" r="C44"/>
      <c s="78" r="D44"/>
      <c s="78" r="E44"/>
      <c s="78" r="F44"/>
      <c t="b" s="78" r="G44">
        <v>1</v>
      </c>
      <c s="78" r="H44"/>
      <c s="78" r="I44"/>
      <c s="78" r="J44"/>
      <c s="78" r="K44"/>
      <c s="51" r="L44"/>
      <c s="47" r="M44"/>
      <c s="71" r="N44"/>
    </row>
    <row customHeight="1" r="45" ht="12.75">
      <c t="s" s="71" r="A45">
        <v>376</v>
      </c>
      <c t="s" s="66" r="B45">
        <v>649</v>
      </c>
      <c t="b" s="78" r="C45">
        <v>0</v>
      </c>
      <c s="78" r="D45"/>
      <c s="78" r="E45"/>
      <c s="78" r="F45"/>
      <c s="78" r="G45"/>
      <c s="78" r="H45"/>
      <c s="78" r="I45"/>
      <c s="78" r="J45"/>
      <c t="s" s="78" r="K45">
        <v>643</v>
      </c>
      <c s="51" r="L45"/>
      <c s="47" r="M45"/>
      <c s="71" r="N45"/>
    </row>
    <row customHeight="1" r="46" ht="12.75">
      <c t="s" s="71" r="A46">
        <v>378</v>
      </c>
      <c t="s" s="66" r="B46">
        <v>649</v>
      </c>
      <c t="b" s="78" r="C46">
        <v>0</v>
      </c>
      <c s="78" r="D46"/>
      <c s="78" r="E46"/>
      <c s="78" r="F46"/>
      <c s="78" r="G46"/>
      <c s="78" r="H46"/>
      <c s="78" r="I46"/>
      <c s="78" r="J46"/>
      <c t="s" s="78" r="K46">
        <v>643</v>
      </c>
      <c s="51" r="L46"/>
      <c s="47" r="M46"/>
      <c s="71" r="N46"/>
    </row>
    <row customHeight="1" r="47" ht="12.75">
      <c t="s" s="71" r="A47">
        <v>387</v>
      </c>
      <c t="s" s="66" r="B47">
        <v>381</v>
      </c>
      <c s="78" r="C47"/>
      <c s="78" r="D47"/>
      <c t="b" s="78" r="E47">
        <v>0</v>
      </c>
      <c s="78" r="F47"/>
      <c s="78" r="G47"/>
      <c s="78" r="H47"/>
      <c s="78" r="I47"/>
      <c s="78" r="J47"/>
      <c t="s" s="78" r="K47">
        <v>643</v>
      </c>
      <c s="51" r="L47"/>
      <c s="47" r="M47"/>
      <c s="71" r="N47"/>
    </row>
    <row customHeight="1" r="48" ht="12.75">
      <c t="s" s="71" r="A48">
        <v>390</v>
      </c>
      <c s="51" r="L48"/>
      <c s="47" r="M48"/>
      <c s="71" r="N48"/>
    </row>
    <row customHeight="1" r="49" ht="12.75">
      <c t="s" s="71" r="A49">
        <v>396</v>
      </c>
      <c t="s" s="66" r="B49">
        <v>650</v>
      </c>
      <c s="78" r="C49"/>
      <c t="b" s="78" r="D49">
        <v>0</v>
      </c>
      <c s="78" r="E49"/>
      <c s="78" r="F49"/>
      <c s="78" r="G49"/>
      <c s="78" r="H49"/>
      <c s="78" r="I49"/>
      <c s="78" r="J49"/>
      <c t="s" s="78" r="K49">
        <v>651</v>
      </c>
      <c s="51" r="L49"/>
      <c s="47" r="M49"/>
      <c s="71" r="N49"/>
    </row>
    <row customHeight="1" r="50" ht="12.75">
      <c t="s" s="71" r="A50">
        <v>417</v>
      </c>
      <c t="s" s="66" r="B50">
        <v>652</v>
      </c>
      <c s="78" r="C50"/>
      <c s="78" r="D50"/>
      <c s="78" r="E50"/>
      <c s="78" r="F50"/>
      <c s="78" r="G50"/>
      <c s="78" r="H50"/>
      <c t="b" s="78" r="I50">
        <v>1</v>
      </c>
      <c s="78" r="J50"/>
      <c s="78" r="K50"/>
      <c s="51" r="L50"/>
      <c t="s" s="47" r="M50">
        <v>60</v>
      </c>
      <c s="71" r="N50"/>
    </row>
    <row customHeight="1" r="51" ht="12.75">
      <c t="s" s="71" r="A51">
        <v>433</v>
      </c>
      <c t="s" s="66" r="B51">
        <v>653</v>
      </c>
      <c s="78" r="C51"/>
      <c s="78" r="D51"/>
      <c s="78" r="E51"/>
      <c s="78" r="F51"/>
      <c t="b" s="78" r="G51">
        <v>0</v>
      </c>
      <c s="78" r="H51"/>
      <c s="78" r="I51"/>
      <c s="78" r="J51"/>
      <c s="78" r="K51"/>
      <c s="51" r="L51"/>
      <c s="47" r="M51"/>
      <c s="71" r="N51"/>
    </row>
    <row customHeight="1" r="52" ht="12.75">
      <c t="s" s="71" r="A52">
        <v>438</v>
      </c>
      <c t="s" s="66" r="B52">
        <v>654</v>
      </c>
      <c s="78" r="C52"/>
      <c s="78" r="D52"/>
      <c s="78" r="E52"/>
      <c s="78" r="F52"/>
      <c s="78" r="G52"/>
      <c s="78" r="H52"/>
      <c t="b" s="78" r="I52">
        <v>0</v>
      </c>
      <c s="78" r="J52"/>
      <c t="s" s="78" r="K52">
        <v>655</v>
      </c>
      <c s="51" r="L52"/>
      <c s="47" r="M52"/>
      <c s="71" r="N52"/>
    </row>
    <row customHeight="1" r="53" ht="12.75">
      <c t="s" s="71" r="A53">
        <v>443</v>
      </c>
      <c t="s" s="66" r="B53">
        <v>656</v>
      </c>
      <c s="78" r="C53"/>
      <c t="b" s="78" r="D53">
        <v>0</v>
      </c>
      <c s="78" r="E53"/>
      <c s="78" r="F53"/>
      <c s="78" r="G53"/>
      <c s="78" r="H53"/>
      <c s="78" r="I53"/>
      <c s="78" r="J53"/>
      <c t="s" s="78" r="K53">
        <v>657</v>
      </c>
      <c s="51" r="L53"/>
      <c s="47" r="M53"/>
      <c s="71" r="N53"/>
    </row>
    <row customHeight="1" r="54" ht="12.75">
      <c t="s" s="71" r="A54">
        <v>452</v>
      </c>
      <c t="s" s="66" r="B54">
        <v>658</v>
      </c>
      <c s="78" r="C54"/>
      <c t="b" s="78" r="D54">
        <v>0</v>
      </c>
      <c s="78" r="E54"/>
      <c s="78" r="F54"/>
      <c s="78" r="G54"/>
      <c s="78" r="H54"/>
      <c s="78" r="I54"/>
      <c s="78" r="J54"/>
      <c t="s" s="78" r="K54">
        <v>657</v>
      </c>
      <c s="51" r="L54"/>
      <c s="47" r="M54"/>
      <c s="71" r="N54"/>
    </row>
    <row customHeight="1" r="55" ht="12.75">
      <c t="s" s="71" r="A55">
        <v>659</v>
      </c>
      <c s="51" r="L55"/>
      <c s="47" r="M55"/>
      <c s="71" r="N55"/>
    </row>
    <row customHeight="1" r="56" ht="12.75">
      <c t="s" s="71" r="A56">
        <v>460</v>
      </c>
      <c t="s" s="66" r="B56">
        <v>660</v>
      </c>
      <c s="78" r="C56"/>
      <c s="78" r="D56"/>
      <c s="78" r="E56"/>
      <c s="78" r="F56"/>
      <c s="78" r="G56"/>
      <c s="78" r="H56"/>
      <c s="78" r="I56"/>
      <c s="78" r="J56"/>
      <c t="s" s="78" r="K56">
        <v>661</v>
      </c>
      <c s="51" r="L56"/>
      <c s="47" r="M56"/>
      <c s="71" r="N56"/>
    </row>
    <row customHeight="1" r="57" ht="12.75">
      <c t="s" s="71" r="A57">
        <v>467</v>
      </c>
      <c s="51" r="L57"/>
      <c t="s" s="47" r="M57">
        <v>60</v>
      </c>
      <c s="71" r="N57"/>
    </row>
    <row customHeight="1" r="58" ht="12.75">
      <c t="s" s="71" r="A58">
        <v>471</v>
      </c>
      <c t="s" s="66" r="B58">
        <v>662</v>
      </c>
      <c s="78" r="C58"/>
      <c s="78" r="D58"/>
      <c s="78" r="E58"/>
      <c s="78" r="F58"/>
      <c t="b" s="78" r="G58">
        <v>1</v>
      </c>
      <c s="78" r="H58"/>
      <c s="78" r="I58"/>
      <c s="78" r="J58"/>
      <c s="78" r="K58"/>
      <c s="51" r="L58"/>
      <c s="47" r="M58"/>
      <c s="71" r="N58"/>
    </row>
    <row customHeight="1" r="59" ht="12.75">
      <c t="s" s="71" r="A59">
        <v>479</v>
      </c>
      <c t="s" s="66" r="B59">
        <v>663</v>
      </c>
      <c t="b" s="78" r="C59">
        <v>1</v>
      </c>
      <c s="78" r="D59"/>
      <c s="78" r="E59"/>
      <c s="78" r="F59"/>
      <c s="78" r="G59"/>
      <c s="78" r="H59"/>
      <c s="78" r="I59"/>
      <c s="78" r="J59"/>
      <c s="78" r="K59"/>
      <c s="51" r="L59"/>
      <c t="s" s="47" r="M59">
        <v>60</v>
      </c>
      <c s="71" r="N59"/>
    </row>
    <row customHeight="1" r="60" ht="12.75">
      <c t="s" s="71" r="A60">
        <v>664</v>
      </c>
      <c s="51" r="L60"/>
      <c t="s" s="47" r="M60">
        <v>60</v>
      </c>
      <c s="71" r="N60"/>
    </row>
    <row customHeight="1" r="61" ht="12.75">
      <c t="s" s="71" r="A61">
        <v>484</v>
      </c>
      <c t="s" s="66" r="B61">
        <v>665</v>
      </c>
      <c s="78" r="C61"/>
      <c s="78" r="D61"/>
      <c t="b" s="78" r="E61">
        <v>0</v>
      </c>
      <c s="78" r="F61"/>
      <c s="78" r="G61"/>
      <c s="78" r="H61"/>
      <c s="78" r="I61"/>
      <c s="78" r="J61"/>
      <c t="s" s="78" r="K61">
        <v>629</v>
      </c>
      <c s="51" r="L61"/>
      <c s="47" r="M61"/>
      <c s="71" r="N61"/>
    </row>
    <row customHeight="1" r="62" ht="12.75">
      <c t="s" s="71" r="A62">
        <v>491</v>
      </c>
      <c t="s" s="66" r="B62">
        <v>666</v>
      </c>
      <c s="78" r="C62"/>
      <c s="78" r="D62"/>
      <c s="78" r="E62"/>
      <c s="78" r="F62"/>
      <c t="b" s="78" r="G62">
        <v>0</v>
      </c>
      <c s="78" r="H62"/>
      <c s="78" r="I62"/>
      <c s="78" r="J62"/>
      <c t="s" s="78" r="K62">
        <v>667</v>
      </c>
      <c s="51" r="L62"/>
      <c s="47" r="M62"/>
      <c s="71" r="N62"/>
    </row>
    <row customHeight="1" r="63" ht="12.75">
      <c t="s" s="71" r="A63">
        <v>494</v>
      </c>
      <c t="s" s="66" r="B63">
        <v>498</v>
      </c>
      <c s="78" r="C63"/>
      <c s="78" r="D63"/>
      <c s="78" r="E63"/>
      <c s="78" r="F63"/>
      <c s="78" r="G63"/>
      <c s="78" r="H63"/>
      <c t="b" s="78" r="I63">
        <v>0</v>
      </c>
      <c s="78" r="J63"/>
      <c s="78" r="K63"/>
      <c s="51" r="L63"/>
      <c s="47" r="M63"/>
      <c s="71" r="N63"/>
    </row>
    <row customHeight="1" r="64" ht="12.75">
      <c t="s" s="71" r="A64">
        <v>504</v>
      </c>
      <c s="51" r="L64"/>
      <c s="47" r="M64"/>
      <c s="71" r="N64"/>
    </row>
    <row customHeight="1" r="65" ht="12.75">
      <c t="s" s="71" r="A65">
        <v>509</v>
      </c>
      <c t="s" s="66" r="B65">
        <v>505</v>
      </c>
      <c s="78" r="C65"/>
      <c s="78" r="D65"/>
      <c t="b" s="78" r="E65">
        <v>1</v>
      </c>
      <c s="78" r="F65"/>
      <c s="78" r="G65"/>
      <c s="78" r="H65"/>
      <c s="78" r="I65"/>
      <c s="78" r="J65"/>
      <c s="78" r="K65"/>
      <c s="51" r="L65"/>
      <c s="47" r="M65"/>
      <c s="71" r="N65"/>
    </row>
    <row customHeight="1" r="66" ht="12.75">
      <c t="s" s="71" r="A66">
        <v>513</v>
      </c>
      <c t="s" s="66" r="B66">
        <v>510</v>
      </c>
      <c s="78" r="C66"/>
      <c s="78" r="D66"/>
      <c t="b" s="78" r="E66">
        <v>1</v>
      </c>
      <c s="78" r="F66"/>
      <c s="78" r="G66"/>
      <c s="78" r="H66"/>
      <c s="78" r="I66"/>
      <c s="78" r="J66"/>
      <c s="78" r="K66"/>
      <c s="51" r="L66"/>
      <c t="s" s="47" r="M66">
        <v>60</v>
      </c>
      <c s="71" r="N66"/>
    </row>
    <row customHeight="1" r="67" ht="12.75">
      <c t="s" s="71" r="A67">
        <v>518</v>
      </c>
      <c t="s" s="66" r="B67">
        <v>668</v>
      </c>
      <c s="78" r="C67"/>
      <c s="78" r="D67"/>
      <c s="78" r="E67"/>
      <c s="78" r="F67"/>
      <c s="78" r="G67"/>
      <c s="78" r="H67"/>
      <c t="b" s="78" r="I67">
        <v>0</v>
      </c>
      <c s="78" r="J67"/>
      <c s="78" r="K67"/>
      <c s="51" r="L67"/>
      <c s="47" r="M67"/>
      <c s="71" r="N67"/>
    </row>
    <row customHeight="1" r="68" ht="12.75">
      <c t="s" s="71" r="A68">
        <v>524</v>
      </c>
      <c t="s" s="66" r="B68">
        <v>669</v>
      </c>
      <c s="78" r="C68"/>
      <c s="78" r="D68"/>
      <c s="78" r="E68"/>
      <c s="78" r="F68"/>
      <c s="78" r="G68"/>
      <c s="78" r="H68"/>
      <c t="b" s="78" r="I68">
        <v>0</v>
      </c>
      <c s="78" r="J68"/>
      <c t="s" s="78" r="K68">
        <v>667</v>
      </c>
      <c s="51" r="L68"/>
      <c s="47" r="M68"/>
      <c s="71" r="N68"/>
    </row>
    <row customHeight="1" r="69" ht="12.75">
      <c t="s" s="71" r="A69">
        <v>527</v>
      </c>
      <c t="s" s="66" r="B69">
        <v>670</v>
      </c>
      <c s="78" r="C69"/>
      <c s="78" r="D69"/>
      <c t="b" s="78" r="E69">
        <v>1</v>
      </c>
      <c s="78" r="F69"/>
      <c s="78" r="G69"/>
      <c s="78" r="H69"/>
      <c s="78" r="I69"/>
      <c s="78" r="J69"/>
      <c s="78" r="K69"/>
      <c s="51" r="L69"/>
      <c t="s" s="47" r="M69">
        <v>60</v>
      </c>
      <c s="71" r="N69"/>
    </row>
    <row customHeight="1" r="70" ht="12.75">
      <c t="s" s="71" r="A70">
        <v>530</v>
      </c>
      <c t="s" s="66" r="B70">
        <v>671</v>
      </c>
      <c s="78" r="C70"/>
      <c t="b" s="78" r="D70">
        <v>1</v>
      </c>
      <c s="78" r="E70"/>
      <c s="78" r="F70"/>
      <c s="78" r="G70"/>
      <c s="78" r="H70"/>
      <c s="78" r="I70"/>
      <c s="78" r="J70"/>
      <c s="78" r="K70"/>
      <c s="51" r="L70"/>
      <c s="47" r="M70"/>
      <c s="71" r="N70"/>
    </row>
    <row customHeight="1" r="71" ht="12.75">
      <c t="s" s="71" r="A71">
        <v>549</v>
      </c>
      <c t="s" s="66" r="B71">
        <v>672</v>
      </c>
      <c s="78" r="C71"/>
      <c s="78" r="D71"/>
      <c s="78" r="E71"/>
      <c s="78" r="F71"/>
      <c t="b" s="78" r="G71">
        <v>1</v>
      </c>
      <c s="78" r="H71"/>
      <c s="78" r="I71"/>
      <c s="78" r="J71"/>
      <c s="78" r="K71"/>
      <c s="51" r="L71"/>
      <c s="47" r="M71"/>
      <c s="71" r="N71"/>
    </row>
    <row customHeight="1" r="72" ht="12.75">
      <c t="s" s="71" r="A72">
        <v>673</v>
      </c>
      <c t="s" s="66" r="B72">
        <v>674</v>
      </c>
      <c s="78" r="C72"/>
      <c s="78" r="D72"/>
      <c s="78" r="E72"/>
      <c s="78" r="F72"/>
      <c s="78" r="G72"/>
      <c s="78" r="H72"/>
      <c t="b" s="78" r="I72">
        <v>0</v>
      </c>
      <c s="78" r="J72"/>
      <c s="78" r="K72"/>
      <c s="51" r="L72"/>
      <c s="47" r="M72"/>
      <c s="71" r="N72"/>
    </row>
    <row customHeight="1" r="73" ht="12.75">
      <c t="s" s="71" r="A73">
        <v>559</v>
      </c>
      <c t="s" s="66" r="B73">
        <v>675</v>
      </c>
      <c s="78" r="C73"/>
      <c s="78" r="D73"/>
      <c s="78" r="E73"/>
      <c s="78" r="F73"/>
      <c s="78" r="G73"/>
      <c s="78" r="H73"/>
      <c t="b" s="78" r="I73">
        <v>0</v>
      </c>
      <c s="78" r="J73"/>
      <c s="78" r="K73"/>
      <c s="51" r="L73"/>
      <c s="47" r="M73"/>
      <c s="71" r="N73"/>
    </row>
    <row customHeight="1" r="74" ht="12.75">
      <c t="s" s="71" r="A74">
        <v>676</v>
      </c>
      <c t="s" s="66" r="B74">
        <v>677</v>
      </c>
      <c s="78" r="C74"/>
      <c s="78" r="D74"/>
      <c s="78" r="E74"/>
      <c s="78" r="F74"/>
      <c s="78" r="G74"/>
      <c s="78" r="H74"/>
      <c s="78" r="I74"/>
      <c t="b" s="78" r="J74">
        <v>0</v>
      </c>
      <c s="78" r="K74"/>
      <c s="51" r="L74"/>
      <c s="47" r="M74"/>
      <c s="71" r="N74"/>
    </row>
    <row customHeight="1" r="75" ht="12.75">
      <c t="s" s="71" r="A75">
        <v>564</v>
      </c>
      <c t="s" s="66" r="B75">
        <v>678</v>
      </c>
      <c s="78" r="C75"/>
      <c s="78" r="D75"/>
      <c s="78" r="E75"/>
      <c s="78" r="F75"/>
      <c s="78" r="G75"/>
      <c s="78" r="H75"/>
      <c s="78" r="I75"/>
      <c t="b" s="78" r="J75">
        <v>0</v>
      </c>
      <c s="78" r="K75"/>
      <c s="51" r="L75"/>
      <c s="47" r="M75"/>
      <c s="71" r="N75"/>
    </row>
    <row customHeight="1" r="76" ht="12.75">
      <c t="s" s="71" r="A76">
        <v>566</v>
      </c>
      <c s="51" r="L76"/>
      <c s="47" r="M76"/>
      <c s="71" r="N7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3.0"/>
    <col min="2" customWidth="1" max="2" width="18.43"/>
    <col min="3" customWidth="1" max="9" width="11.0"/>
  </cols>
  <sheetData>
    <row customHeight="1" r="1" ht="25.5">
      <c t="s" s="60" r="A1">
        <v>679</v>
      </c>
      <c t="s" s="27" r="B1">
        <v>572</v>
      </c>
      <c t="s" s="60" r="C1">
        <v>680</v>
      </c>
      <c t="s" s="60" r="D1">
        <v>681</v>
      </c>
      <c t="s" s="60" r="E1">
        <v>577</v>
      </c>
      <c t="s" s="60" r="F1">
        <v>578</v>
      </c>
      <c t="s" s="60" r="G1">
        <v>112</v>
      </c>
      <c t="s" s="60" r="H1">
        <v>72</v>
      </c>
      <c t="s" s="60" r="I1">
        <v>48</v>
      </c>
    </row>
    <row r="2">
      <c t="s" s="66" r="A2">
        <v>682</v>
      </c>
      <c t="s" r="B2">
        <v>683</v>
      </c>
      <c s="78" r="C2"/>
      <c s="78" r="D2"/>
      <c t="b" s="78" r="E2">
        <v>0</v>
      </c>
      <c t="b" s="78" r="F2">
        <v>0</v>
      </c>
      <c s="78" r="G2"/>
      <c s="78" r="H2"/>
      <c s="78" r="I2"/>
    </row>
    <row r="3">
      <c t="s" s="66" r="A3">
        <v>684</v>
      </c>
      <c t="s" r="B3">
        <v>685</v>
      </c>
      <c s="78" r="C3"/>
      <c s="78" r="D3"/>
      <c s="78" r="E3"/>
      <c s="78" r="F3"/>
      <c s="78" r="G3"/>
      <c s="78" r="H3"/>
      <c t="b" s="78" r="I3">
        <v>0</v>
      </c>
    </row>
    <row r="4">
      <c t="s" s="66" r="A4">
        <v>587</v>
      </c>
      <c t="s" r="B4">
        <v>686</v>
      </c>
      <c s="78" r="C4"/>
      <c s="78" r="D4"/>
      <c s="78" r="E4"/>
      <c s="78" r="F4"/>
      <c t="b" s="79" r="G4">
        <v>0</v>
      </c>
      <c s="78" r="H4"/>
      <c t="b" s="79" r="I4">
        <v>0</v>
      </c>
    </row>
    <row r="5">
      <c t="s" s="66" r="A5">
        <v>687</v>
      </c>
      <c t="s" r="B5">
        <v>82</v>
      </c>
      <c s="78" r="C5"/>
      <c t="b" s="79" r="D5">
        <v>0</v>
      </c>
      <c s="78" r="E5"/>
      <c t="b" s="79" r="F5">
        <v>0</v>
      </c>
      <c s="78" r="G5"/>
      <c t="b" s="79" r="H5">
        <v>0</v>
      </c>
      <c s="78" r="I5"/>
    </row>
    <row r="6">
      <c t="s" s="66" r="A6">
        <v>590</v>
      </c>
      <c t="s" r="B6">
        <v>688</v>
      </c>
      <c s="78" r="C6"/>
      <c s="78" r="D6"/>
      <c s="78" r="E6"/>
      <c s="78" r="F6"/>
      <c s="78" r="G6"/>
      <c t="b" s="79" r="H6">
        <v>0</v>
      </c>
      <c s="78" r="I6"/>
    </row>
    <row r="7">
      <c t="s" s="66" r="A7">
        <v>592</v>
      </c>
      <c t="s" r="B7">
        <v>689</v>
      </c>
      <c s="78" r="C7"/>
      <c s="78" r="D7"/>
      <c s="78" r="E7"/>
      <c s="78" r="F7"/>
      <c s="78" r="G7"/>
      <c s="78" r="H7"/>
      <c t="b" s="79" r="I7">
        <v>0</v>
      </c>
    </row>
    <row r="8">
      <c t="s" s="66" r="A8">
        <v>595</v>
      </c>
      <c t="s" r="B8">
        <v>690</v>
      </c>
      <c s="78" r="C8"/>
      <c s="78" r="D8"/>
      <c s="78" r="E8"/>
      <c s="78" r="F8"/>
      <c s="78" r="G8"/>
      <c s="78" r="H8"/>
      <c t="b" s="79" r="I8">
        <v>0</v>
      </c>
    </row>
    <row r="9">
      <c t="s" s="66" r="A9">
        <v>597</v>
      </c>
      <c t="s" r="B9">
        <v>691</v>
      </c>
      <c s="78" r="C9"/>
      <c s="78" r="D9"/>
      <c s="78" r="E9"/>
      <c t="b" s="79" r="F9">
        <v>0</v>
      </c>
      <c s="78" r="G9"/>
      <c s="78" r="H9"/>
      <c s="78" r="I9"/>
    </row>
    <row r="10">
      <c t="s" s="66" r="A10">
        <v>692</v>
      </c>
      <c t="s" r="B10">
        <v>693</v>
      </c>
      <c s="78" r="C10"/>
      <c s="78" r="D10"/>
      <c s="78" r="E10"/>
      <c t="b" s="79" r="F10">
        <v>0</v>
      </c>
      <c s="78" r="G10"/>
      <c s="78" r="H10"/>
      <c s="78" r="I10"/>
    </row>
    <row r="11">
      <c t="s" s="66" r="A11">
        <v>694</v>
      </c>
      <c t="s" r="B11">
        <v>695</v>
      </c>
      <c s="78" r="C11"/>
      <c s="78" r="D11"/>
      <c t="b" s="78" r="E11">
        <v>0</v>
      </c>
      <c s="78" r="F11"/>
      <c s="78" r="G11"/>
      <c s="78" r="H11"/>
      <c s="78" r="I11"/>
    </row>
    <row r="12">
      <c t="s" s="66" r="A12">
        <v>613</v>
      </c>
      <c t="s" r="B12">
        <v>696</v>
      </c>
      <c s="78" r="C12"/>
      <c s="78" r="D12"/>
      <c s="78" r="E12"/>
      <c s="78" r="F12"/>
      <c s="78" r="G12"/>
      <c s="78" r="H12"/>
      <c t="b" s="79" r="I12">
        <v>0</v>
      </c>
    </row>
    <row r="13">
      <c t="s" s="66" r="A13">
        <v>697</v>
      </c>
      <c t="s" r="B13">
        <v>698</v>
      </c>
      <c s="78" r="C13"/>
      <c s="78" r="D13"/>
      <c s="78" r="E13"/>
      <c s="78" r="F13"/>
      <c s="78" r="G13"/>
      <c s="78" r="H13"/>
      <c t="b" s="78" r="I13">
        <v>0</v>
      </c>
    </row>
    <row r="14">
      <c t="s" s="66" r="A14">
        <v>699</v>
      </c>
      <c t="s" r="B14">
        <v>700</v>
      </c>
      <c s="78" r="C14"/>
      <c s="78" r="D14"/>
      <c t="b" s="78" r="E14">
        <v>0</v>
      </c>
      <c t="b" s="79" r="F14">
        <v>0</v>
      </c>
      <c s="78" r="G14"/>
      <c s="78" r="H14"/>
      <c s="78" r="I14"/>
    </row>
    <row r="15">
      <c t="s" s="66" r="A15">
        <v>701</v>
      </c>
      <c t="s" r="B15">
        <v>702</v>
      </c>
      <c s="78" r="C15"/>
      <c s="78" r="D15"/>
      <c s="78" r="E15"/>
      <c t="b" s="79" r="F15">
        <v>0</v>
      </c>
      <c s="78" r="G15"/>
      <c s="78" r="H15"/>
      <c s="78" r="I15"/>
    </row>
    <row r="16">
      <c t="s" s="66" r="A16">
        <v>703</v>
      </c>
      <c t="s" r="B16">
        <v>704</v>
      </c>
      <c s="78" r="C16"/>
      <c s="78" r="D16"/>
      <c s="78" r="E16"/>
      <c s="78" r="F16"/>
      <c t="b" s="79" r="G16">
        <v>0</v>
      </c>
      <c s="78" r="H16"/>
      <c t="b" s="79" r="I16">
        <v>0</v>
      </c>
    </row>
    <row r="17">
      <c t="s" s="66" r="A17">
        <v>705</v>
      </c>
      <c t="s" r="B17">
        <v>706</v>
      </c>
      <c s="78" r="C17"/>
      <c s="78" r="D17"/>
      <c s="78" r="E17"/>
      <c s="78" r="F17"/>
      <c s="78" r="G17"/>
      <c t="b" s="79" r="H17">
        <v>0</v>
      </c>
      <c s="78" r="I17"/>
    </row>
    <row r="18">
      <c t="s" s="66" r="A18">
        <v>707</v>
      </c>
      <c t="s" r="B18">
        <v>181</v>
      </c>
      <c s="78" r="C18"/>
      <c t="b" s="78" r="D18">
        <v>0</v>
      </c>
      <c t="b" s="78" r="E18">
        <v>0</v>
      </c>
      <c t="b" s="78" r="F18">
        <v>0</v>
      </c>
      <c s="78" r="G18"/>
      <c t="b" s="78" r="H18">
        <v>0</v>
      </c>
      <c s="78" r="I18"/>
    </row>
    <row r="19">
      <c t="s" s="66" r="A19">
        <v>708</v>
      </c>
      <c t="s" r="B19">
        <v>190</v>
      </c>
      <c s="78" r="C19"/>
      <c t="b" s="79" r="D19">
        <v>0</v>
      </c>
      <c s="78" r="E19"/>
      <c s="78" r="F19"/>
      <c s="78" r="G19"/>
      <c t="b" s="79" r="H19">
        <v>0</v>
      </c>
      <c s="78" r="I19"/>
    </row>
    <row r="20">
      <c t="s" s="66" r="A20">
        <v>622</v>
      </c>
      <c t="s" r="B20">
        <v>709</v>
      </c>
      <c s="78" r="C20"/>
      <c s="78" r="D20"/>
      <c s="78" r="E20"/>
      <c s="78" r="F20"/>
      <c s="78" r="G20"/>
      <c t="b" s="79" r="H20">
        <v>0</v>
      </c>
      <c s="78" r="I20"/>
    </row>
    <row r="21">
      <c t="s" s="66" r="A21">
        <v>710</v>
      </c>
      <c t="s" r="B21">
        <v>224</v>
      </c>
      <c s="78" r="C21"/>
      <c t="b" s="78" r="D21">
        <v>0</v>
      </c>
      <c s="78" r="E21"/>
      <c t="b" s="79" r="F21">
        <v>0</v>
      </c>
      <c t="b" s="79" r="G21">
        <v>0</v>
      </c>
      <c t="b" s="78" r="H21">
        <v>0</v>
      </c>
      <c s="78" r="I21"/>
    </row>
    <row r="22">
      <c t="s" s="66" r="A22">
        <v>711</v>
      </c>
      <c s="78" r="C22"/>
      <c t="b" s="78" r="D22">
        <v>0</v>
      </c>
      <c s="78" r="E22"/>
      <c s="78" r="F22"/>
      <c s="78" r="G22"/>
      <c t="b" s="78" r="H22">
        <v>0</v>
      </c>
      <c t="b" s="78" r="I22">
        <v>0</v>
      </c>
    </row>
    <row r="23">
      <c t="s" s="66" r="A23">
        <v>712</v>
      </c>
      <c t="s" r="B23">
        <v>713</v>
      </c>
      <c s="78" r="C23"/>
      <c s="78" r="D23"/>
      <c s="78" r="E23"/>
      <c t="b" s="79" r="F23">
        <v>0</v>
      </c>
      <c t="b" s="79" r="G23">
        <v>0</v>
      </c>
      <c s="78" r="H23"/>
      <c s="78" r="I23"/>
    </row>
    <row r="24">
      <c t="s" s="66" r="A24">
        <v>633</v>
      </c>
      <c s="78" r="C24"/>
      <c s="78" r="D24"/>
      <c s="78" r="E24"/>
      <c s="78" r="F24"/>
      <c s="78" r="G24"/>
      <c s="78" r="H24"/>
      <c t="b" s="78" r="I24">
        <v>0</v>
      </c>
    </row>
    <row r="25">
      <c t="s" s="66" r="A25">
        <v>634</v>
      </c>
      <c t="s" r="B25">
        <v>254</v>
      </c>
      <c s="78" r="C25"/>
      <c t="b" s="79" r="D25">
        <v>0</v>
      </c>
      <c t="b" s="78" r="E25">
        <v>0</v>
      </c>
      <c t="b" s="79" r="F25">
        <v>0</v>
      </c>
      <c s="78" r="G25"/>
      <c t="b" s="78" r="H25">
        <v>0</v>
      </c>
      <c t="b" s="79" r="I25">
        <v>0</v>
      </c>
    </row>
    <row r="26">
      <c t="s" s="66" r="A26">
        <v>714</v>
      </c>
      <c t="s" r="B26">
        <v>257</v>
      </c>
      <c s="78" r="C26"/>
      <c t="b" s="78" r="D26">
        <v>0</v>
      </c>
      <c s="78" r="E26"/>
      <c s="78" r="F26"/>
      <c s="78" r="G26"/>
      <c t="b" s="78" r="H26">
        <v>0</v>
      </c>
      <c s="78" r="I26"/>
    </row>
    <row r="27">
      <c t="s" s="66" r="A27">
        <v>715</v>
      </c>
      <c t="s" r="B27">
        <v>261</v>
      </c>
      <c s="78" r="C27"/>
      <c t="b" s="78" r="D27">
        <v>0</v>
      </c>
      <c t="b" s="78" r="E27">
        <v>0</v>
      </c>
      <c t="b" s="78" r="F27">
        <v>0</v>
      </c>
      <c s="78" r="G27"/>
      <c s="78" r="H27"/>
      <c s="78" r="I27"/>
    </row>
    <row r="28">
      <c t="s" s="66" r="A28">
        <v>716</v>
      </c>
      <c t="s" r="B28">
        <v>717</v>
      </c>
      <c s="78" r="C28"/>
      <c s="78" r="D28"/>
      <c s="78" r="E28"/>
      <c s="78" r="F28"/>
      <c s="78" r="G28"/>
      <c s="78" r="H28"/>
      <c t="b" s="78" r="I28">
        <v>0</v>
      </c>
    </row>
    <row r="29">
      <c t="s" s="66" r="A29">
        <v>636</v>
      </c>
      <c t="s" r="B29">
        <v>718</v>
      </c>
      <c s="78" r="C29"/>
      <c s="78" r="D29"/>
      <c s="78" r="E29"/>
      <c s="78" r="F29"/>
      <c t="b" s="79" r="G29">
        <v>0</v>
      </c>
      <c t="b" s="79" r="H29">
        <v>0</v>
      </c>
      <c s="78" r="I29"/>
    </row>
    <row r="30">
      <c t="s" s="66" r="A30">
        <v>719</v>
      </c>
      <c t="s" r="B30">
        <v>720</v>
      </c>
      <c t="b" s="79" r="C30">
        <v>0</v>
      </c>
      <c s="78" r="D30"/>
      <c s="78" r="E30"/>
      <c s="78" r="F30"/>
      <c s="78" r="G30"/>
      <c s="78" r="H30"/>
      <c s="78" r="I30"/>
    </row>
    <row r="31">
      <c t="s" s="66" r="A31">
        <v>721</v>
      </c>
      <c t="s" r="B31">
        <v>289</v>
      </c>
      <c s="78" r="C31"/>
      <c s="78" r="D31"/>
      <c s="78" r="E31"/>
      <c s="78" r="F31"/>
      <c s="78" r="G31"/>
      <c t="b" s="78" r="H31">
        <v>0</v>
      </c>
      <c s="78" r="I31"/>
    </row>
    <row r="32">
      <c t="s" s="66" r="A32">
        <v>722</v>
      </c>
      <c t="s" r="B32">
        <v>294</v>
      </c>
      <c s="78" r="C32"/>
      <c t="b" s="78" r="D32">
        <v>0</v>
      </c>
      <c s="78" r="E32"/>
      <c s="78" r="F32"/>
      <c s="78" r="G32"/>
      <c t="b" s="78" r="H32">
        <v>0</v>
      </c>
      <c s="78" r="I32"/>
    </row>
    <row r="33">
      <c t="s" s="66" r="A33">
        <v>723</v>
      </c>
      <c s="78" r="C33"/>
      <c s="78" r="D33"/>
      <c s="78" r="E33"/>
      <c s="78" r="F33"/>
      <c s="78" r="G33"/>
      <c t="b" s="78" r="H33">
        <v>0</v>
      </c>
      <c s="78" r="I33"/>
    </row>
    <row r="34">
      <c t="s" s="66" r="A34">
        <v>642</v>
      </c>
      <c t="s" r="B34">
        <v>306</v>
      </c>
      <c s="78" r="C34"/>
      <c t="b" s="79" r="D34">
        <v>0</v>
      </c>
      <c t="b" s="78" r="E34">
        <v>0</v>
      </c>
      <c t="b" s="79" r="F34">
        <v>0</v>
      </c>
      <c s="78" r="G34"/>
      <c t="b" s="79" r="H34">
        <v>0</v>
      </c>
      <c s="78" r="I34"/>
    </row>
    <row r="35">
      <c t="s" s="66" r="A35">
        <v>724</v>
      </c>
      <c t="s" r="B35">
        <v>725</v>
      </c>
      <c s="78" r="C35"/>
      <c s="78" r="D35"/>
      <c s="78" r="E35"/>
      <c t="b" s="79" r="F35">
        <v>0</v>
      </c>
      <c t="b" s="79" r="G35">
        <v>0</v>
      </c>
      <c s="78" r="H35"/>
      <c s="78" r="I35"/>
    </row>
    <row r="36">
      <c t="s" s="66" r="A36">
        <v>726</v>
      </c>
      <c t="s" r="B36">
        <v>727</v>
      </c>
      <c s="78" r="C36"/>
      <c s="78" r="D36"/>
      <c t="b" s="78" r="E36">
        <v>0</v>
      </c>
      <c t="b" s="78" r="F36">
        <v>0</v>
      </c>
      <c s="78" r="G36"/>
      <c s="78" r="H36"/>
      <c s="78" r="I36"/>
    </row>
    <row r="37">
      <c t="s" s="66" r="A37">
        <v>728</v>
      </c>
      <c s="78" r="C37"/>
      <c s="78" r="D37"/>
      <c s="78" r="E37"/>
      <c s="78" r="F37"/>
      <c s="78" r="G37"/>
      <c s="78" r="H37"/>
      <c t="b" s="78" r="I37">
        <v>0</v>
      </c>
    </row>
    <row r="38">
      <c t="s" s="66" r="A38">
        <v>339</v>
      </c>
      <c t="s" r="B38">
        <v>729</v>
      </c>
      <c s="78" r="C38"/>
      <c s="78" r="D38"/>
      <c s="78" r="E38"/>
      <c t="b" s="79" r="F38">
        <v>0</v>
      </c>
      <c s="78" r="G38"/>
      <c t="b" s="79" r="H38">
        <v>0</v>
      </c>
      <c t="b" s="79" r="I38">
        <v>0</v>
      </c>
    </row>
    <row r="39">
      <c t="s" s="66" r="A39">
        <v>347</v>
      </c>
      <c t="s" r="B39">
        <v>730</v>
      </c>
      <c s="78" r="C39"/>
      <c s="78" r="D39"/>
      <c s="78" r="E39"/>
      <c t="b" s="79" r="F39">
        <v>0</v>
      </c>
      <c t="b" s="79" r="G39">
        <v>0</v>
      </c>
      <c t="b" s="79" r="H39">
        <v>0</v>
      </c>
      <c s="78" r="I39"/>
    </row>
    <row r="40">
      <c t="s" s="66" r="A40">
        <v>648</v>
      </c>
      <c t="s" r="B40">
        <v>731</v>
      </c>
      <c s="78" r="C40"/>
      <c s="78" r="D40"/>
      <c t="b" s="78" r="E40">
        <v>0</v>
      </c>
      <c t="b" s="79" r="F40">
        <v>0</v>
      </c>
      <c s="78" r="G40"/>
      <c s="78" r="H40"/>
      <c t="b" s="79" r="I40">
        <v>0</v>
      </c>
    </row>
    <row r="41">
      <c t="s" s="66" r="A41">
        <v>732</v>
      </c>
      <c t="s" r="B41">
        <v>733</v>
      </c>
      <c s="78" r="C41"/>
      <c s="78" r="D41"/>
      <c s="78" r="E41"/>
      <c s="78" r="F41"/>
      <c s="78" r="G41"/>
      <c s="78" r="H41"/>
      <c t="b" s="78" r="I41">
        <v>0</v>
      </c>
    </row>
    <row r="42">
      <c t="s" s="66" r="A42">
        <v>734</v>
      </c>
      <c s="78" r="C42"/>
      <c s="78" r="D42"/>
      <c s="78" r="E42"/>
      <c s="78" r="F42"/>
      <c s="78" r="G42"/>
      <c t="b" s="78" r="H42">
        <v>0</v>
      </c>
      <c t="b" s="78" r="I42">
        <v>0</v>
      </c>
    </row>
    <row r="43">
      <c t="s" s="66" r="A43">
        <v>735</v>
      </c>
      <c t="s" r="B43">
        <v>736</v>
      </c>
      <c s="78" r="C43"/>
      <c s="78" r="D43"/>
      <c s="78" r="E43"/>
      <c s="78" r="F43"/>
      <c s="78" r="G43"/>
      <c s="78" r="H43"/>
      <c t="b" s="79" r="I43">
        <v>0</v>
      </c>
    </row>
    <row r="44">
      <c t="s" s="66" r="A44">
        <v>737</v>
      </c>
      <c t="s" r="B44">
        <v>738</v>
      </c>
      <c s="78" r="C44"/>
      <c s="78" r="D44"/>
      <c t="b" s="78" r="E44">
        <v>0</v>
      </c>
      <c t="b" s="79" r="F44">
        <v>0</v>
      </c>
      <c s="78" r="G44"/>
      <c s="78" r="H44"/>
      <c s="78" r="I44"/>
    </row>
    <row r="45">
      <c t="s" s="66" r="A45">
        <v>739</v>
      </c>
      <c t="s" r="B45">
        <v>740</v>
      </c>
      <c t="b" s="79" r="C45">
        <v>0</v>
      </c>
      <c s="78" r="D45"/>
      <c s="78" r="E45"/>
      <c s="78" r="F45"/>
      <c s="78" r="G45"/>
      <c s="78" r="H45"/>
      <c s="78" r="I45"/>
    </row>
    <row r="46">
      <c t="s" s="66" r="A46">
        <v>741</v>
      </c>
      <c t="s" r="B46">
        <v>742</v>
      </c>
      <c s="78" r="C46"/>
      <c s="78" r="D46"/>
      <c t="b" s="78" r="E46">
        <v>0</v>
      </c>
      <c t="b" s="78" r="F46">
        <v>0</v>
      </c>
      <c s="78" r="G46"/>
      <c s="78" r="H46"/>
      <c s="78" r="I46"/>
    </row>
    <row r="47">
      <c t="s" s="66" r="A47">
        <v>743</v>
      </c>
      <c t="s" r="B47">
        <v>744</v>
      </c>
      <c s="78" r="C47"/>
      <c s="78" r="D47"/>
      <c s="78" r="E47"/>
      <c s="78" r="F47"/>
      <c s="78" r="G47"/>
      <c s="78" r="H47"/>
      <c t="b" s="78" r="I47">
        <v>0</v>
      </c>
    </row>
    <row r="48">
      <c t="s" s="66" r="A48">
        <v>745</v>
      </c>
      <c s="78" r="C48"/>
      <c s="78" r="D48"/>
      <c s="78" r="E48"/>
      <c t="b" s="79" r="F48">
        <v>0</v>
      </c>
      <c s="78" r="G48"/>
      <c s="78" r="H48"/>
      <c t="b" s="78" r="I48">
        <v>0</v>
      </c>
    </row>
    <row r="49">
      <c t="s" s="66" r="A49">
        <v>427</v>
      </c>
      <c t="s" r="B49">
        <v>746</v>
      </c>
      <c s="78" r="C49"/>
      <c s="78" r="D49"/>
      <c s="78" r="E49"/>
      <c t="b" s="79" r="F49">
        <v>0</v>
      </c>
      <c s="78" r="G49"/>
      <c t="b" s="79" r="H49">
        <v>0</v>
      </c>
      <c t="b" s="79" r="I49">
        <v>0</v>
      </c>
    </row>
    <row r="50">
      <c t="s" s="66" r="A50">
        <v>656</v>
      </c>
      <c t="s" r="B50">
        <v>747</v>
      </c>
      <c s="78" r="C50"/>
      <c s="78" r="D50"/>
      <c t="b" s="78" r="E50">
        <v>0</v>
      </c>
      <c t="b" s="79" r="F50">
        <v>0</v>
      </c>
      <c s="78" r="G50"/>
      <c s="78" r="H50"/>
      <c s="78" r="I50"/>
    </row>
    <row r="51">
      <c t="s" s="66" r="A51">
        <v>748</v>
      </c>
      <c s="78" r="C51"/>
      <c t="b" s="78" r="D51">
        <v>0</v>
      </c>
      <c s="78" r="E51"/>
      <c s="78" r="F51"/>
      <c s="78" r="G51"/>
      <c t="b" s="78" r="H51">
        <v>0</v>
      </c>
      <c t="b" s="78" r="I51">
        <v>0</v>
      </c>
    </row>
    <row r="52">
      <c t="s" s="66" r="A52">
        <v>749</v>
      </c>
      <c t="s" r="B52">
        <v>750</v>
      </c>
      <c s="78" r="C52"/>
      <c s="78" r="D52"/>
      <c t="b" s="78" r="E52">
        <v>0</v>
      </c>
      <c t="b" s="79" r="F52">
        <v>0</v>
      </c>
      <c s="78" r="G52"/>
      <c s="78" r="H52"/>
      <c s="78" r="I52"/>
    </row>
    <row r="53">
      <c t="s" s="66" r="A53">
        <v>751</v>
      </c>
      <c t="s" r="B53">
        <v>752</v>
      </c>
      <c s="78" r="C53"/>
      <c s="78" r="D53"/>
      <c s="78" r="E53"/>
      <c s="78" r="F53"/>
      <c s="78" r="G53"/>
      <c t="b" s="79" r="H53">
        <v>0</v>
      </c>
      <c s="78" r="I53"/>
    </row>
    <row r="54">
      <c t="s" s="66" r="A54">
        <v>753</v>
      </c>
      <c t="s" r="B54">
        <v>456</v>
      </c>
      <c s="78" r="C54"/>
      <c t="b" s="79" r="D54">
        <v>0</v>
      </c>
      <c s="78" r="E54"/>
      <c s="78" r="F54"/>
      <c s="78" r="G54"/>
      <c t="b" s="79" r="H54">
        <v>0</v>
      </c>
      <c s="78" r="I54"/>
    </row>
    <row r="55">
      <c t="s" s="66" r="A55">
        <v>754</v>
      </c>
      <c t="s" r="B55">
        <v>755</v>
      </c>
      <c s="78" r="C55"/>
      <c s="78" r="D55"/>
      <c t="b" s="78" r="E55">
        <v>0</v>
      </c>
      <c s="78" r="F55"/>
      <c s="78" r="G55"/>
      <c s="78" r="H55"/>
      <c s="78" r="I55"/>
    </row>
    <row r="56">
      <c t="s" s="66" r="A56">
        <v>756</v>
      </c>
      <c t="s" r="B56">
        <v>757</v>
      </c>
      <c s="78" r="C56"/>
      <c s="78" r="D56"/>
      <c s="78" r="E56"/>
      <c t="b" s="79" r="F56">
        <v>0</v>
      </c>
      <c s="78" r="G56"/>
      <c s="78" r="H56"/>
      <c t="b" s="79" r="I56">
        <v>0</v>
      </c>
    </row>
    <row r="57">
      <c t="s" s="66" r="A57">
        <v>758</v>
      </c>
      <c t="s" r="B57">
        <v>759</v>
      </c>
      <c s="78" r="C57"/>
      <c s="78" r="D57"/>
      <c s="78" r="E57"/>
      <c s="78" r="F57"/>
      <c t="b" s="79" r="G57">
        <v>0</v>
      </c>
      <c s="78" r="H57"/>
      <c t="b" s="79" r="I57">
        <v>0</v>
      </c>
    </row>
    <row r="58">
      <c t="s" s="66" r="A58">
        <v>760</v>
      </c>
      <c t="s" r="B58">
        <v>761</v>
      </c>
      <c s="78" r="C58"/>
      <c s="78" r="D58"/>
      <c t="b" s="78" r="E58">
        <v>0</v>
      </c>
      <c t="b" s="79" r="F58">
        <v>0</v>
      </c>
      <c s="78" r="G58"/>
      <c s="78" r="H58"/>
      <c s="78" r="I58"/>
    </row>
    <row r="59">
      <c t="s" s="66" r="A59">
        <v>762</v>
      </c>
      <c s="78" r="C59"/>
      <c s="78" r="D59"/>
      <c s="78" r="E59"/>
      <c s="78" r="F59"/>
      <c s="78" r="G59"/>
      <c t="b" s="78" r="H59">
        <v>0</v>
      </c>
      <c t="b" s="78" r="I59">
        <v>0</v>
      </c>
    </row>
    <row r="60">
      <c t="s" s="66" r="A60">
        <v>763</v>
      </c>
      <c t="s" r="B60">
        <v>764</v>
      </c>
      <c s="78" r="C60"/>
      <c s="78" r="D60"/>
      <c t="b" s="78" r="E60">
        <v>0</v>
      </c>
      <c s="78" r="F60"/>
      <c s="78" r="G60"/>
      <c s="78" r="H60"/>
      <c s="78" r="I60"/>
    </row>
    <row r="61">
      <c t="s" s="66" r="A61">
        <v>765</v>
      </c>
      <c t="s" r="B61">
        <v>766</v>
      </c>
      <c s="78" r="C61"/>
      <c s="78" r="D61"/>
      <c s="78" r="E61"/>
      <c s="78" r="F61"/>
      <c s="78" r="G61"/>
      <c s="78" r="H61"/>
      <c t="b" s="78" r="I61">
        <v>0</v>
      </c>
    </row>
    <row r="62">
      <c t="s" s="66" r="A62">
        <v>767</v>
      </c>
      <c t="s" r="B62">
        <v>540</v>
      </c>
      <c s="78" r="C62"/>
      <c t="b" s="78" r="D62">
        <v>0</v>
      </c>
      <c s="78" r="E62"/>
      <c s="78" r="F62"/>
      <c s="78" r="G62"/>
      <c t="b" s="78" r="H62">
        <v>0</v>
      </c>
      <c t="b" s="78" r="I62">
        <v>0</v>
      </c>
    </row>
    <row r="63">
      <c t="s" s="66" r="A63">
        <v>768</v>
      </c>
      <c t="s" r="B63">
        <v>769</v>
      </c>
      <c s="78" r="C63"/>
      <c s="78" r="D63"/>
      <c t="b" s="78" r="E63">
        <v>0</v>
      </c>
      <c t="b" s="79" r="F63">
        <v>0</v>
      </c>
      <c s="78" r="G63"/>
      <c t="b" s="79" r="H63">
        <v>0</v>
      </c>
      <c s="78" r="I63"/>
    </row>
    <row r="64">
      <c t="s" s="66" r="A64">
        <v>770</v>
      </c>
      <c t="s" r="B64">
        <v>771</v>
      </c>
      <c s="78" r="C64"/>
      <c s="78" r="D64"/>
      <c s="78" r="E64"/>
      <c s="78" r="F64"/>
      <c s="78" r="G64"/>
      <c s="78" r="H64"/>
      <c t="b" s="78" r="I64">
        <v>0</v>
      </c>
    </row>
    <row r="65">
      <c t="s" s="66" r="A65">
        <v>772</v>
      </c>
      <c t="s" r="B65">
        <v>571</v>
      </c>
      <c s="78" r="C65"/>
      <c s="78" r="D65"/>
      <c s="78" r="E65"/>
      <c s="78" r="F65"/>
      <c s="78" r="G65"/>
      <c t="b" s="78" r="H65">
        <v>0</v>
      </c>
      <c t="b" s="78" r="I65"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57" defaultRowHeight="15.0"/>
  <cols>
    <col min="2" customWidth="1" max="2" width="27.0"/>
    <col min="3" customWidth="1" max="3" width="58.0"/>
    <col min="4" customWidth="1" max="4" width="42.0"/>
  </cols>
  <sheetData>
    <row customHeight="1" s="30" customFormat="1" r="1" ht="12.75">
      <c t="s" s="64" r="A1">
        <v>773</v>
      </c>
      <c t="s" s="64" r="B1">
        <v>774</v>
      </c>
      <c t="s" s="64" r="C1">
        <v>3</v>
      </c>
      <c t="s" s="64" r="D1">
        <v>775</v>
      </c>
      <c s="77" r="E1"/>
      <c s="77" r="F1"/>
    </row>
    <row customHeight="1" r="2" ht="12.75">
      <c t="s" s="71" r="A2">
        <v>776</v>
      </c>
      <c t="s" s="71" r="B2">
        <v>777</v>
      </c>
      <c t="s" s="71" r="C2">
        <v>778</v>
      </c>
      <c t="s" s="71" r="D2">
        <v>779</v>
      </c>
      <c s="71" r="E2"/>
      <c s="71" r="F2"/>
    </row>
    <row customHeight="1" r="3" ht="12.75">
      <c t="s" s="71" r="A3">
        <v>780</v>
      </c>
      <c t="s" s="71" r="B3">
        <v>781</v>
      </c>
      <c t="s" s="71" r="C3">
        <v>782</v>
      </c>
      <c t="s" s="71" r="D3">
        <v>783</v>
      </c>
      <c s="71" r="E3"/>
      <c s="71" r="F3"/>
    </row>
    <row customHeight="1" r="4" ht="12.75">
      <c t="s" s="71" r="A4">
        <v>784</v>
      </c>
      <c t="s" s="71" r="B4">
        <v>785</v>
      </c>
      <c t="s" s="71" r="C4">
        <v>786</v>
      </c>
      <c t="s" s="71" r="D4">
        <v>787</v>
      </c>
      <c s="71" r="E4"/>
      <c s="71" r="F4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13.43"/>
    <col min="2" customWidth="1" max="2" width="25.0"/>
    <col min="3" customWidth="1" max="4" width="33.0"/>
    <col min="5" customWidth="1" max="5" width="14.29"/>
  </cols>
  <sheetData>
    <row customHeight="1" s="73" customFormat="1" r="1" ht="12.0">
      <c t="s" s="64" r="A1">
        <v>788</v>
      </c>
      <c t="s" s="64" r="B1">
        <v>789</v>
      </c>
      <c t="s" s="64" r="C1">
        <v>774</v>
      </c>
      <c t="s" s="64" r="D1">
        <v>790</v>
      </c>
      <c t="s" s="64" r="E1">
        <v>791</v>
      </c>
    </row>
    <row customHeight="1" r="2" ht="12.0">
      <c t="s" s="71" r="A2">
        <v>792</v>
      </c>
      <c t="s" s="71" r="B2">
        <v>793</v>
      </c>
      <c t="s" s="51" r="C2">
        <v>794</v>
      </c>
      <c t="s" s="51" r="D2">
        <v>795</v>
      </c>
      <c t="s" s="71" r="E2">
        <v>780</v>
      </c>
    </row>
    <row customHeight="1" r="3" ht="12.0">
      <c t="s" s="71" r="A3">
        <v>796</v>
      </c>
      <c t="s" s="71" r="B3">
        <v>797</v>
      </c>
      <c t="s" s="51" r="C3">
        <v>798</v>
      </c>
      <c t="s" s="51" r="D3">
        <v>799</v>
      </c>
      <c t="s" s="71" r="E3">
        <v>776</v>
      </c>
    </row>
    <row customHeight="1" r="4" ht="12.0">
      <c t="s" s="71" r="A4">
        <v>800</v>
      </c>
      <c t="s" s="71" r="B4">
        <v>801</v>
      </c>
      <c t="s" s="51" r="C4">
        <v>801</v>
      </c>
      <c t="s" s="51" r="D4">
        <v>802</v>
      </c>
      <c t="s" s="71" r="E4">
        <v>776</v>
      </c>
    </row>
    <row customHeight="1" r="5" ht="12.0">
      <c t="s" s="71" r="A5">
        <v>803</v>
      </c>
      <c t="s" s="71" r="B5">
        <v>804</v>
      </c>
      <c t="s" s="51" r="C5">
        <v>804</v>
      </c>
      <c t="s" s="51" r="D5">
        <v>805</v>
      </c>
      <c t="s" s="71" r="E5">
        <v>776</v>
      </c>
    </row>
    <row customHeight="1" r="6" ht="12.0">
      <c t="s" s="71" r="A6">
        <v>81</v>
      </c>
      <c t="s" s="71" r="B6">
        <v>806</v>
      </c>
      <c t="s" s="51" r="C6">
        <v>806</v>
      </c>
      <c t="s" s="51" r="D6">
        <v>807</v>
      </c>
      <c t="s" s="71" r="E6">
        <v>776</v>
      </c>
    </row>
    <row customHeight="1" r="7" ht="12.0">
      <c t="s" s="71" r="A7">
        <v>808</v>
      </c>
      <c t="s" s="71" r="B7">
        <v>809</v>
      </c>
      <c t="s" s="51" r="C7">
        <v>809</v>
      </c>
      <c t="s" s="51" r="D7">
        <v>810</v>
      </c>
      <c t="s" s="71" r="E7">
        <v>776</v>
      </c>
    </row>
    <row customHeight="1" r="8" ht="12.0">
      <c t="s" s="71" r="A8">
        <v>58</v>
      </c>
      <c t="s" s="71" r="B8">
        <v>811</v>
      </c>
      <c t="s" s="51" r="C8">
        <v>811</v>
      </c>
      <c s="51" r="D8"/>
      <c t="s" s="71" r="E8">
        <v>784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12.14"/>
    <col min="2" customWidth="1" max="2" width="35.0"/>
    <col min="3" customWidth="1" max="3" width="23.71"/>
    <col min="4" customWidth="1" max="4" width="17.57"/>
    <col min="5" customWidth="1" max="5" width="21.86"/>
    <col min="6" customWidth="1" max="6" width="32.86"/>
    <col min="7" customWidth="1" max="7" width="14.71"/>
  </cols>
  <sheetData>
    <row customHeight="1" s="73" customFormat="1" r="1" ht="12.0">
      <c t="s" s="64" r="A1">
        <v>788</v>
      </c>
      <c t="s" s="64" r="B1">
        <v>789</v>
      </c>
      <c t="s" s="64" r="C1">
        <v>812</v>
      </c>
      <c t="s" s="64" r="D1">
        <v>813</v>
      </c>
      <c t="s" s="64" r="E1">
        <v>16</v>
      </c>
      <c t="s" s="64" r="F1">
        <v>814</v>
      </c>
      <c t="s" s="64" r="G1">
        <v>815</v>
      </c>
    </row>
    <row customHeight="1" r="2" ht="12.0">
      <c t="s" s="71" r="A2">
        <v>816</v>
      </c>
      <c t="s" s="71" r="B2">
        <v>817</v>
      </c>
      <c t="str" s="71" r="C2">
        <f>VLOOKUP(LEFT(A2,2),Arrays!$A$2:$D$8,3,FALSE)</f>
        <v>Coastal Endurance</v>
      </c>
      <c t="str" s="71" r="D2">
        <f>VLOOKUP(LEFT(A2,2),Arrays!$A$2:$D$8,4,FALSE)</f>
        <v>Endurance</v>
      </c>
      <c s="51" r="E2"/>
      <c t="str" s="71" r="F2">
        <f>C2 &amp; IF(ISBLANK(E2),"",( " " &amp; E2))</f>
        <v>Coastal Endurance</v>
      </c>
      <c s="71" r="G2"/>
    </row>
    <row customHeight="1" r="3" ht="12.0">
      <c t="s" s="71" r="A3">
        <v>818</v>
      </c>
      <c t="s" s="71" r="B3">
        <v>819</v>
      </c>
      <c t="str" s="71" r="C3">
        <f>VLOOKUP(LEFT(A3,2),Arrays!$A$2:$D$8,3,FALSE)</f>
        <v>Coastal Endurance</v>
      </c>
      <c t="str" s="71" r="D3">
        <f>VLOOKUP(LEFT(A3,2),Arrays!$A$2:$D$8,4,FALSE)</f>
        <v>Endurance</v>
      </c>
      <c s="51" r="E3"/>
      <c t="str" s="71" r="F3">
        <f>C3 &amp; IF(ISBLANK(E3),"",( " " &amp; E3))</f>
        <v>Coastal Endurance</v>
      </c>
      <c s="71" r="G3"/>
    </row>
    <row customHeight="1" r="4" ht="12.0">
      <c t="s" s="71" r="A4">
        <v>820</v>
      </c>
      <c t="s" s="71" r="B4">
        <v>821</v>
      </c>
      <c t="str" s="71" r="C4">
        <f>VLOOKUP(LEFT(A4,2),Arrays!$A$2:$D$8,3,FALSE)</f>
        <v>Coastal Endurance</v>
      </c>
      <c t="str" s="71" r="D4">
        <f>VLOOKUP(LEFT(A4,2),Arrays!$A$2:$D$8,4,FALSE)</f>
        <v>Endurance</v>
      </c>
      <c s="51" r="E4"/>
      <c t="str" s="71" r="F4">
        <f>C4 &amp; IF(ISBLANK(E4),"",( " " &amp; E4))</f>
        <v>Coastal Endurance</v>
      </c>
      <c s="71" r="G4"/>
    </row>
    <row customHeight="1" r="5" ht="12.0">
      <c t="s" s="71" r="A5">
        <v>822</v>
      </c>
      <c t="s" s="71" r="B5">
        <v>823</v>
      </c>
      <c t="str" s="71" r="C5">
        <f>VLOOKUP(LEFT(A5,2),Arrays!$A$2:$D$8,3,FALSE)</f>
        <v>Coastal Endurance</v>
      </c>
      <c t="str" s="71" r="D5">
        <f>VLOOKUP(LEFT(A5,2),Arrays!$A$2:$D$8,4,FALSE)</f>
        <v>Endurance</v>
      </c>
      <c s="51" r="E5"/>
      <c t="str" s="71" r="F5">
        <f>C5 &amp; IF(ISBLANK(E5),"",( " " &amp; E5))</f>
        <v>Coastal Endurance</v>
      </c>
      <c s="71" r="G5"/>
    </row>
    <row customHeight="1" r="6" ht="12.0">
      <c t="s" s="71" r="A6">
        <v>824</v>
      </c>
      <c t="s" s="71" r="B6">
        <v>825</v>
      </c>
      <c t="str" s="71" r="C6">
        <f>VLOOKUP(LEFT(A6,2),Arrays!$A$2:$D$8,3,FALSE)</f>
        <v>Coastal Endurance</v>
      </c>
      <c t="str" s="71" r="D6">
        <f>VLOOKUP(LEFT(A6,2),Arrays!$A$2:$D$8,4,FALSE)</f>
        <v>Endurance</v>
      </c>
      <c s="51" r="E6"/>
      <c t="str" s="71" r="F6">
        <f>C6 &amp; IF(ISBLANK(E6),"",( " " &amp; E6))</f>
        <v>Coastal Endurance</v>
      </c>
      <c s="71" r="G6"/>
    </row>
    <row customHeight="1" r="7" ht="12.0">
      <c t="s" s="71" r="A7">
        <v>826</v>
      </c>
      <c t="s" s="71" r="B7">
        <v>827</v>
      </c>
      <c t="str" s="71" r="C7">
        <f>VLOOKUP(LEFT(A7,2),Arrays!$A$2:$D$8,3,FALSE)</f>
        <v>Coastal Endurance</v>
      </c>
      <c t="str" s="71" r="D7">
        <f>VLOOKUP(LEFT(A7,2),Arrays!$A$2:$D$8,4,FALSE)</f>
        <v>Endurance</v>
      </c>
      <c s="51" r="E7"/>
      <c t="str" s="71" r="F7">
        <f>C7 &amp; IF(ISBLANK(E7),"",( " " &amp; E7))</f>
        <v>Coastal Endurance</v>
      </c>
      <c s="71" r="G7"/>
    </row>
    <row customHeight="1" r="8" ht="12.0">
      <c t="s" s="71" r="A8">
        <v>828</v>
      </c>
      <c t="s" s="71" r="B8">
        <v>829</v>
      </c>
      <c t="str" s="71" r="C8">
        <f>VLOOKUP(LEFT(A8,2),Arrays!$A$2:$D$8,3,FALSE)</f>
        <v>Coastal Endurance</v>
      </c>
      <c t="str" s="71" r="D8">
        <f>VLOOKUP(LEFT(A8,2),Arrays!$A$2:$D$8,4,FALSE)</f>
        <v>Endurance</v>
      </c>
      <c s="51" r="E8"/>
      <c t="str" s="71" r="F8">
        <f>C8 &amp; IF(ISBLANK(E8),"",( " " &amp; E8))</f>
        <v>Coastal Endurance</v>
      </c>
      <c s="71" r="G8"/>
    </row>
    <row customHeight="1" r="9" ht="12.0">
      <c t="s" s="71" r="A9">
        <v>830</v>
      </c>
      <c t="s" s="71" r="B9">
        <v>831</v>
      </c>
      <c t="str" s="71" r="C9">
        <f>VLOOKUP(LEFT(A9,2),Arrays!$A$2:$D$8,3,FALSE)</f>
        <v>Coastal Pioneer</v>
      </c>
      <c t="str" s="71" r="D9">
        <f>VLOOKUP(LEFT(A9,2),Arrays!$A$2:$D$8,4,FALSE)</f>
        <v>Pioneer</v>
      </c>
      <c s="51" r="E9"/>
      <c t="str" s="71" r="F9">
        <f>C9 &amp; IF(ISBLANK(E9),"",( " " &amp; E9))</f>
        <v>Coastal Pioneer</v>
      </c>
      <c s="71" r="G9"/>
    </row>
    <row customHeight="1" r="10" ht="12.0">
      <c t="s" s="71" r="A10">
        <v>832</v>
      </c>
      <c t="s" s="71" r="B10">
        <v>833</v>
      </c>
      <c t="str" s="71" r="C10">
        <f>VLOOKUP(LEFT(A10,2),Arrays!$A$2:$D$8,3,FALSE)</f>
        <v>Coastal Pioneer</v>
      </c>
      <c t="str" s="71" r="D10">
        <f>VLOOKUP(LEFT(A10,2),Arrays!$A$2:$D$8,4,FALSE)</f>
        <v>Pioneer</v>
      </c>
      <c s="51" r="E10"/>
      <c t="str" s="71" r="F10">
        <f>C10 &amp; IF(ISBLANK(E10),"",( " " &amp; E10))</f>
        <v>Coastal Pioneer</v>
      </c>
      <c s="71" r="G10"/>
    </row>
    <row customHeight="1" r="11" ht="12.0">
      <c t="s" s="71" r="A11">
        <v>834</v>
      </c>
      <c t="s" s="71" r="B11">
        <v>835</v>
      </c>
      <c t="str" s="71" r="C11">
        <f>VLOOKUP(LEFT(A11,2),Arrays!$A$2:$D$8,3,FALSE)</f>
        <v>Coastal Pioneer</v>
      </c>
      <c t="str" s="71" r="D11">
        <f>VLOOKUP(LEFT(A11,2),Arrays!$A$2:$D$8,4,FALSE)</f>
        <v>Pioneer</v>
      </c>
      <c s="51" r="E11"/>
      <c t="str" s="71" r="F11">
        <f>C11 &amp; IF(ISBLANK(E11),"",( " " &amp; E11))</f>
        <v>Coastal Pioneer</v>
      </c>
      <c s="71" r="G11"/>
    </row>
    <row customHeight="1" r="12" ht="12.0">
      <c t="s" s="71" r="A12">
        <v>836</v>
      </c>
      <c t="s" s="71" r="B12">
        <v>837</v>
      </c>
      <c t="str" s="71" r="C12">
        <f>VLOOKUP(LEFT(A12,2),Arrays!$A$2:$D$8,3,FALSE)</f>
        <v>Coastal Pioneer</v>
      </c>
      <c t="str" s="71" r="D12">
        <f>VLOOKUP(LEFT(A12,2),Arrays!$A$2:$D$8,4,FALSE)</f>
        <v>Pioneer</v>
      </c>
      <c s="51" r="E12"/>
      <c t="str" s="71" r="F12">
        <f>C12 &amp; IF(ISBLANK(E12),"",( " " &amp; E12))</f>
        <v>Coastal Pioneer</v>
      </c>
      <c s="71" r="G12"/>
    </row>
    <row customHeight="1" r="13" ht="12.0">
      <c t="s" s="71" r="A13">
        <v>838</v>
      </c>
      <c t="s" s="71" r="B13">
        <v>839</v>
      </c>
      <c t="str" s="71" r="C13">
        <f>VLOOKUP(LEFT(A13,2),Arrays!$A$2:$D$8,3,FALSE)</f>
        <v>Coastal Pioneer</v>
      </c>
      <c t="str" s="71" r="D13">
        <f>VLOOKUP(LEFT(A13,2),Arrays!$A$2:$D$8,4,FALSE)</f>
        <v>Pioneer</v>
      </c>
      <c s="51" r="E13"/>
      <c t="str" s="71" r="F13">
        <f>C13 &amp; IF(ISBLANK(E13),"",( " " &amp; E13))</f>
        <v>Coastal Pioneer</v>
      </c>
      <c s="71" r="G13"/>
    </row>
    <row customHeight="1" r="14" ht="12.0">
      <c t="s" s="71" r="A14">
        <v>840</v>
      </c>
      <c t="s" s="71" r="B14">
        <v>841</v>
      </c>
      <c t="str" s="71" r="C14">
        <f>VLOOKUP(LEFT(A14,2),Arrays!$A$2:$D$8,3,FALSE)</f>
        <v>Global Argentine Basin</v>
      </c>
      <c t="str" s="71" r="D14">
        <f>VLOOKUP(LEFT(A14,2),Arrays!$A$2:$D$8,4,FALSE)</f>
        <v>Argentine Basin</v>
      </c>
      <c s="51" r="E14"/>
      <c t="str" s="71" r="F14">
        <f>C14 &amp; IF(ISBLANK(E14),"",( " " &amp; E14))</f>
        <v>Global Argentine Basin</v>
      </c>
      <c s="71" r="G14"/>
    </row>
    <row customHeight="1" r="15" ht="12.0">
      <c t="s" s="71" r="A15">
        <v>842</v>
      </c>
      <c t="s" s="71" r="B15">
        <v>843</v>
      </c>
      <c t="str" s="71" r="C15">
        <f>VLOOKUP(LEFT(A15,2),Arrays!$A$2:$D$8,3,FALSE)</f>
        <v>Global Argentine Basin</v>
      </c>
      <c t="str" s="71" r="D15">
        <f>VLOOKUP(LEFT(A15,2),Arrays!$A$2:$D$8,4,FALSE)</f>
        <v>Argentine Basin</v>
      </c>
      <c s="51" r="E15"/>
      <c t="str" s="71" r="F15">
        <f>C15 &amp; IF(ISBLANK(E15),"",( " " &amp; E15))</f>
        <v>Global Argentine Basin</v>
      </c>
      <c s="71" r="G15"/>
    </row>
    <row customHeight="1" r="16" ht="12.0">
      <c t="s" s="71" r="A16">
        <v>844</v>
      </c>
      <c t="s" s="71" r="B16">
        <v>845</v>
      </c>
      <c t="str" s="71" r="C16">
        <f>VLOOKUP(LEFT(A16,2),Arrays!$A$2:$D$8,3,FALSE)</f>
        <v>Global Argentine Basin</v>
      </c>
      <c t="str" s="71" r="D16">
        <f>VLOOKUP(LEFT(A16,2),Arrays!$A$2:$D$8,4,FALSE)</f>
        <v>Argentine Basin</v>
      </c>
      <c s="51" r="E16"/>
      <c t="str" s="71" r="F16">
        <f>C16 &amp; IF(ISBLANK(E16),"",( " " &amp; E16))</f>
        <v>Global Argentine Basin</v>
      </c>
      <c s="71" r="G16"/>
    </row>
    <row customHeight="1" r="17" ht="12.0">
      <c t="s" s="71" r="A17">
        <v>846</v>
      </c>
      <c t="s" s="71" r="B17">
        <v>847</v>
      </c>
      <c t="str" s="71" r="C17">
        <f>VLOOKUP(LEFT(A17,2),Arrays!$A$2:$D$8,3,FALSE)</f>
        <v>Global Argentine Basin</v>
      </c>
      <c t="str" s="71" r="D17">
        <f>VLOOKUP(LEFT(A17,2),Arrays!$A$2:$D$8,4,FALSE)</f>
        <v>Argentine Basin</v>
      </c>
      <c s="51" r="E17"/>
      <c t="str" s="71" r="F17">
        <f>C17 &amp; IF(ISBLANK(E17),"",( " " &amp; E17))</f>
        <v>Global Argentine Basin</v>
      </c>
      <c s="71" r="G17"/>
    </row>
    <row customHeight="1" r="18" ht="12.0">
      <c t="s" s="71" r="A18">
        <v>848</v>
      </c>
      <c t="s" s="71" r="B18">
        <v>849</v>
      </c>
      <c t="str" s="71" r="C18">
        <f>VLOOKUP(LEFT(A18,2),Arrays!$A$2:$D$8,3,FALSE)</f>
        <v>Global Irminger Sea</v>
      </c>
      <c t="str" s="71" r="D18">
        <f>VLOOKUP(LEFT(A18,2),Arrays!$A$2:$D$8,4,FALSE)</f>
        <v>Irminger Sea</v>
      </c>
      <c s="51" r="E18"/>
      <c t="str" s="71" r="F18">
        <f>C18 &amp; IF(ISBLANK(E18),"",( " " &amp; E18))</f>
        <v>Global Irminger Sea</v>
      </c>
      <c s="71" r="G18"/>
    </row>
    <row customHeight="1" r="19" ht="12.0">
      <c t="s" s="71" r="A19">
        <v>850</v>
      </c>
      <c t="s" s="71" r="B19">
        <v>851</v>
      </c>
      <c t="str" s="71" r="C19">
        <f>VLOOKUP(LEFT(A19,2),Arrays!$A$2:$D$8,3,FALSE)</f>
        <v>Global Irminger Sea</v>
      </c>
      <c t="str" s="71" r="D19">
        <f>VLOOKUP(LEFT(A19,2),Arrays!$A$2:$D$8,4,FALSE)</f>
        <v>Irminger Sea</v>
      </c>
      <c s="51" r="E19"/>
      <c t="str" s="71" r="F19">
        <f>C19 &amp; IF(ISBLANK(E19),"",( " " &amp; E19))</f>
        <v>Global Irminger Sea</v>
      </c>
      <c s="71" r="G19"/>
    </row>
    <row customHeight="1" r="20" ht="12.0">
      <c t="s" s="71" r="A20">
        <v>852</v>
      </c>
      <c t="s" s="71" r="B20">
        <v>853</v>
      </c>
      <c t="str" s="71" r="C20">
        <f>VLOOKUP(LEFT(A20,2),Arrays!$A$2:$D$8,3,FALSE)</f>
        <v>Global Irminger Sea</v>
      </c>
      <c t="str" s="71" r="D20">
        <f>VLOOKUP(LEFT(A20,2),Arrays!$A$2:$D$8,4,FALSE)</f>
        <v>Irminger Sea</v>
      </c>
      <c s="51" r="E20"/>
      <c t="str" s="71" r="F20">
        <f>C20 &amp; IF(ISBLANK(E20),"",( " " &amp; E20))</f>
        <v>Global Irminger Sea</v>
      </c>
      <c s="71" r="G20"/>
    </row>
    <row customHeight="1" r="21" ht="12.0">
      <c t="s" s="71" r="A21">
        <v>854</v>
      </c>
      <c t="s" s="71" r="B21">
        <v>855</v>
      </c>
      <c t="str" s="71" r="C21">
        <f>VLOOKUP(LEFT(A21,2),Arrays!$A$2:$D$8,3,FALSE)</f>
        <v>Global Irminger Sea</v>
      </c>
      <c t="str" s="71" r="D21">
        <f>VLOOKUP(LEFT(A21,2),Arrays!$A$2:$D$8,4,FALSE)</f>
        <v>Irminger Sea</v>
      </c>
      <c s="51" r="E21"/>
      <c t="str" s="71" r="F21">
        <f>C21 &amp; IF(ISBLANK(E21),"",( " " &amp; E21))</f>
        <v>Global Irminger Sea</v>
      </c>
      <c s="71" r="G21"/>
    </row>
    <row customHeight="1" r="22" ht="12.0">
      <c t="s" s="71" r="A22">
        <v>856</v>
      </c>
      <c t="s" s="71" r="B22">
        <v>857</v>
      </c>
      <c t="str" s="71" r="C22">
        <f>VLOOKUP(LEFT(A22,2),Arrays!$A$2:$D$8,3,FALSE)</f>
        <v>Global Station Papa</v>
      </c>
      <c t="str" s="71" r="D22">
        <f>VLOOKUP(LEFT(A22,2),Arrays!$A$2:$D$8,4,FALSE)</f>
        <v>Station Papa</v>
      </c>
      <c s="51" r="E22"/>
      <c t="str" s="71" r="F22">
        <f>C22 &amp; IF(ISBLANK(E22),"",( " " &amp; E22))</f>
        <v>Global Station Papa</v>
      </c>
      <c s="71" r="G22"/>
    </row>
    <row customHeight="1" r="23" ht="12.0">
      <c t="s" s="71" r="A23">
        <v>858</v>
      </c>
      <c t="s" s="71" r="B23">
        <v>859</v>
      </c>
      <c t="str" s="71" r="C23">
        <f>VLOOKUP(LEFT(A23,2),Arrays!$A$2:$D$8,3,FALSE)</f>
        <v>Global Station Papa</v>
      </c>
      <c t="str" s="71" r="D23">
        <f>VLOOKUP(LEFT(A23,2),Arrays!$A$2:$D$8,4,FALSE)</f>
        <v>Station Papa</v>
      </c>
      <c s="51" r="E23"/>
      <c t="str" s="71" r="F23">
        <f>C23 &amp; IF(ISBLANK(E23),"",( " " &amp; E23))</f>
        <v>Global Station Papa</v>
      </c>
      <c s="71" r="G23"/>
    </row>
    <row customHeight="1" r="24" ht="12.0">
      <c t="s" s="71" r="A24">
        <v>860</v>
      </c>
      <c t="s" s="71" r="B24">
        <v>861</v>
      </c>
      <c t="str" s="71" r="C24">
        <f>VLOOKUP(LEFT(A24,2),Arrays!$A$2:$D$8,3,FALSE)</f>
        <v>Global Station Papa</v>
      </c>
      <c t="str" s="71" r="D24">
        <f>VLOOKUP(LEFT(A24,2),Arrays!$A$2:$D$8,4,FALSE)</f>
        <v>Station Papa</v>
      </c>
      <c s="51" r="E24"/>
      <c t="str" s="71" r="F24">
        <f>C24 &amp; IF(ISBLANK(E24),"",( " " &amp; E24))</f>
        <v>Global Station Papa</v>
      </c>
      <c s="71" r="G24"/>
    </row>
    <row customHeight="1" r="25" ht="12.0">
      <c t="s" s="71" r="A25">
        <v>862</v>
      </c>
      <c t="s" s="71" r="B25">
        <v>863</v>
      </c>
      <c t="str" s="71" r="C25">
        <f>VLOOKUP(LEFT(A25,2),Arrays!$A$2:$D$8,3,FALSE)</f>
        <v>Global Southern Ocean</v>
      </c>
      <c t="str" s="71" r="D25">
        <f>VLOOKUP(LEFT(A25,2),Arrays!$A$2:$D$8,4,FALSE)</f>
        <v>Southern Ocean</v>
      </c>
      <c s="51" r="E25"/>
      <c t="str" s="71" r="F25">
        <f>C25 &amp; IF(ISBLANK(E25),"",( " " &amp; E25))</f>
        <v>Global Southern Ocean</v>
      </c>
      <c s="71" r="G25"/>
    </row>
    <row customHeight="1" r="26" ht="12.0">
      <c t="s" s="71" r="A26">
        <v>864</v>
      </c>
      <c t="s" s="71" r="B26">
        <v>865</v>
      </c>
      <c t="str" s="71" r="C26">
        <f>VLOOKUP(LEFT(A26,2),Arrays!$A$2:$D$8,3,FALSE)</f>
        <v>Global Southern Ocean</v>
      </c>
      <c t="str" s="71" r="D26">
        <f>VLOOKUP(LEFT(A26,2),Arrays!$A$2:$D$8,4,FALSE)</f>
        <v>Southern Ocean</v>
      </c>
      <c s="51" r="E26"/>
      <c t="str" s="71" r="F26">
        <f>C26 &amp; IF(ISBLANK(E26),"",( " " &amp; E26))</f>
        <v>Global Southern Ocean</v>
      </c>
      <c s="71" r="G26"/>
    </row>
    <row customHeight="1" r="27" ht="12.0">
      <c t="s" s="71" r="A27">
        <v>866</v>
      </c>
      <c t="s" s="71" r="B27">
        <v>867</v>
      </c>
      <c t="str" s="71" r="C27">
        <f>VLOOKUP(LEFT(A27,2),Arrays!$A$2:$D$8,3,FALSE)</f>
        <v>Global Southern Ocean</v>
      </c>
      <c t="str" s="71" r="D27">
        <f>VLOOKUP(LEFT(A27,2),Arrays!$A$2:$D$8,4,FALSE)</f>
        <v>Southern Ocean</v>
      </c>
      <c s="51" r="E27"/>
      <c t="str" s="71" r="F27">
        <f>C27 &amp; IF(ISBLANK(E27),"",( " " &amp; E27))</f>
        <v>Global Southern Ocean</v>
      </c>
      <c s="71" r="G27"/>
    </row>
    <row customHeight="1" r="28" ht="12.0">
      <c t="s" s="71" r="A28">
        <v>868</v>
      </c>
      <c t="s" s="71" r="B28">
        <v>869</v>
      </c>
      <c t="str" s="71" r="C28">
        <f>VLOOKUP(LEFT(A28,2),Arrays!$A$2:$D$8,3,FALSE)</f>
        <v>Global Southern Ocean</v>
      </c>
      <c t="str" s="71" r="D28">
        <f>VLOOKUP(LEFT(A28,2),Arrays!$A$2:$D$8,4,FALSE)</f>
        <v>Southern Ocean</v>
      </c>
      <c s="51" r="E28"/>
      <c t="str" s="71" r="F28">
        <f>C28 &amp; IF(ISBLANK(E28),"",( " " &amp; E28))</f>
        <v>Global Southern Ocean</v>
      </c>
      <c s="71" r="G28"/>
    </row>
    <row customHeight="1" r="29" ht="12.0">
      <c t="s" s="71" r="A29">
        <v>870</v>
      </c>
      <c s="71" r="B29"/>
      <c t="str" s="71" r="C29">
        <f>VLOOKUP(LEFT(A29,2),Arrays!$A$2:$D$8,3,FALSE)</f>
        <v>Regional</v>
      </c>
      <c t="str" s="71" r="D29">
        <f>VLOOKUP(LEFT(A29,2),Arrays!$A$2:$D$8,4,FALSE)</f>
        <v/>
      </c>
      <c t="s" s="51" r="E29">
        <v>871</v>
      </c>
      <c t="str" s="71" r="F29">
        <f>C29 &amp; IF(ISBLANK(E29),"",( " " &amp; E29))</f>
        <v>Regional Pacific City</v>
      </c>
      <c t="s" s="71" r="G29">
        <v>872</v>
      </c>
    </row>
    <row customHeight="1" r="30" ht="12.0">
      <c t="s" s="71" r="A30">
        <v>873</v>
      </c>
      <c t="s" s="71" r="B30">
        <v>874</v>
      </c>
      <c t="str" s="71" r="C30">
        <f>VLOOKUP(LEFT(A30,2),Arrays!$A$2:$D$8,3,FALSE)</f>
        <v>Regional</v>
      </c>
      <c t="str" s="71" r="D30">
        <f>VLOOKUP(LEFT(A30,2),Arrays!$A$2:$D$8,4,FALSE)</f>
        <v/>
      </c>
      <c t="s" s="51" r="E30">
        <v>875</v>
      </c>
      <c t="str" s="71" r="F30">
        <f>C30 &amp; IF(ISBLANK(E30),"",( " " &amp; E30))</f>
        <v>Regional Continental Margin</v>
      </c>
      <c s="71" r="G30"/>
    </row>
    <row customHeight="1" r="31" ht="12.0">
      <c t="s" s="71" r="A31">
        <v>876</v>
      </c>
      <c t="s" s="71" r="B31">
        <v>126</v>
      </c>
      <c t="str" s="71" r="C31">
        <f>VLOOKUP(LEFT(A31,2),Arrays!$A$2:$D$8,3,FALSE)</f>
        <v>Regional</v>
      </c>
      <c t="str" s="71" r="D31">
        <f>VLOOKUP(LEFT(A31,2),Arrays!$A$2:$D$8,4,FALSE)</f>
        <v/>
      </c>
      <c t="s" s="51" r="E31">
        <v>126</v>
      </c>
      <c t="str" s="71" r="F31">
        <f>C31 &amp; IF(ISBLANK(E31),"",( " " &amp; E31))</f>
        <v>Regional Axial</v>
      </c>
      <c s="71" r="G31"/>
    </row>
    <row customHeight="1" r="32" ht="12.0">
      <c t="s" s="71" r="A32">
        <v>877</v>
      </c>
      <c s="71" r="B32"/>
      <c t="str" s="71" r="C32">
        <f>VLOOKUP(LEFT(A32,2),Arrays!$A$2:$D$8,3,FALSE)</f>
        <v>Regional</v>
      </c>
      <c t="str" s="71" r="D32">
        <f>VLOOKUP(LEFT(A32,2),Arrays!$A$2:$D$8,4,FALSE)</f>
        <v/>
      </c>
      <c t="s" s="51" r="E32">
        <v>878</v>
      </c>
      <c t="str" s="71" r="F32">
        <f>C32 &amp; IF(ISBLANK(E32),"",( " " &amp; E32))</f>
        <v>Regional Mid Plate</v>
      </c>
      <c t="s" s="71" r="G32">
        <v>872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3.57" defaultRowHeight="15.0"/>
  <cols>
    <col min="1" customWidth="1" max="1" width="13.14"/>
    <col min="2" customWidth="1" max="2" width="9.14"/>
    <col min="3" customWidth="1" max="3" width="6.14"/>
    <col min="4" customWidth="1" max="4" width="53.14"/>
    <col min="5" customWidth="1" max="5" style="80" width="28.86"/>
    <col min="6" customWidth="1" max="6" style="56" width="27.57"/>
    <col min="7" customWidth="1" max="7" style="80" width="50.57"/>
    <col min="8" customWidth="1" max="13" style="56" width="11.14"/>
  </cols>
  <sheetData>
    <row customHeight="1" s="73" customFormat="1" r="1" ht="12.0">
      <c t="s" s="64" r="A1">
        <v>788</v>
      </c>
      <c t="s" s="64" r="B1">
        <v>879</v>
      </c>
      <c t="s" s="64" r="C1">
        <v>880</v>
      </c>
      <c t="s" s="64" r="D1">
        <v>789</v>
      </c>
      <c t="s" s="64" r="E1">
        <v>881</v>
      </c>
      <c t="s" s="70" r="F1">
        <v>882</v>
      </c>
      <c t="s" s="64" r="G1">
        <v>814</v>
      </c>
      <c t="s" s="70" r="H1">
        <v>883</v>
      </c>
      <c t="s" s="70" r="I1">
        <v>884</v>
      </c>
      <c t="s" s="70" r="J1">
        <v>885</v>
      </c>
      <c t="s" s="70" r="K1">
        <v>886</v>
      </c>
      <c t="s" s="70" r="L1">
        <v>887</v>
      </c>
      <c t="s" s="70" r="M1">
        <v>888</v>
      </c>
      <c t="s" s="64" r="N1">
        <v>815</v>
      </c>
    </row>
    <row customHeight="1" r="2" ht="12.0">
      <c t="s" s="71" r="A2">
        <v>889</v>
      </c>
      <c t="s" s="71" r="B2">
        <v>890</v>
      </c>
      <c t="s" s="71" r="C2">
        <v>891</v>
      </c>
      <c t="s" s="71" r="D2">
        <v>892</v>
      </c>
      <c t="str" s="71" r="E2">
        <f>VLOOKUP(LEFT(A2,4),Sites!$A$2:$F$32,6,FALSE)</f>
        <v>Coastal Endurance</v>
      </c>
      <c t="s" s="21" r="F2">
        <v>893</v>
      </c>
      <c t="str" s="71" r="G2">
        <f>E2 &amp; IF(ISBLANK(F2),"",(" " &amp; F2))</f>
        <v>Coastal Endurance Oregon Inshore</v>
      </c>
      <c s="44" r="H2"/>
      <c s="44" r="I2"/>
      <c s="44" r="J2"/>
      <c s="44" r="K2"/>
      <c s="44" r="L2"/>
      <c s="44" r="M2"/>
      <c s="71" r="N2"/>
    </row>
    <row customHeight="1" r="3" ht="12.0">
      <c t="s" s="71" r="A3">
        <v>894</v>
      </c>
      <c t="s" s="71" r="B3">
        <v>895</v>
      </c>
      <c t="s" s="71" r="C3">
        <v>891</v>
      </c>
      <c t="s" s="71" r="D3">
        <v>896</v>
      </c>
      <c t="str" s="71" r="E3">
        <f>VLOOKUP(LEFT(A3,4),Sites!$A$2:$F$32,6,FALSE)</f>
        <v>Coastal Endurance</v>
      </c>
      <c t="s" s="21" r="F3">
        <v>893</v>
      </c>
      <c t="str" s="71" r="G3">
        <f>E3 &amp; IF(ISBLANK(F3),"",(" " &amp; F3))</f>
        <v>Coastal Endurance Oregon Inshore</v>
      </c>
      <c s="44" r="H3"/>
      <c s="44" r="I3"/>
      <c s="44" r="J3"/>
      <c s="44" r="K3"/>
      <c s="44" r="L3"/>
      <c s="44" r="M3"/>
      <c s="71" r="N3"/>
    </row>
    <row customHeight="1" r="4" ht="12.0">
      <c t="s" s="71" r="A4">
        <v>897</v>
      </c>
      <c t="s" s="71" r="B4">
        <v>898</v>
      </c>
      <c t="s" s="71" r="C4">
        <v>899</v>
      </c>
      <c t="s" s="71" r="D4">
        <v>900</v>
      </c>
      <c t="str" s="71" r="E4">
        <f>VLOOKUP(LEFT(A4,4),Sites!$A$2:$F$32,6,FALSE)</f>
        <v>Coastal Endurance</v>
      </c>
      <c t="s" s="21" r="F4">
        <v>901</v>
      </c>
      <c t="str" s="71" r="G4">
        <f>E4 &amp; IF(ISBLANK(F4),"",(" " &amp; F4))</f>
        <v>Coastal Endurance Oregon Shelf</v>
      </c>
      <c s="44" r="H4"/>
      <c s="44" r="I4"/>
      <c s="44" r="J4"/>
      <c s="44" r="K4"/>
      <c s="44" r="L4"/>
      <c s="44" r="M4"/>
      <c s="71" r="N4"/>
    </row>
    <row customHeight="1" r="5" ht="12.0">
      <c t="s" s="71" r="A5">
        <v>902</v>
      </c>
      <c t="s" s="71" r="B5">
        <v>903</v>
      </c>
      <c t="s" s="71" r="C5">
        <v>899</v>
      </c>
      <c t="s" s="71" r="D5">
        <v>904</v>
      </c>
      <c t="str" s="71" r="E5">
        <f>VLOOKUP(LEFT(A5,4),Sites!$A$2:$F$32,6,FALSE)</f>
        <v>Coastal Endurance</v>
      </c>
      <c t="s" s="21" r="F5">
        <v>901</v>
      </c>
      <c t="str" s="71" r="G5">
        <f>E5 &amp; IF(ISBLANK(F5),"",(" " &amp; F5))</f>
        <v>Coastal Endurance Oregon Shelf</v>
      </c>
      <c s="44" r="H5"/>
      <c s="44" r="I5"/>
      <c s="44" r="J5"/>
      <c s="44" r="K5"/>
      <c s="44" r="L5"/>
      <c s="44" r="M5"/>
      <c s="71" r="N5"/>
    </row>
    <row customHeight="1" r="6" ht="12.0">
      <c t="s" s="71" r="A6">
        <v>905</v>
      </c>
      <c t="s" s="71" r="B6">
        <v>906</v>
      </c>
      <c t="s" s="71" r="C6">
        <v>899</v>
      </c>
      <c t="s" s="71" r="D6">
        <v>907</v>
      </c>
      <c t="str" s="71" r="E6">
        <f>VLOOKUP(LEFT(A6,4),Sites!$A$2:$F$32,6,FALSE)</f>
        <v>Coastal Endurance</v>
      </c>
      <c t="s" s="21" r="F6">
        <v>901</v>
      </c>
      <c t="str" s="71" r="G6">
        <f>E6 &amp; IF(ISBLANK(F6),"",(" " &amp; F6))</f>
        <v>Coastal Endurance Oregon Shelf</v>
      </c>
      <c s="44" r="H6"/>
      <c s="44" r="I6"/>
      <c s="44" r="J6"/>
      <c s="44" r="K6"/>
      <c s="44" r="L6"/>
      <c s="44" r="M6"/>
      <c s="71" r="N6"/>
    </row>
    <row customHeight="1" r="7" ht="12.0">
      <c t="s" s="71" r="A7">
        <v>908</v>
      </c>
      <c t="s" s="71" r="B7">
        <v>909</v>
      </c>
      <c t="s" s="71" r="C7">
        <v>910</v>
      </c>
      <c t="s" s="71" r="D7">
        <v>911</v>
      </c>
      <c t="str" s="71" r="E7">
        <f>VLOOKUP(LEFT(A7,4),Sites!$A$2:$F$32,6,FALSE)</f>
        <v>Coastal Endurance</v>
      </c>
      <c t="s" s="21" r="F7">
        <v>912</v>
      </c>
      <c t="str" s="71" r="G7">
        <f>E7 &amp; IF(ISBLANK(F7),"",(" " &amp; F7))</f>
        <v>Coastal Endurance Oregon Offshore</v>
      </c>
      <c s="44" r="H7"/>
      <c s="44" r="I7"/>
      <c s="44" r="J7"/>
      <c s="44" r="K7"/>
      <c s="44" r="L7"/>
      <c s="44" r="M7"/>
      <c s="71" r="N7"/>
    </row>
    <row customHeight="1" r="8" ht="12.0">
      <c t="s" s="71" r="A8">
        <v>913</v>
      </c>
      <c t="s" s="71" r="B8">
        <v>914</v>
      </c>
      <c t="s" s="71" r="C8">
        <v>910</v>
      </c>
      <c t="s" s="71" r="D8">
        <v>915</v>
      </c>
      <c t="str" s="71" r="E8">
        <f>VLOOKUP(LEFT(A8,4),Sites!$A$2:$F$32,6,FALSE)</f>
        <v>Coastal Endurance</v>
      </c>
      <c t="s" s="21" r="F8">
        <v>912</v>
      </c>
      <c t="str" s="71" r="G8">
        <f>E8 &amp; IF(ISBLANK(F8),"",(" " &amp; F8))</f>
        <v>Coastal Endurance Oregon Offshore</v>
      </c>
      <c s="44" r="H8"/>
      <c s="44" r="I8"/>
      <c s="44" r="J8"/>
      <c s="44" r="K8"/>
      <c s="44" r="L8"/>
      <c s="44" r="M8"/>
      <c s="71" r="N8"/>
    </row>
    <row customHeight="1" r="9" ht="12.0">
      <c t="s" s="71" r="A9">
        <v>916</v>
      </c>
      <c t="s" s="71" r="B9">
        <v>917</v>
      </c>
      <c t="s" s="71" r="C9">
        <v>910</v>
      </c>
      <c t="s" s="71" r="D9">
        <v>918</v>
      </c>
      <c t="str" s="71" r="E9">
        <f>VLOOKUP(LEFT(A9,4),Sites!$A$2:$F$32,6,FALSE)</f>
        <v>Coastal Endurance</v>
      </c>
      <c t="s" s="21" r="F9">
        <v>912</v>
      </c>
      <c t="str" s="71" r="G9">
        <f>E9 &amp; IF(ISBLANK(F9),"",(" " &amp; F9))</f>
        <v>Coastal Endurance Oregon Offshore</v>
      </c>
      <c s="44" r="H9"/>
      <c s="44" r="I9"/>
      <c s="44" r="J9"/>
      <c s="44" r="K9"/>
      <c s="44" r="L9"/>
      <c s="44" r="M9"/>
      <c s="71" r="N9"/>
    </row>
    <row customHeight="1" r="10" ht="12.0">
      <c t="s" s="71" r="A10">
        <v>919</v>
      </c>
      <c t="s" s="71" r="B10">
        <v>920</v>
      </c>
      <c t="s" s="71" r="C10">
        <v>921</v>
      </c>
      <c t="s" s="71" r="D10">
        <v>922</v>
      </c>
      <c t="str" s="71" r="E10">
        <f>VLOOKUP(LEFT(A10,4),Sites!$A$2:$F$32,6,FALSE)</f>
        <v>Coastal Endurance</v>
      </c>
      <c t="s" s="21" r="F10">
        <v>923</v>
      </c>
      <c t="str" s="71" r="G10">
        <f>E10 &amp; IF(ISBLANK(F10),"",(" " &amp; F10))</f>
        <v>Coastal Endurance Mobile Assets</v>
      </c>
      <c s="44" r="H10">
        <v>47</v>
      </c>
      <c s="44" r="I10">
        <v>44.64</v>
      </c>
      <c s="44" r="J10">
        <v>-124.95</v>
      </c>
      <c s="44" r="K10">
        <v>-124.1</v>
      </c>
      <c s="44" r="L10">
        <v>0</v>
      </c>
      <c s="44" r="M10">
        <v>500</v>
      </c>
      <c s="71" r="N10"/>
    </row>
    <row customHeight="1" r="11" ht="12.0">
      <c t="s" s="71" r="A11">
        <v>924</v>
      </c>
      <c t="s" s="71" r="B11">
        <v>890</v>
      </c>
      <c t="s" s="71" r="C11">
        <v>925</v>
      </c>
      <c t="s" s="71" r="D11">
        <v>926</v>
      </c>
      <c t="str" s="71" r="E11">
        <f>VLOOKUP(LEFT(A11,4),Sites!$A$2:$F$32,6,FALSE)</f>
        <v>Coastal Endurance</v>
      </c>
      <c t="s" s="21" r="F11">
        <v>927</v>
      </c>
      <c t="str" s="71" r="G11">
        <f>E11 &amp; IF(ISBLANK(F11),"",(" " &amp; F11))</f>
        <v>Coastal Endurance Washington Inshore</v>
      </c>
      <c s="44" r="H11"/>
      <c s="44" r="I11"/>
      <c s="44" r="J11"/>
      <c s="44" r="K11"/>
      <c s="44" r="L11"/>
      <c s="44" r="M11"/>
      <c s="71" r="N11"/>
    </row>
    <row customHeight="1" r="12" ht="12.0">
      <c t="s" s="71" r="A12">
        <v>928</v>
      </c>
      <c t="s" s="71" r="B12">
        <v>895</v>
      </c>
      <c t="s" s="71" r="C12">
        <v>925</v>
      </c>
      <c t="s" s="71" r="D12">
        <v>929</v>
      </c>
      <c t="str" s="71" r="E12">
        <f>VLOOKUP(LEFT(A12,4),Sites!$A$2:$F$32,6,FALSE)</f>
        <v>Coastal Endurance</v>
      </c>
      <c t="s" s="21" r="F12">
        <v>927</v>
      </c>
      <c t="str" s="71" r="G12">
        <f>E12 &amp; IF(ISBLANK(F12),"",(" " &amp; F12))</f>
        <v>Coastal Endurance Washington Inshore</v>
      </c>
      <c s="44" r="H12"/>
      <c s="44" r="I12"/>
      <c s="44" r="J12"/>
      <c s="44" r="K12"/>
      <c s="44" r="L12"/>
      <c s="44" r="M12"/>
      <c s="71" r="N12"/>
    </row>
    <row customHeight="1" r="13" ht="12.0">
      <c t="s" s="71" r="A13">
        <v>930</v>
      </c>
      <c t="s" s="71" r="B13">
        <v>903</v>
      </c>
      <c t="s" s="71" r="C13">
        <v>931</v>
      </c>
      <c t="s" s="71" r="D13">
        <v>932</v>
      </c>
      <c t="str" s="71" r="E13">
        <f>VLOOKUP(LEFT(A13,4),Sites!$A$2:$F$32,6,FALSE)</f>
        <v>Coastal Endurance</v>
      </c>
      <c t="s" s="21" r="F13">
        <v>933</v>
      </c>
      <c t="str" s="71" r="G13">
        <f>E13 &amp; IF(ISBLANK(F13),"",(" " &amp; F13))</f>
        <v>Coastal Endurance Washington Shelf</v>
      </c>
      <c s="44" r="H13"/>
      <c s="44" r="I13"/>
      <c s="44" r="J13"/>
      <c s="44" r="K13"/>
      <c s="44" r="L13"/>
      <c s="44" r="M13"/>
      <c s="71" r="N13"/>
    </row>
    <row customHeight="1" r="14" ht="12.0">
      <c t="s" s="71" r="A14">
        <v>934</v>
      </c>
      <c t="s" s="71" r="B14">
        <v>906</v>
      </c>
      <c t="s" s="71" r="C14">
        <v>931</v>
      </c>
      <c t="s" s="71" r="D14">
        <v>935</v>
      </c>
      <c t="str" s="71" r="E14">
        <f>VLOOKUP(LEFT(A14,4),Sites!$A$2:$F$32,6,FALSE)</f>
        <v>Coastal Endurance</v>
      </c>
      <c t="s" s="21" r="F14">
        <v>933</v>
      </c>
      <c t="str" s="71" r="G14">
        <f>E14 &amp; IF(ISBLANK(F14),"",(" " &amp; F14))</f>
        <v>Coastal Endurance Washington Shelf</v>
      </c>
      <c s="44" r="H14"/>
      <c s="44" r="I14"/>
      <c s="44" r="J14"/>
      <c s="44" r="K14"/>
      <c s="44" r="L14"/>
      <c s="44" r="M14"/>
      <c s="71" r="N14"/>
    </row>
    <row customHeight="1" r="15" ht="12.0">
      <c t="s" s="71" r="A15">
        <v>936</v>
      </c>
      <c t="s" s="71" r="B15">
        <v>937</v>
      </c>
      <c t="s" s="71" r="C15">
        <v>938</v>
      </c>
      <c t="s" s="71" r="D15">
        <v>939</v>
      </c>
      <c t="str" s="71" r="E15">
        <f>VLOOKUP(LEFT(A15,4),Sites!$A$2:$F$32,6,FALSE)</f>
        <v>Coastal Endurance</v>
      </c>
      <c t="s" s="21" r="F15">
        <v>940</v>
      </c>
      <c t="str" s="71" r="G15">
        <f>E15 &amp; IF(ISBLANK(F15),"",(" " &amp; F15))</f>
        <v>Coastal Endurance Washington Offshore</v>
      </c>
      <c s="44" r="H15"/>
      <c s="44" r="I15"/>
      <c s="44" r="J15"/>
      <c s="44" r="K15"/>
      <c s="44" r="L15"/>
      <c s="44" r="M15"/>
      <c s="71" r="N15"/>
    </row>
    <row customHeight="1" r="16" ht="12.0">
      <c t="s" s="71" r="A16">
        <v>941</v>
      </c>
      <c t="s" s="71" r="B16">
        <v>917</v>
      </c>
      <c t="s" s="71" r="C16">
        <v>938</v>
      </c>
      <c t="s" s="71" r="D16">
        <v>942</v>
      </c>
      <c t="str" s="71" r="E16">
        <f>VLOOKUP(LEFT(A16,4),Sites!$A$2:$F$32,6,FALSE)</f>
        <v>Coastal Endurance</v>
      </c>
      <c t="s" s="21" r="F16">
        <v>940</v>
      </c>
      <c t="str" s="71" r="G16">
        <f>E16 &amp; IF(ISBLANK(F16),"",(" " &amp; F16))</f>
        <v>Coastal Endurance Washington Offshore</v>
      </c>
      <c s="44" r="H16"/>
      <c s="44" r="I16"/>
      <c s="44" r="J16"/>
      <c s="44" r="K16"/>
      <c s="44" r="L16"/>
      <c s="44" r="M16"/>
      <c s="71" r="N16"/>
    </row>
    <row customHeight="1" r="17" ht="12.0">
      <c t="s" s="71" r="A17">
        <v>943</v>
      </c>
      <c t="s" s="71" r="B17">
        <v>944</v>
      </c>
      <c t="s" s="71" r="C17">
        <v>891</v>
      </c>
      <c t="s" s="71" r="D17">
        <v>945</v>
      </c>
      <c t="str" s="71" r="E17">
        <f>VLOOKUP(LEFT(A17,4),Sites!$A$2:$F$32,6,FALSE)</f>
        <v>Coastal Pioneer</v>
      </c>
      <c t="s" s="21" r="F17">
        <v>946</v>
      </c>
      <c t="str" s="71" r="G17">
        <f>E17 &amp; IF(ISBLANK(F17),"",(" " &amp; F17))</f>
        <v>Coastal Pioneer Central</v>
      </c>
      <c s="44" r="H17"/>
      <c s="44" r="I17"/>
      <c s="44" r="J17"/>
      <c s="44" r="K17"/>
      <c s="44" r="L17"/>
      <c s="44" r="M17"/>
      <c s="71" r="N17"/>
    </row>
    <row customHeight="1" r="18" ht="12.0">
      <c t="s" s="71" r="A18">
        <v>947</v>
      </c>
      <c t="s" s="71" r="B18">
        <v>948</v>
      </c>
      <c t="s" s="71" r="C18">
        <v>891</v>
      </c>
      <c t="s" s="71" r="D18">
        <v>949</v>
      </c>
      <c t="str" s="71" r="E18">
        <f>VLOOKUP(LEFT(A18,4),Sites!$A$2:$F$32,6,FALSE)</f>
        <v>Coastal Pioneer</v>
      </c>
      <c t="s" s="21" r="F18">
        <v>946</v>
      </c>
      <c t="str" s="71" r="G18">
        <f>E18 &amp; IF(ISBLANK(F18),"",(" " &amp; F18))</f>
        <v>Coastal Pioneer Central</v>
      </c>
      <c s="44" r="H18"/>
      <c s="44" r="I18"/>
      <c s="44" r="J18"/>
      <c s="44" r="K18"/>
      <c s="44" r="L18"/>
      <c s="44" r="M18"/>
      <c s="71" r="N18"/>
    </row>
    <row customHeight="1" r="19" ht="12.0">
      <c t="s" s="71" r="A19">
        <v>950</v>
      </c>
      <c t="s" s="71" r="B19">
        <v>951</v>
      </c>
      <c t="s" s="71" r="C19">
        <v>899</v>
      </c>
      <c t="s" s="71" r="D19">
        <v>952</v>
      </c>
      <c t="str" s="71" r="E19">
        <f>VLOOKUP(LEFT(A19,4),Sites!$A$2:$F$32,6,FALSE)</f>
        <v>Coastal Pioneer</v>
      </c>
      <c t="s" s="21" r="F19">
        <v>953</v>
      </c>
      <c t="str" s="71" r="G19">
        <f>E19 &amp; IF(ISBLANK(F19),"",(" " &amp; F19))</f>
        <v>Coastal Pioneer Central Inshore</v>
      </c>
      <c s="44" r="H19"/>
      <c s="44" r="I19"/>
      <c s="44" r="J19"/>
      <c s="44" r="K19"/>
      <c s="44" r="L19"/>
      <c s="44" r="M19"/>
      <c s="71" r="N19"/>
    </row>
    <row customHeight="1" r="20" ht="12.0">
      <c t="s" s="71" r="A20">
        <v>954</v>
      </c>
      <c t="s" s="71" r="B20">
        <v>955</v>
      </c>
      <c t="s" s="71" r="C20">
        <v>899</v>
      </c>
      <c t="s" s="71" r="D20">
        <v>956</v>
      </c>
      <c t="str" s="71" r="E20">
        <f>VLOOKUP(LEFT(A20,4),Sites!$A$2:$F$32,6,FALSE)</f>
        <v>Coastal Pioneer</v>
      </c>
      <c t="s" s="21" r="F20">
        <v>957</v>
      </c>
      <c t="str" s="71" r="G20">
        <f>E20 &amp; IF(ISBLANK(F20),"",(" " &amp; F20))</f>
        <v>Coastal Pioneer Central Offshore</v>
      </c>
      <c s="44" r="H20"/>
      <c s="44" r="I20"/>
      <c s="44" r="J20"/>
      <c s="44" r="K20"/>
      <c s="44" r="L20"/>
      <c s="44" r="M20"/>
      <c s="71" r="N20"/>
    </row>
    <row customHeight="1" r="21" ht="12.0">
      <c t="s" s="71" r="A21">
        <v>958</v>
      </c>
      <c t="s" s="71" r="B21">
        <v>959</v>
      </c>
      <c t="s" s="71" r="C21">
        <v>899</v>
      </c>
      <c t="s" s="71" r="D21">
        <v>960</v>
      </c>
      <c t="str" s="71" r="E21">
        <f>VLOOKUP(LEFT(A21,4),Sites!$A$2:$F$32,6,FALSE)</f>
        <v>Coastal Pioneer</v>
      </c>
      <c t="s" s="21" r="F21">
        <v>961</v>
      </c>
      <c t="str" s="71" r="G21">
        <f>E21 &amp; IF(ISBLANK(F21),"",(" " &amp; F21))</f>
        <v>Coastal Pioneer Upstream Inshore</v>
      </c>
      <c s="44" r="H21"/>
      <c s="44" r="I21"/>
      <c s="44" r="J21"/>
      <c s="44" r="K21"/>
      <c s="44" r="L21"/>
      <c s="44" r="M21"/>
      <c s="71" r="N21"/>
    </row>
    <row customHeight="1" r="22" ht="12.0">
      <c t="s" s="71" r="A22">
        <v>962</v>
      </c>
      <c t="s" s="71" r="B22">
        <v>963</v>
      </c>
      <c t="s" s="71" r="C22">
        <v>899</v>
      </c>
      <c t="s" s="71" r="D22">
        <v>964</v>
      </c>
      <c t="str" s="71" r="E22">
        <f>VLOOKUP(LEFT(A22,4),Sites!$A$2:$F$32,6,FALSE)</f>
        <v>Coastal Pioneer</v>
      </c>
      <c t="s" s="21" r="F22">
        <v>965</v>
      </c>
      <c t="str" s="71" r="G22">
        <f>E22 &amp; IF(ISBLANK(F22),"",(" " &amp; F22))</f>
        <v>Coastal Pioneer Upstream Offshore</v>
      </c>
      <c s="44" r="H22"/>
      <c s="44" r="I22"/>
      <c s="44" r="J22"/>
      <c s="44" r="K22"/>
      <c s="44" r="L22"/>
      <c s="44" r="M22"/>
      <c s="71" r="N22"/>
    </row>
    <row customHeight="1" r="23" ht="12.0">
      <c t="s" s="71" r="A23">
        <v>966</v>
      </c>
      <c t="s" s="71" r="B23">
        <v>890</v>
      </c>
      <c t="s" s="71" r="C23">
        <v>967</v>
      </c>
      <c t="s" s="71" r="D23">
        <v>968</v>
      </c>
      <c t="str" s="71" r="E23">
        <f>VLOOKUP(LEFT(A23,4),Sites!$A$2:$F$32,6,FALSE)</f>
        <v>Coastal Pioneer</v>
      </c>
      <c t="s" s="21" r="F23">
        <v>969</v>
      </c>
      <c t="str" s="71" r="G23">
        <f>E23 &amp; IF(ISBLANK(F23),"",(" " &amp; F23))</f>
        <v>Coastal Pioneer Inshore</v>
      </c>
      <c s="44" r="H23"/>
      <c s="44" r="I23"/>
      <c s="44" r="J23"/>
      <c s="44" r="K23"/>
      <c s="44" r="L23"/>
      <c s="44" r="M23"/>
      <c s="71" r="N23"/>
    </row>
    <row customHeight="1" r="24" ht="12.0">
      <c t="s" s="71" r="A24">
        <v>970</v>
      </c>
      <c t="s" s="71" r="B24">
        <v>895</v>
      </c>
      <c t="s" s="71" r="C24">
        <v>967</v>
      </c>
      <c t="s" s="71" r="D24">
        <v>971</v>
      </c>
      <c t="str" s="71" r="E24">
        <f>VLOOKUP(LEFT(A24,4),Sites!$A$2:$F$32,6,FALSE)</f>
        <v>Coastal Pioneer</v>
      </c>
      <c t="s" s="21" r="F24">
        <v>969</v>
      </c>
      <c t="str" s="71" r="G24">
        <f>E24 &amp; IF(ISBLANK(F24),"",(" " &amp; F24))</f>
        <v>Coastal Pioneer Inshore</v>
      </c>
      <c s="44" r="H24"/>
      <c s="44" r="I24"/>
      <c s="44" r="J24"/>
      <c s="44" r="K24"/>
      <c s="44" r="L24"/>
      <c s="44" r="M24"/>
      <c s="71" r="N24"/>
    </row>
    <row customHeight="1" r="25" ht="12.0">
      <c t="s" s="71" r="A25">
        <v>972</v>
      </c>
      <c t="s" s="71" r="B25">
        <v>937</v>
      </c>
      <c t="s" s="71" r="C25">
        <v>910</v>
      </c>
      <c t="s" s="71" r="D25">
        <v>973</v>
      </c>
      <c t="str" s="71" r="E25">
        <f>VLOOKUP(LEFT(A25,4),Sites!$A$2:$F$32,6,FALSE)</f>
        <v>Coastal Pioneer</v>
      </c>
      <c t="s" s="21" r="F25">
        <v>974</v>
      </c>
      <c t="str" s="71" r="G25">
        <f>E25 &amp; IF(ISBLANK(F25),"",(" " &amp; F25))</f>
        <v>Coastal Pioneer Offshore</v>
      </c>
      <c s="44" r="H25"/>
      <c s="44" r="I25"/>
      <c s="44" r="J25"/>
      <c s="44" r="K25"/>
      <c s="44" r="L25"/>
      <c s="44" r="M25"/>
      <c s="71" r="N25"/>
    </row>
    <row customHeight="1" r="26" ht="12.0">
      <c t="s" s="71" r="A26">
        <v>975</v>
      </c>
      <c t="s" s="71" r="B26">
        <v>917</v>
      </c>
      <c t="s" s="71" r="C26">
        <v>910</v>
      </c>
      <c t="s" s="71" r="D26">
        <v>976</v>
      </c>
      <c t="str" s="71" r="E26">
        <f>VLOOKUP(LEFT(A26,4),Sites!$A$2:$F$32,6,FALSE)</f>
        <v>Coastal Pioneer</v>
      </c>
      <c t="s" s="21" r="F26">
        <v>974</v>
      </c>
      <c t="str" s="71" r="G26">
        <f>E26 &amp; IF(ISBLANK(F26),"",(" " &amp; F26))</f>
        <v>Coastal Pioneer Offshore</v>
      </c>
      <c s="44" r="H26"/>
      <c s="44" r="I26"/>
      <c s="44" r="J26"/>
      <c s="44" r="K26"/>
      <c s="44" r="L26"/>
      <c s="44" r="M26"/>
      <c s="71" r="N26"/>
    </row>
    <row customHeight="1" r="27" ht="12.0">
      <c t="s" s="71" r="A27">
        <v>977</v>
      </c>
      <c t="s" s="71" r="B27">
        <v>920</v>
      </c>
      <c t="s" s="71" r="C27">
        <v>921</v>
      </c>
      <c t="s" s="71" r="D27">
        <v>978</v>
      </c>
      <c t="str" s="71" r="E27">
        <f>VLOOKUP(LEFT(A27,4),Sites!$A$2:$F$32,6,FALSE)</f>
        <v>Coastal Pioneer</v>
      </c>
      <c t="s" s="21" r="F27">
        <v>923</v>
      </c>
      <c t="str" s="71" r="G27">
        <f>E27 &amp; IF(ISBLANK(F27),"",(" " &amp; F27))</f>
        <v>Coastal Pioneer Mobile Assets</v>
      </c>
      <c s="44" r="H27">
        <v>40.16666667</v>
      </c>
      <c s="44" r="I27">
        <v>39.90833333</v>
      </c>
      <c s="44" r="J27">
        <v>-70.79166667</v>
      </c>
      <c s="44" r="K27">
        <v>-70.68333333</v>
      </c>
      <c s="44" r="L27">
        <v>0</v>
      </c>
      <c s="44" r="M27">
        <v>520</v>
      </c>
      <c s="71" r="N27"/>
    </row>
    <row customHeight="1" r="28" ht="12.0">
      <c t="s" s="71" r="A28">
        <v>979</v>
      </c>
      <c t="s" s="71" r="B28">
        <v>980</v>
      </c>
      <c t="s" s="71" r="C28">
        <v>891</v>
      </c>
      <c t="s" s="71" r="D28">
        <v>981</v>
      </c>
      <c t="str" s="71" r="E28">
        <f>VLOOKUP(LEFT(A28,4),Sites!$A$2:$F$32,6,FALSE)</f>
        <v>Global Argentine Basin</v>
      </c>
      <c t="s" s="21" r="F28">
        <v>982</v>
      </c>
      <c t="str" s="71" r="G28">
        <f>E28 &amp; IF(ISBLANK(F28),"",(" " &amp; F28))</f>
        <v>Global Argentine Basin Apex</v>
      </c>
      <c s="44" r="H28"/>
      <c s="44" r="I28"/>
      <c s="44" r="J28"/>
      <c s="44" r="K28"/>
      <c s="44" r="L28"/>
      <c s="44" r="M28"/>
      <c s="71" r="N28"/>
    </row>
    <row customHeight="1" r="29" ht="12.0">
      <c t="s" s="71" r="A29">
        <v>983</v>
      </c>
      <c t="s" s="71" r="B29">
        <v>984</v>
      </c>
      <c t="s" s="71" r="C29">
        <v>899</v>
      </c>
      <c t="s" s="71" r="D29">
        <v>985</v>
      </c>
      <c t="str" s="71" r="E29">
        <f>VLOOKUP(LEFT(A29,4),Sites!$A$2:$F$32,6,FALSE)</f>
        <v>Global Argentine Basin</v>
      </c>
      <c t="s" s="21" r="F29">
        <v>982</v>
      </c>
      <c t="str" s="71" r="G29">
        <f>E29 &amp; IF(ISBLANK(F29),"",(" " &amp; F29))</f>
        <v>Global Argentine Basin Apex</v>
      </c>
      <c s="44" r="H29"/>
      <c s="44" r="I29"/>
      <c s="44" r="J29"/>
      <c s="44" r="K29"/>
      <c s="44" r="L29"/>
      <c s="44" r="M29"/>
      <c s="71" r="N29"/>
    </row>
    <row customHeight="1" r="30" ht="12.0">
      <c t="s" s="71" r="A30">
        <v>986</v>
      </c>
      <c t="s" s="71" r="B30">
        <v>987</v>
      </c>
      <c t="s" s="71" r="C30">
        <v>967</v>
      </c>
      <c t="s" s="71" r="D30">
        <v>988</v>
      </c>
      <c t="str" s="71" r="E30">
        <f>VLOOKUP(LEFT(A30,4),Sites!$A$2:$F$32,6,FALSE)</f>
        <v>Global Argentine Basin</v>
      </c>
      <c t="s" s="21" r="F30">
        <v>989</v>
      </c>
      <c t="str" s="71" r="G30">
        <f>E30 &amp; IF(ISBLANK(F30),"",(" " &amp; F30))</f>
        <v>Global Argentine Basin Mesoscale Flanking A</v>
      </c>
      <c s="44" r="H30"/>
      <c s="44" r="I30"/>
      <c s="44" r="J30"/>
      <c s="44" r="K30"/>
      <c s="44" r="L30"/>
      <c s="44" r="M30"/>
      <c s="71" r="N30"/>
    </row>
    <row customHeight="1" r="31" ht="12.0">
      <c t="s" s="71" r="A31">
        <v>990</v>
      </c>
      <c t="s" s="71" r="B31">
        <v>991</v>
      </c>
      <c t="s" s="71" r="C31">
        <v>967</v>
      </c>
      <c t="s" s="71" r="D31">
        <v>992</v>
      </c>
      <c t="str" s="71" r="E31">
        <f>VLOOKUP(LEFT(A31,4),Sites!$A$2:$F$32,6,FALSE)</f>
        <v>Global Argentine Basin</v>
      </c>
      <c t="s" s="21" r="F31">
        <v>993</v>
      </c>
      <c t="str" s="71" r="G31">
        <f>E31 &amp; IF(ISBLANK(F31),"",(" " &amp; F31))</f>
        <v>Global Argentine Basin Mesoscale Flanking B</v>
      </c>
      <c s="44" r="H31"/>
      <c s="44" r="I31"/>
      <c s="44" r="J31"/>
      <c s="44" r="K31"/>
      <c s="44" r="L31"/>
      <c s="44" r="M31"/>
      <c s="71" r="N31"/>
    </row>
    <row customHeight="1" r="32" ht="12.0">
      <c t="s" s="71" r="A32">
        <v>994</v>
      </c>
      <c t="s" s="71" r="B32">
        <v>920</v>
      </c>
      <c t="s" s="71" r="C32">
        <v>921</v>
      </c>
      <c t="s" s="71" r="D32">
        <v>995</v>
      </c>
      <c t="str" s="71" r="E32">
        <f>VLOOKUP(LEFT(A32,4),Sites!$A$2:$F$32,6,FALSE)</f>
        <v>Global Argentine Basin</v>
      </c>
      <c t="s" s="21" r="F32">
        <v>923</v>
      </c>
      <c t="str" s="71" r="G32">
        <f>E32 &amp; IF(ISBLANK(F32),"",(" " &amp; F32))</f>
        <v>Global Argentine Basin Mobile Assets</v>
      </c>
      <c s="44" r="H32">
        <v>-42.5073</v>
      </c>
      <c s="44" r="I32">
        <v>-42.9906</v>
      </c>
      <c s="44" r="J32">
        <v>-42.8905</v>
      </c>
      <c s="44" r="K32">
        <v>-42.1303</v>
      </c>
      <c s="44" r="L32">
        <v>0</v>
      </c>
      <c s="44" r="M32">
        <v>5200</v>
      </c>
      <c s="71" r="N32"/>
    </row>
    <row customHeight="1" r="33" ht="12.0">
      <c t="s" s="71" r="A33">
        <v>996</v>
      </c>
      <c t="s" s="71" r="B33">
        <v>980</v>
      </c>
      <c t="s" s="71" r="C33">
        <v>891</v>
      </c>
      <c t="s" s="71" r="D33">
        <v>997</v>
      </c>
      <c t="str" s="71" r="E33">
        <f>VLOOKUP(LEFT(A33,4),Sites!$A$2:$F$32,6,FALSE)</f>
        <v>Global Irminger Sea</v>
      </c>
      <c t="s" s="21" r="F33">
        <v>982</v>
      </c>
      <c t="str" s="71" r="G33">
        <f>E33 &amp; IF(ISBLANK(F33),"",(" " &amp; F33))</f>
        <v>Global Irminger Sea Apex</v>
      </c>
      <c s="44" r="H33"/>
      <c s="44" r="I33"/>
      <c s="44" r="J33"/>
      <c s="44" r="K33"/>
      <c s="44" r="L33"/>
      <c s="44" r="M33"/>
      <c s="71" r="N33"/>
    </row>
    <row customHeight="1" r="34" ht="12.0">
      <c t="s" s="71" r="A34">
        <v>998</v>
      </c>
      <c t="s" s="71" r="B34">
        <v>984</v>
      </c>
      <c t="s" s="71" r="C34">
        <v>899</v>
      </c>
      <c t="s" s="71" r="D34">
        <v>999</v>
      </c>
      <c t="str" s="71" r="E34">
        <f>VLOOKUP(LEFT(A34,4),Sites!$A$2:$F$32,6,FALSE)</f>
        <v>Global Irminger Sea</v>
      </c>
      <c t="s" s="21" r="F34">
        <v>982</v>
      </c>
      <c t="str" s="71" r="G34">
        <f>E34 &amp; IF(ISBLANK(F34),"",(" " &amp; F34))</f>
        <v>Global Irminger Sea Apex</v>
      </c>
      <c s="44" r="H34"/>
      <c s="44" r="I34"/>
      <c s="44" r="J34"/>
      <c s="44" r="K34"/>
      <c s="44" r="L34"/>
      <c s="44" r="M34"/>
      <c s="71" r="N34"/>
    </row>
    <row customHeight="1" r="35" ht="12.0">
      <c t="s" s="71" r="A35">
        <v>1000</v>
      </c>
      <c t="s" s="71" r="B35">
        <v>987</v>
      </c>
      <c t="s" s="71" r="C35">
        <v>967</v>
      </c>
      <c t="s" s="71" r="D35">
        <v>1001</v>
      </c>
      <c t="str" s="71" r="E35">
        <f>VLOOKUP(LEFT(A35,4),Sites!$A$2:$F$32,6,FALSE)</f>
        <v>Global Irminger Sea</v>
      </c>
      <c t="s" s="21" r="F35">
        <v>989</v>
      </c>
      <c t="str" s="71" r="G35">
        <f>E35 &amp; IF(ISBLANK(F35),"",(" " &amp; F35))</f>
        <v>Global Irminger Sea Mesoscale Flanking A</v>
      </c>
      <c s="44" r="H35"/>
      <c s="44" r="I35"/>
      <c s="44" r="J35"/>
      <c s="44" r="K35"/>
      <c s="44" r="L35"/>
      <c s="44" r="M35"/>
      <c s="71" r="N35"/>
    </row>
    <row customHeight="1" r="36" ht="12.0">
      <c t="s" s="71" r="A36">
        <v>1002</v>
      </c>
      <c t="s" s="71" r="B36">
        <v>991</v>
      </c>
      <c t="s" s="71" r="C36">
        <v>967</v>
      </c>
      <c t="s" s="71" r="D36">
        <v>1003</v>
      </c>
      <c t="str" s="71" r="E36">
        <f>VLOOKUP(LEFT(A36,4),Sites!$A$2:$F$32,6,FALSE)</f>
        <v>Global Irminger Sea</v>
      </c>
      <c t="s" s="21" r="F36">
        <v>993</v>
      </c>
      <c t="str" s="71" r="G36">
        <f>E36 &amp; IF(ISBLANK(F36),"",(" " &amp; F36))</f>
        <v>Global Irminger Sea Mesoscale Flanking B</v>
      </c>
      <c s="44" r="H36"/>
      <c s="44" r="I36"/>
      <c s="44" r="J36"/>
      <c s="44" r="K36"/>
      <c s="44" r="L36"/>
      <c s="44" r="M36"/>
      <c s="71" r="N36"/>
    </row>
    <row customHeight="1" r="37" ht="12.0">
      <c t="s" s="71" r="A37">
        <v>1004</v>
      </c>
      <c t="s" s="71" r="B37">
        <v>920</v>
      </c>
      <c t="s" s="71" r="C37">
        <v>921</v>
      </c>
      <c t="s" s="71" r="D37">
        <v>1005</v>
      </c>
      <c t="str" s="71" r="E37">
        <f>VLOOKUP(LEFT(A37,4),Sites!$A$2:$F$32,6,FALSE)</f>
        <v>Global Irminger Sea</v>
      </c>
      <c t="s" s="21" r="F37">
        <v>923</v>
      </c>
      <c t="str" s="71" r="G37">
        <f>E37 &amp; IF(ISBLANK(F37),"",(" " &amp; F37))</f>
        <v>Global Irminger Sea Mobile Assets</v>
      </c>
      <c s="44" r="H37">
        <v>60.6136</v>
      </c>
      <c s="44" r="I37">
        <v>60.4582</v>
      </c>
      <c s="44" r="J37">
        <v>-38.4407</v>
      </c>
      <c s="44" r="K37">
        <v>-38.0755</v>
      </c>
      <c s="44" r="L37">
        <v>0</v>
      </c>
      <c s="44" r="M37">
        <v>2800</v>
      </c>
      <c s="71" r="N37"/>
    </row>
    <row customHeight="1" r="38" ht="12.0">
      <c t="s" s="71" r="A38">
        <v>1006</v>
      </c>
      <c t="s" s="71" r="B38">
        <v>984</v>
      </c>
      <c t="s" s="71" r="C38">
        <v>899</v>
      </c>
      <c t="s" s="71" r="D38">
        <v>1007</v>
      </c>
      <c t="str" s="71" r="E38">
        <f>VLOOKUP(LEFT(A38,4),Sites!$A$2:$F$32,6,FALSE)</f>
        <v>Global Station Papa</v>
      </c>
      <c t="s" s="21" r="F38">
        <v>982</v>
      </c>
      <c t="str" s="71" r="G38">
        <f>E38 &amp; IF(ISBLANK(F38),"",(" " &amp; F38))</f>
        <v>Global Station Papa Apex</v>
      </c>
      <c s="44" r="H38"/>
      <c s="44" r="I38"/>
      <c s="44" r="J38"/>
      <c s="44" r="K38"/>
      <c s="44" r="L38"/>
      <c s="44" r="M38"/>
      <c s="71" r="N38"/>
    </row>
    <row customHeight="1" r="39" ht="12.0">
      <c t="s" s="71" r="A39">
        <v>1008</v>
      </c>
      <c t="s" s="71" r="B39">
        <v>987</v>
      </c>
      <c t="s" s="71" r="C39">
        <v>967</v>
      </c>
      <c t="s" s="71" r="D39">
        <v>1009</v>
      </c>
      <c t="str" s="71" r="E39">
        <f>VLOOKUP(LEFT(A39,4),Sites!$A$2:$F$32,6,FALSE)</f>
        <v>Global Station Papa</v>
      </c>
      <c t="s" s="21" r="F39">
        <v>989</v>
      </c>
      <c t="str" s="71" r="G39">
        <f>E39 &amp; IF(ISBLANK(F39),"",(" " &amp; F39))</f>
        <v>Global Station Papa Mesoscale Flanking A</v>
      </c>
      <c s="44" r="H39"/>
      <c s="44" r="I39"/>
      <c s="44" r="J39"/>
      <c s="44" r="K39"/>
      <c s="44" r="L39"/>
      <c s="44" r="M39"/>
      <c s="71" r="N39"/>
    </row>
    <row customHeight="1" r="40" ht="12.0">
      <c t="s" s="71" r="A40">
        <v>1010</v>
      </c>
      <c t="s" s="71" r="B40">
        <v>991</v>
      </c>
      <c t="s" s="71" r="C40">
        <v>967</v>
      </c>
      <c t="s" s="71" r="D40">
        <v>1011</v>
      </c>
      <c t="str" s="71" r="E40">
        <f>VLOOKUP(LEFT(A40,4),Sites!$A$2:$F$32,6,FALSE)</f>
        <v>Global Station Papa</v>
      </c>
      <c t="s" s="21" r="F40">
        <v>993</v>
      </c>
      <c t="str" s="71" r="G40">
        <f>E40 &amp; IF(ISBLANK(F40),"",(" " &amp; F40))</f>
        <v>Global Station Papa Mesoscale Flanking B</v>
      </c>
      <c s="44" r="H40"/>
      <c s="44" r="I40"/>
      <c s="44" r="J40"/>
      <c s="44" r="K40"/>
      <c s="44" r="L40"/>
      <c s="44" r="M40"/>
      <c s="71" r="N40"/>
    </row>
    <row customHeight="1" r="41" ht="12.0">
      <c t="s" s="71" r="A41">
        <v>1012</v>
      </c>
      <c t="s" s="71" r="B41">
        <v>920</v>
      </c>
      <c t="s" s="71" r="C41">
        <v>921</v>
      </c>
      <c t="s" s="71" r="D41">
        <v>1013</v>
      </c>
      <c t="str" s="71" r="E41">
        <f>VLOOKUP(LEFT(A41,4),Sites!$A$2:$F$32,6,FALSE)</f>
        <v>Global Station Papa</v>
      </c>
      <c t="s" s="21" r="F41">
        <v>923</v>
      </c>
      <c t="str" s="71" r="G41">
        <f>E41 &amp; IF(ISBLANK(F41),"",(" " &amp; F41))</f>
        <v>Global Station Papa Mobile Assets</v>
      </c>
      <c s="44" r="H41">
        <v>50.4676</v>
      </c>
      <c s="44" r="I41">
        <v>50.125</v>
      </c>
      <c s="44" r="J41">
        <v>-144.7131</v>
      </c>
      <c s="44" r="K41">
        <v>-144.2097</v>
      </c>
      <c s="44" r="L41">
        <v>0</v>
      </c>
      <c s="44" r="M41">
        <v>4250</v>
      </c>
      <c s="71" r="N41"/>
    </row>
    <row customHeight="1" r="42" ht="12.0">
      <c t="s" s="71" r="A42">
        <v>1014</v>
      </c>
      <c t="s" s="71" r="B42">
        <v>980</v>
      </c>
      <c t="s" s="71" r="C42">
        <v>891</v>
      </c>
      <c t="s" s="71" r="D42">
        <v>1015</v>
      </c>
      <c t="str" s="71" r="E42">
        <f>VLOOKUP(LEFT(A42,4),Sites!$A$2:$F$32,6,FALSE)</f>
        <v>Global Southern Ocean</v>
      </c>
      <c t="s" s="21" r="F42">
        <v>982</v>
      </c>
      <c t="str" s="71" r="G42">
        <f>E42 &amp; IF(ISBLANK(F42),"",(" " &amp; F42))</f>
        <v>Global Southern Ocean Apex</v>
      </c>
      <c s="44" r="H42"/>
      <c s="44" r="I42"/>
      <c s="44" r="J42"/>
      <c s="44" r="K42"/>
      <c s="44" r="L42"/>
      <c s="44" r="M42"/>
      <c s="71" r="N42"/>
    </row>
    <row customHeight="1" r="43" ht="12.0">
      <c t="s" s="71" r="A43">
        <v>1016</v>
      </c>
      <c t="s" s="71" r="B43">
        <v>984</v>
      </c>
      <c t="s" s="71" r="C43">
        <v>899</v>
      </c>
      <c t="s" s="71" r="D43">
        <v>1017</v>
      </c>
      <c t="str" s="71" r="E43">
        <f>VLOOKUP(LEFT(A43,4),Sites!$A$2:$F$32,6,FALSE)</f>
        <v>Global Southern Ocean</v>
      </c>
      <c t="s" s="21" r="F43">
        <v>982</v>
      </c>
      <c t="str" s="71" r="G43">
        <f>E43 &amp; IF(ISBLANK(F43),"",(" " &amp; F43))</f>
        <v>Global Southern Ocean Apex</v>
      </c>
      <c s="44" r="H43"/>
      <c s="44" r="I43"/>
      <c s="44" r="J43"/>
      <c s="44" r="K43"/>
      <c s="44" r="L43"/>
      <c s="44" r="M43"/>
      <c s="71" r="N43"/>
    </row>
    <row customHeight="1" r="44" ht="12.0">
      <c t="s" s="71" r="A44">
        <v>1018</v>
      </c>
      <c t="s" s="71" r="B44">
        <v>987</v>
      </c>
      <c t="s" s="71" r="C44">
        <v>967</v>
      </c>
      <c t="s" s="71" r="D44">
        <v>1019</v>
      </c>
      <c t="str" s="71" r="E44">
        <f>VLOOKUP(LEFT(A44,4),Sites!$A$2:$F$32,6,FALSE)</f>
        <v>Global Southern Ocean</v>
      </c>
      <c t="s" s="21" r="F44">
        <v>989</v>
      </c>
      <c t="str" s="71" r="G44">
        <f>E44 &amp; IF(ISBLANK(F44),"",(" " &amp; F44))</f>
        <v>Global Southern Ocean Mesoscale Flanking A</v>
      </c>
      <c s="44" r="H44"/>
      <c s="44" r="I44"/>
      <c s="44" r="J44"/>
      <c s="44" r="K44"/>
      <c s="44" r="L44"/>
      <c s="44" r="M44"/>
      <c s="71" r="N44"/>
    </row>
    <row customHeight="1" r="45" ht="12.0">
      <c t="s" s="71" r="A45">
        <v>1020</v>
      </c>
      <c t="s" s="71" r="B45">
        <v>991</v>
      </c>
      <c t="s" s="71" r="C45">
        <v>967</v>
      </c>
      <c t="s" s="71" r="D45">
        <v>1021</v>
      </c>
      <c t="str" s="71" r="E45">
        <f>VLOOKUP(LEFT(A45,4),Sites!$A$2:$F$32,6,FALSE)</f>
        <v>Global Southern Ocean</v>
      </c>
      <c t="s" s="21" r="F45">
        <v>993</v>
      </c>
      <c t="str" s="71" r="G45">
        <f>E45 &amp; IF(ISBLANK(F45),"",(" " &amp; F45))</f>
        <v>Global Southern Ocean Mesoscale Flanking B</v>
      </c>
      <c s="44" r="H45"/>
      <c s="44" r="I45"/>
      <c s="44" r="J45"/>
      <c s="44" r="K45"/>
      <c s="44" r="L45"/>
      <c s="44" r="M45"/>
      <c s="71" r="N45"/>
    </row>
    <row customHeight="1" r="46" ht="12.0">
      <c t="s" s="71" r="A46">
        <v>1022</v>
      </c>
      <c t="s" s="71" r="B46">
        <v>920</v>
      </c>
      <c t="s" s="71" r="C46">
        <v>921</v>
      </c>
      <c t="s" s="71" r="D46">
        <v>1023</v>
      </c>
      <c t="str" s="71" r="E46">
        <f>VLOOKUP(LEFT(A46,4),Sites!$A$2:$F$32,6,FALSE)</f>
        <v>Global Southern Ocean</v>
      </c>
      <c t="s" s="21" r="F46">
        <v>923</v>
      </c>
      <c t="str" s="71" r="G46">
        <f>E46 &amp; IF(ISBLANK(F46),"",(" " &amp; F46))</f>
        <v>Global Southern Ocean Mobile Assets</v>
      </c>
      <c s="44" r="H46">
        <v>-54.0814</v>
      </c>
      <c s="44" r="I46">
        <v>-54.4704</v>
      </c>
      <c s="44" r="J46">
        <v>-89.6652</v>
      </c>
      <c s="44" r="K46">
        <v>-88.894</v>
      </c>
      <c s="44" r="L46">
        <v>0</v>
      </c>
      <c s="44" r="M46">
        <v>4800</v>
      </c>
      <c s="71" r="N46"/>
    </row>
    <row customHeight="1" r="47" ht="12.0">
      <c t="s" s="71" r="A47">
        <v>1024</v>
      </c>
      <c t="s" s="71" r="B47">
        <v>1025</v>
      </c>
      <c t="s" s="69" r="C47">
        <v>1026</v>
      </c>
      <c s="71" r="D47"/>
      <c t="str" s="71" r="E47">
        <f>VLOOKUP(LEFT(A47,4),Sites!$A$2:$F$32,6,FALSE)</f>
        <v>Regional Pacific City</v>
      </c>
      <c s="21" r="F47"/>
      <c t="str" s="71" r="G47">
        <f>E47 &amp; IF(ISBLANK(F47),"",(" " &amp; F47))</f>
        <v>Regional Pacific City</v>
      </c>
      <c s="44" r="H47">
        <v>45.214549</v>
      </c>
      <c s="44" r="I47">
        <v>45.214549</v>
      </c>
      <c s="44" r="J47">
        <v>-123.967683</v>
      </c>
      <c s="44" r="K47">
        <v>-123.967683</v>
      </c>
      <c s="44" r="L47">
        <v>0</v>
      </c>
      <c s="44" r="M47">
        <v>0</v>
      </c>
      <c t="s" s="71" r="N47">
        <v>872</v>
      </c>
    </row>
    <row customHeight="1" r="48" ht="12.0">
      <c t="s" s="71" r="A48">
        <v>1027</v>
      </c>
      <c t="s" s="71" r="B48">
        <v>1028</v>
      </c>
      <c t="s" s="71" r="C48">
        <v>891</v>
      </c>
      <c s="71" r="D48"/>
      <c t="str" s="71" r="E48">
        <f>VLOOKUP(LEFT(A48,4),Sites!$A$2:$F$32,6,FALSE)</f>
        <v>Regional Continental Margin</v>
      </c>
      <c s="21" r="F48"/>
      <c t="str" s="71" r="G48">
        <f>E48 &amp; IF(ISBLANK(F48),"",(" " &amp; F48))</f>
        <v>Regional Continental Margin</v>
      </c>
      <c s="44" r="H48">
        <v>44.57</v>
      </c>
      <c s="44" r="I48">
        <v>44.55404</v>
      </c>
      <c s="44" r="J48">
        <v>-125.35235</v>
      </c>
      <c s="44" r="K48">
        <v>-125.147</v>
      </c>
      <c s="44" r="L48">
        <v>807</v>
      </c>
      <c s="44" r="M48">
        <v>2906</v>
      </c>
      <c t="s" s="71" r="N48">
        <v>872</v>
      </c>
    </row>
    <row customHeight="1" r="49" ht="12.0">
      <c t="s" s="71" r="A49">
        <v>1029</v>
      </c>
      <c t="s" s="71" r="B49">
        <v>1030</v>
      </c>
      <c t="s" s="71" r="C49">
        <v>891</v>
      </c>
      <c t="s" s="71" r="D49">
        <v>1031</v>
      </c>
      <c t="str" s="71" r="E49">
        <f>VLOOKUP(LEFT(A49,4),Sites!$A$2:$F$32,6,FALSE)</f>
        <v>Regional Continental Margin</v>
      </c>
      <c t="s" s="21" r="F49">
        <v>1032</v>
      </c>
      <c t="str" s="71" r="G49">
        <f>E49 &amp; IF(ISBLANK(F49),"",(" " &amp; F49))</f>
        <v>Regional Continental Margin Base</v>
      </c>
      <c s="44" r="H49"/>
      <c s="44" r="I49"/>
      <c s="44" r="J49"/>
      <c s="44" r="K49"/>
      <c s="44" r="L49"/>
      <c s="44" r="M49"/>
      <c s="71" r="N49"/>
    </row>
    <row customHeight="1" r="50" ht="12.0">
      <c t="s" s="71" r="A50">
        <v>1033</v>
      </c>
      <c t="s" s="71" r="B50">
        <v>1034</v>
      </c>
      <c t="s" s="71" r="C50">
        <v>891</v>
      </c>
      <c t="s" s="71" r="D50">
        <v>1035</v>
      </c>
      <c t="str" s="71" r="E50">
        <f>VLOOKUP(LEFT(A50,4),Sites!$A$2:$F$32,6,FALSE)</f>
        <v>Regional Continental Margin</v>
      </c>
      <c t="s" s="21" r="F50">
        <v>1032</v>
      </c>
      <c t="str" s="71" r="G50">
        <f>E50 &amp; IF(ISBLANK(F50),"",(" " &amp; F50))</f>
        <v>Regional Continental Margin Base</v>
      </c>
      <c s="44" r="H50"/>
      <c s="44" r="I50"/>
      <c s="44" r="J50"/>
      <c s="44" r="K50"/>
      <c s="44" r="L50"/>
      <c s="44" r="M50"/>
      <c s="71" r="N50"/>
    </row>
    <row customHeight="1" r="51" ht="12.0">
      <c t="s" s="71" r="A51">
        <v>1036</v>
      </c>
      <c t="s" s="71" r="B51">
        <v>1037</v>
      </c>
      <c t="s" s="71" r="C51">
        <v>891</v>
      </c>
      <c t="s" s="71" r="D51">
        <v>1038</v>
      </c>
      <c t="str" s="71" r="E51">
        <f>VLOOKUP(LEFT(A51,4),Sites!$A$2:$F$32,6,FALSE)</f>
        <v>Regional Continental Margin</v>
      </c>
      <c t="s" s="21" r="F51">
        <v>1039</v>
      </c>
      <c t="str" s="71" r="G51">
        <f>E51 &amp; IF(ISBLANK(F51),"",(" " &amp; F51))</f>
        <v>Regional Continental Margin Southern Hydrate Ridge</v>
      </c>
      <c s="44" r="H51"/>
      <c s="44" r="I51"/>
      <c s="44" r="J51"/>
      <c s="44" r="K51"/>
      <c s="44" r="L51"/>
      <c s="44" r="M51"/>
      <c s="71" r="N51"/>
    </row>
    <row customHeight="1" r="52" ht="12.0">
      <c t="s" s="71" r="A52">
        <v>1040</v>
      </c>
      <c t="s" s="71" r="B52">
        <v>1041</v>
      </c>
      <c t="s" s="71" r="C52">
        <v>891</v>
      </c>
      <c t="s" s="71" r="D52">
        <v>1042</v>
      </c>
      <c t="str" s="71" r="E52">
        <f>VLOOKUP(LEFT(A52,4),Sites!$A$2:$F$32,6,FALSE)</f>
        <v>Regional Continental Margin</v>
      </c>
      <c t="s" s="21" r="F52">
        <v>1039</v>
      </c>
      <c t="str" s="71" r="G52">
        <f>E52 &amp; IF(ISBLANK(F52),"",(" " &amp; F52))</f>
        <v>Regional Continental Margin Southern Hydrate Ridge</v>
      </c>
      <c s="44" r="H52"/>
      <c s="44" r="I52"/>
      <c s="44" r="J52"/>
      <c s="44" r="K52"/>
      <c s="44" r="L52"/>
      <c s="44" r="M52"/>
      <c s="71" r="N52"/>
    </row>
    <row customHeight="1" r="53" ht="12.0">
      <c t="s" s="71" r="A53">
        <v>1043</v>
      </c>
      <c t="s" s="71" r="B53">
        <v>1044</v>
      </c>
      <c t="s" s="71" r="C53">
        <v>891</v>
      </c>
      <c s="71" r="D53"/>
      <c t="str" s="71" r="E53">
        <f>VLOOKUP(LEFT(A53,4),Sites!$A$2:$F$32,6,FALSE)</f>
        <v>Regional Axial</v>
      </c>
      <c s="21" r="F53"/>
      <c t="str" s="71" r="G53">
        <f>E53 &amp; IF(ISBLANK(F53),"",(" " &amp; F53))</f>
        <v>Regional Axial</v>
      </c>
      <c s="44" r="H53">
        <v>46.10815</v>
      </c>
      <c s="44" r="I53">
        <v>45.93567</v>
      </c>
      <c s="44" r="J53">
        <v>-130.02011</v>
      </c>
      <c s="44" r="K53">
        <v>-129.60316</v>
      </c>
      <c s="44" r="L53">
        <v>1518</v>
      </c>
      <c s="44" r="M53">
        <v>2820</v>
      </c>
      <c t="s" s="71" r="N53">
        <v>872</v>
      </c>
    </row>
    <row customHeight="1" r="54" ht="12.0">
      <c t="s" s="71" r="A54">
        <v>1045</v>
      </c>
      <c t="s" s="71" r="B54">
        <v>1046</v>
      </c>
      <c t="s" s="71" r="C54">
        <v>967</v>
      </c>
      <c t="s" s="71" r="D54">
        <v>1047</v>
      </c>
      <c t="str" s="71" r="E54">
        <f>VLOOKUP(LEFT(A54,4),Sites!$A$2:$F$32,6,FALSE)</f>
        <v>Regional Axial</v>
      </c>
      <c t="s" s="21" r="F54">
        <v>1047</v>
      </c>
      <c t="str" s="71" r="G54">
        <f>E54 &amp; IF(ISBLANK(F54),"",(" " &amp; F54))</f>
        <v>Regional Axial Ashes</v>
      </c>
      <c s="44" r="H54"/>
      <c s="44" r="I54"/>
      <c s="44" r="J54"/>
      <c s="44" r="K54"/>
      <c s="44" r="L54"/>
      <c s="44" r="M54"/>
      <c s="71" r="N54"/>
    </row>
    <row customHeight="1" r="55" ht="12.0">
      <c t="s" s="71" r="A55">
        <v>1048</v>
      </c>
      <c t="s" s="71" r="B55">
        <v>1049</v>
      </c>
      <c t="s" s="71" r="C55">
        <v>967</v>
      </c>
      <c t="s" s="71" r="D55">
        <v>1050</v>
      </c>
      <c t="str" s="71" r="E55">
        <f>VLOOKUP(LEFT(A55,4),Sites!$A$2:$F$32,6,FALSE)</f>
        <v>Regional Axial</v>
      </c>
      <c t="s" s="21" r="F55">
        <v>1032</v>
      </c>
      <c t="str" s="71" r="G55">
        <f>E55 &amp; IF(ISBLANK(F55),"",(" " &amp; F55))</f>
        <v>Regional Axial Base</v>
      </c>
      <c s="44" r="H55"/>
      <c s="44" r="I55"/>
      <c s="44" r="J55"/>
      <c s="44" r="K55"/>
      <c s="44" r="L55"/>
      <c s="44" r="M55"/>
      <c s="71" r="N55"/>
    </row>
    <row customHeight="1" r="56" ht="12.0">
      <c t="s" s="71" r="A56">
        <v>1051</v>
      </c>
      <c t="s" s="71" r="B56">
        <v>1052</v>
      </c>
      <c t="s" s="71" r="C56">
        <v>967</v>
      </c>
      <c t="s" s="71" r="D56">
        <v>1053</v>
      </c>
      <c t="str" s="71" r="E56">
        <f>VLOOKUP(LEFT(A56,4),Sites!$A$2:$F$32,6,FALSE)</f>
        <v>Regional Axial</v>
      </c>
      <c t="s" s="21" r="F56">
        <v>1032</v>
      </c>
      <c t="str" s="71" r="G56">
        <f>E56 &amp; IF(ISBLANK(F56),"",(" " &amp; F56))</f>
        <v>Regional Axial Base</v>
      </c>
      <c s="44" r="H56"/>
      <c s="44" r="I56"/>
      <c s="44" r="J56"/>
      <c s="44" r="K56"/>
      <c s="44" r="L56"/>
      <c s="44" r="M56"/>
      <c s="71" r="N56"/>
    </row>
    <row customHeight="1" r="57" ht="12.0">
      <c t="s" s="71" r="A57">
        <v>1054</v>
      </c>
      <c t="s" s="71" r="B57">
        <v>1055</v>
      </c>
      <c t="s" s="71" r="C57">
        <v>967</v>
      </c>
      <c t="s" s="71" r="D57">
        <v>1056</v>
      </c>
      <c t="str" s="71" r="E57">
        <f>VLOOKUP(LEFT(A57,4),Sites!$A$2:$F$32,6,FALSE)</f>
        <v>Regional Axial</v>
      </c>
      <c t="s" s="21" r="F57">
        <v>1056</v>
      </c>
      <c t="str" s="71" r="G57">
        <f>E57 &amp; IF(ISBLANK(F57),"",(" " &amp; F57))</f>
        <v>Regional Axial Central Caldera</v>
      </c>
      <c s="44" r="H57"/>
      <c s="44" r="I57"/>
      <c s="44" r="J57"/>
      <c s="44" r="K57"/>
      <c s="44" r="L57"/>
      <c s="44" r="M57"/>
      <c s="71" r="N57"/>
    </row>
    <row customHeight="1" r="58" ht="12.0">
      <c t="s" s="71" r="A58">
        <v>1057</v>
      </c>
      <c t="s" s="71" r="B58">
        <v>1058</v>
      </c>
      <c t="s" s="71" r="C58">
        <v>967</v>
      </c>
      <c t="s" s="71" r="D58">
        <v>1059</v>
      </c>
      <c t="str" s="71" r="E58">
        <f>VLOOKUP(LEFT(A58,4),Sites!$A$2:$F$32,6,FALSE)</f>
        <v>Regional Axial</v>
      </c>
      <c t="s" s="21" r="F58">
        <v>1059</v>
      </c>
      <c t="str" s="71" r="G58">
        <f>E58 &amp; IF(ISBLANK(F58),"",(" " &amp; F58))</f>
        <v>Regional Axial Eastern Caldera</v>
      </c>
      <c s="44" r="H58"/>
      <c s="44" r="I58"/>
      <c s="44" r="J58"/>
      <c s="44" r="K58"/>
      <c s="44" r="L58"/>
      <c s="44" r="M58"/>
      <c s="71" r="N58"/>
    </row>
    <row customHeight="1" r="59" ht="12.0">
      <c t="s" s="71" r="A59">
        <v>1060</v>
      </c>
      <c t="s" s="71" r="B59">
        <v>1061</v>
      </c>
      <c t="s" s="71" r="C59">
        <v>967</v>
      </c>
      <c t="s" s="71" r="D59">
        <v>1062</v>
      </c>
      <c t="str" s="71" r="E59">
        <f>VLOOKUP(LEFT(A59,4),Sites!$A$2:$F$32,6,FALSE)</f>
        <v>Regional Axial</v>
      </c>
      <c t="s" s="21" r="F59">
        <v>1063</v>
      </c>
      <c t="str" s="71" r="G59">
        <f>E59 &amp; IF(ISBLANK(F59),"",(" " &amp; F59))</f>
        <v>Regional Axial International District</v>
      </c>
      <c s="44" r="H59"/>
      <c s="44" r="I59"/>
      <c s="44" r="J59"/>
      <c s="44" r="K59"/>
      <c s="44" r="L59"/>
      <c s="44" r="M59"/>
      <c s="71" r="N59"/>
    </row>
    <row customHeight="1" r="60" ht="12.0">
      <c t="s" s="71" r="A60">
        <v>1064</v>
      </c>
      <c t="s" s="71" r="B60">
        <v>1065</v>
      </c>
      <c t="s" s="71" r="C60">
        <v>967</v>
      </c>
      <c t="s" s="71" r="D60">
        <v>1066</v>
      </c>
      <c t="str" s="71" r="E60">
        <f>VLOOKUP(LEFT(A60,4),Sites!$A$2:$F$32,6,FALSE)</f>
        <v>Regional Axial</v>
      </c>
      <c t="s" s="21" r="F60">
        <v>1063</v>
      </c>
      <c t="str" s="71" r="G60">
        <f>E60 &amp; IF(ISBLANK(F60),"",(" " &amp; F60))</f>
        <v>Regional Axial International District</v>
      </c>
      <c s="44" r="H60"/>
      <c s="44" r="I60"/>
      <c s="44" r="J60"/>
      <c s="44" r="K60"/>
      <c s="44" r="L60"/>
      <c s="44" r="M60"/>
      <c s="71" r="N60"/>
    </row>
    <row customHeight="1" r="61" ht="12.0">
      <c t="s" s="71" r="A61">
        <v>1067</v>
      </c>
      <c t="s" s="71" r="B61">
        <v>1068</v>
      </c>
      <c t="s" s="69" r="C61">
        <v>921</v>
      </c>
      <c s="71" r="D61"/>
      <c t="str" s="71" r="E61">
        <f>VLOOKUP(LEFT(A61,4),Sites!$A$2:$F$32,6,FALSE)</f>
        <v>Regional Mid Plate</v>
      </c>
      <c s="21" r="F61"/>
      <c t="str" s="71" r="G61">
        <f>E61 &amp; IF(ISBLANK(F61),"",(" " &amp; F61))</f>
        <v>Regional Mid Plate</v>
      </c>
      <c s="44" r="H61">
        <v>45.75556</v>
      </c>
      <c s="44" r="I61">
        <v>45.75556</v>
      </c>
      <c s="44" r="J61">
        <v>-127.27861</v>
      </c>
      <c s="44" r="K61">
        <v>-127.27861</v>
      </c>
      <c s="44" r="L61">
        <v>2820</v>
      </c>
      <c s="44" r="M61">
        <v>2820</v>
      </c>
      <c t="s" s="71" r="N61">
        <v>872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3.57" defaultRowHeight="15.0"/>
  <cols>
    <col min="1" customWidth="1" max="1" width="14.29"/>
    <col min="2" customWidth="1" max="2" width="5.0"/>
    <col min="3" customWidth="1" max="3" style="68" width="3.86"/>
    <col min="4" customWidth="1" max="4" width="17.71"/>
    <col min="5" customWidth="1" max="5" width="19.14"/>
    <col min="6" customWidth="1" max="6" width="19.29"/>
    <col min="7" customWidth="1" max="7" style="1" width="5.43"/>
    <col min="8" customWidth="1" max="8" width="6.71"/>
    <col min="9" customWidth="1" max="9" width="29.86"/>
    <col min="10" customWidth="1" max="10" style="26" width="11.0"/>
    <col min="11" customWidth="1" max="11" width="40.0"/>
    <col min="12" customWidth="1" max="12" width="34.71"/>
    <col min="13" customWidth="1" max="13" hidden="1" width="86.71"/>
    <col min="14" customWidth="1" max="14" width="12.71"/>
    <col min="15" customWidth="1" max="15" width="14.43"/>
    <col min="16" customWidth="1" max="16" width="8.71"/>
    <col min="17" customWidth="1" max="17" width="8.29"/>
    <col min="18" customWidth="1" max="18" style="40" width="31.14"/>
    <col min="19" customWidth="1" max="20" style="19" width="10.86"/>
    <col min="21" customWidth="1" max="21" style="49" width="15.86"/>
    <col min="22" customWidth="1" max="22" width="11.71"/>
    <col min="23" customWidth="1" max="23" width="19.0"/>
    <col min="24" customWidth="1" max="24" width="5.71"/>
    <col min="25" customWidth="1" max="25" width="19.29"/>
    <col min="26" customWidth="1" max="26" width="5.43"/>
    <col min="27" customWidth="1" max="30" width="8.14"/>
  </cols>
  <sheetData>
    <row customHeight="1" s="30" customFormat="1" r="1" ht="12.0">
      <c t="s" s="64" r="A1">
        <v>1069</v>
      </c>
      <c t="s" s="64" r="B1">
        <v>1070</v>
      </c>
      <c t="s" s="70" r="C1">
        <v>1071</v>
      </c>
      <c t="s" s="64" r="D1">
        <v>788</v>
      </c>
      <c t="s" s="64" r="E1">
        <v>1072</v>
      </c>
      <c t="s" s="64" r="F1">
        <v>1073</v>
      </c>
      <c t="s" s="29" r="G1">
        <v>1074</v>
      </c>
      <c t="s" s="64" r="H1">
        <v>1075</v>
      </c>
      <c t="s" s="64" r="I1">
        <v>1076</v>
      </c>
      <c t="s" s="64" r="J1">
        <v>1077</v>
      </c>
      <c t="s" s="64" r="K1">
        <v>1078</v>
      </c>
      <c t="s" s="64" r="L1">
        <v>16</v>
      </c>
      <c t="s" s="64" r="M1">
        <v>814</v>
      </c>
      <c t="s" s="64" r="N1">
        <v>1079</v>
      </c>
      <c t="s" s="64" r="O1">
        <v>1080</v>
      </c>
      <c t="s" s="64" r="P1">
        <v>1081</v>
      </c>
      <c t="s" s="64" r="Q1">
        <v>1082</v>
      </c>
      <c t="s" s="64" r="R1">
        <v>1083</v>
      </c>
      <c t="s" s="23" r="S1">
        <v>1084</v>
      </c>
      <c t="s" s="23" r="T1">
        <v>1085</v>
      </c>
      <c t="s" s="81" r="U1">
        <v>1086</v>
      </c>
      <c t="s" s="64" r="V1">
        <v>1087</v>
      </c>
      <c t="s" s="64" r="W1">
        <v>1088</v>
      </c>
      <c t="s" s="29" r="X1">
        <v>1089</v>
      </c>
      <c t="s" s="64" r="Y1">
        <v>1090</v>
      </c>
      <c t="s" s="29" r="Z1">
        <v>1091</v>
      </c>
      <c t="s" s="64" r="AA1">
        <v>1092</v>
      </c>
      <c t="s" s="64" r="AB1">
        <v>1093</v>
      </c>
      <c t="s" s="70" r="AC1">
        <v>887</v>
      </c>
      <c t="s" s="70" r="AD1">
        <v>888</v>
      </c>
    </row>
    <row customHeight="1" r="2" ht="12.0">
      <c t="s" s="71" r="A2">
        <v>889</v>
      </c>
      <c t="s" s="71" r="B2">
        <v>43</v>
      </c>
      <c s="50" r="C2">
        <v>1</v>
      </c>
      <c t="s" s="71" r="D2">
        <v>1094</v>
      </c>
      <c s="71" r="E2"/>
      <c t="s" s="71" r="F2">
        <v>1094</v>
      </c>
      <c t="str" s="69" r="G2">
        <f>MID(D2,10,2)</f>
        <v>LM</v>
      </c>
      <c t="str" s="71" r="H2">
        <f>MID(D2,12,3)</f>
        <v>001</v>
      </c>
      <c t="str" s="71" r="I2">
        <f>VLOOKUP(G2,NodeType!A$2:D$33,4,FALSE)</f>
        <v>Low Power Surface Mooring</v>
      </c>
      <c s="51" r="J2"/>
      <c t="str" s="71" r="K2">
        <f>VLOOKUP(A2,Subsites!A$2:G$61,7,FALSE)</f>
        <v>Coastal Endurance Oregon Inshore</v>
      </c>
      <c t="str" s="71" r="L2">
        <f>I2 &amp; IF(ISBLANK(J2),"",(" " &amp; J2))</f>
        <v>Low Power Surface Mooring</v>
      </c>
      <c t="str" s="71" r="M2">
        <f>(L2 &amp; " - ") &amp; K2</f>
        <v>Low Power Surface Mooring - Coastal Endurance Oregon Inshore</v>
      </c>
      <c t="s" s="71" r="N2">
        <v>1095</v>
      </c>
      <c t="s" s="71" r="O2">
        <v>1096</v>
      </c>
      <c t="s" s="71" r="P2">
        <v>780</v>
      </c>
      <c s="71" r="Q2"/>
      <c s="52" r="R2"/>
      <c s="45" r="S2">
        <v>41572</v>
      </c>
      <c s="45" r="T2">
        <v>41575</v>
      </c>
      <c s="74" r="U2"/>
      <c t="s" s="71" r="V2">
        <v>1097</v>
      </c>
      <c s="71" r="W2"/>
      <c s="71" r="X2"/>
      <c s="71" r="Y2"/>
      <c s="71" r="Z2"/>
      <c s="71" r="AA2"/>
      <c s="71" r="AB2"/>
      <c s="71" r="AC2"/>
      <c s="71" r="AD2"/>
    </row>
    <row customHeight="1" r="3" ht="12.0">
      <c t="s" s="71" r="A3">
        <v>889</v>
      </c>
      <c s="71" r="B3"/>
      <c s="50" r="C3"/>
      <c t="s" s="71" r="D3">
        <v>1098</v>
      </c>
      <c t="s" s="71" r="E3">
        <v>1094</v>
      </c>
      <c t="s" s="71" r="F3">
        <v>1094</v>
      </c>
      <c t="str" s="69" r="G3">
        <f>MID(D3,10,2)</f>
        <v>MF</v>
      </c>
      <c t="str" s="71" r="H3">
        <f>MID(D3,12,3)</f>
        <v>004</v>
      </c>
      <c t="str" s="71" r="I3">
        <f>VLOOKUP(G3,NodeType!A$2:D$33,4,FALSE)</f>
        <v>Multi-Function Node</v>
      </c>
      <c t="str" s="51" r="J3">
        <f>H3</f>
        <v>004</v>
      </c>
      <c t="str" s="71" r="K3">
        <f>VLOOKUP(A3,Subsites!A$2:G$61,7,FALSE)</f>
        <v>Coastal Endurance Oregon Inshore</v>
      </c>
      <c t="str" s="71" r="L3">
        <f>(I3 &amp; " ") &amp; J3</f>
        <v>Multi-Function Node 004</v>
      </c>
      <c t="str" s="71" r="M3">
        <f>(L3 &amp; " - ") &amp; K3</f>
        <v>Multi-Function Node 004 - Coastal Endurance Oregon Inshore</v>
      </c>
      <c t="s" s="71" r="N3">
        <v>1095</v>
      </c>
      <c t="s" s="71" r="O3">
        <v>1096</v>
      </c>
      <c t="s" s="71" r="P3">
        <v>780</v>
      </c>
      <c s="71" r="Q3"/>
      <c s="52" r="R3"/>
      <c s="45" r="S3">
        <v>41572</v>
      </c>
      <c s="45" r="T3">
        <v>41575</v>
      </c>
      <c s="74" r="U3"/>
      <c t="s" s="71" r="V3">
        <v>1097</v>
      </c>
      <c s="71" r="W3"/>
      <c s="71" r="X3"/>
      <c s="71" r="Y3"/>
      <c s="71" r="Z3"/>
      <c s="71" r="AA3"/>
      <c s="71" r="AB3"/>
      <c s="71" r="AC3"/>
      <c s="71" r="AD3"/>
    </row>
    <row customHeight="1" r="4" ht="12.0">
      <c t="s" s="71" r="A4">
        <v>889</v>
      </c>
      <c s="71" r="B4"/>
      <c s="50" r="C4"/>
      <c t="s" s="71" r="D4">
        <v>1099</v>
      </c>
      <c t="s" s="71" r="E4">
        <v>1094</v>
      </c>
      <c t="s" s="71" r="F4">
        <v>1094</v>
      </c>
      <c t="str" s="69" r="G4">
        <f>MID(D4,10,2)</f>
        <v>MF</v>
      </c>
      <c t="str" s="71" r="H4">
        <f>MID(D4,12,3)</f>
        <v>005</v>
      </c>
      <c t="str" s="71" r="I4">
        <f>VLOOKUP(G4,NodeType!A$2:D$33,4,FALSE)</f>
        <v>Multi-Function Node</v>
      </c>
      <c t="str" s="51" r="J4">
        <f>H4</f>
        <v>005</v>
      </c>
      <c t="str" s="71" r="K4">
        <f>VLOOKUP(A4,Subsites!A$2:G$61,7,FALSE)</f>
        <v>Coastal Endurance Oregon Inshore</v>
      </c>
      <c t="str" s="71" r="L4">
        <f>(I4 &amp; " ") &amp; J4</f>
        <v>Multi-Function Node 005</v>
      </c>
      <c t="str" s="71" r="M4">
        <f>(L4 &amp; " - ") &amp; K4</f>
        <v>Multi-Function Node 005 - Coastal Endurance Oregon Inshore</v>
      </c>
      <c t="s" s="71" r="N4">
        <v>1095</v>
      </c>
      <c t="s" s="71" r="O4">
        <v>1096</v>
      </c>
      <c t="s" s="71" r="P4">
        <v>780</v>
      </c>
      <c s="71" r="Q4"/>
      <c s="52" r="R4"/>
      <c s="45" r="S4">
        <v>41572</v>
      </c>
      <c s="45" r="T4">
        <v>41575</v>
      </c>
      <c s="74" r="U4"/>
      <c t="s" s="71" r="V4">
        <v>1097</v>
      </c>
      <c s="71" r="W4"/>
      <c s="71" r="X4"/>
      <c s="71" r="Y4"/>
      <c s="71" r="Z4"/>
      <c s="71" r="AA4"/>
      <c s="71" r="AB4"/>
      <c s="71" r="AC4"/>
      <c s="71" r="AD4"/>
    </row>
    <row customHeight="1" r="5" ht="12.0">
      <c t="s" s="71" r="A5">
        <v>889</v>
      </c>
      <c s="71" r="B5"/>
      <c s="50" r="C5"/>
      <c t="s" s="71" r="D5">
        <v>1100</v>
      </c>
      <c t="s" s="71" r="E5">
        <v>1094</v>
      </c>
      <c t="s" s="71" r="F5">
        <v>1094</v>
      </c>
      <c t="str" s="69" r="G5">
        <f>MID(D5,10,2)</f>
        <v>RI</v>
      </c>
      <c t="str" s="71" r="H5">
        <f>MID(D5,12,3)</f>
        <v>002</v>
      </c>
      <c t="str" s="71" r="I5">
        <f>VLOOKUP(G5,NodeType!A$2:D$33,4,FALSE)</f>
        <v>Mooring Riser</v>
      </c>
      <c t="str" s="51" r="J5">
        <f>H5</f>
        <v>002</v>
      </c>
      <c t="str" s="71" r="K5">
        <f>VLOOKUP(A5,Subsites!A$2:G$61,7,FALSE)</f>
        <v>Coastal Endurance Oregon Inshore</v>
      </c>
      <c t="str" s="71" r="L5">
        <f>(I5 &amp; " ") &amp; J5</f>
        <v>Mooring Riser 002</v>
      </c>
      <c t="str" s="71" r="M5">
        <f>(L5 &amp; " - ") &amp; K5</f>
        <v>Mooring Riser 002 - Coastal Endurance Oregon Inshore</v>
      </c>
      <c t="s" s="71" r="N5">
        <v>1095</v>
      </c>
      <c t="s" s="71" r="O5">
        <v>1096</v>
      </c>
      <c t="s" s="71" r="P5">
        <v>780</v>
      </c>
      <c s="71" r="Q5"/>
      <c s="52" r="R5"/>
      <c s="45" r="S5">
        <v>41572</v>
      </c>
      <c s="45" r="T5">
        <v>41575</v>
      </c>
      <c s="74" r="U5"/>
      <c t="s" s="71" r="V5">
        <v>1097</v>
      </c>
      <c s="71" r="W5"/>
      <c s="71" r="X5"/>
      <c s="71" r="Y5"/>
      <c s="71" r="Z5"/>
      <c s="71" r="AA5"/>
      <c s="71" r="AB5"/>
      <c s="71" r="AC5"/>
      <c s="71" r="AD5"/>
    </row>
    <row customHeight="1" r="6" ht="12.0">
      <c t="s" s="71" r="A6">
        <v>889</v>
      </c>
      <c s="71" r="B6"/>
      <c s="50" r="C6"/>
      <c t="s" s="71" r="D6">
        <v>1101</v>
      </c>
      <c t="s" s="71" r="E6">
        <v>1094</v>
      </c>
      <c t="s" s="71" r="F6">
        <v>1094</v>
      </c>
      <c t="str" s="69" r="G6">
        <f>MID(D6,10,2)</f>
        <v>RI</v>
      </c>
      <c t="str" s="71" r="H6">
        <f>MID(D6,12,3)</f>
        <v>003</v>
      </c>
      <c t="str" s="71" r="I6">
        <f>VLOOKUP(G6,NodeType!A$2:D$33,4,FALSE)</f>
        <v>Mooring Riser</v>
      </c>
      <c t="str" s="51" r="J6">
        <f>H6</f>
        <v>003</v>
      </c>
      <c t="str" s="71" r="K6">
        <f>VLOOKUP(A6,Subsites!A$2:G$61,7,FALSE)</f>
        <v>Coastal Endurance Oregon Inshore</v>
      </c>
      <c t="str" s="71" r="L6">
        <f>(I6 &amp; " ") &amp; J6</f>
        <v>Mooring Riser 003</v>
      </c>
      <c t="str" s="71" r="M6">
        <f>(L6 &amp; " - ") &amp; K6</f>
        <v>Mooring Riser 003 - Coastal Endurance Oregon Inshore</v>
      </c>
      <c t="s" s="71" r="N6">
        <v>1095</v>
      </c>
      <c t="s" s="71" r="O6">
        <v>1096</v>
      </c>
      <c t="s" s="71" r="P6">
        <v>780</v>
      </c>
      <c s="71" r="Q6"/>
      <c s="52" r="R6"/>
      <c s="45" r="S6">
        <v>41572</v>
      </c>
      <c s="45" r="T6">
        <v>41575</v>
      </c>
      <c s="74" r="U6"/>
      <c t="s" s="71" r="V6">
        <v>1097</v>
      </c>
      <c s="71" r="W6"/>
      <c s="71" r="X6"/>
      <c s="71" r="Y6"/>
      <c s="71" r="Z6"/>
      <c s="71" r="AA6"/>
      <c s="71" r="AB6"/>
      <c s="71" r="AC6"/>
      <c s="71" r="AD6"/>
    </row>
    <row customHeight="1" r="7" ht="12.0">
      <c t="s" s="71" r="A7">
        <v>889</v>
      </c>
      <c s="71" r="B7"/>
      <c s="50" r="C7"/>
      <c t="s" s="71" r="D7">
        <v>1102</v>
      </c>
      <c t="s" s="71" r="E7">
        <v>1094</v>
      </c>
      <c t="s" s="71" r="F7">
        <v>1094</v>
      </c>
      <c t="str" s="69" r="G7">
        <f>MID(D7,10,2)</f>
        <v>SB</v>
      </c>
      <c t="str" s="71" r="H7">
        <f>MID(D7,12,3)</f>
        <v>001</v>
      </c>
      <c t="str" s="71" r="I7">
        <f>VLOOKUP(G7,NodeType!A$2:D$33,4,FALSE)</f>
        <v>Surface Buoy</v>
      </c>
      <c t="str" s="51" r="J7">
        <f>H7</f>
        <v>001</v>
      </c>
      <c t="str" s="71" r="K7">
        <f>VLOOKUP(A7,Subsites!A$2:G$61,7,FALSE)</f>
        <v>Coastal Endurance Oregon Inshore</v>
      </c>
      <c t="str" s="71" r="L7">
        <f>(I7 &amp; " ") &amp; J7</f>
        <v>Surface Buoy 001</v>
      </c>
      <c t="str" s="71" r="M7">
        <f>(L7 &amp; " - ") &amp; K7</f>
        <v>Surface Buoy 001 - Coastal Endurance Oregon Inshore</v>
      </c>
      <c t="s" s="71" r="N7">
        <v>1095</v>
      </c>
      <c t="s" s="71" r="O7">
        <v>1096</v>
      </c>
      <c t="s" s="71" r="P7">
        <v>780</v>
      </c>
      <c s="71" r="Q7"/>
      <c s="52" r="R7"/>
      <c s="45" r="S7">
        <v>41572</v>
      </c>
      <c s="45" r="T7">
        <v>41575</v>
      </c>
      <c s="74" r="U7"/>
      <c t="s" s="71" r="V7">
        <v>1097</v>
      </c>
      <c s="71" r="W7"/>
      <c s="71" r="X7"/>
      <c s="71" r="Y7"/>
      <c s="71" r="Z7"/>
      <c s="71" r="AA7"/>
      <c s="71" r="AB7"/>
      <c s="71" r="AC7"/>
      <c s="71" r="AD7"/>
    </row>
    <row customHeight="1" r="8" ht="12.0">
      <c t="s" s="71" r="A8">
        <v>894</v>
      </c>
      <c t="s" s="71" r="B8">
        <v>43</v>
      </c>
      <c s="50" r="C8">
        <v>1</v>
      </c>
      <c t="s" s="71" r="D8">
        <v>1103</v>
      </c>
      <c s="71" r="E8"/>
      <c t="s" s="71" r="F8">
        <v>1103</v>
      </c>
      <c t="str" s="69" r="G8">
        <f>MID(D8,10,2)</f>
        <v>CP</v>
      </c>
      <c t="str" s="71" r="H8">
        <f>MID(D8,12,3)</f>
        <v>001</v>
      </c>
      <c t="str" s="71" r="I8">
        <f>VLOOKUP(G8,NodeType!A$2:D$33,4,FALSE)</f>
        <v>Surface Piercing Profiler Mooring</v>
      </c>
      <c s="51" r="J8"/>
      <c t="str" s="71" r="K8">
        <f>VLOOKUP(A8,Subsites!A$2:G$61,7,FALSE)</f>
        <v>Coastal Endurance Oregon Inshore</v>
      </c>
      <c t="str" s="71" r="L8">
        <f>I8 &amp; IF(ISBLANK(J8),"",(" " &amp; J8))</f>
        <v>Surface Piercing Profiler Mooring</v>
      </c>
      <c t="str" s="71" r="M8">
        <f>(L8 &amp; " - ") &amp; K8</f>
        <v>Surface Piercing Profiler Mooring - Coastal Endurance Oregon Inshore</v>
      </c>
      <c t="s" s="71" r="N8">
        <v>1104</v>
      </c>
      <c t="s" s="71" r="O8">
        <v>1096</v>
      </c>
      <c t="s" s="71" r="P8">
        <v>780</v>
      </c>
      <c s="71" r="Q8"/>
      <c s="52" r="R8"/>
      <c s="45" r="S8"/>
      <c s="45" r="T8"/>
      <c s="74" r="U8"/>
      <c s="71" r="V8"/>
      <c s="71" r="W8"/>
      <c s="71" r="X8"/>
      <c s="71" r="Y8"/>
      <c s="71" r="Z8"/>
      <c s="71" r="AA8"/>
      <c s="71" r="AB8"/>
      <c s="71" r="AC8"/>
      <c s="71" r="AD8"/>
    </row>
    <row customHeight="1" r="9" ht="12.0">
      <c t="s" s="71" r="A9">
        <v>894</v>
      </c>
      <c s="71" r="B9"/>
      <c s="50" r="C9"/>
      <c t="s" s="71" r="D9">
        <v>1105</v>
      </c>
      <c t="s" s="71" r="E9">
        <v>1103</v>
      </c>
      <c t="s" s="71" r="F9">
        <v>1103</v>
      </c>
      <c t="str" s="69" r="G9">
        <f>MID(D9,10,2)</f>
        <v>SP</v>
      </c>
      <c t="str" s="71" r="H9">
        <f>MID(D9,12,3)</f>
        <v>001</v>
      </c>
      <c t="str" s="71" r="I9">
        <f>VLOOKUP(G9,NodeType!A$2:D$33,4,FALSE)</f>
        <v>Surface-Piercing Profiler</v>
      </c>
      <c t="str" s="51" r="J9">
        <f>H9</f>
        <v>001</v>
      </c>
      <c t="str" s="71" r="K9">
        <f>VLOOKUP(A9,Subsites!A$2:G$61,7,FALSE)</f>
        <v>Coastal Endurance Oregon Inshore</v>
      </c>
      <c t="str" s="71" r="L9">
        <f>(I9 &amp; " ") &amp; J9</f>
        <v>Surface-Piercing Profiler 001</v>
      </c>
      <c t="str" s="71" r="M9">
        <f>(L9 &amp; " - ") &amp; K9</f>
        <v>Surface-Piercing Profiler 001 - Coastal Endurance Oregon Inshore</v>
      </c>
      <c t="s" s="71" r="N9">
        <v>1104</v>
      </c>
      <c t="s" s="71" r="O9">
        <v>1096</v>
      </c>
      <c t="s" s="71" r="P9">
        <v>780</v>
      </c>
      <c s="71" r="Q9"/>
      <c s="52" r="R9"/>
      <c s="45" r="S9"/>
      <c s="45" r="T9"/>
      <c s="74" r="U9"/>
      <c s="71" r="V9"/>
      <c s="71" r="W9"/>
      <c s="71" r="X9"/>
      <c s="71" r="Y9"/>
      <c s="71" r="Z9"/>
      <c s="71" r="AA9"/>
      <c s="71" r="AB9"/>
      <c s="71" r="AC9"/>
      <c s="71" r="AD9"/>
    </row>
    <row customHeight="1" r="10" ht="12.0">
      <c t="s" s="71" r="A10">
        <v>897</v>
      </c>
      <c t="s" s="71" r="B10">
        <v>43</v>
      </c>
      <c s="50" r="C10">
        <v>1</v>
      </c>
      <c t="s" s="71" r="D10">
        <v>1106</v>
      </c>
      <c s="71" r="E10"/>
      <c t="s" s="71" r="F10">
        <v>1106</v>
      </c>
      <c t="str" s="69" r="G10">
        <f>MID(D10,10,2)</f>
        <v>BP</v>
      </c>
      <c t="str" s="71" r="H10">
        <f>MID(D10,12,3)</f>
        <v>001</v>
      </c>
      <c t="str" s="71" r="I10">
        <f>VLOOKUP(G10,NodeType!A$2:D$33,4,FALSE)</f>
        <v>Benthic Experiment Package</v>
      </c>
      <c s="51" r="J10"/>
      <c t="str" s="71" r="K10">
        <f>VLOOKUP(A10,Subsites!A$2:G$61,7,FALSE)</f>
        <v>Coastal Endurance Oregon Shelf</v>
      </c>
      <c t="str" s="71" r="L10">
        <f>I10 &amp; IF(ISBLANK(J10),"",(" " &amp; J10))</f>
        <v>Benthic Experiment Package</v>
      </c>
      <c t="str" s="71" r="M10">
        <f>(L10 &amp; " - ") &amp; K10</f>
        <v>Benthic Experiment Package - Coastal Endurance Oregon Shelf</v>
      </c>
      <c t="s" s="71" r="N10">
        <v>1107</v>
      </c>
      <c t="s" s="71" r="O10">
        <v>1108</v>
      </c>
      <c t="s" s="71" r="P10">
        <v>780</v>
      </c>
      <c s="71" r="Q10"/>
      <c s="52" r="R10"/>
      <c s="45" r="S10"/>
      <c s="45" r="T10"/>
      <c s="74" r="U10"/>
      <c s="71" r="V10"/>
      <c t="s" s="71" r="W10">
        <v>1109</v>
      </c>
      <c s="71" r="X10"/>
      <c s="71" r="Y10"/>
      <c s="71" r="Z10"/>
      <c s="71" r="AA10"/>
      <c s="71" r="AB10"/>
      <c s="71" r="AC10"/>
      <c s="71" r="AD10"/>
    </row>
    <row customHeight="1" r="11" ht="12.0">
      <c t="s" s="71" r="A11">
        <v>897</v>
      </c>
      <c t="s" s="71" r="B11">
        <v>43</v>
      </c>
      <c s="50" r="C11">
        <v>1</v>
      </c>
      <c t="s" s="71" r="D11">
        <v>1110</v>
      </c>
      <c s="71" r="E11"/>
      <c t="s" s="71" r="F11">
        <v>1110</v>
      </c>
      <c t="str" s="5" r="G11">
        <f>MID(D11,10,2)</f>
        <v>PN</v>
      </c>
      <c t="str" s="71" r="H11">
        <f>MID(D11,12,3)</f>
        <v>01D</v>
      </c>
      <c t="str" s="71" r="I11">
        <f>VLOOKUP(G11,NodeType!A$2:D$33,4,FALSE)</f>
        <v>Primary Node</v>
      </c>
      <c t="str" s="51" r="J11">
        <f>H11</f>
        <v>01D</v>
      </c>
      <c t="str" s="71" r="K11">
        <f>VLOOKUP(A11,Subsites!A$2:G$61,7,FALSE)</f>
        <v>Coastal Endurance Oregon Shelf</v>
      </c>
      <c t="str" s="71" r="L11">
        <f>I11 &amp; IF(ISBLANK(J11),"",(" " &amp; J11))</f>
        <v>Primary Node 01D</v>
      </c>
      <c t="str" s="71" r="M11">
        <f>(L11 &amp; " - ") &amp; K11</f>
        <v>Primary Node 01D - Coastal Endurance Oregon Shelf</v>
      </c>
      <c t="s" s="71" r="N11">
        <v>1107</v>
      </c>
      <c t="s" s="71" r="O11">
        <v>1108</v>
      </c>
      <c t="s" s="71" r="P11">
        <v>780</v>
      </c>
      <c t="s" s="71" r="Q11">
        <v>60</v>
      </c>
      <c s="52" r="R11"/>
      <c s="45" r="S11">
        <v>41153</v>
      </c>
      <c s="45" r="T11">
        <v>41153</v>
      </c>
      <c s="74" r="U11"/>
      <c t="s" s="71" r="V11">
        <v>1111</v>
      </c>
      <c s="71" r="W11"/>
      <c t="s" s="69" r="X11">
        <v>1112</v>
      </c>
      <c t="s" s="71" r="Y11">
        <v>1113</v>
      </c>
      <c t="s" s="69" r="Z11">
        <v>1114</v>
      </c>
      <c s="71" r="AA11"/>
      <c s="71" r="AB11"/>
      <c s="71" r="AC11"/>
      <c s="71" r="AD11"/>
    </row>
    <row customHeight="1" r="12" ht="12.0">
      <c t="s" s="71" r="A12">
        <v>897</v>
      </c>
      <c s="71" r="B12"/>
      <c s="50" r="C12"/>
      <c t="s" s="71" r="D12">
        <v>1115</v>
      </c>
      <c s="71" r="E12"/>
      <c t="s" s="71" r="F12">
        <v>1106</v>
      </c>
      <c t="str" s="5" r="G12">
        <f>MID(D12,10,2)</f>
        <v>LJ</v>
      </c>
      <c t="str" s="71" r="H12">
        <f>MID(D12,12,3)</f>
        <v>01D</v>
      </c>
      <c t="str" s="71" r="I12">
        <f>VLOOKUP(G12,NodeType!A$2:D$33,4,FALSE)</f>
        <v>Low Power JBox</v>
      </c>
      <c t="str" s="51" r="J12">
        <f>H12</f>
        <v>01D</v>
      </c>
      <c t="str" s="71" r="K12">
        <f>VLOOKUP(A12,Subsites!A$2:G$61,7,FALSE)</f>
        <v>Coastal Endurance Oregon Shelf</v>
      </c>
      <c t="str" s="71" r="L12">
        <f>(I12 &amp; " ") &amp; J12</f>
        <v>Low Power JBox 01D</v>
      </c>
      <c t="str" s="71" r="M12">
        <f>(L12 &amp; " - ") &amp; K12</f>
        <v>Low Power JBox 01D - Coastal Endurance Oregon Shelf</v>
      </c>
      <c t="s" s="71" r="N12">
        <v>1107</v>
      </c>
      <c t="s" s="71" r="O12">
        <v>1108</v>
      </c>
      <c t="s" s="71" r="P12">
        <v>780</v>
      </c>
      <c t="s" s="71" r="Q12">
        <v>60</v>
      </c>
      <c s="52" r="R12"/>
      <c s="45" r="S12"/>
      <c s="45" r="T12"/>
      <c s="74" r="U12"/>
      <c s="71" r="V12"/>
      <c t="s" s="71" r="W12">
        <v>1109</v>
      </c>
      <c t="s" s="69" r="X12">
        <v>891</v>
      </c>
      <c t="s" s="71" r="Y12">
        <v>1116</v>
      </c>
      <c t="s" s="69" r="Z12">
        <v>921</v>
      </c>
      <c s="71" r="AA12"/>
      <c s="71" r="AB12"/>
      <c s="71" r="AC12"/>
      <c s="71" r="AD12"/>
    </row>
    <row customHeight="1" r="13" ht="12.0">
      <c t="s" s="71" r="A13">
        <v>897</v>
      </c>
      <c s="71" r="B13"/>
      <c s="50" r="C13"/>
      <c t="s" s="71" r="D13">
        <v>1116</v>
      </c>
      <c s="71" r="E13"/>
      <c t="s" s="71" r="F13">
        <v>1106</v>
      </c>
      <c t="str" s="5" r="G13">
        <f>MID(D13,10,2)</f>
        <v>MJ</v>
      </c>
      <c t="str" s="71" r="H13">
        <f>MID(D13,12,3)</f>
        <v>01C</v>
      </c>
      <c t="str" s="71" r="I13">
        <f>VLOOKUP(G13,NodeType!A$2:D$33,4,FALSE)</f>
        <v>Medium Power JBox</v>
      </c>
      <c t="str" s="51" r="J13">
        <f>H13</f>
        <v>01C</v>
      </c>
      <c t="str" s="71" r="K13">
        <f>VLOOKUP(A13,Subsites!A$2:G$61,7,FALSE)</f>
        <v>Coastal Endurance Oregon Shelf</v>
      </c>
      <c t="str" s="71" r="L13">
        <f>(I13 &amp; " ") &amp; J13</f>
        <v>Medium Power JBox 01C</v>
      </c>
      <c t="str" s="71" r="M13">
        <f>(L13 &amp; " - ") &amp; K13</f>
        <v>Medium Power JBox 01C - Coastal Endurance Oregon Shelf</v>
      </c>
      <c t="s" s="71" r="N13">
        <v>1107</v>
      </c>
      <c t="s" s="71" r="O13">
        <v>1108</v>
      </c>
      <c t="s" s="71" r="P13">
        <v>780</v>
      </c>
      <c t="s" s="71" r="Q13">
        <v>60</v>
      </c>
      <c s="52" r="R13"/>
      <c s="45" r="S13"/>
      <c s="45" r="T13"/>
      <c s="74" r="U13"/>
      <c s="71" r="V13"/>
      <c t="s" s="71" r="W13">
        <v>1109</v>
      </c>
      <c t="s" s="69" r="X13">
        <v>891</v>
      </c>
      <c t="s" s="71" r="Y13">
        <v>1110</v>
      </c>
      <c t="s" s="69" r="Z13">
        <v>899</v>
      </c>
      <c s="71" r="AA13"/>
      <c s="71" r="AB13"/>
      <c s="71" r="AC13"/>
      <c s="71" r="AD13"/>
    </row>
    <row customHeight="1" r="14" ht="12.0">
      <c t="s" s="71" r="A14">
        <v>902</v>
      </c>
      <c t="s" s="71" r="B14">
        <v>43</v>
      </c>
      <c s="50" r="C14">
        <v>1</v>
      </c>
      <c t="s" s="71" r="D14">
        <v>1117</v>
      </c>
      <c s="71" r="E14"/>
      <c t="s" s="71" r="F14">
        <v>1117</v>
      </c>
      <c t="str" s="69" r="G14">
        <f>MID(D14,10,2)</f>
        <v>SM</v>
      </c>
      <c t="str" s="71" r="H14">
        <f>MID(D14,12,3)</f>
        <v>001</v>
      </c>
      <c t="str" s="71" r="I14">
        <f>VLOOKUP(G14,NodeType!A$2:D$33,4,FALSE)</f>
        <v>Standard Power Surface Mooring</v>
      </c>
      <c s="51" r="J14"/>
      <c t="str" s="71" r="K14">
        <f>VLOOKUP(A14,Subsites!A$2:G$61,7,FALSE)</f>
        <v>Coastal Endurance Oregon Shelf</v>
      </c>
      <c t="str" s="71" r="L14">
        <f>I14 &amp; IF(ISBLANK(J14),"",(" " &amp; J14))</f>
        <v>Standard Power Surface Mooring</v>
      </c>
      <c t="str" s="71" r="M14">
        <f>(L14 &amp; " - ") &amp; K14</f>
        <v>Standard Power Surface Mooring - Coastal Endurance Oregon Shelf</v>
      </c>
      <c t="s" s="71" r="N14">
        <v>1118</v>
      </c>
      <c t="s" s="71" r="O14">
        <v>1119</v>
      </c>
      <c t="s" s="71" r="P14">
        <v>780</v>
      </c>
      <c s="71" r="Q14"/>
      <c s="52" r="R14"/>
      <c s="45" r="S14"/>
      <c s="45" r="T14"/>
      <c s="74" r="U14"/>
      <c s="71" r="V14"/>
      <c s="71" r="W14"/>
      <c s="71" r="X14"/>
      <c s="71" r="Y14"/>
      <c s="71" r="Z14"/>
      <c s="71" r="AA14"/>
      <c s="71" r="AB14"/>
      <c s="71" r="AC14"/>
      <c s="71" r="AD14"/>
    </row>
    <row customHeight="1" r="15" ht="12.0">
      <c t="s" s="71" r="A15">
        <v>902</v>
      </c>
      <c s="71" r="B15"/>
      <c s="50" r="C15"/>
      <c t="s" s="71" r="D15">
        <v>1120</v>
      </c>
      <c t="s" s="71" r="E15">
        <v>1117</v>
      </c>
      <c t="s" s="71" r="F15">
        <v>1117</v>
      </c>
      <c t="str" s="69" r="G15">
        <f>MID(D15,10,2)</f>
        <v>RI</v>
      </c>
      <c t="str" s="71" r="H15">
        <f>MID(D15,12,3)</f>
        <v>002</v>
      </c>
      <c t="str" s="71" r="I15">
        <f>VLOOKUP(G15,NodeType!A$2:D$33,4,FALSE)</f>
        <v>Mooring Riser</v>
      </c>
      <c t="str" s="51" r="J15">
        <f>H15</f>
        <v>002</v>
      </c>
      <c t="str" s="71" r="K15">
        <f>VLOOKUP(A15,Subsites!A$2:G$61,7,FALSE)</f>
        <v>Coastal Endurance Oregon Shelf</v>
      </c>
      <c t="str" s="71" r="L15">
        <f>(I15 &amp; " ") &amp; J15</f>
        <v>Mooring Riser 002</v>
      </c>
      <c t="str" s="71" r="M15">
        <f>(L15 &amp; " - ") &amp; K15</f>
        <v>Mooring Riser 002 - Coastal Endurance Oregon Shelf</v>
      </c>
      <c t="s" s="71" r="N15">
        <v>1118</v>
      </c>
      <c t="s" s="71" r="O15">
        <v>1119</v>
      </c>
      <c t="s" s="71" r="P15">
        <v>780</v>
      </c>
      <c s="71" r="Q15"/>
      <c s="52" r="R15"/>
      <c s="45" r="S15"/>
      <c s="45" r="T15"/>
      <c s="74" r="U15"/>
      <c s="71" r="V15"/>
      <c s="71" r="W15"/>
      <c s="71" r="X15"/>
      <c s="71" r="Y15"/>
      <c s="71" r="Z15"/>
      <c s="71" r="AA15"/>
      <c s="71" r="AB15"/>
      <c s="71" r="AC15"/>
      <c s="71" r="AD15"/>
    </row>
    <row customHeight="1" r="16" ht="12.0">
      <c t="s" s="71" r="A16">
        <v>902</v>
      </c>
      <c s="71" r="B16"/>
      <c s="50" r="C16"/>
      <c t="s" s="71" r="D16">
        <v>1121</v>
      </c>
      <c t="s" s="71" r="E16">
        <v>1117</v>
      </c>
      <c t="s" s="71" r="F16">
        <v>1117</v>
      </c>
      <c t="str" s="69" r="G16">
        <f>MID(D16,10,2)</f>
        <v>RI</v>
      </c>
      <c t="str" s="71" r="H16">
        <f>MID(D16,12,3)</f>
        <v>003</v>
      </c>
      <c t="str" s="71" r="I16">
        <f>VLOOKUP(G16,NodeType!A$2:D$33,4,FALSE)</f>
        <v>Mooring Riser</v>
      </c>
      <c t="str" s="51" r="J16">
        <f>H16</f>
        <v>003</v>
      </c>
      <c t="str" s="71" r="K16">
        <f>VLOOKUP(A16,Subsites!A$2:G$61,7,FALSE)</f>
        <v>Coastal Endurance Oregon Shelf</v>
      </c>
      <c t="str" s="71" r="L16">
        <f>(I16 &amp; " ") &amp; J16</f>
        <v>Mooring Riser 003</v>
      </c>
      <c t="str" s="71" r="M16">
        <f>(L16 &amp; " - ") &amp; K16</f>
        <v>Mooring Riser 003 - Coastal Endurance Oregon Shelf</v>
      </c>
      <c t="s" s="71" r="N16">
        <v>1118</v>
      </c>
      <c t="s" s="71" r="O16">
        <v>1119</v>
      </c>
      <c t="s" s="71" r="P16">
        <v>780</v>
      </c>
      <c s="71" r="Q16"/>
      <c s="52" r="R16"/>
      <c s="45" r="S16"/>
      <c s="45" r="T16"/>
      <c s="74" r="U16"/>
      <c s="71" r="V16"/>
      <c s="71" r="W16"/>
      <c s="71" r="X16"/>
      <c s="71" r="Y16"/>
      <c s="71" r="Z16"/>
      <c s="71" r="AA16"/>
      <c s="71" r="AB16"/>
      <c s="71" r="AC16"/>
      <c s="71" r="AD16"/>
    </row>
    <row customHeight="1" r="17" ht="12.0">
      <c t="s" s="71" r="A17">
        <v>902</v>
      </c>
      <c s="71" r="B17"/>
      <c s="50" r="C17"/>
      <c t="s" s="71" r="D17">
        <v>1122</v>
      </c>
      <c t="s" s="71" r="E17">
        <v>1117</v>
      </c>
      <c t="s" s="71" r="F17">
        <v>1117</v>
      </c>
      <c t="str" s="69" r="G17">
        <f>MID(D17,10,2)</f>
        <v>SB</v>
      </c>
      <c t="str" s="71" r="H17">
        <f>MID(D17,12,3)</f>
        <v>001</v>
      </c>
      <c t="str" s="71" r="I17">
        <f>VLOOKUP(G17,NodeType!A$2:D$33,4,FALSE)</f>
        <v>Surface Buoy</v>
      </c>
      <c t="str" s="51" r="J17">
        <f>H17</f>
        <v>001</v>
      </c>
      <c t="str" s="71" r="K17">
        <f>VLOOKUP(A17,Subsites!A$2:G$61,7,FALSE)</f>
        <v>Coastal Endurance Oregon Shelf</v>
      </c>
      <c t="str" s="71" r="L17">
        <f>(I17 &amp; " ") &amp; J17</f>
        <v>Surface Buoy 001</v>
      </c>
      <c t="str" s="71" r="M17">
        <f>(L17 &amp; " - ") &amp; K17</f>
        <v>Surface Buoy 001 - Coastal Endurance Oregon Shelf</v>
      </c>
      <c t="s" s="71" r="N17">
        <v>1118</v>
      </c>
      <c t="s" s="71" r="O17">
        <v>1119</v>
      </c>
      <c t="s" s="71" r="P17">
        <v>780</v>
      </c>
      <c s="71" r="Q17"/>
      <c s="52" r="R17"/>
      <c s="45" r="S17"/>
      <c s="45" r="T17"/>
      <c s="74" r="U17"/>
      <c s="71" r="V17"/>
      <c s="71" r="W17"/>
      <c s="71" r="X17"/>
      <c s="71" r="Y17"/>
      <c s="71" r="Z17"/>
      <c s="71" r="AA17"/>
      <c s="71" r="AB17"/>
      <c s="71" r="AC17"/>
      <c s="71" r="AD17"/>
    </row>
    <row customHeight="1" r="18" ht="12.0">
      <c t="s" s="71" r="A18">
        <v>905</v>
      </c>
      <c t="s" s="71" r="B18">
        <v>43</v>
      </c>
      <c s="50" r="C18">
        <v>1</v>
      </c>
      <c t="s" s="71" r="D18">
        <v>1123</v>
      </c>
      <c s="71" r="E18"/>
      <c t="s" s="71" r="F18">
        <v>1123</v>
      </c>
      <c t="str" s="69" r="G18">
        <f>MID(D18,10,2)</f>
        <v>CP</v>
      </c>
      <c t="str" s="71" r="H18">
        <f>MID(D18,12,3)</f>
        <v>001</v>
      </c>
      <c t="str" s="71" r="I18">
        <f>VLOOKUP(G18,NodeType!A$2:D$33,4,FALSE)</f>
        <v>Surface Piercing Profiler Mooring</v>
      </c>
      <c s="51" r="J18"/>
      <c t="str" s="71" r="K18">
        <f>VLOOKUP(A18,Subsites!A$2:G$61,7,FALSE)</f>
        <v>Coastal Endurance Oregon Shelf</v>
      </c>
      <c t="str" s="71" r="L18">
        <f>I18 &amp; IF(ISBLANK(J18),"",(" " &amp; J18))</f>
        <v>Surface Piercing Profiler Mooring</v>
      </c>
      <c t="str" s="71" r="M18">
        <f>(L18 &amp; " - ") &amp; K18</f>
        <v>Surface Piercing Profiler Mooring - Coastal Endurance Oregon Shelf</v>
      </c>
      <c t="s" s="71" r="N18">
        <v>1107</v>
      </c>
      <c t="s" s="71" r="O18">
        <v>1096</v>
      </c>
      <c t="s" s="71" r="P18">
        <v>780</v>
      </c>
      <c s="71" r="Q18"/>
      <c s="52" r="R18"/>
      <c s="45" r="S18"/>
      <c s="45" r="T18"/>
      <c s="74" r="U18"/>
      <c s="71" r="V18"/>
      <c s="71" r="W18"/>
      <c s="71" r="X18"/>
      <c s="71" r="Y18"/>
      <c s="71" r="Z18"/>
      <c s="71" r="AA18"/>
      <c s="71" r="AB18"/>
      <c s="71" r="AC18"/>
      <c s="71" r="AD18"/>
    </row>
    <row customHeight="1" r="19" ht="12.0">
      <c t="s" s="71" r="A19">
        <v>905</v>
      </c>
      <c s="71" r="B19"/>
      <c s="50" r="C19"/>
      <c t="s" s="71" r="D19">
        <v>1124</v>
      </c>
      <c t="s" s="71" r="E19">
        <v>1123</v>
      </c>
      <c t="s" s="71" r="F19">
        <v>1123</v>
      </c>
      <c t="str" s="69" r="G19">
        <f>MID(D19,10,2)</f>
        <v>SP</v>
      </c>
      <c t="str" s="71" r="H19">
        <f>MID(D19,12,3)</f>
        <v>001</v>
      </c>
      <c t="str" s="71" r="I19">
        <f>VLOOKUP(G19,NodeType!A$2:D$33,4,FALSE)</f>
        <v>Surface-Piercing Profiler</v>
      </c>
      <c t="str" s="51" r="J19">
        <f>H19</f>
        <v>001</v>
      </c>
      <c t="str" s="71" r="K19">
        <f>VLOOKUP(A19,Subsites!A$2:G$61,7,FALSE)</f>
        <v>Coastal Endurance Oregon Shelf</v>
      </c>
      <c t="str" s="71" r="L19">
        <f>(I19 &amp; " ") &amp; J19</f>
        <v>Surface-Piercing Profiler 001</v>
      </c>
      <c t="str" s="71" r="M19">
        <f>(L19 &amp; " - ") &amp; K19</f>
        <v>Surface-Piercing Profiler 001 - Coastal Endurance Oregon Shelf</v>
      </c>
      <c t="s" s="71" r="N19">
        <v>1107</v>
      </c>
      <c t="s" s="71" r="O19">
        <v>1096</v>
      </c>
      <c t="s" s="71" r="P19">
        <v>780</v>
      </c>
      <c s="71" r="Q19"/>
      <c s="52" r="R19"/>
      <c s="45" r="S19"/>
      <c s="45" r="T19"/>
      <c s="74" r="U19"/>
      <c s="71" r="V19"/>
      <c s="71" r="W19"/>
      <c s="71" r="X19"/>
      <c s="71" r="Y19"/>
      <c s="71" r="Z19"/>
      <c s="71" r="AA19"/>
      <c s="71" r="AB19"/>
      <c s="71" r="AC19"/>
      <c s="71" r="AD19"/>
    </row>
    <row customHeight="1" r="20" ht="12.0">
      <c t="s" s="71" r="A20">
        <v>908</v>
      </c>
      <c t="s" s="71" r="B20">
        <v>43</v>
      </c>
      <c s="50" r="C20">
        <v>1</v>
      </c>
      <c t="s" s="71" r="D20">
        <v>1125</v>
      </c>
      <c s="71" r="E20"/>
      <c t="s" s="71" r="F20">
        <v>1125</v>
      </c>
      <c t="str" s="69" r="G20">
        <f>MID(D20,10,2)</f>
        <v>BP</v>
      </c>
      <c t="str" s="71" r="H20">
        <f>MID(D20,12,3)</f>
        <v>001</v>
      </c>
      <c t="str" s="71" r="I20">
        <f>VLOOKUP(G20,NodeType!A$2:D$33,4,FALSE)</f>
        <v>Benthic Experiment Package</v>
      </c>
      <c s="51" r="J20"/>
      <c t="str" s="71" r="K20">
        <f>VLOOKUP(A20,Subsites!A$2:G$61,7,FALSE)</f>
        <v>Coastal Endurance Oregon Offshore</v>
      </c>
      <c t="str" s="71" r="L20">
        <f>I20 &amp; IF(ISBLANK(J20),"",(" " &amp; J20))</f>
        <v>Benthic Experiment Package</v>
      </c>
      <c t="str" s="71" r="M20">
        <f>(L20 &amp; " - ") &amp; K20</f>
        <v>Benthic Experiment Package - Coastal Endurance Oregon Offshore</v>
      </c>
      <c t="s" s="71" r="N20">
        <v>1107</v>
      </c>
      <c t="s" s="71" r="O20">
        <v>1108</v>
      </c>
      <c t="s" s="71" r="P20">
        <v>780</v>
      </c>
      <c s="71" r="Q20"/>
      <c s="52" r="R20"/>
      <c s="45" r="S20">
        <v>41487</v>
      </c>
      <c s="45" r="T20">
        <v>41516</v>
      </c>
      <c t="s" s="74" r="U20">
        <v>1126</v>
      </c>
      <c t="s" s="71" r="V20">
        <v>1097</v>
      </c>
      <c s="71" r="W20"/>
      <c s="71" r="X20"/>
      <c s="71" r="Y20"/>
      <c s="71" r="Z20"/>
      <c s="71" r="AA20"/>
      <c s="71" r="AB20"/>
      <c s="71" r="AC20"/>
      <c s="71" r="AD20"/>
    </row>
    <row customHeight="1" r="21" ht="12.0">
      <c t="s" s="71" r="A21">
        <v>908</v>
      </c>
      <c s="71" r="B21"/>
      <c s="50" r="C21"/>
      <c t="s" s="71" r="D21">
        <v>1127</v>
      </c>
      <c t="s" s="71" r="E21">
        <v>1125</v>
      </c>
      <c t="s" s="71" r="F21">
        <v>1125</v>
      </c>
      <c t="str" s="5" r="G21">
        <f>MID(D21,10,2)</f>
        <v>LJ</v>
      </c>
      <c t="str" s="71" r="H21">
        <f>MID(D21,12,3)</f>
        <v>01C</v>
      </c>
      <c t="str" s="71" r="I21">
        <f>VLOOKUP(G21,NodeType!A$2:D$33,4,FALSE)</f>
        <v>Low Power JBox</v>
      </c>
      <c t="str" s="51" r="J21">
        <f>H21</f>
        <v>01C</v>
      </c>
      <c t="str" s="71" r="K21">
        <f>VLOOKUP(A21,Subsites!A$2:G$61,7,FALSE)</f>
        <v>Coastal Endurance Oregon Offshore</v>
      </c>
      <c t="str" s="71" r="L21">
        <f>(I21 &amp; " ") &amp; J21</f>
        <v>Low Power JBox 01C</v>
      </c>
      <c t="str" s="71" r="M21">
        <f>(L21 &amp; " - ") &amp; K21</f>
        <v>Low Power JBox 01C - Coastal Endurance Oregon Offshore</v>
      </c>
      <c t="s" s="71" r="N21">
        <v>1107</v>
      </c>
      <c t="s" s="71" r="O21">
        <v>1108</v>
      </c>
      <c t="s" s="71" r="P21">
        <v>780</v>
      </c>
      <c t="s" s="71" r="Q21">
        <v>60</v>
      </c>
      <c s="52" r="R21"/>
      <c s="45" r="S21">
        <v>41487</v>
      </c>
      <c s="45" r="T21">
        <v>41516</v>
      </c>
      <c t="s" s="74" r="U21">
        <v>1126</v>
      </c>
      <c t="s" s="71" r="V21">
        <v>1097</v>
      </c>
      <c s="71" r="W21"/>
      <c t="s" s="69" r="X21">
        <v>891</v>
      </c>
      <c t="s" s="71" r="Y21">
        <v>1128</v>
      </c>
      <c t="s" s="69" r="Z21">
        <v>921</v>
      </c>
      <c s="71" r="AA21"/>
      <c s="71" r="AB21"/>
      <c s="71" r="AC21"/>
      <c s="71" r="AD21"/>
    </row>
    <row customHeight="1" r="22" ht="12.0">
      <c t="s" s="71" r="A22">
        <v>913</v>
      </c>
      <c t="s" s="71" r="B22">
        <v>43</v>
      </c>
      <c s="50" r="C22">
        <v>1</v>
      </c>
      <c t="s" s="71" r="D22">
        <v>1113</v>
      </c>
      <c s="71" r="E22"/>
      <c t="s" s="71" r="F22">
        <v>1113</v>
      </c>
      <c t="str" s="5" r="G22">
        <f>MID(D22,10,2)</f>
        <v>PN</v>
      </c>
      <c t="str" s="71" r="H22">
        <f>MID(D22,12,3)</f>
        <v>01C</v>
      </c>
      <c t="str" s="71" r="I22">
        <f>VLOOKUP(G22,NodeType!A$2:D$33,4,FALSE)</f>
        <v>Primary Node</v>
      </c>
      <c t="str" s="51" r="J22">
        <f>H22</f>
        <v>01C</v>
      </c>
      <c t="str" s="71" r="K22">
        <f>VLOOKUP(A22,Subsites!A$2:G$61,7,FALSE)</f>
        <v>Coastal Endurance Oregon Offshore</v>
      </c>
      <c t="str" s="71" r="L22">
        <f>(I22 &amp; " ") &amp; J22</f>
        <v>Primary Node 01C</v>
      </c>
      <c t="str" s="71" r="M22">
        <f>(L22 &amp; " - ") &amp; K22</f>
        <v>Primary Node 01C - Coastal Endurance Oregon Offshore</v>
      </c>
      <c t="s" s="71" r="N22">
        <v>1107</v>
      </c>
      <c t="s" s="71" r="O22">
        <v>1108</v>
      </c>
      <c t="s" s="71" r="P22">
        <v>780</v>
      </c>
      <c t="s" s="71" r="Q22">
        <v>60</v>
      </c>
      <c s="52" r="R22"/>
      <c s="45" r="S22">
        <v>41153</v>
      </c>
      <c s="45" r="T22">
        <v>41153</v>
      </c>
      <c s="74" r="U22"/>
      <c t="s" s="71" r="V22">
        <v>1111</v>
      </c>
      <c s="71" r="W22"/>
      <c t="s" s="69" r="X22">
        <v>1112</v>
      </c>
      <c t="s" s="71" r="Y22">
        <v>1129</v>
      </c>
      <c t="s" s="69" r="Z22">
        <v>1114</v>
      </c>
      <c s="71" r="AA22"/>
      <c s="71" r="AB22"/>
      <c s="71" r="AC22"/>
      <c s="71" r="AD22"/>
    </row>
    <row customHeight="1" r="23" ht="12.0">
      <c t="s" s="71" r="A23">
        <v>913</v>
      </c>
      <c t="s" s="71" r="B23">
        <v>43</v>
      </c>
      <c s="50" r="C23">
        <v>1</v>
      </c>
      <c t="s" s="71" r="D23">
        <v>1128</v>
      </c>
      <c s="71" r="E23"/>
      <c t="s" s="71" r="F23">
        <v>1128</v>
      </c>
      <c t="str" s="5" r="G23">
        <f>MID(D23,10,2)</f>
        <v>LV</v>
      </c>
      <c t="str" s="71" r="H23">
        <f>MID(D23,12,3)</f>
        <v>01C</v>
      </c>
      <c t="str" s="71" r="I23">
        <f>VLOOKUP(G23,NodeType!A$2:D$33,4,FALSE)</f>
        <v>Low Voltage Node</v>
      </c>
      <c t="str" s="51" r="J23">
        <f>H23</f>
        <v>01C</v>
      </c>
      <c t="str" s="71" r="K23">
        <f>VLOOKUP(A23,Subsites!A$2:G$61,7,FALSE)</f>
        <v>Coastal Endurance Oregon Offshore</v>
      </c>
      <c t="str" s="71" r="L23">
        <f>(I23 &amp; " ") &amp; J23</f>
        <v>Low Voltage Node 01C</v>
      </c>
      <c t="str" s="71" r="M23">
        <f>(L23 &amp; " - ") &amp; K23</f>
        <v>Low Voltage Node 01C - Coastal Endurance Oregon Offshore</v>
      </c>
      <c t="s" s="71" r="N23">
        <v>1107</v>
      </c>
      <c t="s" s="71" r="O23">
        <v>1108</v>
      </c>
      <c t="s" s="71" r="P23">
        <v>780</v>
      </c>
      <c t="s" s="71" r="Q23">
        <v>60</v>
      </c>
      <c s="52" r="R23"/>
      <c s="45" r="S23"/>
      <c s="45" r="T23"/>
      <c s="74" r="U23"/>
      <c s="71" r="V23"/>
      <c s="71" r="W23"/>
      <c t="s" s="69" r="X23">
        <v>891</v>
      </c>
      <c t="s" s="71" r="Y23">
        <v>1113</v>
      </c>
      <c t="s" s="69" r="Z23">
        <v>899</v>
      </c>
      <c s="71" r="AA23"/>
      <c s="71" r="AB23"/>
      <c s="71" r="AC23"/>
      <c s="71" r="AD23"/>
    </row>
    <row customHeight="1" r="24" ht="12.0">
      <c t="s" s="71" r="A24">
        <v>913</v>
      </c>
      <c s="71" r="B24"/>
      <c s="50" r="C24">
        <v>1</v>
      </c>
      <c t="s" s="71" r="D24">
        <v>1130</v>
      </c>
      <c s="71" r="E24"/>
      <c t="s" s="71" r="F24">
        <v>1130</v>
      </c>
      <c t="str" s="5" r="G24">
        <f>MID(D24,10,2)</f>
        <v>DP</v>
      </c>
      <c t="str" s="71" r="H24">
        <f>MID(D24,12,3)</f>
        <v>01B</v>
      </c>
      <c t="str" s="71" r="I24">
        <f>VLOOKUP(G24,NodeType!A$2:D$33,4,FALSE)</f>
        <v>Deep Profiler Mooring</v>
      </c>
      <c t="str" s="51" r="J24">
        <f>H24</f>
        <v>01B</v>
      </c>
      <c t="str" s="71" r="K24">
        <f>VLOOKUP(A24,Subsites!A$2:G$61,7,FALSE)</f>
        <v>Coastal Endurance Oregon Offshore</v>
      </c>
      <c t="str" s="71" r="L24">
        <f>I24 &amp; IF(ISBLANK(J24),"",(" " &amp; J24))</f>
        <v>Deep Profiler Mooring 01B</v>
      </c>
      <c t="str" s="71" r="M24">
        <f>(L24 &amp; " - ") &amp; K24</f>
        <v>Deep Profiler Mooring 01B - Coastal Endurance Oregon Offshore</v>
      </c>
      <c t="s" s="71" r="N24">
        <v>1131</v>
      </c>
      <c t="s" s="71" r="O24">
        <v>1108</v>
      </c>
      <c t="s" s="71" r="P24">
        <v>780</v>
      </c>
      <c t="s" s="71" r="Q24">
        <v>60</v>
      </c>
      <c t="s" s="52" r="R24">
        <v>1132</v>
      </c>
      <c s="45" r="S24"/>
      <c s="45" r="T24"/>
      <c s="74" r="U24"/>
      <c s="71" r="V24"/>
      <c s="71" r="W24"/>
      <c s="69" r="X24"/>
      <c t="s" s="71" r="Y24">
        <v>1128</v>
      </c>
      <c s="69" r="Z24"/>
      <c s="71" r="AA24"/>
      <c s="71" r="AB24"/>
      <c s="71" r="AC24"/>
      <c s="71" r="AD24"/>
    </row>
    <row customHeight="1" r="25" ht="12.0">
      <c t="s" s="71" r="A25">
        <v>913</v>
      </c>
      <c t="s" s="71" r="B25">
        <v>43</v>
      </c>
      <c s="50" r="C25">
        <v>1</v>
      </c>
      <c t="s" s="71" r="D25">
        <v>1133</v>
      </c>
      <c s="71" r="E25"/>
      <c t="s" s="71" r="F25">
        <v>1133</v>
      </c>
      <c t="str" s="5" r="G25">
        <f>MID(D25,10,2)</f>
        <v>SR</v>
      </c>
      <c t="str" s="71" r="H25">
        <f>MID(D25,12,3)</f>
        <v>01B</v>
      </c>
      <c t="str" s="71" r="I25">
        <f>VLOOKUP(G25,NodeType!A$2:D$33,4,FALSE)</f>
        <v>Shallow Profiler Mooring</v>
      </c>
      <c t="str" s="51" r="J25">
        <f>H25</f>
        <v>01B</v>
      </c>
      <c t="str" s="71" r="K25">
        <f>VLOOKUP(A25,Subsites!A$2:G$61,7,FALSE)</f>
        <v>Coastal Endurance Oregon Offshore</v>
      </c>
      <c t="str" s="71" r="L25">
        <f>I25 &amp; IF(ISBLANK(J25),"",(" " &amp; J25))</f>
        <v>Shallow Profiler Mooring 01B</v>
      </c>
      <c t="str" s="71" r="M25">
        <f>(L25 &amp; " - ") &amp; K25</f>
        <v>Shallow Profiler Mooring 01B - Coastal Endurance Oregon Offshore</v>
      </c>
      <c t="s" s="71" r="N25">
        <v>1134</v>
      </c>
      <c t="s" s="71" r="O25">
        <v>1108</v>
      </c>
      <c t="s" s="71" r="P25">
        <v>780</v>
      </c>
      <c t="s" s="71" r="Q25">
        <v>60</v>
      </c>
      <c s="52" r="R25"/>
      <c s="45" r="S25"/>
      <c s="45" r="T25"/>
      <c s="74" r="U25"/>
      <c s="71" r="V25"/>
      <c s="71" r="W25"/>
      <c s="69" r="X25"/>
      <c s="71" r="Y25"/>
      <c s="69" r="Z25"/>
      <c s="71" r="AA25"/>
      <c s="71" r="AB25"/>
      <c s="71" r="AC25"/>
      <c s="71" r="AD25"/>
    </row>
    <row customHeight="1" r="26" ht="12.0">
      <c t="s" s="71" r="A26">
        <v>913</v>
      </c>
      <c s="71" r="B26"/>
      <c s="50" r="C26"/>
      <c t="s" s="71" r="D26">
        <v>1135</v>
      </c>
      <c t="s" s="71" r="E26">
        <v>1133</v>
      </c>
      <c t="s" s="71" r="F26">
        <v>1133</v>
      </c>
      <c t="str" s="5" r="G26">
        <f>MID(D26,10,2)</f>
        <v>PC</v>
      </c>
      <c t="str" s="71" r="H26">
        <f>MID(D26,12,3)</f>
        <v>01B</v>
      </c>
      <c t="str" s="71" r="I26">
        <f>VLOOKUP(G26,NodeType!A$2:D$33,4,FALSE)</f>
        <v>200m Platform</v>
      </c>
      <c t="str" s="51" r="J26">
        <f>H26</f>
        <v>01B</v>
      </c>
      <c t="str" s="71" r="K26">
        <f>VLOOKUP(A26,Subsites!A$2:G$61,7,FALSE)</f>
        <v>Coastal Endurance Oregon Offshore</v>
      </c>
      <c t="str" s="71" r="L26">
        <f>I26 &amp; IF(ISBLANK(J26),"",(" " &amp; J26))</f>
        <v>200m Platform 01B</v>
      </c>
      <c t="str" s="71" r="M26">
        <f>(L26 &amp; " - ") &amp; K26</f>
        <v>200m Platform 01B - Coastal Endurance Oregon Offshore</v>
      </c>
      <c t="s" s="71" r="N26">
        <v>1107</v>
      </c>
      <c t="s" s="71" r="O26">
        <v>1108</v>
      </c>
      <c t="s" s="71" r="P26">
        <v>780</v>
      </c>
      <c t="s" s="71" r="Q26">
        <v>60</v>
      </c>
      <c s="52" r="R26"/>
      <c s="45" r="S26"/>
      <c s="45" r="T26"/>
      <c s="74" r="U26"/>
      <c s="71" r="V26"/>
      <c s="71" r="W26"/>
      <c t="s" s="69" r="X26">
        <v>891</v>
      </c>
      <c t="s" s="71" r="Y26">
        <v>1128</v>
      </c>
      <c t="s" s="69" r="Z26">
        <v>899</v>
      </c>
      <c s="71" r="AA26"/>
      <c s="71" r="AB26"/>
      <c s="71" r="AC26"/>
      <c s="71" r="AD26"/>
    </row>
    <row customHeight="1" r="27" ht="12.0">
      <c t="s" s="71" r="A27">
        <v>913</v>
      </c>
      <c t="s" s="71" r="B27">
        <v>43</v>
      </c>
      <c s="50" r="C27"/>
      <c t="s" s="71" r="D27">
        <v>1136</v>
      </c>
      <c t="s" s="71" r="E27">
        <v>1133</v>
      </c>
      <c t="s" s="71" r="F27">
        <v>1133</v>
      </c>
      <c t="str" s="5" r="G27">
        <f>MID(D27,10,2)</f>
        <v>SC</v>
      </c>
      <c t="str" s="71" r="H27">
        <f>MID(D27,12,3)</f>
        <v>01B</v>
      </c>
      <c t="str" s="71" r="I27">
        <f>VLOOKUP(G27,NodeType!A$2:D$33,4,FALSE)</f>
        <v>Shallow Profiler Controller</v>
      </c>
      <c t="str" s="51" r="J27">
        <f>H27</f>
        <v>01B</v>
      </c>
      <c t="str" s="71" r="K27">
        <f>VLOOKUP(A27,Subsites!A$2:G$61,7,FALSE)</f>
        <v>Coastal Endurance Oregon Offshore</v>
      </c>
      <c t="str" s="71" r="L27">
        <f>I27 &amp; IF(ISBLANK(J27),"",(" " &amp; J27))</f>
        <v>Shallow Profiler Controller 01B</v>
      </c>
      <c t="str" s="71" r="M27">
        <f>(L27 &amp; " - ") &amp; K27</f>
        <v>Shallow Profiler Controller 01B - Coastal Endurance Oregon Offshore</v>
      </c>
      <c t="s" s="71" r="N27">
        <v>1134</v>
      </c>
      <c t="s" s="71" r="O27">
        <v>1108</v>
      </c>
      <c t="s" s="71" r="P27">
        <v>780</v>
      </c>
      <c t="s" s="71" r="Q27">
        <v>60</v>
      </c>
      <c s="52" r="R27"/>
      <c s="45" r="S27"/>
      <c s="45" r="T27"/>
      <c s="74" r="U27"/>
      <c s="71" r="V27"/>
      <c s="71" r="W27"/>
      <c t="s" s="69" r="X27">
        <v>891</v>
      </c>
      <c t="s" s="71" r="Y27">
        <v>1135</v>
      </c>
      <c t="s" s="69" r="Z27">
        <v>899</v>
      </c>
      <c s="71" r="AA27"/>
      <c s="71" r="AB27"/>
      <c s="71" r="AC27"/>
      <c s="71" r="AD27"/>
    </row>
    <row customHeight="1" r="28" ht="12.0">
      <c t="s" s="71" r="A28">
        <v>913</v>
      </c>
      <c s="71" r="B28"/>
      <c s="50" r="C28"/>
      <c t="s" s="71" r="D28">
        <v>1137</v>
      </c>
      <c t="s" s="71" r="E28">
        <v>1133</v>
      </c>
      <c t="s" s="71" r="F28">
        <v>1133</v>
      </c>
      <c t="str" s="5" r="G28">
        <f>MID(D28,10,2)</f>
        <v>SF</v>
      </c>
      <c t="str" s="71" r="H28">
        <f>MID(D28,12,3)</f>
        <v>01B</v>
      </c>
      <c t="str" s="71" r="I28">
        <f>VLOOKUP(G28,NodeType!A$2:D$33,4,FALSE)</f>
        <v>Shallow Profiler Science Float</v>
      </c>
      <c t="str" s="51" r="J28">
        <f>H28</f>
        <v>01B</v>
      </c>
      <c t="str" s="71" r="K28">
        <f>VLOOKUP(A28,Subsites!A$2:G$61,7,FALSE)</f>
        <v>Coastal Endurance Oregon Offshore</v>
      </c>
      <c t="str" s="71" r="L28">
        <f>I28 &amp; IF(ISBLANK(J28),"",(" " &amp; J28))</f>
        <v>Shallow Profiler Science Float 01B</v>
      </c>
      <c t="str" s="71" r="M28">
        <f>(L28 &amp; " - ") &amp; K28</f>
        <v>Shallow Profiler Science Float 01B - Coastal Endurance Oregon Offshore</v>
      </c>
      <c t="s" s="71" r="N28">
        <v>1134</v>
      </c>
      <c t="s" s="71" r="O28">
        <v>1108</v>
      </c>
      <c t="s" s="71" r="P28">
        <v>780</v>
      </c>
      <c t="s" s="71" r="Q28">
        <v>60</v>
      </c>
      <c s="52" r="R28"/>
      <c s="45" r="S28"/>
      <c s="45" r="T28"/>
      <c s="74" r="U28"/>
      <c s="71" r="V28"/>
      <c s="71" r="W28"/>
      <c t="s" s="69" r="X28">
        <v>891</v>
      </c>
      <c t="s" s="71" r="Y28">
        <v>1136</v>
      </c>
      <c t="s" s="69" r="Z28">
        <v>910</v>
      </c>
      <c s="71" r="AA28"/>
      <c s="71" r="AB28"/>
      <c s="71" r="AC28"/>
      <c s="71" r="AD28"/>
    </row>
    <row customHeight="1" r="29" ht="12.0">
      <c t="s" s="71" r="A29">
        <v>916</v>
      </c>
      <c t="s" s="71" r="B29">
        <v>43</v>
      </c>
      <c s="50" r="C29">
        <v>1</v>
      </c>
      <c t="s" s="71" r="D29">
        <v>1138</v>
      </c>
      <c s="71" r="E29"/>
      <c t="s" s="71" r="F29">
        <v>1138</v>
      </c>
      <c t="str" s="69" r="G29">
        <f>MID(D29,10,2)</f>
        <v>SM</v>
      </c>
      <c t="str" s="71" r="H29">
        <f>MID(D29,12,3)</f>
        <v>001</v>
      </c>
      <c t="str" s="71" r="I29">
        <f>VLOOKUP(G29,NodeType!A$2:D$33,4,FALSE)</f>
        <v>Standard Power Surface Mooring</v>
      </c>
      <c s="51" r="J29"/>
      <c t="str" s="71" r="K29">
        <f>VLOOKUP(A29,Subsites!A$2:G$61,7,FALSE)</f>
        <v>Coastal Endurance Oregon Offshore</v>
      </c>
      <c t="str" s="71" r="L29">
        <f>I29 &amp; IF(ISBLANK(J29),"",(" " &amp; J29))</f>
        <v>Standard Power Surface Mooring</v>
      </c>
      <c t="str" s="71" r="M29">
        <f>(L29 &amp; " - ") &amp; K29</f>
        <v>Standard Power Surface Mooring - Coastal Endurance Oregon Offshore</v>
      </c>
      <c t="s" s="71" r="N29">
        <v>1118</v>
      </c>
      <c t="s" s="71" r="O29">
        <v>1119</v>
      </c>
      <c t="s" s="71" r="P29">
        <v>780</v>
      </c>
      <c s="71" r="Q29"/>
      <c s="52" r="R29"/>
      <c s="45" r="S29"/>
      <c s="45" r="T29"/>
      <c s="74" r="U29"/>
      <c s="71" r="V29"/>
      <c s="71" r="W29"/>
      <c s="71" r="X29"/>
      <c s="71" r="Y29"/>
      <c s="71" r="Z29"/>
      <c s="71" r="AA29"/>
      <c s="71" r="AB29"/>
      <c s="71" r="AC29"/>
      <c s="71" r="AD29"/>
    </row>
    <row customHeight="1" r="30" ht="12.0">
      <c t="s" s="71" r="A30">
        <v>916</v>
      </c>
      <c s="71" r="B30"/>
      <c s="50" r="C30"/>
      <c t="s" s="71" r="D30">
        <v>1139</v>
      </c>
      <c t="s" s="71" r="E30">
        <v>1138</v>
      </c>
      <c t="s" s="71" r="F30">
        <v>1138</v>
      </c>
      <c t="str" s="69" r="G30">
        <f>MID(D30,10,2)</f>
        <v>RI</v>
      </c>
      <c t="str" s="71" r="H30">
        <f>MID(D30,12,3)</f>
        <v>002</v>
      </c>
      <c t="str" s="71" r="I30">
        <f>VLOOKUP(G30,NodeType!A$2:D$33,4,FALSE)</f>
        <v>Mooring Riser</v>
      </c>
      <c t="str" s="51" r="J30">
        <f>H30</f>
        <v>002</v>
      </c>
      <c t="str" s="71" r="K30">
        <f>VLOOKUP(A30,Subsites!A$2:G$61,7,FALSE)</f>
        <v>Coastal Endurance Oregon Offshore</v>
      </c>
      <c t="str" s="71" r="L30">
        <f>(I30 &amp; " ") &amp; J30</f>
        <v>Mooring Riser 002</v>
      </c>
      <c t="str" s="71" r="M30">
        <f>(L30 &amp; " - ") &amp; K30</f>
        <v>Mooring Riser 002 - Coastal Endurance Oregon Offshore</v>
      </c>
      <c t="s" s="71" r="N30">
        <v>1118</v>
      </c>
      <c t="s" s="71" r="O30">
        <v>1119</v>
      </c>
      <c t="s" s="71" r="P30">
        <v>780</v>
      </c>
      <c s="71" r="Q30"/>
      <c s="52" r="R30"/>
      <c s="45" r="S30"/>
      <c s="45" r="T30"/>
      <c s="74" r="U30"/>
      <c s="71" r="V30"/>
      <c s="71" r="W30"/>
      <c s="71" r="X30"/>
      <c s="71" r="Y30"/>
      <c s="71" r="Z30"/>
      <c s="71" r="AA30"/>
      <c s="71" r="AB30"/>
      <c s="71" r="AC30"/>
      <c s="71" r="AD30"/>
    </row>
    <row customHeight="1" r="31" ht="12.0">
      <c t="s" s="71" r="A31">
        <v>916</v>
      </c>
      <c s="71" r="B31"/>
      <c s="50" r="C31"/>
      <c t="s" s="71" r="D31">
        <v>1140</v>
      </c>
      <c t="s" s="71" r="E31">
        <v>1138</v>
      </c>
      <c t="s" s="71" r="F31">
        <v>1138</v>
      </c>
      <c t="str" s="69" r="G31">
        <f>MID(D31,10,2)</f>
        <v>RI</v>
      </c>
      <c t="str" s="71" r="H31">
        <f>MID(D31,12,3)</f>
        <v>003</v>
      </c>
      <c t="str" s="71" r="I31">
        <f>VLOOKUP(G31,NodeType!A$2:D$33,4,FALSE)</f>
        <v>Mooring Riser</v>
      </c>
      <c t="str" s="51" r="J31">
        <f>H31</f>
        <v>003</v>
      </c>
      <c t="str" s="71" r="K31">
        <f>VLOOKUP(A31,Subsites!A$2:G$61,7,FALSE)</f>
        <v>Coastal Endurance Oregon Offshore</v>
      </c>
      <c t="str" s="71" r="L31">
        <f>(I31 &amp; " ") &amp; J31</f>
        <v>Mooring Riser 003</v>
      </c>
      <c t="str" s="71" r="M31">
        <f>(L31 &amp; " - ") &amp; K31</f>
        <v>Mooring Riser 003 - Coastal Endurance Oregon Offshore</v>
      </c>
      <c t="s" s="71" r="N31">
        <v>1118</v>
      </c>
      <c t="s" s="71" r="O31">
        <v>1119</v>
      </c>
      <c t="s" s="71" r="P31">
        <v>780</v>
      </c>
      <c s="71" r="Q31"/>
      <c s="52" r="R31"/>
      <c s="45" r="S31"/>
      <c s="45" r="T31"/>
      <c s="74" r="U31"/>
      <c s="71" r="V31"/>
      <c s="71" r="W31"/>
      <c s="71" r="X31"/>
      <c s="71" r="Y31"/>
      <c s="71" r="Z31"/>
      <c s="71" r="AA31"/>
      <c s="71" r="AB31"/>
      <c s="71" r="AC31"/>
      <c s="71" r="AD31"/>
    </row>
    <row customHeight="1" r="32" ht="12.0">
      <c t="s" s="71" r="A32">
        <v>916</v>
      </c>
      <c s="71" r="B32"/>
      <c s="50" r="C32"/>
      <c t="s" s="71" r="D32">
        <v>1141</v>
      </c>
      <c t="s" s="71" r="E32">
        <v>1138</v>
      </c>
      <c t="s" s="71" r="F32">
        <v>1138</v>
      </c>
      <c t="str" s="69" r="G32">
        <f>MID(D32,10,2)</f>
        <v>SB</v>
      </c>
      <c t="str" s="71" r="H32">
        <f>MID(D32,12,3)</f>
        <v>001</v>
      </c>
      <c t="str" s="71" r="I32">
        <f>VLOOKUP(G32,NodeType!A$2:D$33,4,FALSE)</f>
        <v>Surface Buoy</v>
      </c>
      <c t="str" s="51" r="J32">
        <f>H32</f>
        <v>001</v>
      </c>
      <c t="str" s="71" r="K32">
        <f>VLOOKUP(A32,Subsites!A$2:G$61,7,FALSE)</f>
        <v>Coastal Endurance Oregon Offshore</v>
      </c>
      <c t="str" s="71" r="L32">
        <f>(I32 &amp; " ") &amp; J32</f>
        <v>Surface Buoy 001</v>
      </c>
      <c t="str" s="71" r="M32">
        <f>(L32 &amp; " - ") &amp; K32</f>
        <v>Surface Buoy 001 - Coastal Endurance Oregon Offshore</v>
      </c>
      <c t="s" s="71" r="N32">
        <v>1118</v>
      </c>
      <c t="s" s="71" r="O32">
        <v>1119</v>
      </c>
      <c t="s" s="71" r="P32">
        <v>780</v>
      </c>
      <c s="71" r="Q32"/>
      <c s="52" r="R32"/>
      <c s="45" r="S32"/>
      <c s="45" r="T32"/>
      <c s="74" r="U32"/>
      <c s="71" r="V32"/>
      <c s="71" r="W32"/>
      <c s="71" r="X32"/>
      <c s="71" r="Y32"/>
      <c s="71" r="Z32"/>
      <c s="71" r="AA32"/>
      <c s="71" r="AB32"/>
      <c s="71" r="AC32"/>
      <c s="71" r="AD32"/>
    </row>
    <row customHeight="1" r="33" ht="12.0">
      <c t="s" s="71" r="A33">
        <v>919</v>
      </c>
      <c s="71" r="B33"/>
      <c s="50" r="C33">
        <v>1</v>
      </c>
      <c t="s" s="71" r="D33">
        <v>1142</v>
      </c>
      <c s="71" r="E33"/>
      <c t="s" s="71" r="F33">
        <v>1142</v>
      </c>
      <c t="str" s="69" r="G33">
        <f>MID(D33,10,2)</f>
        <v>GL</v>
      </c>
      <c t="str" s="71" r="H33">
        <f>MID(D33,12,3)</f>
        <v>001</v>
      </c>
      <c t="str" s="71" r="I33">
        <f>VLOOKUP(G33,NodeType!A$2:D$33,4,FALSE)</f>
        <v>Glider</v>
      </c>
      <c t="str" s="51" r="J33">
        <f>H33</f>
        <v>001</v>
      </c>
      <c t="str" s="71" r="K33">
        <f>VLOOKUP(A33,Subsites!A$2:G$61,7,FALSE)</f>
        <v>Coastal Endurance Mobile Assets</v>
      </c>
      <c t="str" s="71" r="L33">
        <f>I33 &amp; IF(ISBLANK(J33),"",(" " &amp; J33))</f>
        <v>Glider 001</v>
      </c>
      <c t="str" s="71" r="M33">
        <f>(L33 &amp; " - ") &amp; K33</f>
        <v>Glider 001 - Coastal Endurance Mobile Assets</v>
      </c>
      <c t="s" s="71" r="N33">
        <v>1143</v>
      </c>
      <c t="s" s="71" r="O33">
        <v>1144</v>
      </c>
      <c t="s" s="71" r="P33">
        <v>780</v>
      </c>
      <c s="71" r="Q33"/>
      <c s="52" r="R33"/>
      <c s="45" r="S33">
        <v>41572</v>
      </c>
      <c s="45" r="T33">
        <v>41575</v>
      </c>
      <c s="74" r="U33"/>
      <c t="s" s="71" r="V33">
        <v>1097</v>
      </c>
      <c s="71" r="W33"/>
      <c s="71" r="X33"/>
      <c s="71" r="Y33"/>
      <c s="71" r="Z33"/>
      <c s="71" r="AA33"/>
      <c s="71" r="AB33"/>
      <c s="71" r="AC33"/>
      <c s="71" r="AD33"/>
    </row>
    <row customHeight="1" r="34" ht="12.0">
      <c t="s" s="71" r="A34">
        <v>919</v>
      </c>
      <c s="71" r="B34"/>
      <c s="50" r="C34">
        <v>1</v>
      </c>
      <c t="s" s="71" r="D34">
        <v>1145</v>
      </c>
      <c s="71" r="E34"/>
      <c t="s" s="71" r="F34">
        <v>1145</v>
      </c>
      <c t="str" s="69" r="G34">
        <f>MID(D34,10,2)</f>
        <v>GL</v>
      </c>
      <c t="str" s="71" r="H34">
        <f>MID(D34,12,3)</f>
        <v>002</v>
      </c>
      <c t="str" s="71" r="I34">
        <f>VLOOKUP(G34,NodeType!A$2:D$33,4,FALSE)</f>
        <v>Glider</v>
      </c>
      <c t="str" s="51" r="J34">
        <f>H34</f>
        <v>002</v>
      </c>
      <c t="str" s="71" r="K34">
        <f>VLOOKUP(A34,Subsites!A$2:G$61,7,FALSE)</f>
        <v>Coastal Endurance Mobile Assets</v>
      </c>
      <c t="str" s="71" r="L34">
        <f>I34 &amp; IF(ISBLANK(J34),"",(" " &amp; J34))</f>
        <v>Glider 002</v>
      </c>
      <c t="str" s="71" r="M34">
        <f>(L34 &amp; " - ") &amp; K34</f>
        <v>Glider 002 - Coastal Endurance Mobile Assets</v>
      </c>
      <c t="s" s="71" r="N34">
        <v>1143</v>
      </c>
      <c t="s" s="71" r="O34">
        <v>1144</v>
      </c>
      <c t="s" s="71" r="P34">
        <v>780</v>
      </c>
      <c s="71" r="Q34"/>
      <c s="52" r="R34"/>
      <c s="45" r="S34">
        <v>41572</v>
      </c>
      <c s="45" r="T34">
        <v>41575</v>
      </c>
      <c s="74" r="U34"/>
      <c t="s" s="71" r="V34">
        <v>1097</v>
      </c>
      <c s="71" r="W34"/>
      <c s="71" r="X34"/>
      <c s="71" r="Y34"/>
      <c s="71" r="Z34"/>
      <c s="71" r="AA34"/>
      <c s="71" r="AB34"/>
      <c s="71" r="AC34"/>
      <c s="71" r="AD34"/>
    </row>
    <row customHeight="1" r="35" ht="12.0">
      <c t="s" s="71" r="A35">
        <v>919</v>
      </c>
      <c s="71" r="B35"/>
      <c s="50" r="C35">
        <v>1</v>
      </c>
      <c t="s" s="71" r="D35">
        <v>1146</v>
      </c>
      <c s="71" r="E35"/>
      <c t="s" s="71" r="F35">
        <v>1146</v>
      </c>
      <c t="str" s="69" r="G35">
        <f>MID(D35,10,2)</f>
        <v>GL</v>
      </c>
      <c t="str" s="71" r="H35">
        <f>MID(D35,12,3)</f>
        <v>003</v>
      </c>
      <c t="str" s="71" r="I35">
        <f>VLOOKUP(G35,NodeType!A$2:D$33,4,FALSE)</f>
        <v>Glider</v>
      </c>
      <c t="str" s="51" r="J35">
        <f>H35</f>
        <v>003</v>
      </c>
      <c t="str" s="71" r="K35">
        <f>VLOOKUP(A35,Subsites!A$2:G$61,7,FALSE)</f>
        <v>Coastal Endurance Mobile Assets</v>
      </c>
      <c t="str" s="71" r="L35">
        <f>I35 &amp; IF(ISBLANK(J35),"",(" " &amp; J35))</f>
        <v>Glider 003</v>
      </c>
      <c t="str" s="71" r="M35">
        <f>(L35 &amp; " - ") &amp; K35</f>
        <v>Glider 003 - Coastal Endurance Mobile Assets</v>
      </c>
      <c t="s" s="71" r="N35">
        <v>1143</v>
      </c>
      <c t="s" s="71" r="O35">
        <v>1144</v>
      </c>
      <c t="s" s="71" r="P35">
        <v>780</v>
      </c>
      <c s="71" r="Q35"/>
      <c s="52" r="R35"/>
      <c s="45" r="S35">
        <v>41572</v>
      </c>
      <c s="45" r="T35">
        <v>41575</v>
      </c>
      <c s="74" r="U35"/>
      <c t="s" s="71" r="V35">
        <v>1097</v>
      </c>
      <c s="71" r="W35"/>
      <c s="71" r="X35"/>
      <c s="71" r="Y35"/>
      <c s="71" r="Z35"/>
      <c s="71" r="AA35"/>
      <c s="71" r="AB35"/>
      <c s="71" r="AC35"/>
      <c s="71" r="AD35"/>
    </row>
    <row customHeight="1" r="36" ht="12.0">
      <c t="s" s="71" r="A36">
        <v>919</v>
      </c>
      <c s="71" r="B36"/>
      <c s="50" r="C36">
        <v>1</v>
      </c>
      <c t="s" s="71" r="D36">
        <v>1147</v>
      </c>
      <c s="71" r="E36"/>
      <c t="s" s="71" r="F36">
        <v>1147</v>
      </c>
      <c t="str" s="69" r="G36">
        <f>MID(D36,10,2)</f>
        <v>GL</v>
      </c>
      <c t="str" s="71" r="H36">
        <f>MID(D36,12,3)</f>
        <v>004</v>
      </c>
      <c t="str" s="71" r="I36">
        <f>VLOOKUP(G36,NodeType!A$2:D$33,4,FALSE)</f>
        <v>Glider</v>
      </c>
      <c t="str" s="51" r="J36">
        <f>H36</f>
        <v>004</v>
      </c>
      <c t="str" s="71" r="K36">
        <f>VLOOKUP(A36,Subsites!A$2:G$61,7,FALSE)</f>
        <v>Coastal Endurance Mobile Assets</v>
      </c>
      <c t="str" s="71" r="L36">
        <f>I36 &amp; IF(ISBLANK(J36),"",(" " &amp; J36))</f>
        <v>Glider 004</v>
      </c>
      <c t="str" s="71" r="M36">
        <f>(L36 &amp; " - ") &amp; K36</f>
        <v>Glider 004 - Coastal Endurance Mobile Assets</v>
      </c>
      <c t="s" s="71" r="N36">
        <v>1143</v>
      </c>
      <c t="s" s="71" r="O36">
        <v>1144</v>
      </c>
      <c t="s" s="71" r="P36">
        <v>780</v>
      </c>
      <c s="71" r="Q36"/>
      <c s="52" r="R36"/>
      <c s="45" r="S36">
        <v>41572</v>
      </c>
      <c s="45" r="T36">
        <v>41575</v>
      </c>
      <c s="74" r="U36"/>
      <c t="s" s="71" r="V36">
        <v>1097</v>
      </c>
      <c s="71" r="W36"/>
      <c s="71" r="X36"/>
      <c s="71" r="Y36"/>
      <c s="71" r="Z36"/>
      <c s="71" r="AA36"/>
      <c s="71" r="AB36"/>
      <c s="71" r="AC36"/>
      <c s="71" r="AD36"/>
    </row>
    <row customHeight="1" r="37" ht="12.0">
      <c t="s" s="71" r="A37">
        <v>919</v>
      </c>
      <c s="71" r="B37"/>
      <c s="50" r="C37">
        <v>1</v>
      </c>
      <c t="s" s="71" r="D37">
        <v>1148</v>
      </c>
      <c s="71" r="E37"/>
      <c t="s" s="71" r="F37">
        <v>1148</v>
      </c>
      <c t="str" s="69" r="G37">
        <f>MID(D37,10,2)</f>
        <v>GL</v>
      </c>
      <c t="str" s="71" r="H37">
        <f>MID(D37,12,3)</f>
        <v>005</v>
      </c>
      <c t="str" s="71" r="I37">
        <f>VLOOKUP(G37,NodeType!A$2:D$33,4,FALSE)</f>
        <v>Glider</v>
      </c>
      <c t="str" s="51" r="J37">
        <f>H37</f>
        <v>005</v>
      </c>
      <c t="str" s="71" r="K37">
        <f>VLOOKUP(A37,Subsites!A$2:G$61,7,FALSE)</f>
        <v>Coastal Endurance Mobile Assets</v>
      </c>
      <c t="str" s="71" r="L37">
        <f>I37 &amp; IF(ISBLANK(J37),"",(" " &amp; J37))</f>
        <v>Glider 005</v>
      </c>
      <c t="str" s="71" r="M37">
        <f>(L37 &amp; " - ") &amp; K37</f>
        <v>Glider 005 - Coastal Endurance Mobile Assets</v>
      </c>
      <c t="s" s="71" r="N37">
        <v>1143</v>
      </c>
      <c t="s" s="71" r="O37">
        <v>1144</v>
      </c>
      <c t="s" s="71" r="P37">
        <v>780</v>
      </c>
      <c s="71" r="Q37"/>
      <c s="52" r="R37"/>
      <c s="45" r="S37">
        <v>41572</v>
      </c>
      <c s="45" r="T37">
        <v>41575</v>
      </c>
      <c s="74" r="U37"/>
      <c t="s" s="71" r="V37">
        <v>1097</v>
      </c>
      <c s="71" r="W37"/>
      <c s="71" r="X37"/>
      <c s="71" r="Y37"/>
      <c s="71" r="Z37"/>
      <c s="71" r="AA37"/>
      <c s="71" r="AB37"/>
      <c s="71" r="AC37"/>
      <c s="71" r="AD37"/>
    </row>
    <row customHeight="1" r="38" ht="12.0">
      <c t="s" s="71" r="A38">
        <v>919</v>
      </c>
      <c s="71" r="B38"/>
      <c s="50" r="C38">
        <v>1</v>
      </c>
      <c t="s" s="71" r="D38">
        <v>1149</v>
      </c>
      <c s="71" r="E38"/>
      <c t="s" s="71" r="F38">
        <v>1149</v>
      </c>
      <c t="str" s="69" r="G38">
        <f>MID(D38,10,2)</f>
        <v>GL</v>
      </c>
      <c t="str" s="71" r="H38">
        <f>MID(D38,12,3)</f>
        <v>006</v>
      </c>
      <c t="str" s="71" r="I38">
        <f>VLOOKUP(G38,NodeType!A$2:D$33,4,FALSE)</f>
        <v>Glider</v>
      </c>
      <c t="str" s="51" r="J38">
        <f>H38</f>
        <v>006</v>
      </c>
      <c t="str" s="71" r="K38">
        <f>VLOOKUP(A38,Subsites!A$2:G$61,7,FALSE)</f>
        <v>Coastal Endurance Mobile Assets</v>
      </c>
      <c t="str" s="71" r="L38">
        <f>I38 &amp; IF(ISBLANK(J38),"",(" " &amp; J38))</f>
        <v>Glider 006</v>
      </c>
      <c t="str" s="71" r="M38">
        <f>(L38 &amp; " - ") &amp; K38</f>
        <v>Glider 006 - Coastal Endurance Mobile Assets</v>
      </c>
      <c t="s" s="71" r="N38">
        <v>1143</v>
      </c>
      <c t="s" s="71" r="O38">
        <v>1144</v>
      </c>
      <c t="s" s="71" r="P38">
        <v>780</v>
      </c>
      <c s="71" r="Q38"/>
      <c s="52" r="R38"/>
      <c s="45" r="S38">
        <v>41572</v>
      </c>
      <c s="45" r="T38">
        <v>41575</v>
      </c>
      <c s="74" r="U38"/>
      <c t="s" s="71" r="V38">
        <v>1097</v>
      </c>
      <c s="71" r="W38"/>
      <c s="71" r="X38"/>
      <c s="71" r="Y38"/>
      <c s="71" r="Z38"/>
      <c s="71" r="AA38"/>
      <c s="71" r="AB38"/>
      <c s="71" r="AC38"/>
      <c s="71" r="AD38"/>
    </row>
    <row customHeight="1" r="39" ht="12.0">
      <c t="s" s="71" r="A39">
        <v>924</v>
      </c>
      <c t="s" s="71" r="B39">
        <v>43</v>
      </c>
      <c s="50" r="C39">
        <v>1</v>
      </c>
      <c t="s" s="71" r="D39">
        <v>1150</v>
      </c>
      <c s="71" r="E39"/>
      <c t="s" s="71" r="F39">
        <v>1150</v>
      </c>
      <c t="str" s="69" r="G39">
        <f>MID(D39,10,2)</f>
        <v>LM</v>
      </c>
      <c t="str" s="71" r="H39">
        <f>MID(D39,12,3)</f>
        <v>001</v>
      </c>
      <c t="str" s="71" r="I39">
        <f>VLOOKUP(G39,NodeType!A$2:D$33,4,FALSE)</f>
        <v>Low Power Surface Mooring</v>
      </c>
      <c s="51" r="J39"/>
      <c t="str" s="71" r="K39">
        <f>VLOOKUP(A39,Subsites!A$2:G$61,7,FALSE)</f>
        <v>Coastal Endurance Washington Inshore</v>
      </c>
      <c t="str" s="71" r="L39">
        <f>I39 &amp; IF(ISBLANK(J39),"",(" " &amp; J39))</f>
        <v>Low Power Surface Mooring</v>
      </c>
      <c t="str" s="71" r="M39">
        <f>(L39 &amp; " - ") &amp; K39</f>
        <v>Low Power Surface Mooring - Coastal Endurance Washington Inshore</v>
      </c>
      <c t="s" s="71" r="N39">
        <v>1095</v>
      </c>
      <c t="s" s="71" r="O39">
        <v>1096</v>
      </c>
      <c t="s" s="71" r="P39">
        <v>780</v>
      </c>
      <c s="71" r="Q39"/>
      <c s="52" r="R39"/>
      <c s="45" r="S39"/>
      <c s="45" r="T39"/>
      <c s="74" r="U39"/>
      <c s="71" r="V39"/>
      <c s="71" r="W39"/>
      <c s="71" r="X39"/>
      <c s="71" r="Y39"/>
      <c s="71" r="Z39"/>
      <c s="71" r="AA39"/>
      <c s="71" r="AB39"/>
      <c s="71" r="AC39"/>
      <c s="71" r="AD39"/>
    </row>
    <row customHeight="1" r="40" ht="12.0">
      <c t="s" s="71" r="A40">
        <v>924</v>
      </c>
      <c s="71" r="B40"/>
      <c s="50" r="C40"/>
      <c t="s" s="71" r="D40">
        <v>1151</v>
      </c>
      <c t="s" s="71" r="E40">
        <v>1150</v>
      </c>
      <c t="s" s="71" r="F40">
        <v>1150</v>
      </c>
      <c t="str" s="69" r="G40">
        <f>MID(D40,10,2)</f>
        <v>MF</v>
      </c>
      <c t="str" s="71" r="H40">
        <f>MID(D40,12,3)</f>
        <v>004</v>
      </c>
      <c t="str" s="71" r="I40">
        <f>VLOOKUP(G40,NodeType!A$2:D$33,4,FALSE)</f>
        <v>Multi-Function Node</v>
      </c>
      <c t="str" s="51" r="J40">
        <f>H40</f>
        <v>004</v>
      </c>
      <c t="str" s="71" r="K40">
        <f>VLOOKUP(A40,Subsites!A$2:G$61,7,FALSE)</f>
        <v>Coastal Endurance Washington Inshore</v>
      </c>
      <c t="str" s="71" r="L40">
        <f>(I40 &amp; " ") &amp; J40</f>
        <v>Multi-Function Node 004</v>
      </c>
      <c t="str" s="71" r="M40">
        <f>(L40 &amp; " - ") &amp; K40</f>
        <v>Multi-Function Node 004 - Coastal Endurance Washington Inshore</v>
      </c>
      <c t="s" s="71" r="N40">
        <v>1095</v>
      </c>
      <c t="s" s="71" r="O40">
        <v>1096</v>
      </c>
      <c t="s" s="71" r="P40">
        <v>780</v>
      </c>
      <c s="71" r="Q40"/>
      <c s="52" r="R40"/>
      <c s="45" r="S40"/>
      <c s="45" r="T40"/>
      <c s="74" r="U40"/>
      <c s="71" r="V40"/>
      <c s="71" r="W40"/>
      <c s="71" r="X40"/>
      <c s="71" r="Y40"/>
      <c s="71" r="Z40"/>
      <c s="71" r="AA40"/>
      <c s="71" r="AB40"/>
      <c s="71" r="AC40"/>
      <c s="71" r="AD40"/>
    </row>
    <row customHeight="1" r="41" ht="12.0">
      <c t="s" s="71" r="A41">
        <v>924</v>
      </c>
      <c s="71" r="B41"/>
      <c s="50" r="C41"/>
      <c t="s" s="71" r="D41">
        <v>1152</v>
      </c>
      <c t="s" s="71" r="E41">
        <v>1150</v>
      </c>
      <c t="s" s="71" r="F41">
        <v>1150</v>
      </c>
      <c t="str" s="69" r="G41">
        <f>MID(D41,10,2)</f>
        <v>MF</v>
      </c>
      <c t="str" s="71" r="H41">
        <f>MID(D41,12,3)</f>
        <v>005</v>
      </c>
      <c t="str" s="71" r="I41">
        <f>VLOOKUP(G41,NodeType!A$2:D$33,4,FALSE)</f>
        <v>Multi-Function Node</v>
      </c>
      <c t="str" s="51" r="J41">
        <f>H41</f>
        <v>005</v>
      </c>
      <c t="str" s="71" r="K41">
        <f>VLOOKUP(A41,Subsites!A$2:G$61,7,FALSE)</f>
        <v>Coastal Endurance Washington Inshore</v>
      </c>
      <c t="str" s="71" r="L41">
        <f>(I41 &amp; " ") &amp; J41</f>
        <v>Multi-Function Node 005</v>
      </c>
      <c t="str" s="71" r="M41">
        <f>(L41 &amp; " - ") &amp; K41</f>
        <v>Multi-Function Node 005 - Coastal Endurance Washington Inshore</v>
      </c>
      <c t="s" s="71" r="N41">
        <v>1095</v>
      </c>
      <c t="s" s="71" r="O41">
        <v>1096</v>
      </c>
      <c t="s" s="71" r="P41">
        <v>780</v>
      </c>
      <c s="71" r="Q41"/>
      <c s="52" r="R41"/>
      <c s="45" r="S41"/>
      <c s="45" r="T41"/>
      <c s="74" r="U41"/>
      <c s="71" r="V41"/>
      <c s="71" r="W41"/>
      <c s="71" r="X41"/>
      <c s="71" r="Y41"/>
      <c s="71" r="Z41"/>
      <c s="71" r="AA41"/>
      <c s="71" r="AB41"/>
      <c s="71" r="AC41"/>
      <c s="71" r="AD41"/>
    </row>
    <row customHeight="1" r="42" ht="12.0">
      <c t="s" s="71" r="A42">
        <v>924</v>
      </c>
      <c s="71" r="B42"/>
      <c s="50" r="C42"/>
      <c t="s" s="71" r="D42">
        <v>1153</v>
      </c>
      <c t="s" s="71" r="E42">
        <v>1150</v>
      </c>
      <c t="s" s="71" r="F42">
        <v>1150</v>
      </c>
      <c t="str" s="69" r="G42">
        <f>MID(D42,10,2)</f>
        <v>RI</v>
      </c>
      <c t="str" s="71" r="H42">
        <f>MID(D42,12,3)</f>
        <v>002</v>
      </c>
      <c t="str" s="71" r="I42">
        <f>VLOOKUP(G42,NodeType!A$2:D$33,4,FALSE)</f>
        <v>Mooring Riser</v>
      </c>
      <c t="str" s="51" r="J42">
        <f>H42</f>
        <v>002</v>
      </c>
      <c t="str" s="71" r="K42">
        <f>VLOOKUP(A42,Subsites!A$2:G$61,7,FALSE)</f>
        <v>Coastal Endurance Washington Inshore</v>
      </c>
      <c t="str" s="71" r="L42">
        <f>(I42 &amp; " ") &amp; J42</f>
        <v>Mooring Riser 002</v>
      </c>
      <c t="str" s="71" r="M42">
        <f>(L42 &amp; " - ") &amp; K42</f>
        <v>Mooring Riser 002 - Coastal Endurance Washington Inshore</v>
      </c>
      <c t="s" s="71" r="N42">
        <v>1095</v>
      </c>
      <c t="s" s="71" r="O42">
        <v>1096</v>
      </c>
      <c t="s" s="71" r="P42">
        <v>780</v>
      </c>
      <c s="71" r="Q42"/>
      <c s="52" r="R42"/>
      <c s="45" r="S42"/>
      <c s="45" r="T42"/>
      <c s="74" r="U42"/>
      <c s="71" r="V42"/>
      <c s="71" r="W42"/>
      <c s="71" r="X42"/>
      <c s="71" r="Y42"/>
      <c s="71" r="Z42"/>
      <c s="71" r="AA42"/>
      <c s="71" r="AB42"/>
      <c s="71" r="AC42"/>
      <c s="71" r="AD42"/>
    </row>
    <row customHeight="1" r="43" ht="12.0">
      <c t="s" s="71" r="A43">
        <v>924</v>
      </c>
      <c s="71" r="B43"/>
      <c s="50" r="C43"/>
      <c t="s" s="71" r="D43">
        <v>1154</v>
      </c>
      <c t="s" s="71" r="E43">
        <v>1150</v>
      </c>
      <c t="s" s="71" r="F43">
        <v>1150</v>
      </c>
      <c t="str" s="69" r="G43">
        <f>MID(D43,10,2)</f>
        <v>RI</v>
      </c>
      <c t="str" s="71" r="H43">
        <f>MID(D43,12,3)</f>
        <v>003</v>
      </c>
      <c t="str" s="71" r="I43">
        <f>VLOOKUP(G43,NodeType!A$2:D$33,4,FALSE)</f>
        <v>Mooring Riser</v>
      </c>
      <c t="str" s="51" r="J43">
        <f>H43</f>
        <v>003</v>
      </c>
      <c t="str" s="71" r="K43">
        <f>VLOOKUP(A43,Subsites!A$2:G$61,7,FALSE)</f>
        <v>Coastal Endurance Washington Inshore</v>
      </c>
      <c t="str" s="71" r="L43">
        <f>(I43 &amp; " ") &amp; J43</f>
        <v>Mooring Riser 003</v>
      </c>
      <c t="str" s="71" r="M43">
        <f>(L43 &amp; " - ") &amp; K43</f>
        <v>Mooring Riser 003 - Coastal Endurance Washington Inshore</v>
      </c>
      <c t="s" s="71" r="N43">
        <v>1095</v>
      </c>
      <c t="s" s="71" r="O43">
        <v>1096</v>
      </c>
      <c t="s" s="71" r="P43">
        <v>780</v>
      </c>
      <c s="71" r="Q43"/>
      <c s="52" r="R43"/>
      <c s="45" r="S43"/>
      <c s="45" r="T43"/>
      <c s="74" r="U43"/>
      <c s="71" r="V43"/>
      <c s="71" r="W43"/>
      <c s="71" r="X43"/>
      <c s="71" r="Y43"/>
      <c s="71" r="Z43"/>
      <c s="71" r="AA43"/>
      <c s="71" r="AB43"/>
      <c s="71" r="AC43"/>
      <c s="71" r="AD43"/>
    </row>
    <row customHeight="1" r="44" ht="12.0">
      <c t="s" s="71" r="A44">
        <v>924</v>
      </c>
      <c s="71" r="B44"/>
      <c s="50" r="C44"/>
      <c t="s" s="71" r="D44">
        <v>1155</v>
      </c>
      <c t="s" s="71" r="E44">
        <v>1150</v>
      </c>
      <c t="s" s="71" r="F44">
        <v>1150</v>
      </c>
      <c t="str" s="69" r="G44">
        <f>MID(D44,10,2)</f>
        <v>SB</v>
      </c>
      <c t="str" s="71" r="H44">
        <f>MID(D44,12,3)</f>
        <v>001</v>
      </c>
      <c t="str" s="71" r="I44">
        <f>VLOOKUP(G44,NodeType!A$2:D$33,4,FALSE)</f>
        <v>Surface Buoy</v>
      </c>
      <c t="str" s="51" r="J44">
        <f>H44</f>
        <v>001</v>
      </c>
      <c t="str" s="71" r="K44">
        <f>VLOOKUP(A44,Subsites!A$2:G$61,7,FALSE)</f>
        <v>Coastal Endurance Washington Inshore</v>
      </c>
      <c t="str" s="71" r="L44">
        <f>(I44 &amp; " ") &amp; J44</f>
        <v>Surface Buoy 001</v>
      </c>
      <c t="str" s="71" r="M44">
        <f>(L44 &amp; " - ") &amp; K44</f>
        <v>Surface Buoy 001 - Coastal Endurance Washington Inshore</v>
      </c>
      <c t="s" s="71" r="N44">
        <v>1095</v>
      </c>
      <c t="s" s="71" r="O44">
        <v>1096</v>
      </c>
      <c t="s" s="71" r="P44">
        <v>780</v>
      </c>
      <c s="71" r="Q44"/>
      <c s="52" r="R44"/>
      <c s="45" r="S44"/>
      <c s="45" r="T44"/>
      <c s="74" r="U44"/>
      <c s="71" r="V44"/>
      <c s="71" r="W44"/>
      <c s="71" r="X44"/>
      <c s="71" r="Y44"/>
      <c s="71" r="Z44"/>
      <c s="71" r="AA44"/>
      <c s="71" r="AB44"/>
      <c s="71" r="AC44"/>
      <c s="71" r="AD44"/>
    </row>
    <row customHeight="1" r="45" ht="12.0">
      <c t="s" s="71" r="A45">
        <v>928</v>
      </c>
      <c t="s" s="71" r="B45">
        <v>43</v>
      </c>
      <c s="50" r="C45">
        <v>1</v>
      </c>
      <c t="s" s="71" r="D45">
        <v>1156</v>
      </c>
      <c s="71" r="E45"/>
      <c t="s" s="71" r="F45">
        <v>1156</v>
      </c>
      <c t="str" s="69" r="G45">
        <f>MID(D45,10,2)</f>
        <v>CP</v>
      </c>
      <c t="str" s="71" r="H45">
        <f>MID(D45,12,3)</f>
        <v>001</v>
      </c>
      <c t="str" s="71" r="I45">
        <f>VLOOKUP(G45,NodeType!A$2:D$33,4,FALSE)</f>
        <v>Surface Piercing Profiler Mooring</v>
      </c>
      <c s="51" r="J45"/>
      <c t="str" s="71" r="K45">
        <f>VLOOKUP(A45,Subsites!A$2:G$61,7,FALSE)</f>
        <v>Coastal Endurance Washington Inshore</v>
      </c>
      <c t="str" s="71" r="L45">
        <f>I45 &amp; IF(ISBLANK(J45),"",(" " &amp; J45))</f>
        <v>Surface Piercing Profiler Mooring</v>
      </c>
      <c t="str" s="71" r="M45">
        <f>(L45 &amp; " - ") &amp; K45</f>
        <v>Surface Piercing Profiler Mooring - Coastal Endurance Washington Inshore</v>
      </c>
      <c t="s" s="71" r="N45">
        <v>1104</v>
      </c>
      <c t="s" s="71" r="O45">
        <v>1096</v>
      </c>
      <c t="s" s="71" r="P45">
        <v>780</v>
      </c>
      <c s="71" r="Q45"/>
      <c s="52" r="R45"/>
      <c s="45" r="S45"/>
      <c s="45" r="T45"/>
      <c s="74" r="U45"/>
      <c s="71" r="V45"/>
      <c s="71" r="W45"/>
      <c s="71" r="X45"/>
      <c s="71" r="Y45"/>
      <c s="71" r="Z45"/>
      <c s="71" r="AA45"/>
      <c s="71" r="AB45"/>
      <c s="71" r="AC45"/>
      <c s="71" r="AD45"/>
    </row>
    <row customHeight="1" r="46" ht="12.0">
      <c t="s" s="71" r="A46">
        <v>928</v>
      </c>
      <c s="71" r="B46"/>
      <c s="50" r="C46"/>
      <c t="s" s="71" r="D46">
        <v>1157</v>
      </c>
      <c t="s" s="71" r="E46">
        <v>1156</v>
      </c>
      <c t="s" s="71" r="F46">
        <v>1156</v>
      </c>
      <c t="str" s="69" r="G46">
        <f>MID(D46,10,2)</f>
        <v>SP</v>
      </c>
      <c t="str" s="71" r="H46">
        <f>MID(D46,12,3)</f>
        <v>001</v>
      </c>
      <c t="str" s="71" r="I46">
        <f>VLOOKUP(G46,NodeType!A$2:D$33,4,FALSE)</f>
        <v>Surface-Piercing Profiler</v>
      </c>
      <c t="str" s="51" r="J46">
        <f>H46</f>
        <v>001</v>
      </c>
      <c t="str" s="71" r="K46">
        <f>VLOOKUP(A46,Subsites!A$2:G$61,7,FALSE)</f>
        <v>Coastal Endurance Washington Inshore</v>
      </c>
      <c t="str" s="71" r="L46">
        <f>(I46 &amp; " ") &amp; J46</f>
        <v>Surface-Piercing Profiler 001</v>
      </c>
      <c t="str" s="71" r="M46">
        <f>(L46 &amp; " - ") &amp; K46</f>
        <v>Surface-Piercing Profiler 001 - Coastal Endurance Washington Inshore</v>
      </c>
      <c t="s" s="71" r="N46">
        <v>1104</v>
      </c>
      <c t="s" s="71" r="O46">
        <v>1096</v>
      </c>
      <c t="s" s="71" r="P46">
        <v>780</v>
      </c>
      <c s="71" r="Q46"/>
      <c s="52" r="R46"/>
      <c s="45" r="S46"/>
      <c s="45" r="T46"/>
      <c s="74" r="U46"/>
      <c s="71" r="V46"/>
      <c s="71" r="W46"/>
      <c s="71" r="X46"/>
      <c s="71" r="Y46"/>
      <c s="71" r="Z46"/>
      <c s="71" r="AA46"/>
      <c s="71" r="AB46"/>
      <c s="71" r="AC46"/>
      <c s="71" r="AD46"/>
    </row>
    <row customHeight="1" r="47" ht="12.0">
      <c t="s" s="71" r="A47">
        <v>930</v>
      </c>
      <c t="s" s="71" r="B47">
        <v>43</v>
      </c>
      <c s="50" r="C47">
        <v>1</v>
      </c>
      <c t="s" s="71" r="D47">
        <v>1158</v>
      </c>
      <c s="71" r="E47"/>
      <c t="s" s="71" r="F47">
        <v>1158</v>
      </c>
      <c t="str" s="69" r="G47">
        <f>MID(D47,10,2)</f>
        <v>HM</v>
      </c>
      <c t="str" s="71" r="H47">
        <f>MID(D47,12,3)</f>
        <v>001</v>
      </c>
      <c t="str" s="71" r="I47">
        <f>VLOOKUP(G47,NodeType!A$2:D$33,4,FALSE)</f>
        <v>High Power Surface Mooring</v>
      </c>
      <c s="51" r="J47"/>
      <c t="str" s="71" r="K47">
        <f>VLOOKUP(A47,Subsites!A$2:G$61,7,FALSE)</f>
        <v>Coastal Endurance Washington Shelf</v>
      </c>
      <c t="str" s="71" r="L47">
        <f>I47 &amp; IF(ISBLANK(J47),"",(" " &amp; J47))</f>
        <v>High Power Surface Mooring</v>
      </c>
      <c t="str" s="71" r="M47">
        <f>(L47 &amp; " - ") &amp; K47</f>
        <v>High Power Surface Mooring - Coastal Endurance Washington Shelf</v>
      </c>
      <c t="s" s="71" r="N47">
        <v>1118</v>
      </c>
      <c t="s" s="71" r="O47">
        <v>1119</v>
      </c>
      <c t="s" s="71" r="P47">
        <v>780</v>
      </c>
      <c s="71" r="Q47"/>
      <c s="52" r="R47"/>
      <c s="45" r="S47"/>
      <c s="45" r="T47"/>
      <c s="74" r="U47"/>
      <c s="71" r="V47"/>
      <c s="71" r="W47"/>
      <c s="71" r="X47"/>
      <c s="71" r="Y47"/>
      <c s="71" r="Z47"/>
      <c s="71" r="AA47"/>
      <c s="71" r="AB47"/>
      <c s="71" r="AC47"/>
      <c s="71" r="AD47"/>
    </row>
    <row customHeight="1" r="48" ht="12.0">
      <c t="s" s="71" r="A48">
        <v>930</v>
      </c>
      <c s="71" r="B48"/>
      <c s="50" r="C48"/>
      <c t="s" s="71" r="D48">
        <v>1159</v>
      </c>
      <c t="s" s="71" r="E48">
        <v>1158</v>
      </c>
      <c t="s" s="71" r="F48">
        <v>1158</v>
      </c>
      <c t="str" s="69" r="G48">
        <f>MID(D48,10,2)</f>
        <v>MF</v>
      </c>
      <c t="str" s="71" r="H48">
        <f>MID(D48,12,3)</f>
        <v>004</v>
      </c>
      <c t="str" s="71" r="I48">
        <f>VLOOKUP(G48,NodeType!A$2:D$33,4,FALSE)</f>
        <v>Multi-Function Node</v>
      </c>
      <c t="str" s="51" r="J48">
        <f>H48</f>
        <v>004</v>
      </c>
      <c t="str" s="71" r="K48">
        <f>VLOOKUP(A48,Subsites!A$2:G$61,7,FALSE)</f>
        <v>Coastal Endurance Washington Shelf</v>
      </c>
      <c t="str" s="71" r="L48">
        <f>(I48 &amp; " ") &amp; J48</f>
        <v>Multi-Function Node 004</v>
      </c>
      <c t="str" s="71" r="M48">
        <f>(L48 &amp; " - ") &amp; K48</f>
        <v>Multi-Function Node 004 - Coastal Endurance Washington Shelf</v>
      </c>
      <c t="s" s="71" r="N48">
        <v>1118</v>
      </c>
      <c t="s" s="71" r="O48">
        <v>1119</v>
      </c>
      <c t="s" s="71" r="P48">
        <v>780</v>
      </c>
      <c s="71" r="Q48"/>
      <c s="52" r="R48"/>
      <c s="45" r="S48"/>
      <c s="45" r="T48"/>
      <c s="74" r="U48"/>
      <c s="71" r="V48"/>
      <c s="71" r="W48"/>
      <c s="71" r="X48"/>
      <c s="71" r="Y48"/>
      <c s="71" r="Z48"/>
      <c s="71" r="AA48"/>
      <c s="71" r="AB48"/>
      <c s="71" r="AC48"/>
      <c s="71" r="AD48"/>
    </row>
    <row customHeight="1" r="49" ht="12.0">
      <c t="s" s="71" r="A49">
        <v>930</v>
      </c>
      <c s="71" r="B49"/>
      <c s="50" r="C49"/>
      <c t="s" s="71" r="D49">
        <v>1160</v>
      </c>
      <c t="s" s="71" r="E49">
        <v>1158</v>
      </c>
      <c t="s" s="71" r="F49">
        <v>1158</v>
      </c>
      <c t="str" s="69" r="G49">
        <f>MID(D49,10,2)</f>
        <v>MF</v>
      </c>
      <c t="str" s="71" r="H49">
        <f>MID(D49,12,3)</f>
        <v>005</v>
      </c>
      <c t="str" s="71" r="I49">
        <f>VLOOKUP(G49,NodeType!A$2:D$33,4,FALSE)</f>
        <v>Multi-Function Node</v>
      </c>
      <c t="str" s="51" r="J49">
        <f>H49</f>
        <v>005</v>
      </c>
      <c t="str" s="71" r="K49">
        <f>VLOOKUP(A49,Subsites!A$2:G$61,7,FALSE)</f>
        <v>Coastal Endurance Washington Shelf</v>
      </c>
      <c t="str" s="71" r="L49">
        <f>(I49 &amp; " ") &amp; J49</f>
        <v>Multi-Function Node 005</v>
      </c>
      <c t="str" s="71" r="M49">
        <f>(L49 &amp; " - ") &amp; K49</f>
        <v>Multi-Function Node 005 - Coastal Endurance Washington Shelf</v>
      </c>
      <c t="s" s="71" r="N49">
        <v>1118</v>
      </c>
      <c t="s" s="71" r="O49">
        <v>1119</v>
      </c>
      <c t="s" s="71" r="P49">
        <v>780</v>
      </c>
      <c s="71" r="Q49"/>
      <c s="52" r="R49"/>
      <c s="45" r="S49"/>
      <c s="45" r="T49"/>
      <c s="74" r="U49"/>
      <c s="71" r="V49"/>
      <c s="71" r="W49"/>
      <c s="71" r="X49"/>
      <c s="71" r="Y49"/>
      <c s="71" r="Z49"/>
      <c s="71" r="AA49"/>
      <c s="71" r="AB49"/>
      <c s="71" r="AC49"/>
      <c s="71" r="AD49"/>
    </row>
    <row customHeight="1" r="50" ht="12.0">
      <c t="s" s="71" r="A50">
        <v>930</v>
      </c>
      <c s="71" r="B50"/>
      <c s="50" r="C50"/>
      <c t="s" s="71" r="D50">
        <v>1161</v>
      </c>
      <c t="s" s="71" r="E50">
        <v>1158</v>
      </c>
      <c t="s" s="71" r="F50">
        <v>1158</v>
      </c>
      <c t="str" s="69" r="G50">
        <f>MID(D50,10,2)</f>
        <v>RI</v>
      </c>
      <c t="str" s="71" r="H50">
        <f>MID(D50,12,3)</f>
        <v>002</v>
      </c>
      <c t="str" s="71" r="I50">
        <f>VLOOKUP(G50,NodeType!A$2:D$33,4,FALSE)</f>
        <v>Mooring Riser</v>
      </c>
      <c t="str" s="51" r="J50">
        <f>H50</f>
        <v>002</v>
      </c>
      <c t="str" s="71" r="K50">
        <f>VLOOKUP(A50,Subsites!A$2:G$61,7,FALSE)</f>
        <v>Coastal Endurance Washington Shelf</v>
      </c>
      <c t="str" s="71" r="L50">
        <f>(I50 &amp; " ") &amp; J50</f>
        <v>Mooring Riser 002</v>
      </c>
      <c t="str" s="71" r="M50">
        <f>(L50 &amp; " - ") &amp; K50</f>
        <v>Mooring Riser 002 - Coastal Endurance Washington Shelf</v>
      </c>
      <c t="s" s="71" r="N50">
        <v>1118</v>
      </c>
      <c t="s" s="71" r="O50">
        <v>1119</v>
      </c>
      <c t="s" s="71" r="P50">
        <v>780</v>
      </c>
      <c s="71" r="Q50"/>
      <c s="52" r="R50"/>
      <c s="45" r="S50"/>
      <c s="45" r="T50"/>
      <c s="74" r="U50"/>
      <c s="71" r="V50"/>
      <c s="71" r="W50"/>
      <c s="71" r="X50"/>
      <c s="71" r="Y50"/>
      <c s="71" r="Z50"/>
      <c s="71" r="AA50"/>
      <c s="71" r="AB50"/>
      <c s="71" r="AC50"/>
      <c s="71" r="AD50"/>
    </row>
    <row customHeight="1" r="51" ht="12.0">
      <c t="s" s="71" r="A51">
        <v>930</v>
      </c>
      <c s="71" r="B51"/>
      <c s="50" r="C51"/>
      <c t="s" s="71" r="D51">
        <v>1162</v>
      </c>
      <c t="s" s="71" r="E51">
        <v>1158</v>
      </c>
      <c t="s" s="71" r="F51">
        <v>1158</v>
      </c>
      <c t="str" s="69" r="G51">
        <f>MID(D51,10,2)</f>
        <v>RI</v>
      </c>
      <c t="str" s="71" r="H51">
        <f>MID(D51,12,3)</f>
        <v>003</v>
      </c>
      <c t="str" s="71" r="I51">
        <f>VLOOKUP(G51,NodeType!A$2:D$33,4,FALSE)</f>
        <v>Mooring Riser</v>
      </c>
      <c t="str" s="51" r="J51">
        <f>H51</f>
        <v>003</v>
      </c>
      <c t="str" s="71" r="K51">
        <f>VLOOKUP(A51,Subsites!A$2:G$61,7,FALSE)</f>
        <v>Coastal Endurance Washington Shelf</v>
      </c>
      <c t="str" s="71" r="L51">
        <f>(I51 &amp; " ") &amp; J51</f>
        <v>Mooring Riser 003</v>
      </c>
      <c t="str" s="71" r="M51">
        <f>(L51 &amp; " - ") &amp; K51</f>
        <v>Mooring Riser 003 - Coastal Endurance Washington Shelf</v>
      </c>
      <c t="s" s="71" r="N51">
        <v>1118</v>
      </c>
      <c t="s" s="71" r="O51">
        <v>1119</v>
      </c>
      <c t="s" s="71" r="P51">
        <v>780</v>
      </c>
      <c s="71" r="Q51"/>
      <c s="52" r="R51"/>
      <c s="45" r="S51"/>
      <c s="45" r="T51"/>
      <c s="74" r="U51"/>
      <c s="71" r="V51"/>
      <c s="71" r="W51"/>
      <c s="71" r="X51"/>
      <c s="71" r="Y51"/>
      <c s="71" r="Z51"/>
      <c s="71" r="AA51"/>
      <c s="71" r="AB51"/>
      <c s="71" r="AC51"/>
      <c s="71" r="AD51"/>
    </row>
    <row customHeight="1" r="52" ht="12.0">
      <c t="s" s="71" r="A52">
        <v>930</v>
      </c>
      <c s="71" r="B52"/>
      <c s="50" r="C52"/>
      <c t="s" s="71" r="D52">
        <v>1163</v>
      </c>
      <c t="s" s="71" r="E52">
        <v>1158</v>
      </c>
      <c t="s" s="71" r="F52">
        <v>1158</v>
      </c>
      <c t="str" s="69" r="G52">
        <f>MID(D52,10,2)</f>
        <v>SB</v>
      </c>
      <c t="str" s="71" r="H52">
        <f>MID(D52,12,3)</f>
        <v>001</v>
      </c>
      <c t="str" s="71" r="I52">
        <f>VLOOKUP(G52,NodeType!A$2:D$33,4,FALSE)</f>
        <v>Surface Buoy</v>
      </c>
      <c t="str" s="51" r="J52">
        <f>H52</f>
        <v>001</v>
      </c>
      <c t="str" s="71" r="K52">
        <f>VLOOKUP(A52,Subsites!A$2:G$61,7,FALSE)</f>
        <v>Coastal Endurance Washington Shelf</v>
      </c>
      <c t="str" s="71" r="L52">
        <f>(I52 &amp; " ") &amp; J52</f>
        <v>Surface Buoy 001</v>
      </c>
      <c t="str" s="71" r="M52">
        <f>(L52 &amp; " - ") &amp; K52</f>
        <v>Surface Buoy 001 - Coastal Endurance Washington Shelf</v>
      </c>
      <c t="s" s="71" r="N52">
        <v>1118</v>
      </c>
      <c t="s" s="71" r="O52">
        <v>1119</v>
      </c>
      <c t="s" s="71" r="P52">
        <v>780</v>
      </c>
      <c s="71" r="Q52"/>
      <c s="52" r="R52"/>
      <c s="45" r="S52"/>
      <c s="45" r="T52"/>
      <c s="74" r="U52"/>
      <c s="71" r="V52"/>
      <c s="71" r="W52"/>
      <c s="71" r="X52"/>
      <c s="71" r="Y52"/>
      <c s="71" r="Z52"/>
      <c s="71" r="AA52"/>
      <c s="71" r="AB52"/>
      <c s="71" r="AC52"/>
      <c s="71" r="AD52"/>
    </row>
    <row customHeight="1" r="53" ht="12.0">
      <c t="s" s="71" r="A53">
        <v>934</v>
      </c>
      <c t="s" s="71" r="B53">
        <v>43</v>
      </c>
      <c s="50" r="C53">
        <v>1</v>
      </c>
      <c t="s" s="71" r="D53">
        <v>1164</v>
      </c>
      <c s="71" r="E53"/>
      <c t="s" s="71" r="F53">
        <v>1164</v>
      </c>
      <c t="str" s="69" r="G53">
        <f>MID(D53,10,2)</f>
        <v>CP</v>
      </c>
      <c t="str" s="71" r="H53">
        <f>MID(D53,12,3)</f>
        <v>001</v>
      </c>
      <c t="str" s="71" r="I53">
        <f>VLOOKUP(G53,NodeType!A$2:D$33,4,FALSE)</f>
        <v>Surface Piercing Profiler Mooring</v>
      </c>
      <c s="51" r="J53"/>
      <c t="str" s="71" r="K53">
        <f>VLOOKUP(A53,Subsites!A$2:G$61,7,FALSE)</f>
        <v>Coastal Endurance Washington Shelf</v>
      </c>
      <c t="str" s="71" r="L53">
        <f>I53 &amp; IF(ISBLANK(J53),"",(" " &amp; J53))</f>
        <v>Surface Piercing Profiler Mooring</v>
      </c>
      <c t="str" s="71" r="M53">
        <f>(L53 &amp; " - ") &amp; K53</f>
        <v>Surface Piercing Profiler Mooring - Coastal Endurance Washington Shelf</v>
      </c>
      <c t="s" s="71" r="N53">
        <v>1104</v>
      </c>
      <c t="s" s="71" r="O53">
        <v>1096</v>
      </c>
      <c t="s" s="71" r="P53">
        <v>780</v>
      </c>
      <c s="71" r="Q53"/>
      <c s="52" r="R53"/>
      <c s="45" r="S53">
        <v>41852</v>
      </c>
      <c s="45" r="T53">
        <v>41852</v>
      </c>
      <c t="s" s="74" r="U53">
        <v>1126</v>
      </c>
      <c t="s" s="39" r="V53">
        <v>1165</v>
      </c>
      <c t="s" s="71" r="W53">
        <v>1166</v>
      </c>
      <c s="71" r="X53"/>
      <c s="71" r="Y53"/>
      <c s="71" r="Z53"/>
      <c s="71" r="AA53"/>
      <c s="71" r="AB53"/>
      <c s="71" r="AC53"/>
      <c s="71" r="AD53"/>
    </row>
    <row customHeight="1" r="54" ht="12.0">
      <c t="s" s="71" r="A54">
        <v>934</v>
      </c>
      <c s="71" r="B54"/>
      <c s="50" r="C54"/>
      <c t="s" s="71" r="D54">
        <v>1167</v>
      </c>
      <c t="s" s="71" r="E54">
        <v>1164</v>
      </c>
      <c t="s" s="71" r="F54">
        <v>1164</v>
      </c>
      <c t="str" s="69" r="G54">
        <f>MID(D54,10,2)</f>
        <v>SP</v>
      </c>
      <c t="str" s="71" r="H54">
        <f>MID(D54,12,3)</f>
        <v>001</v>
      </c>
      <c t="str" s="71" r="I54">
        <f>VLOOKUP(G54,NodeType!A$2:D$33,4,FALSE)</f>
        <v>Surface-Piercing Profiler</v>
      </c>
      <c t="str" s="51" r="J54">
        <f>H54</f>
        <v>001</v>
      </c>
      <c t="str" s="71" r="K54">
        <f>VLOOKUP(A54,Subsites!A$2:G$61,7,FALSE)</f>
        <v>Coastal Endurance Washington Shelf</v>
      </c>
      <c t="str" s="71" r="L54">
        <f>(I54 &amp; " ") &amp; J54</f>
        <v>Surface-Piercing Profiler 001</v>
      </c>
      <c t="str" s="71" r="M54">
        <f>(L54 &amp; " - ") &amp; K54</f>
        <v>Surface-Piercing Profiler 001 - Coastal Endurance Washington Shelf</v>
      </c>
      <c t="s" s="71" r="N54">
        <v>1104</v>
      </c>
      <c t="s" s="71" r="O54">
        <v>1096</v>
      </c>
      <c t="s" s="71" r="P54">
        <v>780</v>
      </c>
      <c s="71" r="Q54"/>
      <c s="52" r="R54"/>
      <c s="45" r="S54">
        <v>41852</v>
      </c>
      <c s="45" r="T54">
        <v>41852</v>
      </c>
      <c t="s" s="74" r="U54">
        <v>1126</v>
      </c>
      <c t="s" s="39" r="V54">
        <v>1165</v>
      </c>
      <c t="s" s="71" r="W54">
        <v>1166</v>
      </c>
      <c s="71" r="X54"/>
      <c s="71" r="Y54"/>
      <c s="71" r="Z54"/>
      <c s="71" r="AA54"/>
      <c s="71" r="AB54"/>
      <c s="71" r="AC54"/>
      <c s="71" r="AD54"/>
    </row>
    <row customHeight="1" r="55" ht="12.0">
      <c t="s" s="71" r="A55">
        <v>936</v>
      </c>
      <c s="71" r="B55"/>
      <c s="50" r="C55">
        <v>1</v>
      </c>
      <c t="s" s="71" r="D55">
        <v>1168</v>
      </c>
      <c s="71" r="E55"/>
      <c t="s" s="71" r="F55">
        <v>1168</v>
      </c>
      <c t="str" s="69" r="G55">
        <f>MID(D55,10,2)</f>
        <v>WF</v>
      </c>
      <c t="str" s="71" r="H55">
        <f>MID(D55,12,3)</f>
        <v>001</v>
      </c>
      <c t="str" s="71" r="I55">
        <f>VLOOKUP(G55,NodeType!A$2:D$33,4,FALSE)</f>
        <v>Wire-Following Profiler</v>
      </c>
      <c s="51" r="J55"/>
      <c t="str" s="71" r="K55">
        <f>VLOOKUP(A55,Subsites!A$2:G$61,7,FALSE)</f>
        <v>Coastal Endurance Washington Offshore</v>
      </c>
      <c t="str" s="71" r="L55">
        <f>I55 &amp; IF(ISBLANK(J55),"",(" " &amp; J55))</f>
        <v>Wire-Following Profiler</v>
      </c>
      <c t="str" s="71" r="M55">
        <f>(L55 &amp; " - ") &amp; K55</f>
        <v>Wire-Following Profiler - Coastal Endurance Washington Offshore</v>
      </c>
      <c t="s" s="71" r="N55">
        <v>1169</v>
      </c>
      <c t="s" s="71" r="O55">
        <v>1096</v>
      </c>
      <c t="s" s="71" r="P55">
        <v>780</v>
      </c>
      <c s="71" r="Q55"/>
      <c t="s" s="52" r="R55">
        <v>1170</v>
      </c>
      <c s="45" r="S55">
        <v>41852</v>
      </c>
      <c s="45" r="T55">
        <v>41852</v>
      </c>
      <c t="s" s="74" r="U55">
        <v>1126</v>
      </c>
      <c t="s" s="39" r="V55">
        <v>1165</v>
      </c>
      <c t="s" s="71" r="W55">
        <v>1166</v>
      </c>
      <c s="71" r="X55"/>
      <c s="71" r="Y55"/>
      <c s="71" r="Z55"/>
      <c s="71" r="AA55"/>
      <c s="71" r="AB55"/>
      <c s="71" r="AC55"/>
      <c s="71" r="AD55"/>
    </row>
    <row customHeight="1" r="56" ht="12.0">
      <c t="s" s="71" r="A56">
        <v>941</v>
      </c>
      <c t="s" s="71" r="B56">
        <v>43</v>
      </c>
      <c s="50" r="C56">
        <v>1</v>
      </c>
      <c t="s" s="71" r="D56">
        <v>1171</v>
      </c>
      <c s="71" r="E56"/>
      <c t="s" s="71" r="F56">
        <v>1171</v>
      </c>
      <c t="str" s="69" r="G56">
        <f>MID(D56,10,2)</f>
        <v>HM</v>
      </c>
      <c t="str" s="71" r="H56">
        <f>MID(D56,12,3)</f>
        <v>001</v>
      </c>
      <c t="str" s="71" r="I56">
        <f>VLOOKUP(G56,NodeType!A$2:D$33,4,FALSE)</f>
        <v>High Power Surface Mooring</v>
      </c>
      <c s="51" r="J56"/>
      <c t="str" s="71" r="K56">
        <f>VLOOKUP(A56,Subsites!A$2:G$61,7,FALSE)</f>
        <v>Coastal Endurance Washington Offshore</v>
      </c>
      <c t="str" s="71" r="L56">
        <f>I56 &amp; IF(ISBLANK(J56),"",(" " &amp; J56))</f>
        <v>High Power Surface Mooring</v>
      </c>
      <c t="str" s="71" r="M56">
        <f>(L56 &amp; " - ") &amp; K56</f>
        <v>High Power Surface Mooring - Coastal Endurance Washington Offshore</v>
      </c>
      <c t="s" s="71" r="N56">
        <v>1118</v>
      </c>
      <c t="s" s="71" r="O56">
        <v>1119</v>
      </c>
      <c t="s" s="71" r="P56">
        <v>780</v>
      </c>
      <c s="71" r="Q56"/>
      <c s="52" r="R56"/>
      <c s="45" r="S56"/>
      <c s="45" r="T56"/>
      <c s="74" r="U56"/>
      <c s="71" r="V56"/>
      <c s="71" r="W56"/>
      <c s="71" r="X56"/>
      <c s="71" r="Y56"/>
      <c s="71" r="Z56"/>
      <c s="71" r="AA56"/>
      <c s="71" r="AB56"/>
      <c s="71" r="AC56"/>
      <c s="71" r="AD56"/>
    </row>
    <row customHeight="1" r="57" ht="12.0">
      <c t="s" s="71" r="A57">
        <v>941</v>
      </c>
      <c s="71" r="B57"/>
      <c s="50" r="C57"/>
      <c t="s" s="71" r="D57">
        <v>1172</v>
      </c>
      <c t="s" s="71" r="E57">
        <v>1171</v>
      </c>
      <c t="s" s="71" r="F57">
        <v>1171</v>
      </c>
      <c t="str" s="69" r="G57">
        <f>MID(D57,10,2)</f>
        <v>MF</v>
      </c>
      <c t="str" s="71" r="H57">
        <f>MID(D57,12,3)</f>
        <v>004</v>
      </c>
      <c t="str" s="71" r="I57">
        <f>VLOOKUP(G57,NodeType!A$2:D$33,4,FALSE)</f>
        <v>Multi-Function Node</v>
      </c>
      <c t="str" s="51" r="J57">
        <f>H57</f>
        <v>004</v>
      </c>
      <c t="str" s="71" r="K57">
        <f>VLOOKUP(A57,Subsites!A$2:G$61,7,FALSE)</f>
        <v>Coastal Endurance Washington Offshore</v>
      </c>
      <c t="str" s="71" r="L57">
        <f>(I57 &amp; " ") &amp; J57</f>
        <v>Multi-Function Node 004</v>
      </c>
      <c t="str" s="71" r="M57">
        <f>(L57 &amp; " - ") &amp; K57</f>
        <v>Multi-Function Node 004 - Coastal Endurance Washington Offshore</v>
      </c>
      <c t="s" s="71" r="N57">
        <v>1118</v>
      </c>
      <c t="s" s="71" r="O57">
        <v>1119</v>
      </c>
      <c t="s" s="71" r="P57">
        <v>780</v>
      </c>
      <c s="71" r="Q57"/>
      <c s="52" r="R57"/>
      <c s="45" r="S57"/>
      <c s="45" r="T57"/>
      <c s="74" r="U57"/>
      <c s="71" r="V57"/>
      <c s="71" r="W57"/>
      <c s="71" r="X57"/>
      <c s="71" r="Y57"/>
      <c s="71" r="Z57"/>
      <c s="71" r="AA57"/>
      <c s="71" r="AB57"/>
      <c s="71" r="AC57"/>
      <c s="71" r="AD57"/>
    </row>
    <row customHeight="1" r="58" ht="12.0">
      <c t="s" s="71" r="A58">
        <v>941</v>
      </c>
      <c s="71" r="B58"/>
      <c s="50" r="C58"/>
      <c t="s" s="71" r="D58">
        <v>1173</v>
      </c>
      <c t="s" s="71" r="E58">
        <v>1171</v>
      </c>
      <c t="s" s="71" r="F58">
        <v>1171</v>
      </c>
      <c t="str" s="69" r="G58">
        <f>MID(D58,10,2)</f>
        <v>MF</v>
      </c>
      <c t="str" s="71" r="H58">
        <f>MID(D58,12,3)</f>
        <v>005</v>
      </c>
      <c t="str" s="71" r="I58">
        <f>VLOOKUP(G58,NodeType!A$2:D$33,4,FALSE)</f>
        <v>Multi-Function Node</v>
      </c>
      <c t="str" s="51" r="J58">
        <f>H58</f>
        <v>005</v>
      </c>
      <c t="str" s="71" r="K58">
        <f>VLOOKUP(A58,Subsites!A$2:G$61,7,FALSE)</f>
        <v>Coastal Endurance Washington Offshore</v>
      </c>
      <c t="str" s="71" r="L58">
        <f>(I58 &amp; " ") &amp; J58</f>
        <v>Multi-Function Node 005</v>
      </c>
      <c t="str" s="71" r="M58">
        <f>(L58 &amp; " - ") &amp; K58</f>
        <v>Multi-Function Node 005 - Coastal Endurance Washington Offshore</v>
      </c>
      <c t="s" s="71" r="N58">
        <v>1118</v>
      </c>
      <c t="s" s="71" r="O58">
        <v>1119</v>
      </c>
      <c t="s" s="71" r="P58">
        <v>780</v>
      </c>
      <c s="71" r="Q58"/>
      <c s="52" r="R58"/>
      <c s="45" r="S58"/>
      <c s="45" r="T58"/>
      <c s="74" r="U58"/>
      <c s="71" r="V58"/>
      <c s="71" r="W58"/>
      <c s="71" r="X58"/>
      <c s="71" r="Y58"/>
      <c s="71" r="Z58"/>
      <c s="71" r="AA58"/>
      <c s="71" r="AB58"/>
      <c s="71" r="AC58"/>
      <c s="71" r="AD58"/>
    </row>
    <row customHeight="1" r="59" ht="12.0">
      <c t="s" s="71" r="A59">
        <v>941</v>
      </c>
      <c s="71" r="B59"/>
      <c s="50" r="C59"/>
      <c t="s" s="71" r="D59">
        <v>1174</v>
      </c>
      <c t="s" s="71" r="E59">
        <v>1171</v>
      </c>
      <c t="s" s="71" r="F59">
        <v>1171</v>
      </c>
      <c t="str" s="69" r="G59">
        <f>MID(D59,10,2)</f>
        <v>RI</v>
      </c>
      <c t="str" s="71" r="H59">
        <f>MID(D59,12,3)</f>
        <v>002</v>
      </c>
      <c t="str" s="71" r="I59">
        <f>VLOOKUP(G59,NodeType!A$2:D$33,4,FALSE)</f>
        <v>Mooring Riser</v>
      </c>
      <c t="str" s="51" r="J59">
        <f>H59</f>
        <v>002</v>
      </c>
      <c t="str" s="71" r="K59">
        <f>VLOOKUP(A59,Subsites!A$2:G$61,7,FALSE)</f>
        <v>Coastal Endurance Washington Offshore</v>
      </c>
      <c t="str" s="71" r="L59">
        <f>(I59 &amp; " ") &amp; J59</f>
        <v>Mooring Riser 002</v>
      </c>
      <c t="str" s="71" r="M59">
        <f>(L59 &amp; " - ") &amp; K59</f>
        <v>Mooring Riser 002 - Coastal Endurance Washington Offshore</v>
      </c>
      <c t="s" s="71" r="N59">
        <v>1118</v>
      </c>
      <c t="s" s="71" r="O59">
        <v>1119</v>
      </c>
      <c t="s" s="71" r="P59">
        <v>780</v>
      </c>
      <c s="71" r="Q59"/>
      <c s="52" r="R59"/>
      <c s="45" r="S59"/>
      <c s="45" r="T59"/>
      <c s="74" r="U59"/>
      <c s="71" r="V59"/>
      <c s="71" r="W59"/>
      <c s="71" r="X59"/>
      <c s="71" r="Y59"/>
      <c s="71" r="Z59"/>
      <c s="71" r="AA59"/>
      <c s="71" r="AB59"/>
      <c s="71" r="AC59"/>
      <c s="71" r="AD59"/>
    </row>
    <row customHeight="1" r="60" ht="12.0">
      <c t="s" s="71" r="A60">
        <v>941</v>
      </c>
      <c s="71" r="B60"/>
      <c s="50" r="C60"/>
      <c t="s" s="71" r="D60">
        <v>1175</v>
      </c>
      <c t="s" s="71" r="E60">
        <v>1171</v>
      </c>
      <c t="s" s="71" r="F60">
        <v>1171</v>
      </c>
      <c t="str" s="69" r="G60">
        <f>MID(D60,10,2)</f>
        <v>RI</v>
      </c>
      <c t="str" s="71" r="H60">
        <f>MID(D60,12,3)</f>
        <v>003</v>
      </c>
      <c t="str" s="71" r="I60">
        <f>VLOOKUP(G60,NodeType!A$2:D$33,4,FALSE)</f>
        <v>Mooring Riser</v>
      </c>
      <c t="str" s="51" r="J60">
        <f>H60</f>
        <v>003</v>
      </c>
      <c t="str" s="71" r="K60">
        <f>VLOOKUP(A60,Subsites!A$2:G$61,7,FALSE)</f>
        <v>Coastal Endurance Washington Offshore</v>
      </c>
      <c t="str" s="71" r="L60">
        <f>(I60 &amp; " ") &amp; J60</f>
        <v>Mooring Riser 003</v>
      </c>
      <c t="str" s="71" r="M60">
        <f>(L60 &amp; " - ") &amp; K60</f>
        <v>Mooring Riser 003 - Coastal Endurance Washington Offshore</v>
      </c>
      <c t="s" s="71" r="N60">
        <v>1118</v>
      </c>
      <c t="s" s="71" r="O60">
        <v>1119</v>
      </c>
      <c t="s" s="71" r="P60">
        <v>780</v>
      </c>
      <c s="71" r="Q60"/>
      <c s="52" r="R60"/>
      <c s="45" r="S60"/>
      <c s="45" r="T60"/>
      <c s="74" r="U60"/>
      <c s="71" r="V60"/>
      <c s="71" r="W60"/>
      <c s="71" r="X60"/>
      <c s="71" r="Y60"/>
      <c s="71" r="Z60"/>
      <c s="71" r="AA60"/>
      <c s="71" r="AB60"/>
      <c s="71" r="AC60"/>
      <c s="71" r="AD60"/>
    </row>
    <row customHeight="1" r="61" ht="12.0">
      <c t="s" s="71" r="A61">
        <v>941</v>
      </c>
      <c s="71" r="B61"/>
      <c s="50" r="C61"/>
      <c t="s" s="71" r="D61">
        <v>1176</v>
      </c>
      <c t="s" s="71" r="E61">
        <v>1171</v>
      </c>
      <c t="s" s="71" r="F61">
        <v>1171</v>
      </c>
      <c t="str" s="69" r="G61">
        <f>MID(D61,10,2)</f>
        <v>SB</v>
      </c>
      <c t="str" s="71" r="H61">
        <f>MID(D61,12,3)</f>
        <v>001</v>
      </c>
      <c t="str" s="71" r="I61">
        <f>VLOOKUP(G61,NodeType!A$2:D$33,4,FALSE)</f>
        <v>Surface Buoy</v>
      </c>
      <c t="str" s="51" r="J61">
        <f>H61</f>
        <v>001</v>
      </c>
      <c t="str" s="71" r="K61">
        <f>VLOOKUP(A61,Subsites!A$2:G$61,7,FALSE)</f>
        <v>Coastal Endurance Washington Offshore</v>
      </c>
      <c t="str" s="71" r="L61">
        <f>(I61 &amp; " ") &amp; J61</f>
        <v>Surface Buoy 001</v>
      </c>
      <c t="str" s="71" r="M61">
        <f>(L61 &amp; " - ") &amp; K61</f>
        <v>Surface Buoy 001 - Coastal Endurance Washington Offshore</v>
      </c>
      <c t="s" s="71" r="N61">
        <v>1118</v>
      </c>
      <c t="s" s="71" r="O61">
        <v>1119</v>
      </c>
      <c t="s" s="71" r="P61">
        <v>780</v>
      </c>
      <c s="71" r="Q61"/>
      <c s="52" r="R61"/>
      <c s="45" r="S61"/>
      <c s="45" r="T61"/>
      <c s="74" r="U61"/>
      <c s="71" r="V61"/>
      <c s="71" r="W61"/>
      <c s="71" r="X61"/>
      <c s="71" r="Y61"/>
      <c s="71" r="Z61"/>
      <c s="71" r="AA61"/>
      <c s="71" r="AB61"/>
      <c s="71" r="AC61"/>
      <c s="71" r="AD61"/>
    </row>
    <row customHeight="1" r="62" ht="12.0">
      <c t="s" s="71" r="A62">
        <v>943</v>
      </c>
      <c t="s" s="71" r="B62">
        <v>43</v>
      </c>
      <c s="50" r="C62">
        <v>1</v>
      </c>
      <c t="s" s="71" r="D62">
        <v>1177</v>
      </c>
      <c s="71" r="E62"/>
      <c t="s" s="71" r="F62">
        <v>1177</v>
      </c>
      <c t="str" s="69" r="G62">
        <f>MID(D62,10,2)</f>
        <v>HM</v>
      </c>
      <c t="str" s="71" r="H62">
        <f>MID(D62,12,3)</f>
        <v>001</v>
      </c>
      <c t="str" s="71" r="I62">
        <f>VLOOKUP(G62,NodeType!A$2:D$33,4,FALSE)</f>
        <v>High Power Surface Mooring</v>
      </c>
      <c s="51" r="J62"/>
      <c t="str" s="71" r="K62">
        <f>VLOOKUP(A62,Subsites!A$2:G$61,7,FALSE)</f>
        <v>Coastal Pioneer Central</v>
      </c>
      <c t="str" s="71" r="L62">
        <f>I62 &amp; IF(ISBLANK(J62),"",(" " &amp; J62))</f>
        <v>High Power Surface Mooring</v>
      </c>
      <c t="str" s="71" r="M62">
        <f>(L62 &amp; " - ") &amp; K62</f>
        <v>High Power Surface Mooring - Coastal Pioneer Central</v>
      </c>
      <c t="s" s="71" r="N62">
        <v>1118</v>
      </c>
      <c t="s" s="71" r="O62">
        <v>1119</v>
      </c>
      <c t="s" s="71" r="P62">
        <v>776</v>
      </c>
      <c s="71" r="Q62"/>
      <c s="52" r="R62"/>
      <c s="45" r="S62">
        <v>41600</v>
      </c>
      <c s="45" r="T62">
        <v>41613</v>
      </c>
      <c t="s" s="74" r="U62">
        <v>1178</v>
      </c>
      <c t="s" s="71" r="V62">
        <v>1097</v>
      </c>
      <c s="71" r="W62"/>
      <c s="71" r="X62"/>
      <c s="71" r="Y62"/>
      <c s="71" r="Z62"/>
      <c s="71" r="AA62"/>
      <c s="71" r="AB62"/>
      <c s="71" r="AC62"/>
      <c s="71" r="AD62"/>
    </row>
    <row customHeight="1" r="63" ht="12.0">
      <c t="s" s="71" r="A63">
        <v>943</v>
      </c>
      <c s="71" r="B63"/>
      <c s="50" r="C63"/>
      <c t="s" s="71" r="D63">
        <v>1179</v>
      </c>
      <c t="s" s="71" r="E63">
        <v>1177</v>
      </c>
      <c t="s" s="71" r="F63">
        <v>1177</v>
      </c>
      <c t="str" s="69" r="G63">
        <f>MID(D63,10,2)</f>
        <v>MF</v>
      </c>
      <c t="str" s="71" r="H63">
        <f>MID(D63,12,3)</f>
        <v>004</v>
      </c>
      <c t="str" s="71" r="I63">
        <f>VLOOKUP(G63,NodeType!A$2:D$33,4,FALSE)</f>
        <v>Multi-Function Node</v>
      </c>
      <c t="str" s="51" r="J63">
        <f>H63</f>
        <v>004</v>
      </c>
      <c t="str" s="71" r="K63">
        <f>VLOOKUP(A63,Subsites!A$2:G$61,7,FALSE)</f>
        <v>Coastal Pioneer Central</v>
      </c>
      <c t="str" s="71" r="L63">
        <f>(I63 &amp; " ") &amp; J63</f>
        <v>Multi-Function Node 004</v>
      </c>
      <c t="str" s="71" r="M63">
        <f>(L63 &amp; " - ") &amp; K63</f>
        <v>Multi-Function Node 004 - Coastal Pioneer Central</v>
      </c>
      <c t="s" s="71" r="N63">
        <v>1118</v>
      </c>
      <c t="s" s="71" r="O63">
        <v>1119</v>
      </c>
      <c t="s" s="71" r="P63">
        <v>776</v>
      </c>
      <c s="71" r="Q63"/>
      <c s="52" r="R63"/>
      <c s="45" r="S63">
        <v>41600</v>
      </c>
      <c s="45" r="T63">
        <v>41613</v>
      </c>
      <c t="s" s="74" r="U63">
        <v>1178</v>
      </c>
      <c t="s" s="71" r="V63">
        <v>1097</v>
      </c>
      <c s="71" r="W63"/>
      <c s="71" r="X63"/>
      <c s="71" r="Y63"/>
      <c s="71" r="Z63"/>
      <c s="71" r="AA63"/>
      <c s="71" r="AB63"/>
      <c s="71" r="AC63"/>
      <c s="71" r="AD63"/>
    </row>
    <row customHeight="1" r="64" ht="12.0">
      <c t="s" s="71" r="A64">
        <v>943</v>
      </c>
      <c s="71" r="B64"/>
      <c s="50" r="C64"/>
      <c t="s" s="71" r="D64">
        <v>1180</v>
      </c>
      <c t="s" s="71" r="E64">
        <v>1177</v>
      </c>
      <c t="s" s="71" r="F64">
        <v>1177</v>
      </c>
      <c t="str" s="69" r="G64">
        <f>MID(D64,10,2)</f>
        <v>MF</v>
      </c>
      <c t="str" s="71" r="H64">
        <f>MID(D64,12,3)</f>
        <v>005</v>
      </c>
      <c t="str" s="71" r="I64">
        <f>VLOOKUP(G64,NodeType!A$2:D$33,4,FALSE)</f>
        <v>Multi-Function Node</v>
      </c>
      <c t="str" s="51" r="J64">
        <f>H64</f>
        <v>005</v>
      </c>
      <c t="str" s="71" r="K64">
        <f>VLOOKUP(A64,Subsites!A$2:G$61,7,FALSE)</f>
        <v>Coastal Pioneer Central</v>
      </c>
      <c t="str" s="71" r="L64">
        <f>(I64 &amp; " ") &amp; J64</f>
        <v>Multi-Function Node 005</v>
      </c>
      <c t="str" s="71" r="M64">
        <f>(L64 &amp; " - ") &amp; K64</f>
        <v>Multi-Function Node 005 - Coastal Pioneer Central</v>
      </c>
      <c t="s" s="71" r="N64">
        <v>1118</v>
      </c>
      <c t="s" s="71" r="O64">
        <v>1119</v>
      </c>
      <c t="s" s="71" r="P64">
        <v>776</v>
      </c>
      <c s="71" r="Q64"/>
      <c s="52" r="R64"/>
      <c s="45" r="S64">
        <v>41600</v>
      </c>
      <c s="45" r="T64">
        <v>41613</v>
      </c>
      <c t="s" s="74" r="U64">
        <v>1178</v>
      </c>
      <c t="s" s="71" r="V64">
        <v>1097</v>
      </c>
      <c s="71" r="W64"/>
      <c s="71" r="X64"/>
      <c s="71" r="Y64"/>
      <c s="71" r="Z64"/>
      <c s="71" r="AA64"/>
      <c s="71" r="AB64"/>
      <c s="71" r="AC64"/>
      <c s="71" r="AD64"/>
    </row>
    <row customHeight="1" r="65" ht="12.0">
      <c t="s" s="71" r="A65">
        <v>943</v>
      </c>
      <c s="71" r="B65"/>
      <c s="50" r="C65"/>
      <c t="s" s="71" r="D65">
        <v>1181</v>
      </c>
      <c t="s" s="71" r="E65">
        <v>1177</v>
      </c>
      <c t="s" s="71" r="F65">
        <v>1177</v>
      </c>
      <c t="str" s="69" r="G65">
        <f>MID(D65,10,2)</f>
        <v>RI</v>
      </c>
      <c t="str" s="71" r="H65">
        <f>MID(D65,12,3)</f>
        <v>002</v>
      </c>
      <c t="str" s="71" r="I65">
        <f>VLOOKUP(G65,NodeType!A$2:D$33,4,FALSE)</f>
        <v>Mooring Riser</v>
      </c>
      <c t="str" s="51" r="J65">
        <f>H65</f>
        <v>002</v>
      </c>
      <c t="str" s="71" r="K65">
        <f>VLOOKUP(A65,Subsites!A$2:G$61,7,FALSE)</f>
        <v>Coastal Pioneer Central</v>
      </c>
      <c t="str" s="71" r="L65">
        <f>(I65 &amp; " ") &amp; J65</f>
        <v>Mooring Riser 002</v>
      </c>
      <c t="str" s="71" r="M65">
        <f>(L65 &amp; " - ") &amp; K65</f>
        <v>Mooring Riser 002 - Coastal Pioneer Central</v>
      </c>
      <c t="s" s="71" r="N65">
        <v>1118</v>
      </c>
      <c t="s" s="71" r="O65">
        <v>1119</v>
      </c>
      <c t="s" s="71" r="P65">
        <v>776</v>
      </c>
      <c s="71" r="Q65"/>
      <c s="52" r="R65"/>
      <c s="45" r="S65">
        <v>41600</v>
      </c>
      <c s="45" r="T65">
        <v>41613</v>
      </c>
      <c t="s" s="74" r="U65">
        <v>1178</v>
      </c>
      <c t="s" s="71" r="V65">
        <v>1097</v>
      </c>
      <c s="71" r="W65"/>
      <c s="71" r="X65"/>
      <c s="71" r="Y65"/>
      <c s="71" r="Z65"/>
      <c s="71" r="AA65"/>
      <c s="71" r="AB65"/>
      <c s="71" r="AC65"/>
      <c s="71" r="AD65"/>
    </row>
    <row customHeight="1" r="66" ht="12.0">
      <c t="s" s="71" r="A66">
        <v>943</v>
      </c>
      <c s="71" r="B66"/>
      <c s="50" r="C66"/>
      <c t="s" s="71" r="D66">
        <v>1182</v>
      </c>
      <c t="s" s="71" r="E66">
        <v>1177</v>
      </c>
      <c t="s" s="71" r="F66">
        <v>1177</v>
      </c>
      <c t="str" s="69" r="G66">
        <f>MID(D66,10,2)</f>
        <v>RI</v>
      </c>
      <c t="str" s="71" r="H66">
        <f>MID(D66,12,3)</f>
        <v>003</v>
      </c>
      <c t="str" s="71" r="I66">
        <f>VLOOKUP(G66,NodeType!A$2:D$33,4,FALSE)</f>
        <v>Mooring Riser</v>
      </c>
      <c t="str" s="51" r="J66">
        <f>H66</f>
        <v>003</v>
      </c>
      <c t="str" s="71" r="K66">
        <f>VLOOKUP(A66,Subsites!A$2:G$61,7,FALSE)</f>
        <v>Coastal Pioneer Central</v>
      </c>
      <c t="str" s="71" r="L66">
        <f>(I66 &amp; " ") &amp; J66</f>
        <v>Mooring Riser 003</v>
      </c>
      <c t="str" s="71" r="M66">
        <f>(L66 &amp; " - ") &amp; K66</f>
        <v>Mooring Riser 003 - Coastal Pioneer Central</v>
      </c>
      <c t="s" s="71" r="N66">
        <v>1118</v>
      </c>
      <c t="s" s="71" r="O66">
        <v>1119</v>
      </c>
      <c t="s" s="71" r="P66">
        <v>776</v>
      </c>
      <c s="71" r="Q66"/>
      <c s="52" r="R66"/>
      <c s="45" r="S66">
        <v>41600</v>
      </c>
      <c s="45" r="T66">
        <v>41613</v>
      </c>
      <c t="s" s="74" r="U66">
        <v>1178</v>
      </c>
      <c t="s" s="71" r="V66">
        <v>1097</v>
      </c>
      <c s="71" r="W66"/>
      <c s="71" r="X66"/>
      <c s="71" r="Y66"/>
      <c s="71" r="Z66"/>
      <c s="71" r="AA66"/>
      <c s="71" r="AB66"/>
      <c s="71" r="AC66"/>
      <c s="71" r="AD66"/>
    </row>
    <row customHeight="1" r="67" ht="12.0">
      <c t="s" s="71" r="A67">
        <v>943</v>
      </c>
      <c s="71" r="B67"/>
      <c s="50" r="C67"/>
      <c t="s" s="71" r="D67">
        <v>1183</v>
      </c>
      <c t="s" s="71" r="E67">
        <v>1177</v>
      </c>
      <c t="s" s="71" r="F67">
        <v>1177</v>
      </c>
      <c t="str" s="69" r="G67">
        <f>MID(D67,10,2)</f>
        <v>SB</v>
      </c>
      <c t="str" s="71" r="H67">
        <f>MID(D67,12,3)</f>
        <v>001</v>
      </c>
      <c t="str" s="71" r="I67">
        <f>VLOOKUP(G67,NodeType!A$2:D$33,4,FALSE)</f>
        <v>Surface Buoy</v>
      </c>
      <c t="str" s="51" r="J67">
        <f>H67</f>
        <v>001</v>
      </c>
      <c t="str" s="71" r="K67">
        <f>VLOOKUP(A67,Subsites!A$2:G$61,7,FALSE)</f>
        <v>Coastal Pioneer Central</v>
      </c>
      <c t="str" s="71" r="L67">
        <f>(I67 &amp; " ") &amp; J67</f>
        <v>Surface Buoy 001</v>
      </c>
      <c t="str" s="71" r="M67">
        <f>(L67 &amp; " - ") &amp; K67</f>
        <v>Surface Buoy 001 - Coastal Pioneer Central</v>
      </c>
      <c t="s" s="71" r="N67">
        <v>1118</v>
      </c>
      <c t="s" s="71" r="O67">
        <v>1119</v>
      </c>
      <c t="s" s="71" r="P67">
        <v>776</v>
      </c>
      <c s="71" r="Q67"/>
      <c s="52" r="R67"/>
      <c s="45" r="S67"/>
      <c s="45" r="T67"/>
      <c s="74" r="U67"/>
      <c s="71" r="V67"/>
      <c s="71" r="W67"/>
      <c s="71" r="X67"/>
      <c s="71" r="Y67"/>
      <c s="71" r="Z67"/>
      <c s="71" r="AA67"/>
      <c s="71" r="AB67"/>
      <c s="71" r="AC67"/>
      <c s="71" r="AD67"/>
    </row>
    <row customHeight="1" r="68" ht="12.0">
      <c t="s" s="71" r="A68">
        <v>947</v>
      </c>
      <c t="s" s="71" r="B68">
        <v>43</v>
      </c>
      <c s="50" r="C68">
        <v>1</v>
      </c>
      <c t="s" s="71" r="D68">
        <v>1184</v>
      </c>
      <c s="71" r="E68"/>
      <c t="s" s="71" r="F68">
        <v>1184</v>
      </c>
      <c t="str" s="69" r="G68">
        <f>MID(D68,10,2)</f>
        <v>CP</v>
      </c>
      <c t="str" s="71" r="H68">
        <f>MID(D68,12,3)</f>
        <v>001</v>
      </c>
      <c t="str" s="71" r="I68">
        <f>VLOOKUP(G68,NodeType!A$2:D$33,4,FALSE)</f>
        <v>Surface Piercing Profiler Mooring</v>
      </c>
      <c s="51" r="J68"/>
      <c t="str" s="71" r="K68">
        <f>VLOOKUP(A68,Subsites!A$2:G$61,7,FALSE)</f>
        <v>Coastal Pioneer Central</v>
      </c>
      <c t="str" s="71" r="L68">
        <f>I68 &amp; IF(ISBLANK(J68),"",(" " &amp; J68))</f>
        <v>Surface Piercing Profiler Mooring</v>
      </c>
      <c t="str" s="71" r="M68">
        <f>(L68 &amp; " - ") &amp; K68</f>
        <v>Surface Piercing Profiler Mooring - Coastal Pioneer Central</v>
      </c>
      <c t="s" s="71" r="N68">
        <v>1104</v>
      </c>
      <c t="s" s="71" r="O68">
        <v>1096</v>
      </c>
      <c t="s" s="71" r="P68">
        <v>776</v>
      </c>
      <c s="71" r="Q68"/>
      <c s="52" r="R68"/>
      <c s="45" r="S68"/>
      <c s="45" r="T68"/>
      <c s="74" r="U68"/>
      <c s="71" r="V68"/>
      <c s="71" r="W68"/>
      <c s="71" r="X68"/>
      <c s="71" r="Y68"/>
      <c s="71" r="Z68"/>
      <c s="71" r="AA68"/>
      <c s="71" r="AB68"/>
      <c s="71" r="AC68"/>
      <c s="71" r="AD68"/>
    </row>
    <row customHeight="1" r="69" ht="12.0">
      <c t="s" s="71" r="A69">
        <v>947</v>
      </c>
      <c s="71" r="B69"/>
      <c s="50" r="C69"/>
      <c t="s" s="71" r="D69">
        <v>1185</v>
      </c>
      <c t="s" s="71" r="E69">
        <v>1184</v>
      </c>
      <c t="s" s="71" r="F69">
        <v>1184</v>
      </c>
      <c t="str" s="69" r="G69">
        <f>MID(D69,10,2)</f>
        <v>SP</v>
      </c>
      <c t="str" s="71" r="H69">
        <f>MID(D69,12,3)</f>
        <v>001</v>
      </c>
      <c t="str" s="71" r="I69">
        <f>VLOOKUP(G69,NodeType!A$2:D$33,4,FALSE)</f>
        <v>Surface-Piercing Profiler</v>
      </c>
      <c t="str" s="51" r="J69">
        <f>H69</f>
        <v>001</v>
      </c>
      <c t="str" s="71" r="K69">
        <f>VLOOKUP(A69,Subsites!A$2:G$61,7,FALSE)</f>
        <v>Coastal Pioneer Central</v>
      </c>
      <c t="str" s="71" r="L69">
        <f>(I69 &amp; " ") &amp; J69</f>
        <v>Surface-Piercing Profiler 001</v>
      </c>
      <c t="str" s="71" r="M69">
        <f>(L69 &amp; " - ") &amp; K69</f>
        <v>Surface-Piercing Profiler 001 - Coastal Pioneer Central</v>
      </c>
      <c t="s" s="71" r="N69">
        <v>1104</v>
      </c>
      <c t="s" s="71" r="O69">
        <v>1096</v>
      </c>
      <c t="s" s="71" r="P69">
        <v>776</v>
      </c>
      <c s="71" r="Q69"/>
      <c s="52" r="R69"/>
      <c s="45" r="S69"/>
      <c s="45" r="T69"/>
      <c s="74" r="U69"/>
      <c s="71" r="V69"/>
      <c s="71" r="W69"/>
      <c s="71" r="X69"/>
      <c s="71" r="Y69"/>
      <c s="71" r="Z69"/>
      <c s="71" r="AA69"/>
      <c s="71" r="AB69"/>
      <c s="71" r="AC69"/>
      <c s="71" r="AD69"/>
    </row>
    <row customHeight="1" r="70" ht="12.0">
      <c t="s" s="71" r="A70">
        <v>950</v>
      </c>
      <c s="71" r="B70"/>
      <c s="50" r="C70">
        <v>1</v>
      </c>
      <c t="s" s="71" r="D70">
        <v>1186</v>
      </c>
      <c s="71" r="E70"/>
      <c t="s" s="71" r="F70">
        <v>1186</v>
      </c>
      <c t="str" s="69" r="G70">
        <f>MID(D70,10,2)</f>
        <v>WF</v>
      </c>
      <c t="str" s="71" r="H70">
        <f>MID(D70,12,3)</f>
        <v>001</v>
      </c>
      <c t="str" s="71" r="I70">
        <f>VLOOKUP(G70,NodeType!A$2:D$33,4,FALSE)</f>
        <v>Wire-Following Profiler</v>
      </c>
      <c s="51" r="J70"/>
      <c t="str" s="71" r="K70">
        <f>VLOOKUP(A70,Subsites!A$2:G$61,7,FALSE)</f>
        <v>Coastal Pioneer Central Inshore</v>
      </c>
      <c t="str" s="71" r="L70">
        <f>I70 &amp; IF(ISBLANK(J70),"",(" " &amp; J70))</f>
        <v>Wire-Following Profiler</v>
      </c>
      <c t="str" s="71" r="M70">
        <f>(L70 &amp; " - ") &amp; K70</f>
        <v>Wire-Following Profiler - Coastal Pioneer Central Inshore</v>
      </c>
      <c t="s" s="71" r="N70">
        <v>1169</v>
      </c>
      <c t="s" s="71" r="O70">
        <v>1096</v>
      </c>
      <c t="s" s="71" r="P70">
        <v>776</v>
      </c>
      <c s="71" r="Q70"/>
      <c t="s" s="52" r="R70">
        <v>1170</v>
      </c>
      <c s="45" r="S70">
        <v>41600</v>
      </c>
      <c s="45" r="T70">
        <v>41613</v>
      </c>
      <c t="s" s="74" r="U70">
        <v>1178</v>
      </c>
      <c t="s" s="71" r="V70">
        <v>1097</v>
      </c>
      <c s="71" r="W70"/>
      <c s="71" r="X70"/>
      <c s="71" r="Y70"/>
      <c s="71" r="Z70"/>
      <c s="71" r="AA70"/>
      <c s="71" r="AB70"/>
      <c s="71" r="AC70"/>
      <c s="71" r="AD70"/>
    </row>
    <row customHeight="1" r="71" ht="12.0">
      <c t="s" s="71" r="A71">
        <v>950</v>
      </c>
      <c s="71" r="B71"/>
      <c s="50" r="C71"/>
      <c t="s" s="71" r="D71">
        <v>1187</v>
      </c>
      <c t="s" s="71" r="E71">
        <v>1186</v>
      </c>
      <c t="s" s="71" r="F71">
        <v>1186</v>
      </c>
      <c t="str" s="69" r="G71">
        <f>MID(D71,10,2)</f>
        <v>RI</v>
      </c>
      <c t="str" s="71" r="H71">
        <f>MID(D71,12,3)</f>
        <v>001</v>
      </c>
      <c t="str" s="71" r="I71">
        <f>VLOOKUP(G71,NodeType!A$2:D$33,4,FALSE)</f>
        <v>Mooring Riser</v>
      </c>
      <c t="str" s="51" r="J71">
        <f>H71</f>
        <v>001</v>
      </c>
      <c t="str" s="71" r="K71">
        <f>VLOOKUP(A71,Subsites!A$2:G$61,7,FALSE)</f>
        <v>Coastal Pioneer Central Inshore</v>
      </c>
      <c t="str" s="71" r="L71">
        <f>(I71 &amp; " ") &amp; J71</f>
        <v>Mooring Riser 001</v>
      </c>
      <c t="str" s="71" r="M71">
        <f>(L71 &amp; " - ") &amp; K71</f>
        <v>Mooring Riser 001 - Coastal Pioneer Central Inshore</v>
      </c>
      <c t="s" s="71" r="N71">
        <v>1169</v>
      </c>
      <c t="s" s="71" r="O71">
        <v>1096</v>
      </c>
      <c t="s" s="71" r="P71">
        <v>776</v>
      </c>
      <c s="71" r="Q71"/>
      <c t="s" s="52" r="R71">
        <v>1188</v>
      </c>
      <c s="45" r="S71">
        <v>41600</v>
      </c>
      <c s="45" r="T71">
        <v>41613</v>
      </c>
      <c t="s" s="74" r="U71">
        <v>1178</v>
      </c>
      <c t="s" s="71" r="V71">
        <v>1097</v>
      </c>
      <c s="71" r="W71"/>
      <c s="71" r="X71"/>
      <c s="71" r="Y71"/>
      <c s="71" r="Z71"/>
      <c s="71" r="AA71"/>
      <c s="71" r="AB71"/>
      <c s="71" r="AC71"/>
      <c s="71" r="AD71"/>
    </row>
    <row customHeight="1" r="72" ht="12.0">
      <c t="s" s="71" r="A72">
        <v>954</v>
      </c>
      <c s="71" r="B72"/>
      <c s="50" r="C72">
        <v>1</v>
      </c>
      <c t="s" s="71" r="D72">
        <v>1189</v>
      </c>
      <c s="71" r="E72"/>
      <c t="s" s="71" r="F72">
        <v>1189</v>
      </c>
      <c t="str" s="69" r="G72">
        <f>MID(D72,10,2)</f>
        <v>WF</v>
      </c>
      <c t="str" s="71" r="H72">
        <f>MID(D72,12,3)</f>
        <v>001</v>
      </c>
      <c t="str" s="71" r="I72">
        <f>VLOOKUP(G72,NodeType!A$2:D$33,4,FALSE)</f>
        <v>Wire-Following Profiler</v>
      </c>
      <c s="51" r="J72"/>
      <c t="str" s="71" r="K72">
        <f>VLOOKUP(A72,Subsites!A$2:G$61,7,FALSE)</f>
        <v>Coastal Pioneer Central Offshore</v>
      </c>
      <c t="str" s="71" r="L72">
        <f>I72 &amp; IF(ISBLANK(J72),"",(" " &amp; J72))</f>
        <v>Wire-Following Profiler</v>
      </c>
      <c t="str" s="71" r="M72">
        <f>(L72 &amp; " - ") &amp; K72</f>
        <v>Wire-Following Profiler - Coastal Pioneer Central Offshore</v>
      </c>
      <c t="s" s="71" r="N72">
        <v>1169</v>
      </c>
      <c t="s" s="71" r="O72">
        <v>1096</v>
      </c>
      <c t="s" s="71" r="P72">
        <v>776</v>
      </c>
      <c s="71" r="Q72"/>
      <c t="s" s="52" r="R72">
        <v>1170</v>
      </c>
      <c s="45" r="S72">
        <v>41600</v>
      </c>
      <c s="45" r="T72">
        <v>41613</v>
      </c>
      <c t="s" s="74" r="U72">
        <v>1178</v>
      </c>
      <c t="s" s="71" r="V72">
        <v>1097</v>
      </c>
      <c s="71" r="W72"/>
      <c s="71" r="X72"/>
      <c s="71" r="Y72"/>
      <c s="71" r="Z72"/>
      <c s="71" r="AA72"/>
      <c s="71" r="AB72"/>
      <c s="71" r="AC72"/>
      <c s="71" r="AD72"/>
    </row>
    <row customHeight="1" r="73" ht="12.0">
      <c t="s" s="71" r="A73">
        <v>954</v>
      </c>
      <c s="71" r="B73"/>
      <c s="50" r="C73"/>
      <c t="s" s="71" r="D73">
        <v>1190</v>
      </c>
      <c t="s" s="71" r="E73">
        <v>1189</v>
      </c>
      <c t="s" s="71" r="F73">
        <v>1189</v>
      </c>
      <c t="str" s="69" r="G73">
        <f>MID(D73,10,2)</f>
        <v>RI</v>
      </c>
      <c t="str" s="71" r="H73">
        <f>MID(D73,12,3)</f>
        <v>001</v>
      </c>
      <c t="str" s="71" r="I73">
        <f>VLOOKUP(G73,NodeType!A$2:D$33,4,FALSE)</f>
        <v>Mooring Riser</v>
      </c>
      <c t="str" s="51" r="J73">
        <f>H73</f>
        <v>001</v>
      </c>
      <c t="str" s="71" r="K73">
        <f>VLOOKUP(A73,Subsites!A$2:G$61,7,FALSE)</f>
        <v>Coastal Pioneer Central Offshore</v>
      </c>
      <c t="str" s="71" r="L73">
        <f>(I73 &amp; " ") &amp; J73</f>
        <v>Mooring Riser 001</v>
      </c>
      <c t="str" s="71" r="M73">
        <f>(L73 &amp; " - ") &amp; K73</f>
        <v>Mooring Riser 001 - Coastal Pioneer Central Offshore</v>
      </c>
      <c t="s" s="71" r="N73">
        <v>1169</v>
      </c>
      <c t="s" s="71" r="O73">
        <v>1096</v>
      </c>
      <c t="s" s="71" r="P73">
        <v>776</v>
      </c>
      <c s="71" r="Q73"/>
      <c t="s" s="52" r="R73">
        <v>1188</v>
      </c>
      <c s="45" r="S73">
        <v>41600</v>
      </c>
      <c s="45" r="T73">
        <v>41613</v>
      </c>
      <c t="s" s="74" r="U73">
        <v>1178</v>
      </c>
      <c t="s" s="71" r="V73">
        <v>1097</v>
      </c>
      <c s="71" r="W73"/>
      <c s="71" r="X73"/>
      <c s="71" r="Y73"/>
      <c s="71" r="Z73"/>
      <c s="71" r="AA73"/>
      <c s="71" r="AB73"/>
      <c s="71" r="AC73"/>
      <c s="71" r="AD73"/>
    </row>
    <row customHeight="1" r="74" ht="12.0">
      <c t="s" s="71" r="A74">
        <v>958</v>
      </c>
      <c s="71" r="B74"/>
      <c s="50" r="C74">
        <v>1</v>
      </c>
      <c t="s" s="71" r="D74">
        <v>1191</v>
      </c>
      <c s="71" r="E74"/>
      <c t="s" s="71" r="F74">
        <v>1191</v>
      </c>
      <c t="str" s="69" r="G74">
        <f>MID(D74,10,2)</f>
        <v>WF</v>
      </c>
      <c t="str" s="71" r="H74">
        <f>MID(D74,12,3)</f>
        <v>001</v>
      </c>
      <c t="str" s="71" r="I74">
        <f>VLOOKUP(G74,NodeType!A$2:D$33,4,FALSE)</f>
        <v>Wire-Following Profiler</v>
      </c>
      <c s="51" r="J74"/>
      <c t="str" s="71" r="K74">
        <f>VLOOKUP(A74,Subsites!A$2:G$61,7,FALSE)</f>
        <v>Coastal Pioneer Upstream Inshore</v>
      </c>
      <c t="str" s="71" r="L74">
        <f>I74 &amp; IF(ISBLANK(J74),"",(" " &amp; J74))</f>
        <v>Wire-Following Profiler</v>
      </c>
      <c t="str" s="71" r="M74">
        <f>(L74 &amp; " - ") &amp; K74</f>
        <v>Wire-Following Profiler - Coastal Pioneer Upstream Inshore</v>
      </c>
      <c t="s" s="71" r="N74">
        <v>1169</v>
      </c>
      <c t="s" s="71" r="O74">
        <v>1096</v>
      </c>
      <c t="s" s="71" r="P74">
        <v>776</v>
      </c>
      <c s="71" r="Q74"/>
      <c t="s" s="52" r="R74">
        <v>1170</v>
      </c>
      <c s="45" r="S74">
        <v>41600</v>
      </c>
      <c s="45" r="T74">
        <v>41613</v>
      </c>
      <c t="s" s="74" r="U74">
        <v>1178</v>
      </c>
      <c t="s" s="71" r="V74">
        <v>1097</v>
      </c>
      <c s="71" r="W74"/>
      <c s="71" r="X74"/>
      <c s="71" r="Y74"/>
      <c s="71" r="Z74"/>
      <c s="71" r="AA74"/>
      <c s="71" r="AB74"/>
      <c s="71" r="AC74"/>
      <c s="71" r="AD74"/>
    </row>
    <row customHeight="1" r="75" ht="12.0">
      <c t="s" s="71" r="A75">
        <v>958</v>
      </c>
      <c s="71" r="B75"/>
      <c s="50" r="C75"/>
      <c t="s" s="71" r="D75">
        <v>1192</v>
      </c>
      <c t="s" s="71" r="E75">
        <v>1191</v>
      </c>
      <c t="s" s="71" r="F75">
        <v>1191</v>
      </c>
      <c t="str" s="69" r="G75">
        <f>MID(D75,10,2)</f>
        <v>RI</v>
      </c>
      <c t="str" s="71" r="H75">
        <f>MID(D75,12,3)</f>
        <v>001</v>
      </c>
      <c t="str" s="71" r="I75">
        <f>VLOOKUP(G75,NodeType!A$2:D$33,4,FALSE)</f>
        <v>Mooring Riser</v>
      </c>
      <c t="str" s="51" r="J75">
        <f>H75</f>
        <v>001</v>
      </c>
      <c t="str" s="71" r="K75">
        <f>VLOOKUP(A75,Subsites!A$2:G$61,7,FALSE)</f>
        <v>Coastal Pioneer Upstream Inshore</v>
      </c>
      <c t="str" s="71" r="L75">
        <f>(I75 &amp; " ") &amp; J75</f>
        <v>Mooring Riser 001</v>
      </c>
      <c t="str" s="71" r="M75">
        <f>(L75 &amp; " - ") &amp; K75</f>
        <v>Mooring Riser 001 - Coastal Pioneer Upstream Inshore</v>
      </c>
      <c t="s" s="71" r="N75">
        <v>1169</v>
      </c>
      <c t="s" s="71" r="O75">
        <v>1096</v>
      </c>
      <c t="s" s="71" r="P75">
        <v>776</v>
      </c>
      <c s="71" r="Q75"/>
      <c t="s" s="52" r="R75">
        <v>1188</v>
      </c>
      <c s="45" r="S75">
        <v>41600</v>
      </c>
      <c s="45" r="T75">
        <v>41613</v>
      </c>
      <c t="s" s="74" r="U75">
        <v>1178</v>
      </c>
      <c t="s" s="71" r="V75">
        <v>1097</v>
      </c>
      <c s="71" r="W75"/>
      <c s="71" r="X75"/>
      <c s="71" r="Y75"/>
      <c s="71" r="Z75"/>
      <c s="71" r="AA75"/>
      <c s="71" r="AB75"/>
      <c s="71" r="AC75"/>
      <c s="71" r="AD75"/>
    </row>
    <row customHeight="1" r="76" ht="12.0">
      <c t="s" s="71" r="A76">
        <v>962</v>
      </c>
      <c s="71" r="B76"/>
      <c s="50" r="C76">
        <v>1</v>
      </c>
      <c t="s" s="71" r="D76">
        <v>1193</v>
      </c>
      <c s="71" r="E76"/>
      <c t="s" s="71" r="F76">
        <v>1193</v>
      </c>
      <c t="str" s="69" r="G76">
        <f>MID(D76,10,2)</f>
        <v>WF</v>
      </c>
      <c t="str" s="71" r="H76">
        <f>MID(D76,12,3)</f>
        <v>001</v>
      </c>
      <c t="str" s="71" r="I76">
        <f>VLOOKUP(G76,NodeType!A$2:D$33,4,FALSE)</f>
        <v>Wire-Following Profiler</v>
      </c>
      <c s="51" r="J76"/>
      <c t="str" s="71" r="K76">
        <f>VLOOKUP(A76,Subsites!A$2:G$61,7,FALSE)</f>
        <v>Coastal Pioneer Upstream Offshore</v>
      </c>
      <c t="str" s="71" r="L76">
        <f>I76 &amp; IF(ISBLANK(J76),"",(" " &amp; J76))</f>
        <v>Wire-Following Profiler</v>
      </c>
      <c t="str" s="71" r="M76">
        <f>(L76 &amp; " - ") &amp; K76</f>
        <v>Wire-Following Profiler - Coastal Pioneer Upstream Offshore</v>
      </c>
      <c t="s" s="71" r="N76">
        <v>1169</v>
      </c>
      <c t="s" s="71" r="O76">
        <v>1096</v>
      </c>
      <c t="s" s="71" r="P76">
        <v>776</v>
      </c>
      <c s="71" r="Q76"/>
      <c t="s" s="52" r="R76">
        <v>1170</v>
      </c>
      <c s="45" r="S76">
        <v>41600</v>
      </c>
      <c s="45" r="T76">
        <v>41613</v>
      </c>
      <c t="s" s="74" r="U76">
        <v>1178</v>
      </c>
      <c t="s" s="71" r="V76">
        <v>1097</v>
      </c>
      <c s="71" r="W76"/>
      <c s="71" r="X76"/>
      <c s="71" r="Y76"/>
      <c s="71" r="Z76"/>
      <c s="71" r="AA76"/>
      <c s="71" r="AB76"/>
      <c s="71" r="AC76"/>
      <c s="71" r="AD76"/>
    </row>
    <row customHeight="1" r="77" ht="12.0">
      <c t="s" s="71" r="A77">
        <v>962</v>
      </c>
      <c s="71" r="B77"/>
      <c s="50" r="C77"/>
      <c t="s" s="71" r="D77">
        <v>1194</v>
      </c>
      <c t="s" s="71" r="E77">
        <v>1193</v>
      </c>
      <c t="s" s="71" r="F77">
        <v>1193</v>
      </c>
      <c t="str" s="69" r="G77">
        <f>MID(D77,10,2)</f>
        <v>RI</v>
      </c>
      <c t="str" s="71" r="H77">
        <f>MID(D77,12,3)</f>
        <v>001</v>
      </c>
      <c t="str" s="71" r="I77">
        <f>VLOOKUP(G77,NodeType!A$2:D$33,4,FALSE)</f>
        <v>Mooring Riser</v>
      </c>
      <c t="str" s="51" r="J77">
        <f>H77</f>
        <v>001</v>
      </c>
      <c t="str" s="71" r="K77">
        <f>VLOOKUP(A77,Subsites!A$2:G$61,7,FALSE)</f>
        <v>Coastal Pioneer Upstream Offshore</v>
      </c>
      <c t="str" s="71" r="L77">
        <f>(I77 &amp; " ") &amp; J77</f>
        <v>Mooring Riser 001</v>
      </c>
      <c t="str" s="71" r="M77">
        <f>(L77 &amp; " - ") &amp; K77</f>
        <v>Mooring Riser 001 - Coastal Pioneer Upstream Offshore</v>
      </c>
      <c t="s" s="71" r="N77">
        <v>1169</v>
      </c>
      <c t="s" s="71" r="O77">
        <v>1096</v>
      </c>
      <c t="s" s="71" r="P77">
        <v>776</v>
      </c>
      <c s="71" r="Q77"/>
      <c t="s" s="52" r="R77">
        <v>1188</v>
      </c>
      <c s="45" r="S77">
        <v>41600</v>
      </c>
      <c s="45" r="T77">
        <v>41613</v>
      </c>
      <c t="s" s="74" r="U77">
        <v>1178</v>
      </c>
      <c t="s" s="71" r="V77">
        <v>1097</v>
      </c>
      <c s="71" r="W77"/>
      <c s="71" r="X77"/>
      <c s="71" r="Y77"/>
      <c s="71" r="Z77"/>
      <c s="71" r="AA77"/>
      <c s="71" r="AB77"/>
      <c s="71" r="AC77"/>
      <c s="71" r="AD77"/>
    </row>
    <row customHeight="1" r="78" ht="12.0">
      <c t="s" s="71" r="A78">
        <v>966</v>
      </c>
      <c t="s" s="71" r="B78">
        <v>43</v>
      </c>
      <c s="50" r="C78">
        <v>1</v>
      </c>
      <c t="s" s="71" r="D78">
        <v>1195</v>
      </c>
      <c s="71" r="E78"/>
      <c t="s" s="71" r="F78">
        <v>1195</v>
      </c>
      <c t="str" s="69" r="G78">
        <f>MID(D78,10,2)</f>
        <v>HM</v>
      </c>
      <c t="str" s="71" r="H78">
        <f>MID(D78,12,3)</f>
        <v>001</v>
      </c>
      <c t="str" s="71" r="I78">
        <f>VLOOKUP(G78,NodeType!A$2:D$33,4,FALSE)</f>
        <v>High Power Surface Mooring</v>
      </c>
      <c s="51" r="J78"/>
      <c t="str" s="71" r="K78">
        <f>VLOOKUP(A78,Subsites!A$2:G$61,7,FALSE)</f>
        <v>Coastal Pioneer Inshore</v>
      </c>
      <c t="str" s="71" r="L78">
        <f>I78 &amp; IF(ISBLANK(J78),"",(" " &amp; J78))</f>
        <v>High Power Surface Mooring</v>
      </c>
      <c t="str" s="71" r="M78">
        <f>(L78 &amp; " - ") &amp; K78</f>
        <v>High Power Surface Mooring - Coastal Pioneer Inshore</v>
      </c>
      <c t="s" s="71" r="N78">
        <v>1118</v>
      </c>
      <c t="s" s="71" r="O78">
        <v>1119</v>
      </c>
      <c t="s" s="71" r="P78">
        <v>776</v>
      </c>
      <c s="71" r="Q78"/>
      <c s="52" r="R78"/>
      <c s="45" r="S78"/>
      <c s="45" r="T78"/>
      <c s="74" r="U78"/>
      <c s="71" r="V78"/>
      <c s="71" r="W78"/>
      <c s="71" r="X78"/>
      <c s="71" r="Y78"/>
      <c s="71" r="Z78"/>
      <c s="71" r="AA78"/>
      <c s="71" r="AB78"/>
      <c s="71" r="AC78"/>
      <c s="71" r="AD78"/>
    </row>
    <row customHeight="1" r="79" ht="12.0">
      <c t="s" s="71" r="A79">
        <v>966</v>
      </c>
      <c s="71" r="B79"/>
      <c s="50" r="C79"/>
      <c t="s" s="71" r="D79">
        <v>1196</v>
      </c>
      <c t="s" s="71" r="E79">
        <v>1195</v>
      </c>
      <c t="s" s="71" r="F79">
        <v>1195</v>
      </c>
      <c t="str" s="69" r="G79">
        <f>MID(D79,10,2)</f>
        <v>MF</v>
      </c>
      <c t="str" s="71" r="H79">
        <f>MID(D79,12,3)</f>
        <v>004</v>
      </c>
      <c t="str" s="71" r="I79">
        <f>VLOOKUP(G79,NodeType!A$2:D$33,4,FALSE)</f>
        <v>Multi-Function Node</v>
      </c>
      <c t="str" s="51" r="J79">
        <f>H79</f>
        <v>004</v>
      </c>
      <c t="str" s="71" r="K79">
        <f>VLOOKUP(A79,Subsites!A$2:G$61,7,FALSE)</f>
        <v>Coastal Pioneer Inshore</v>
      </c>
      <c t="str" s="71" r="L79">
        <f>(I79 &amp; " ") &amp; J79</f>
        <v>Multi-Function Node 004</v>
      </c>
      <c t="str" s="71" r="M79">
        <f>(L79 &amp; " - ") &amp; K79</f>
        <v>Multi-Function Node 004 - Coastal Pioneer Inshore</v>
      </c>
      <c t="s" s="71" r="N79">
        <v>1118</v>
      </c>
      <c t="s" s="71" r="O79">
        <v>1119</v>
      </c>
      <c t="s" s="71" r="P79">
        <v>776</v>
      </c>
      <c s="71" r="Q79"/>
      <c s="52" r="R79"/>
      <c s="45" r="S79"/>
      <c s="45" r="T79"/>
      <c s="74" r="U79"/>
      <c s="71" r="V79"/>
      <c s="71" r="W79"/>
      <c s="71" r="X79"/>
      <c s="71" r="Y79"/>
      <c s="71" r="Z79"/>
      <c s="71" r="AA79"/>
      <c s="71" r="AB79"/>
      <c s="71" r="AC79"/>
      <c s="71" r="AD79"/>
    </row>
    <row customHeight="1" r="80" ht="12.0">
      <c t="s" s="71" r="A80">
        <v>966</v>
      </c>
      <c s="71" r="B80"/>
      <c s="50" r="C80"/>
      <c t="s" s="71" r="D80">
        <v>1197</v>
      </c>
      <c t="s" s="71" r="E80">
        <v>1195</v>
      </c>
      <c t="s" s="71" r="F80">
        <v>1195</v>
      </c>
      <c t="str" s="69" r="G80">
        <f>MID(D80,10,2)</f>
        <v>MF</v>
      </c>
      <c t="str" s="71" r="H80">
        <f>MID(D80,12,3)</f>
        <v>005</v>
      </c>
      <c t="str" s="71" r="I80">
        <f>VLOOKUP(G80,NodeType!A$2:D$33,4,FALSE)</f>
        <v>Multi-Function Node</v>
      </c>
      <c t="str" s="51" r="J80">
        <f>H80</f>
        <v>005</v>
      </c>
      <c t="str" s="71" r="K80">
        <f>VLOOKUP(A80,Subsites!A$2:G$61,7,FALSE)</f>
        <v>Coastal Pioneer Inshore</v>
      </c>
      <c t="str" s="71" r="L80">
        <f>(I80 &amp; " ") &amp; J80</f>
        <v>Multi-Function Node 005</v>
      </c>
      <c t="str" s="71" r="M80">
        <f>(L80 &amp; " - ") &amp; K80</f>
        <v>Multi-Function Node 005 - Coastal Pioneer Inshore</v>
      </c>
      <c t="s" s="71" r="N80">
        <v>1118</v>
      </c>
      <c t="s" s="71" r="O80">
        <v>1119</v>
      </c>
      <c t="s" s="71" r="P80">
        <v>776</v>
      </c>
      <c s="71" r="Q80"/>
      <c s="52" r="R80"/>
      <c s="45" r="S80"/>
      <c s="45" r="T80"/>
      <c s="74" r="U80"/>
      <c s="71" r="V80"/>
      <c s="71" r="W80"/>
      <c s="71" r="X80"/>
      <c s="71" r="Y80"/>
      <c s="71" r="Z80"/>
      <c s="71" r="AA80"/>
      <c s="71" r="AB80"/>
      <c s="71" r="AC80"/>
      <c s="71" r="AD80"/>
    </row>
    <row customHeight="1" r="81" ht="12.0">
      <c t="s" s="71" r="A81">
        <v>966</v>
      </c>
      <c t="s" s="71" r="B81">
        <v>43</v>
      </c>
      <c s="50" r="C81"/>
      <c t="s" s="71" r="D81">
        <v>1198</v>
      </c>
      <c t="s" s="71" r="E81">
        <v>1195</v>
      </c>
      <c t="s" s="71" r="F81">
        <v>1195</v>
      </c>
      <c t="str" s="69" r="G81">
        <f>MID(D81,10,2)</f>
        <v>AD</v>
      </c>
      <c t="str" s="71" r="H81">
        <f>MID(D81,12,3)</f>
        <v>001</v>
      </c>
      <c t="str" s="71" r="I81">
        <f>VLOOKUP(G81,NodeType!A$2:D$33,4,FALSE)</f>
        <v>AUV Dock</v>
      </c>
      <c t="str" s="51" r="J81">
        <f>H81</f>
        <v>001</v>
      </c>
      <c t="str" s="71" r="K81">
        <f>VLOOKUP(A81,Subsites!A$2:G$61,7,FALSE)</f>
        <v>Coastal Pioneer Inshore</v>
      </c>
      <c t="str" s="71" r="L81">
        <f>(I81 &amp; " ") &amp; J81</f>
        <v>AUV Dock 001</v>
      </c>
      <c t="str" s="71" r="M81">
        <f>(L81 &amp; " - ") &amp; K81</f>
        <v>AUV Dock 001 - Coastal Pioneer Inshore</v>
      </c>
      <c t="s" s="71" r="N81">
        <v>1118</v>
      </c>
      <c t="s" s="71" r="O81">
        <v>1119</v>
      </c>
      <c t="s" s="71" r="P81">
        <v>776</v>
      </c>
      <c s="71" r="Q81"/>
      <c s="52" r="R81"/>
      <c s="45" r="S81"/>
      <c s="45" r="T81"/>
      <c s="74" r="U81"/>
      <c s="71" r="V81"/>
      <c s="71" r="W81"/>
      <c s="71" r="X81"/>
      <c s="71" r="Y81"/>
      <c s="71" r="Z81"/>
      <c s="71" r="AA81"/>
      <c s="71" r="AB81"/>
      <c s="71" r="AC81"/>
      <c s="71" r="AD81"/>
    </row>
    <row customHeight="1" r="82" ht="12.0">
      <c t="s" s="71" r="A82">
        <v>966</v>
      </c>
      <c s="71" r="B82"/>
      <c s="50" r="C82"/>
      <c t="s" s="71" r="D82">
        <v>1199</v>
      </c>
      <c t="s" s="71" r="E82">
        <v>1195</v>
      </c>
      <c t="s" s="71" r="F82">
        <v>1195</v>
      </c>
      <c t="str" s="69" r="G82">
        <f>MID(D82,10,2)</f>
        <v>RI</v>
      </c>
      <c t="str" s="71" r="H82">
        <f>MID(D82,12,3)</f>
        <v>002</v>
      </c>
      <c t="str" s="71" r="I82">
        <f>VLOOKUP(G82,NodeType!A$2:D$33,4,FALSE)</f>
        <v>Mooring Riser</v>
      </c>
      <c t="str" s="51" r="J82">
        <f>H82</f>
        <v>002</v>
      </c>
      <c t="str" s="71" r="K82">
        <f>VLOOKUP(A82,Subsites!A$2:G$61,7,FALSE)</f>
        <v>Coastal Pioneer Inshore</v>
      </c>
      <c t="str" s="71" r="L82">
        <f>(I82 &amp; " ") &amp; J82</f>
        <v>Mooring Riser 002</v>
      </c>
      <c t="str" s="71" r="M82">
        <f>(L82 &amp; " - ") &amp; K82</f>
        <v>Mooring Riser 002 - Coastal Pioneer Inshore</v>
      </c>
      <c t="s" s="71" r="N82">
        <v>1118</v>
      </c>
      <c t="s" s="71" r="O82">
        <v>1119</v>
      </c>
      <c t="s" s="71" r="P82">
        <v>776</v>
      </c>
      <c s="71" r="Q82"/>
      <c s="52" r="R82"/>
      <c s="45" r="S82"/>
      <c s="45" r="T82"/>
      <c s="74" r="U82"/>
      <c s="71" r="V82"/>
      <c s="71" r="W82"/>
      <c s="71" r="X82"/>
      <c s="71" r="Y82"/>
      <c s="71" r="Z82"/>
      <c s="71" r="AA82"/>
      <c s="71" r="AB82"/>
      <c s="71" r="AC82"/>
      <c s="71" r="AD82"/>
    </row>
    <row customHeight="1" r="83" ht="12.0">
      <c t="s" s="71" r="A83">
        <v>966</v>
      </c>
      <c s="71" r="B83"/>
      <c s="50" r="C83"/>
      <c t="s" s="71" r="D83">
        <v>1200</v>
      </c>
      <c t="s" s="71" r="E83">
        <v>1195</v>
      </c>
      <c t="s" s="71" r="F83">
        <v>1195</v>
      </c>
      <c t="str" s="69" r="G83">
        <f>MID(D83,10,2)</f>
        <v>RI</v>
      </c>
      <c t="str" s="71" r="H83">
        <f>MID(D83,12,3)</f>
        <v>003</v>
      </c>
      <c t="str" s="71" r="I83">
        <f>VLOOKUP(G83,NodeType!A$2:D$33,4,FALSE)</f>
        <v>Mooring Riser</v>
      </c>
      <c t="str" s="51" r="J83">
        <f>H83</f>
        <v>003</v>
      </c>
      <c t="str" s="71" r="K83">
        <f>VLOOKUP(A83,Subsites!A$2:G$61,7,FALSE)</f>
        <v>Coastal Pioneer Inshore</v>
      </c>
      <c t="str" s="71" r="L83">
        <f>(I83 &amp; " ") &amp; J83</f>
        <v>Mooring Riser 003</v>
      </c>
      <c t="str" s="71" r="M83">
        <f>(L83 &amp; " - ") &amp; K83</f>
        <v>Mooring Riser 003 - Coastal Pioneer Inshore</v>
      </c>
      <c t="s" s="71" r="N83">
        <v>1118</v>
      </c>
      <c t="s" s="71" r="O83">
        <v>1119</v>
      </c>
      <c t="s" s="71" r="P83">
        <v>776</v>
      </c>
      <c s="71" r="Q83"/>
      <c s="52" r="R83"/>
      <c s="45" r="S83"/>
      <c s="45" r="T83"/>
      <c s="74" r="U83"/>
      <c s="71" r="V83"/>
      <c s="71" r="W83"/>
      <c s="71" r="X83"/>
      <c s="71" r="Y83"/>
      <c s="71" r="Z83"/>
      <c s="71" r="AA83"/>
      <c s="71" r="AB83"/>
      <c s="71" r="AC83"/>
      <c s="71" r="AD83"/>
    </row>
    <row customHeight="1" r="84" ht="12.0">
      <c t="s" s="71" r="A84">
        <v>966</v>
      </c>
      <c s="71" r="B84"/>
      <c s="50" r="C84"/>
      <c t="s" s="71" r="D84">
        <v>1201</v>
      </c>
      <c t="s" s="71" r="E84">
        <v>1195</v>
      </c>
      <c t="s" s="71" r="F84">
        <v>1195</v>
      </c>
      <c t="str" s="69" r="G84">
        <f>MID(D84,10,2)</f>
        <v>SB</v>
      </c>
      <c t="str" s="71" r="H84">
        <f>MID(D84,12,3)</f>
        <v>001</v>
      </c>
      <c t="str" s="71" r="I84">
        <f>VLOOKUP(G84,NodeType!A$2:D$33,4,FALSE)</f>
        <v>Surface Buoy</v>
      </c>
      <c t="str" s="51" r="J84">
        <f>H84</f>
        <v>001</v>
      </c>
      <c t="str" s="71" r="K84">
        <f>VLOOKUP(A84,Subsites!A$2:G$61,7,FALSE)</f>
        <v>Coastal Pioneer Inshore</v>
      </c>
      <c t="str" s="71" r="L84">
        <f>(I84 &amp; " ") &amp; J84</f>
        <v>Surface Buoy 001</v>
      </c>
      <c t="str" s="71" r="M84">
        <f>(L84 &amp; " - ") &amp; K84</f>
        <v>Surface Buoy 001 - Coastal Pioneer Inshore</v>
      </c>
      <c t="s" s="71" r="N84">
        <v>1118</v>
      </c>
      <c t="s" s="71" r="O84">
        <v>1119</v>
      </c>
      <c t="s" s="71" r="P84">
        <v>776</v>
      </c>
      <c s="71" r="Q84"/>
      <c s="52" r="R84"/>
      <c s="45" r="S84"/>
      <c s="45" r="T84"/>
      <c s="74" r="U84"/>
      <c s="71" r="V84"/>
      <c s="71" r="W84"/>
      <c s="71" r="X84"/>
      <c s="71" r="Y84"/>
      <c s="71" r="Z84"/>
      <c s="71" r="AA84"/>
      <c s="71" r="AB84"/>
      <c s="71" r="AC84"/>
      <c s="71" r="AD84"/>
    </row>
    <row customHeight="1" r="85" ht="12.0">
      <c t="s" s="71" r="A85">
        <v>970</v>
      </c>
      <c t="s" s="71" r="B85">
        <v>43</v>
      </c>
      <c s="50" r="C85">
        <v>1</v>
      </c>
      <c t="s" s="71" r="D85">
        <v>1202</v>
      </c>
      <c s="71" r="E85"/>
      <c t="s" s="71" r="F85">
        <v>1202</v>
      </c>
      <c t="str" s="69" r="G85">
        <f>MID(D85,10,2)</f>
        <v>CP</v>
      </c>
      <c t="str" s="71" r="H85">
        <f>MID(D85,12,3)</f>
        <v>001</v>
      </c>
      <c t="str" s="71" r="I85">
        <f>VLOOKUP(G85,NodeType!A$2:D$33,4,FALSE)</f>
        <v>Surface Piercing Profiler Mooring</v>
      </c>
      <c s="51" r="J85"/>
      <c t="str" s="71" r="K85">
        <f>VLOOKUP(A85,Subsites!A$2:G$61,7,FALSE)</f>
        <v>Coastal Pioneer Inshore</v>
      </c>
      <c t="str" s="71" r="L85">
        <f>I85 &amp; IF(ISBLANK(J85),"",(" " &amp; J85))</f>
        <v>Surface Piercing Profiler Mooring</v>
      </c>
      <c t="str" s="71" r="M85">
        <f>(L85 &amp; " - ") &amp; K85</f>
        <v>Surface Piercing Profiler Mooring - Coastal Pioneer Inshore</v>
      </c>
      <c t="s" s="71" r="N85">
        <v>1104</v>
      </c>
      <c t="s" s="71" r="O85">
        <v>1096</v>
      </c>
      <c t="s" s="71" r="P85">
        <v>776</v>
      </c>
      <c s="71" r="Q85"/>
      <c s="52" r="R85"/>
      <c s="45" r="S85"/>
      <c s="45" r="T85"/>
      <c s="74" r="U85"/>
      <c s="71" r="V85"/>
      <c s="71" r="W85"/>
      <c s="71" r="X85"/>
      <c s="71" r="Y85"/>
      <c s="71" r="Z85"/>
      <c s="71" r="AA85"/>
      <c s="71" r="AB85"/>
      <c s="71" r="AC85"/>
      <c s="71" r="AD85"/>
    </row>
    <row customHeight="1" r="86" ht="12.0">
      <c t="s" s="71" r="A86">
        <v>970</v>
      </c>
      <c s="71" r="B86"/>
      <c s="50" r="C86"/>
      <c t="s" s="71" r="D86">
        <v>1203</v>
      </c>
      <c t="s" s="71" r="E86">
        <v>1202</v>
      </c>
      <c t="s" s="71" r="F86">
        <v>1202</v>
      </c>
      <c t="str" s="69" r="G86">
        <f>MID(D86,10,2)</f>
        <v>SP</v>
      </c>
      <c t="str" s="71" r="H86">
        <f>MID(D86,12,3)</f>
        <v>001</v>
      </c>
      <c t="str" s="71" r="I86">
        <f>VLOOKUP(G86,NodeType!A$2:D$33,4,FALSE)</f>
        <v>Surface-Piercing Profiler</v>
      </c>
      <c t="str" s="51" r="J86">
        <f>H86</f>
        <v>001</v>
      </c>
      <c t="str" s="71" r="K86">
        <f>VLOOKUP(A86,Subsites!A$2:G$61,7,FALSE)</f>
        <v>Coastal Pioneer Inshore</v>
      </c>
      <c t="str" s="71" r="L86">
        <f>(I86 &amp; " ") &amp; J86</f>
        <v>Surface-Piercing Profiler 001</v>
      </c>
      <c t="str" s="71" r="M86">
        <f>(L86 &amp; " - ") &amp; K86</f>
        <v>Surface-Piercing Profiler 001 - Coastal Pioneer Inshore</v>
      </c>
      <c t="s" s="71" r="N86">
        <v>1104</v>
      </c>
      <c t="s" s="71" r="O86">
        <v>1096</v>
      </c>
      <c t="s" s="71" r="P86">
        <v>776</v>
      </c>
      <c s="71" r="Q86"/>
      <c s="52" r="R86"/>
      <c s="45" r="S86"/>
      <c s="45" r="T86"/>
      <c s="74" r="U86"/>
      <c s="71" r="V86"/>
      <c s="71" r="W86"/>
      <c s="71" r="X86"/>
      <c s="71" r="Y86"/>
      <c s="71" r="Z86"/>
      <c s="71" r="AA86"/>
      <c s="71" r="AB86"/>
      <c s="71" r="AC86"/>
      <c s="71" r="AD86"/>
    </row>
    <row customHeight="1" r="87" ht="12.0">
      <c t="s" s="71" r="A87">
        <v>972</v>
      </c>
      <c s="71" r="B87"/>
      <c s="50" r="C87">
        <v>1</v>
      </c>
      <c t="s" s="71" r="D87">
        <v>1204</v>
      </c>
      <c s="71" r="E87"/>
      <c t="s" s="71" r="F87">
        <v>1204</v>
      </c>
      <c t="str" s="69" r="G87">
        <f>MID(D87,10,2)</f>
        <v>WF</v>
      </c>
      <c t="str" s="71" r="H87">
        <f>MID(D87,12,3)</f>
        <v>001</v>
      </c>
      <c t="str" s="71" r="I87">
        <f>VLOOKUP(G87,NodeType!A$2:D$33,4,FALSE)</f>
        <v>Wire-Following Profiler</v>
      </c>
      <c s="51" r="J87"/>
      <c t="str" s="71" r="K87">
        <f>VLOOKUP(A87,Subsites!A$2:G$61,7,FALSE)</f>
        <v>Coastal Pioneer Offshore</v>
      </c>
      <c t="str" s="71" r="L87">
        <f>I87 &amp; IF(ISBLANK(J87),"",(" " &amp; J87))</f>
        <v>Wire-Following Profiler</v>
      </c>
      <c t="str" s="71" r="M87">
        <f>(L87 &amp; " - ") &amp; K87</f>
        <v>Wire-Following Profiler - Coastal Pioneer Offshore</v>
      </c>
      <c t="s" s="71" r="N87">
        <v>1169</v>
      </c>
      <c t="s" s="71" r="O87">
        <v>1096</v>
      </c>
      <c t="s" s="71" r="P87">
        <v>776</v>
      </c>
      <c s="71" r="Q87"/>
      <c t="s" s="52" r="R87">
        <v>1170</v>
      </c>
      <c s="45" r="S87">
        <v>41600</v>
      </c>
      <c s="45" r="T87">
        <v>41613</v>
      </c>
      <c t="s" s="74" r="U87">
        <v>1178</v>
      </c>
      <c t="s" s="71" r="V87">
        <v>1097</v>
      </c>
      <c s="71" r="W87"/>
      <c s="71" r="X87"/>
      <c s="71" r="Y87"/>
      <c s="71" r="Z87"/>
      <c s="71" r="AA87"/>
      <c s="71" r="AB87"/>
      <c s="71" r="AC87"/>
      <c s="71" r="AD87"/>
    </row>
    <row customHeight="1" r="88" ht="12.0">
      <c t="s" s="71" r="A88">
        <v>975</v>
      </c>
      <c t="s" s="71" r="B88">
        <v>43</v>
      </c>
      <c s="50" r="C88">
        <v>1</v>
      </c>
      <c t="s" s="71" r="D88">
        <v>1205</v>
      </c>
      <c s="71" r="E88"/>
      <c t="s" s="71" r="F88">
        <v>1205</v>
      </c>
      <c t="str" s="69" r="G88">
        <f>MID(D88,10,2)</f>
        <v>HM</v>
      </c>
      <c t="str" s="71" r="H88">
        <f>MID(D88,12,3)</f>
        <v>001</v>
      </c>
      <c t="str" s="71" r="I88">
        <f>VLOOKUP(G88,NodeType!A$2:D$33,4,FALSE)</f>
        <v>High Power Surface Mooring</v>
      </c>
      <c s="51" r="J88"/>
      <c t="str" s="71" r="K88">
        <f>VLOOKUP(A88,Subsites!A$2:G$61,7,FALSE)</f>
        <v>Coastal Pioneer Offshore</v>
      </c>
      <c t="str" s="71" r="L88">
        <f>I88 &amp; IF(ISBLANK(J88),"",(" " &amp; J88))</f>
        <v>High Power Surface Mooring</v>
      </c>
      <c t="str" s="71" r="M88">
        <f>(L88 &amp; " - ") &amp; K88</f>
        <v>High Power Surface Mooring - Coastal Pioneer Offshore</v>
      </c>
      <c t="s" s="71" r="N88">
        <v>1118</v>
      </c>
      <c t="s" s="71" r="O88">
        <v>1119</v>
      </c>
      <c t="s" s="71" r="P88">
        <v>776</v>
      </c>
      <c s="71" r="Q88"/>
      <c s="52" r="R88"/>
      <c s="45" r="S88"/>
      <c s="45" r="T88"/>
      <c s="74" r="U88"/>
      <c s="71" r="V88"/>
      <c s="71" r="W88"/>
      <c s="71" r="X88"/>
      <c s="71" r="Y88"/>
      <c s="71" r="Z88"/>
      <c s="71" r="AA88"/>
      <c s="71" r="AB88"/>
      <c s="71" r="AC88"/>
      <c s="71" r="AD88"/>
    </row>
    <row customHeight="1" r="89" ht="12.0">
      <c t="s" s="71" r="A89">
        <v>975</v>
      </c>
      <c s="71" r="B89"/>
      <c s="50" r="C89"/>
      <c t="s" s="71" r="D89">
        <v>1206</v>
      </c>
      <c t="s" s="71" r="E89">
        <v>1205</v>
      </c>
      <c t="s" s="71" r="F89">
        <v>1205</v>
      </c>
      <c t="str" s="69" r="G89">
        <f>MID(D89,10,2)</f>
        <v>MF</v>
      </c>
      <c t="str" s="71" r="H89">
        <f>MID(D89,12,3)</f>
        <v>004</v>
      </c>
      <c t="str" s="71" r="I89">
        <f>VLOOKUP(G89,NodeType!A$2:D$33,4,FALSE)</f>
        <v>Multi-Function Node</v>
      </c>
      <c t="str" s="51" r="J89">
        <f>H89</f>
        <v>004</v>
      </c>
      <c t="str" s="71" r="K89">
        <f>VLOOKUP(A89,Subsites!A$2:G$61,7,FALSE)</f>
        <v>Coastal Pioneer Offshore</v>
      </c>
      <c t="str" s="71" r="L89">
        <f>(I89 &amp; " ") &amp; J89</f>
        <v>Multi-Function Node 004</v>
      </c>
      <c t="str" s="71" r="M89">
        <f>(L89 &amp; " - ") &amp; K89</f>
        <v>Multi-Function Node 004 - Coastal Pioneer Offshore</v>
      </c>
      <c t="s" s="71" r="N89">
        <v>1118</v>
      </c>
      <c t="s" s="71" r="O89">
        <v>1119</v>
      </c>
      <c t="s" s="71" r="P89">
        <v>776</v>
      </c>
      <c s="71" r="Q89"/>
      <c s="52" r="R89"/>
      <c s="45" r="S89"/>
      <c s="45" r="T89"/>
      <c s="74" r="U89"/>
      <c s="71" r="V89"/>
      <c s="71" r="W89"/>
      <c s="71" r="X89"/>
      <c s="71" r="Y89"/>
      <c s="71" r="Z89"/>
      <c s="71" r="AA89"/>
      <c s="71" r="AB89"/>
      <c s="71" r="AC89"/>
      <c s="71" r="AD89"/>
    </row>
    <row customHeight="1" r="90" ht="12.0">
      <c t="s" s="71" r="A90">
        <v>975</v>
      </c>
      <c s="71" r="B90"/>
      <c s="50" r="C90"/>
      <c t="s" s="71" r="D90">
        <v>1207</v>
      </c>
      <c t="s" s="71" r="E90">
        <v>1205</v>
      </c>
      <c t="s" s="71" r="F90">
        <v>1205</v>
      </c>
      <c t="str" s="69" r="G90">
        <f>MID(D90,10,2)</f>
        <v>MF</v>
      </c>
      <c t="str" s="71" r="H90">
        <f>MID(D90,12,3)</f>
        <v>005</v>
      </c>
      <c t="str" s="71" r="I90">
        <f>VLOOKUP(G90,NodeType!A$2:D$33,4,FALSE)</f>
        <v>Multi-Function Node</v>
      </c>
      <c t="str" s="51" r="J90">
        <f>H90</f>
        <v>005</v>
      </c>
      <c t="str" s="71" r="K90">
        <f>VLOOKUP(A90,Subsites!A$2:G$61,7,FALSE)</f>
        <v>Coastal Pioneer Offshore</v>
      </c>
      <c t="str" s="71" r="L90">
        <f>(I90 &amp; " ") &amp; J90</f>
        <v>Multi-Function Node 005</v>
      </c>
      <c t="str" s="71" r="M90">
        <f>(L90 &amp; " - ") &amp; K90</f>
        <v>Multi-Function Node 005 - Coastal Pioneer Offshore</v>
      </c>
      <c t="s" s="71" r="N90">
        <v>1118</v>
      </c>
      <c t="s" s="71" r="O90">
        <v>1119</v>
      </c>
      <c t="s" s="71" r="P90">
        <v>776</v>
      </c>
      <c s="71" r="Q90"/>
      <c s="52" r="R90"/>
      <c s="45" r="S90"/>
      <c s="45" r="T90"/>
      <c s="74" r="U90"/>
      <c s="71" r="V90"/>
      <c s="71" r="W90"/>
      <c s="71" r="X90"/>
      <c s="71" r="Y90"/>
      <c s="71" r="Z90"/>
      <c s="71" r="AA90"/>
      <c s="71" r="AB90"/>
      <c s="71" r="AC90"/>
      <c s="71" r="AD90"/>
    </row>
    <row customHeight="1" r="91" ht="12.0">
      <c t="s" s="71" r="A91">
        <v>975</v>
      </c>
      <c t="s" s="71" r="B91">
        <v>43</v>
      </c>
      <c s="50" r="C91"/>
      <c t="s" s="71" r="D91">
        <v>1208</v>
      </c>
      <c t="s" s="71" r="E91">
        <v>1205</v>
      </c>
      <c t="s" s="71" r="F91">
        <v>1205</v>
      </c>
      <c t="str" s="69" r="G91">
        <f>MID(D91,10,2)</f>
        <v>AD</v>
      </c>
      <c t="str" s="71" r="H91">
        <f>MID(D91,12,3)</f>
        <v>001</v>
      </c>
      <c t="str" s="71" r="I91">
        <f>VLOOKUP(G91,NodeType!A$2:D$33,4,FALSE)</f>
        <v>AUV Dock</v>
      </c>
      <c t="str" s="51" r="J91">
        <f>H91</f>
        <v>001</v>
      </c>
      <c t="str" s="71" r="K91">
        <f>VLOOKUP(A91,Subsites!A$2:G$61,7,FALSE)</f>
        <v>Coastal Pioneer Offshore</v>
      </c>
      <c t="str" s="71" r="L91">
        <f>(I91 &amp; " ") &amp; J91</f>
        <v>AUV Dock 001</v>
      </c>
      <c t="str" s="71" r="M91">
        <f>(L91 &amp; " - ") &amp; K91</f>
        <v>AUV Dock 001 - Coastal Pioneer Offshore</v>
      </c>
      <c t="s" s="71" r="N91">
        <v>1118</v>
      </c>
      <c t="s" s="71" r="O91">
        <v>1119</v>
      </c>
      <c t="s" s="71" r="P91">
        <v>776</v>
      </c>
      <c s="71" r="Q91"/>
      <c s="52" r="R91"/>
      <c s="45" r="S91"/>
      <c s="45" r="T91"/>
      <c s="74" r="U91"/>
      <c s="71" r="V91"/>
      <c s="71" r="W91"/>
      <c s="71" r="X91"/>
      <c s="71" r="Y91"/>
      <c s="71" r="Z91"/>
      <c s="71" r="AA91"/>
      <c s="71" r="AB91"/>
      <c s="71" r="AC91"/>
      <c s="71" r="AD91"/>
    </row>
    <row customHeight="1" r="92" ht="12.0">
      <c t="s" s="71" r="A92">
        <v>975</v>
      </c>
      <c s="71" r="B92"/>
      <c s="50" r="C92"/>
      <c t="s" s="71" r="D92">
        <v>1209</v>
      </c>
      <c t="s" s="71" r="E92">
        <v>1205</v>
      </c>
      <c t="s" s="71" r="F92">
        <v>1205</v>
      </c>
      <c t="str" s="69" r="G92">
        <f>MID(D92,10,2)</f>
        <v>RI</v>
      </c>
      <c t="str" s="71" r="H92">
        <f>MID(D92,12,3)</f>
        <v>002</v>
      </c>
      <c t="str" s="71" r="I92">
        <f>VLOOKUP(G92,NodeType!A$2:D$33,4,FALSE)</f>
        <v>Mooring Riser</v>
      </c>
      <c t="str" s="51" r="J92">
        <f>H92</f>
        <v>002</v>
      </c>
      <c t="str" s="71" r="K92">
        <f>VLOOKUP(A92,Subsites!A$2:G$61,7,FALSE)</f>
        <v>Coastal Pioneer Offshore</v>
      </c>
      <c t="str" s="71" r="L92">
        <f>(I92 &amp; " ") &amp; J92</f>
        <v>Mooring Riser 002</v>
      </c>
      <c t="str" s="71" r="M92">
        <f>(L92 &amp; " - ") &amp; K92</f>
        <v>Mooring Riser 002 - Coastal Pioneer Offshore</v>
      </c>
      <c t="s" s="71" r="N92">
        <v>1118</v>
      </c>
      <c t="s" s="71" r="O92">
        <v>1119</v>
      </c>
      <c t="s" s="71" r="P92">
        <v>776</v>
      </c>
      <c s="71" r="Q92"/>
      <c s="52" r="R92"/>
      <c s="45" r="S92"/>
      <c s="45" r="T92"/>
      <c s="74" r="U92"/>
      <c s="71" r="V92"/>
      <c s="71" r="W92"/>
      <c s="71" r="X92"/>
      <c s="71" r="Y92"/>
      <c s="71" r="Z92"/>
      <c s="71" r="AA92"/>
      <c s="71" r="AB92"/>
      <c s="71" r="AC92"/>
      <c s="71" r="AD92"/>
    </row>
    <row customHeight="1" r="93" ht="12.0">
      <c t="s" s="71" r="A93">
        <v>975</v>
      </c>
      <c s="71" r="B93"/>
      <c s="50" r="C93"/>
      <c t="s" s="71" r="D93">
        <v>1210</v>
      </c>
      <c t="s" s="71" r="E93">
        <v>1205</v>
      </c>
      <c t="s" s="71" r="F93">
        <v>1205</v>
      </c>
      <c t="str" s="69" r="G93">
        <f>MID(D93,10,2)</f>
        <v>RI</v>
      </c>
      <c t="str" s="71" r="H93">
        <f>MID(D93,12,3)</f>
        <v>003</v>
      </c>
      <c t="str" s="71" r="I93">
        <f>VLOOKUP(G93,NodeType!A$2:D$33,4,FALSE)</f>
        <v>Mooring Riser</v>
      </c>
      <c t="str" s="51" r="J93">
        <f>H93</f>
        <v>003</v>
      </c>
      <c t="str" s="71" r="K93">
        <f>VLOOKUP(A93,Subsites!A$2:G$61,7,FALSE)</f>
        <v>Coastal Pioneer Offshore</v>
      </c>
      <c t="str" s="71" r="L93">
        <f>(I93 &amp; " ") &amp; J93</f>
        <v>Mooring Riser 003</v>
      </c>
      <c t="str" s="71" r="M93">
        <f>(L93 &amp; " - ") &amp; K93</f>
        <v>Mooring Riser 003 - Coastal Pioneer Offshore</v>
      </c>
      <c t="s" s="71" r="N93">
        <v>1118</v>
      </c>
      <c t="s" s="71" r="O93">
        <v>1119</v>
      </c>
      <c t="s" s="71" r="P93">
        <v>776</v>
      </c>
      <c s="71" r="Q93"/>
      <c s="52" r="R93"/>
      <c s="45" r="S93"/>
      <c s="45" r="T93"/>
      <c s="74" r="U93"/>
      <c s="71" r="V93"/>
      <c s="71" r="W93"/>
      <c s="71" r="X93"/>
      <c s="71" r="Y93"/>
      <c s="71" r="Z93"/>
      <c s="71" r="AA93"/>
      <c s="71" r="AB93"/>
      <c s="71" r="AC93"/>
      <c s="71" r="AD93"/>
    </row>
    <row customHeight="1" r="94" ht="12.0">
      <c t="s" s="71" r="A94">
        <v>975</v>
      </c>
      <c s="71" r="B94"/>
      <c s="50" r="C94"/>
      <c t="s" s="71" r="D94">
        <v>1211</v>
      </c>
      <c t="s" s="71" r="E94">
        <v>1205</v>
      </c>
      <c t="s" s="71" r="F94">
        <v>1205</v>
      </c>
      <c t="str" s="69" r="G94">
        <f>MID(D94,10,2)</f>
        <v>SB</v>
      </c>
      <c t="str" s="71" r="H94">
        <f>MID(D94,12,3)</f>
        <v>001</v>
      </c>
      <c t="str" s="71" r="I94">
        <f>VLOOKUP(G94,NodeType!A$2:D$33,4,FALSE)</f>
        <v>Surface Buoy</v>
      </c>
      <c t="str" s="51" r="J94">
        <f>H94</f>
        <v>001</v>
      </c>
      <c t="str" s="71" r="K94">
        <f>VLOOKUP(A94,Subsites!A$2:G$61,7,FALSE)</f>
        <v>Coastal Pioneer Offshore</v>
      </c>
      <c t="str" s="71" r="L94">
        <f>(I94 &amp; " ") &amp; J94</f>
        <v>Surface Buoy 001</v>
      </c>
      <c t="str" s="71" r="M94">
        <f>(L94 &amp; " - ") &amp; K94</f>
        <v>Surface Buoy 001 - Coastal Pioneer Offshore</v>
      </c>
      <c t="s" s="71" r="N94">
        <v>1118</v>
      </c>
      <c t="s" s="71" r="O94">
        <v>1119</v>
      </c>
      <c t="s" s="71" r="P94">
        <v>776</v>
      </c>
      <c s="71" r="Q94"/>
      <c s="52" r="R94"/>
      <c s="45" r="S94"/>
      <c s="45" r="T94"/>
      <c s="74" r="U94"/>
      <c s="71" r="V94"/>
      <c s="71" r="W94"/>
      <c s="71" r="X94"/>
      <c s="71" r="Y94"/>
      <c s="71" r="Z94"/>
      <c s="71" r="AA94"/>
      <c s="71" r="AB94"/>
      <c s="71" r="AC94"/>
      <c s="71" r="AD94"/>
    </row>
    <row customHeight="1" r="95" ht="12.0">
      <c t="s" s="71" r="A95">
        <v>977</v>
      </c>
      <c s="71" r="B95"/>
      <c s="50" r="C95">
        <v>1</v>
      </c>
      <c t="s" s="71" r="D95">
        <v>1212</v>
      </c>
      <c s="71" r="E95"/>
      <c t="s" s="71" r="F95">
        <v>1212</v>
      </c>
      <c t="str" s="69" r="G95">
        <f>MID(D95,10,2)</f>
        <v>AV</v>
      </c>
      <c t="str" s="71" r="H95">
        <f>MID(D95,12,3)</f>
        <v>001</v>
      </c>
      <c t="str" s="71" r="I95">
        <f>VLOOKUP(G95,NodeType!A$2:D$33,4,FALSE)</f>
        <v>AUV</v>
      </c>
      <c t="str" s="51" r="J95">
        <f>H95</f>
        <v>001</v>
      </c>
      <c t="str" s="71" r="K95">
        <f>VLOOKUP(A95,Subsites!A$2:G$61,7,FALSE)</f>
        <v>Coastal Pioneer Mobile Assets</v>
      </c>
      <c t="str" s="71" r="L95">
        <f>I95 &amp; IF(ISBLANK(J95),"",(" " &amp; J95))</f>
        <v>AUV 001</v>
      </c>
      <c t="str" s="71" r="M95">
        <f>(L95 &amp; " - ") &amp; K95</f>
        <v>AUV 001 - Coastal Pioneer Mobile Assets</v>
      </c>
      <c t="s" s="71" r="N95">
        <v>1213</v>
      </c>
      <c t="s" s="71" r="O95">
        <v>1214</v>
      </c>
      <c t="s" s="71" r="P95">
        <v>776</v>
      </c>
      <c s="71" r="Q95"/>
      <c s="52" r="R95"/>
      <c s="45" r="S95"/>
      <c s="45" r="T95"/>
      <c s="74" r="U95"/>
      <c s="71" r="V95"/>
      <c s="71" r="W95"/>
      <c s="71" r="X95"/>
      <c s="71" r="Y95"/>
      <c s="71" r="Z95"/>
      <c s="71" r="AA95"/>
      <c s="71" r="AB95"/>
      <c s="71" r="AC95"/>
      <c s="71" r="AD95"/>
    </row>
    <row customHeight="1" r="96" ht="12.0">
      <c t="s" s="71" r="A96">
        <v>977</v>
      </c>
      <c s="71" r="B96"/>
      <c s="50" r="C96">
        <v>1</v>
      </c>
      <c t="s" s="71" r="D96">
        <v>1215</v>
      </c>
      <c s="71" r="E96"/>
      <c t="s" s="71" r="F96">
        <v>1215</v>
      </c>
      <c t="str" s="69" r="G96">
        <f>MID(D96,10,2)</f>
        <v>AV</v>
      </c>
      <c t="str" s="71" r="H96">
        <f>MID(D96,12,3)</f>
        <v>002</v>
      </c>
      <c t="str" s="71" r="I96">
        <f>VLOOKUP(G96,NodeType!A$2:D$33,4,FALSE)</f>
        <v>AUV</v>
      </c>
      <c t="str" s="51" r="J96">
        <f>H96</f>
        <v>002</v>
      </c>
      <c t="str" s="71" r="K96">
        <f>VLOOKUP(A96,Subsites!A$2:G$61,7,FALSE)</f>
        <v>Coastal Pioneer Mobile Assets</v>
      </c>
      <c t="str" s="71" r="L96">
        <f>I96 &amp; IF(ISBLANK(J96),"",(" " &amp; J96))</f>
        <v>AUV 002</v>
      </c>
      <c t="str" s="71" r="M96">
        <f>(L96 &amp; " - ") &amp; K96</f>
        <v>AUV 002 - Coastal Pioneer Mobile Assets</v>
      </c>
      <c t="s" s="71" r="N96">
        <v>1213</v>
      </c>
      <c t="s" s="71" r="O96">
        <v>1214</v>
      </c>
      <c t="s" s="71" r="P96">
        <v>776</v>
      </c>
      <c s="71" r="Q96"/>
      <c s="52" r="R96"/>
      <c s="45" r="S96"/>
      <c s="45" r="T96"/>
      <c s="74" r="U96"/>
      <c s="71" r="V96"/>
      <c s="71" r="W96"/>
      <c s="71" r="X96"/>
      <c s="71" r="Y96"/>
      <c s="71" r="Z96"/>
      <c s="71" r="AA96"/>
      <c s="71" r="AB96"/>
      <c s="71" r="AC96"/>
      <c s="71" r="AD96"/>
    </row>
    <row customHeight="1" r="97" ht="12.0">
      <c t="s" s="71" r="A97">
        <v>977</v>
      </c>
      <c s="71" r="B97"/>
      <c s="50" r="C97">
        <v>1</v>
      </c>
      <c t="s" s="71" r="D97">
        <v>1216</v>
      </c>
      <c s="71" r="E97"/>
      <c t="s" s="71" r="F97">
        <v>1216</v>
      </c>
      <c t="str" s="69" r="G97">
        <f>MID(D97,10,2)</f>
        <v>AV</v>
      </c>
      <c t="str" s="71" r="H97">
        <f>MID(D97,12,3)</f>
        <v>003</v>
      </c>
      <c t="str" s="71" r="I97">
        <f>VLOOKUP(G97,NodeType!A$2:D$33,4,FALSE)</f>
        <v>AUV</v>
      </c>
      <c t="str" s="51" r="J97">
        <f>H97</f>
        <v>003</v>
      </c>
      <c t="str" s="71" r="K97">
        <f>VLOOKUP(A97,Subsites!A$2:G$61,7,FALSE)</f>
        <v>Coastal Pioneer Mobile Assets</v>
      </c>
      <c t="str" s="71" r="L97">
        <f>I97 &amp; IF(ISBLANK(J97),"",(" " &amp; J97))</f>
        <v>AUV 003</v>
      </c>
      <c t="str" s="71" r="M97">
        <f>(L97 &amp; " - ") &amp; K97</f>
        <v>AUV 003 - Coastal Pioneer Mobile Assets</v>
      </c>
      <c t="s" s="71" r="N97">
        <v>1213</v>
      </c>
      <c t="s" s="71" r="O97">
        <v>1214</v>
      </c>
      <c t="s" s="71" r="P97">
        <v>776</v>
      </c>
      <c s="71" r="Q97"/>
      <c s="52" r="R97"/>
      <c s="45" r="S97"/>
      <c s="45" r="T97"/>
      <c s="74" r="U97"/>
      <c s="71" r="V97"/>
      <c s="71" r="W97"/>
      <c s="71" r="X97"/>
      <c s="71" r="Y97"/>
      <c s="71" r="Z97"/>
      <c s="71" r="AA97"/>
      <c s="71" r="AB97"/>
      <c s="71" r="AC97"/>
      <c s="71" r="AD97"/>
    </row>
    <row customHeight="1" r="98" ht="12.0">
      <c t="s" s="71" r="A98">
        <v>977</v>
      </c>
      <c s="71" r="B98"/>
      <c s="50" r="C98">
        <v>1</v>
      </c>
      <c t="s" s="71" r="D98">
        <v>1217</v>
      </c>
      <c s="71" r="E98"/>
      <c t="s" s="71" r="F98">
        <v>1217</v>
      </c>
      <c t="str" s="69" r="G98">
        <f>MID(D98,10,2)</f>
        <v>GL</v>
      </c>
      <c t="str" s="71" r="H98">
        <f>MID(D98,12,3)</f>
        <v>001</v>
      </c>
      <c t="str" s="71" r="I98">
        <f>VLOOKUP(G98,NodeType!A$2:D$33,4,FALSE)</f>
        <v>Glider</v>
      </c>
      <c t="str" s="51" r="J98">
        <f>H98</f>
        <v>001</v>
      </c>
      <c t="str" s="71" r="K98">
        <f>VLOOKUP(A98,Subsites!A$2:G$61,7,FALSE)</f>
        <v>Coastal Pioneer Mobile Assets</v>
      </c>
      <c t="str" s="71" r="L98">
        <f>I98 &amp; IF(ISBLANK(J98),"",(" " &amp; J98))</f>
        <v>Glider 001</v>
      </c>
      <c t="str" s="71" r="M98">
        <f>(L98 &amp; " - ") &amp; K98</f>
        <v>Glider 001 - Coastal Pioneer Mobile Assets</v>
      </c>
      <c t="s" s="71" r="N98">
        <v>1143</v>
      </c>
      <c t="s" s="71" r="O98">
        <v>1144</v>
      </c>
      <c t="s" s="71" r="P98">
        <v>776</v>
      </c>
      <c s="71" r="Q98"/>
      <c s="52" r="R98"/>
      <c s="45" r="S98">
        <v>41600</v>
      </c>
      <c s="45" r="T98">
        <v>41613</v>
      </c>
      <c t="s" s="74" r="U98">
        <v>1178</v>
      </c>
      <c t="s" s="71" r="V98">
        <v>1097</v>
      </c>
      <c s="71" r="W98"/>
      <c s="71" r="X98"/>
      <c s="71" r="Y98"/>
      <c s="71" r="Z98"/>
      <c s="71" r="AA98"/>
      <c s="71" r="AB98"/>
      <c s="71" r="AC98"/>
      <c s="71" r="AD98"/>
    </row>
    <row customHeight="1" r="99" ht="12.0">
      <c t="s" s="71" r="A99">
        <v>977</v>
      </c>
      <c s="71" r="B99"/>
      <c s="50" r="C99">
        <v>1</v>
      </c>
      <c t="s" s="71" r="D99">
        <v>1218</v>
      </c>
      <c s="71" r="E99"/>
      <c t="s" s="71" r="F99">
        <v>1218</v>
      </c>
      <c t="str" s="69" r="G99">
        <f>MID(D99,10,2)</f>
        <v>GL</v>
      </c>
      <c t="str" s="71" r="H99">
        <f>MID(D99,12,3)</f>
        <v>002</v>
      </c>
      <c t="str" s="71" r="I99">
        <f>VLOOKUP(G99,NodeType!A$2:D$33,4,FALSE)</f>
        <v>Glider</v>
      </c>
      <c t="str" s="51" r="J99">
        <f>H99</f>
        <v>002</v>
      </c>
      <c t="str" s="71" r="K99">
        <f>VLOOKUP(A99,Subsites!A$2:G$61,7,FALSE)</f>
        <v>Coastal Pioneer Mobile Assets</v>
      </c>
      <c t="str" s="71" r="L99">
        <f>I99 &amp; IF(ISBLANK(J99),"",(" " &amp; J99))</f>
        <v>Glider 002</v>
      </c>
      <c t="str" s="71" r="M99">
        <f>(L99 &amp; " - ") &amp; K99</f>
        <v>Glider 002 - Coastal Pioneer Mobile Assets</v>
      </c>
      <c t="s" s="71" r="N99">
        <v>1143</v>
      </c>
      <c t="s" s="71" r="O99">
        <v>1144</v>
      </c>
      <c t="s" s="71" r="P99">
        <v>776</v>
      </c>
      <c s="71" r="Q99"/>
      <c s="52" r="R99"/>
      <c s="45" r="S99">
        <v>41600</v>
      </c>
      <c s="45" r="T99">
        <v>41613</v>
      </c>
      <c t="s" s="74" r="U99">
        <v>1178</v>
      </c>
      <c t="s" s="71" r="V99">
        <v>1097</v>
      </c>
      <c s="71" r="W99"/>
      <c s="71" r="X99"/>
      <c s="71" r="Y99"/>
      <c s="71" r="Z99"/>
      <c s="71" r="AA99"/>
      <c s="71" r="AB99"/>
      <c s="71" r="AC99"/>
      <c s="71" r="AD99"/>
    </row>
    <row customHeight="1" r="100" ht="12.0">
      <c t="s" s="71" r="A100">
        <v>977</v>
      </c>
      <c s="71" r="B100"/>
      <c s="50" r="C100">
        <v>1</v>
      </c>
      <c t="s" s="71" r="D100">
        <v>1219</v>
      </c>
      <c s="71" r="E100"/>
      <c t="s" s="71" r="F100">
        <v>1219</v>
      </c>
      <c t="str" s="69" r="G100">
        <f>MID(D100,10,2)</f>
        <v>GL</v>
      </c>
      <c t="str" s="71" r="H100">
        <f>MID(D100,12,3)</f>
        <v>003</v>
      </c>
      <c t="str" s="71" r="I100">
        <f>VLOOKUP(G100,NodeType!A$2:D$33,4,FALSE)</f>
        <v>Glider</v>
      </c>
      <c t="str" s="51" r="J100">
        <f>H100</f>
        <v>003</v>
      </c>
      <c t="str" s="71" r="K100">
        <f>VLOOKUP(A100,Subsites!A$2:G$61,7,FALSE)</f>
        <v>Coastal Pioneer Mobile Assets</v>
      </c>
      <c t="str" s="71" r="L100">
        <f>I100 &amp; IF(ISBLANK(J100),"",(" " &amp; J100))</f>
        <v>Glider 003</v>
      </c>
      <c t="str" s="71" r="M100">
        <f>(L100 &amp; " - ") &amp; K100</f>
        <v>Glider 003 - Coastal Pioneer Mobile Assets</v>
      </c>
      <c t="s" s="71" r="N100">
        <v>1143</v>
      </c>
      <c t="s" s="71" r="O100">
        <v>1144</v>
      </c>
      <c t="s" s="71" r="P100">
        <v>776</v>
      </c>
      <c s="71" r="Q100"/>
      <c s="52" r="R100"/>
      <c s="45" r="S100">
        <v>41600</v>
      </c>
      <c s="45" r="T100">
        <v>41613</v>
      </c>
      <c t="s" s="74" r="U100">
        <v>1178</v>
      </c>
      <c t="s" s="71" r="V100">
        <v>1097</v>
      </c>
      <c s="71" r="W100"/>
      <c s="71" r="X100"/>
      <c s="71" r="Y100"/>
      <c s="71" r="Z100"/>
      <c s="71" r="AA100"/>
      <c s="71" r="AB100"/>
      <c s="71" r="AC100"/>
      <c s="71" r="AD100"/>
    </row>
    <row customHeight="1" r="101" ht="12.0">
      <c t="s" s="71" r="A101">
        <v>977</v>
      </c>
      <c s="71" r="B101"/>
      <c s="50" r="C101">
        <v>1</v>
      </c>
      <c t="s" s="71" r="D101">
        <v>1220</v>
      </c>
      <c s="71" r="E101"/>
      <c t="s" s="71" r="F101">
        <v>1220</v>
      </c>
      <c t="str" s="69" r="G101">
        <f>MID(D101,10,2)</f>
        <v>GL</v>
      </c>
      <c t="str" s="71" r="H101">
        <f>MID(D101,12,3)</f>
        <v>004</v>
      </c>
      <c t="str" s="71" r="I101">
        <f>VLOOKUP(G101,NodeType!A$2:D$33,4,FALSE)</f>
        <v>Glider</v>
      </c>
      <c t="str" s="51" r="J101">
        <f>H101</f>
        <v>004</v>
      </c>
      <c t="str" s="71" r="K101">
        <f>VLOOKUP(A101,Subsites!A$2:G$61,7,FALSE)</f>
        <v>Coastal Pioneer Mobile Assets</v>
      </c>
      <c t="str" s="71" r="L101">
        <f>I101 &amp; IF(ISBLANK(J101),"",(" " &amp; J101))</f>
        <v>Glider 004</v>
      </c>
      <c t="str" s="71" r="M101">
        <f>(L101 &amp; " - ") &amp; K101</f>
        <v>Glider 004 - Coastal Pioneer Mobile Assets</v>
      </c>
      <c t="s" s="71" r="N101">
        <v>1143</v>
      </c>
      <c t="s" s="71" r="O101">
        <v>1144</v>
      </c>
      <c t="s" s="71" r="P101">
        <v>776</v>
      </c>
      <c s="71" r="Q101"/>
      <c s="52" r="R101"/>
      <c s="45" r="S101">
        <v>41600</v>
      </c>
      <c s="45" r="T101">
        <v>41613</v>
      </c>
      <c t="s" s="74" r="U101">
        <v>1178</v>
      </c>
      <c t="s" s="71" r="V101">
        <v>1097</v>
      </c>
      <c s="71" r="W101"/>
      <c s="71" r="X101"/>
      <c s="71" r="Y101"/>
      <c s="71" r="Z101"/>
      <c s="71" r="AA101"/>
      <c s="71" r="AB101"/>
      <c s="71" r="AC101"/>
      <c s="71" r="AD101"/>
    </row>
    <row customHeight="1" r="102" ht="12.0">
      <c t="s" s="71" r="A102">
        <v>977</v>
      </c>
      <c s="71" r="B102"/>
      <c s="50" r="C102">
        <v>1</v>
      </c>
      <c t="s" s="71" r="D102">
        <v>1221</v>
      </c>
      <c s="71" r="E102"/>
      <c t="s" s="71" r="F102">
        <v>1221</v>
      </c>
      <c t="str" s="69" r="G102">
        <f>MID(D102,10,2)</f>
        <v>GL</v>
      </c>
      <c t="str" s="71" r="H102">
        <f>MID(D102,12,3)</f>
        <v>005</v>
      </c>
      <c t="str" s="71" r="I102">
        <f>VLOOKUP(G102,NodeType!A$2:D$33,4,FALSE)</f>
        <v>Glider</v>
      </c>
      <c t="str" s="51" r="J102">
        <f>H102</f>
        <v>005</v>
      </c>
      <c t="str" s="71" r="K102">
        <f>VLOOKUP(A102,Subsites!A$2:G$61,7,FALSE)</f>
        <v>Coastal Pioneer Mobile Assets</v>
      </c>
      <c t="str" s="71" r="L102">
        <f>I102 &amp; IF(ISBLANK(J102),"",(" " &amp; J102))</f>
        <v>Glider 005</v>
      </c>
      <c t="str" s="71" r="M102">
        <f>(L102 &amp; " - ") &amp; K102</f>
        <v>Glider 005 - Coastal Pioneer Mobile Assets</v>
      </c>
      <c t="s" s="71" r="N102">
        <v>1143</v>
      </c>
      <c t="s" s="71" r="O102">
        <v>1144</v>
      </c>
      <c t="s" s="71" r="P102">
        <v>776</v>
      </c>
      <c s="71" r="Q102"/>
      <c s="52" r="R102"/>
      <c s="45" r="S102">
        <v>41600</v>
      </c>
      <c s="45" r="T102">
        <v>41613</v>
      </c>
      <c t="s" s="74" r="U102">
        <v>1178</v>
      </c>
      <c t="s" s="71" r="V102">
        <v>1097</v>
      </c>
      <c s="71" r="W102"/>
      <c s="71" r="X102"/>
      <c s="71" r="Y102"/>
      <c s="71" r="Z102"/>
      <c s="71" r="AA102"/>
      <c s="71" r="AB102"/>
      <c s="71" r="AC102"/>
      <c s="71" r="AD102"/>
    </row>
    <row customHeight="1" r="103" ht="12.0">
      <c t="s" s="71" r="A103">
        <v>977</v>
      </c>
      <c s="71" r="B103"/>
      <c s="50" r="C103">
        <v>1</v>
      </c>
      <c t="s" s="71" r="D103">
        <v>1222</v>
      </c>
      <c s="71" r="E103"/>
      <c t="s" s="71" r="F103">
        <v>1222</v>
      </c>
      <c t="str" s="69" r="G103">
        <f>MID(D103,10,2)</f>
        <v>GL</v>
      </c>
      <c t="str" s="71" r="H103">
        <f>MID(D103,12,3)</f>
        <v>006</v>
      </c>
      <c t="str" s="71" r="I103">
        <f>VLOOKUP(G103,NodeType!A$2:D$33,4,FALSE)</f>
        <v>Glider</v>
      </c>
      <c t="str" s="51" r="J103">
        <f>H103</f>
        <v>006</v>
      </c>
      <c t="str" s="71" r="K103">
        <f>VLOOKUP(A103,Subsites!A$2:G$61,7,FALSE)</f>
        <v>Coastal Pioneer Mobile Assets</v>
      </c>
      <c t="str" s="71" r="L103">
        <f>I103 &amp; IF(ISBLANK(J103),"",(" " &amp; J103))</f>
        <v>Glider 006</v>
      </c>
      <c t="str" s="71" r="M103">
        <f>(L103 &amp; " - ") &amp; K103</f>
        <v>Glider 006 - Coastal Pioneer Mobile Assets</v>
      </c>
      <c t="s" s="71" r="N103">
        <v>1143</v>
      </c>
      <c t="s" s="71" r="O103">
        <v>1144</v>
      </c>
      <c t="s" s="71" r="P103">
        <v>776</v>
      </c>
      <c s="71" r="Q103"/>
      <c s="52" r="R103"/>
      <c s="45" r="S103">
        <v>41600</v>
      </c>
      <c s="45" r="T103">
        <v>41613</v>
      </c>
      <c t="s" s="74" r="U103">
        <v>1178</v>
      </c>
      <c t="s" s="71" r="V103">
        <v>1097</v>
      </c>
      <c s="71" r="W103"/>
      <c s="71" r="X103"/>
      <c s="71" r="Y103"/>
      <c s="71" r="Z103"/>
      <c s="71" r="AA103"/>
      <c s="71" r="AB103"/>
      <c s="71" r="AC103"/>
      <c s="71" r="AD103"/>
    </row>
    <row customHeight="1" r="104" ht="12.0">
      <c t="s" s="71" r="A104">
        <v>979</v>
      </c>
      <c t="s" s="71" r="B104">
        <v>43</v>
      </c>
      <c s="50" r="C104">
        <v>1</v>
      </c>
      <c t="s" s="71" r="D104">
        <v>1223</v>
      </c>
      <c s="71" r="E104"/>
      <c t="s" s="71" r="F104">
        <v>1223</v>
      </c>
      <c t="str" s="69" r="G104">
        <f>MID(D104,10,2)</f>
        <v>SM</v>
      </c>
      <c t="str" s="71" r="H104">
        <f>MID(D104,12,3)</f>
        <v>001</v>
      </c>
      <c t="str" s="71" r="I104">
        <f>VLOOKUP(G104,NodeType!A$2:D$33,4,FALSE)</f>
        <v>Standard Power Surface Mooring</v>
      </c>
      <c s="51" r="J104"/>
      <c t="str" s="71" r="K104">
        <f>VLOOKUP(A104,Subsites!A$2:G$61,7,FALSE)</f>
        <v>Global Argentine Basin Apex</v>
      </c>
      <c t="str" s="71" r="L104">
        <f>I104 &amp; IF(ISBLANK(J104),"",(" " &amp; J104))</f>
        <v>Standard Power Surface Mooring</v>
      </c>
      <c t="str" s="71" r="M104">
        <f>(L104 &amp; " - ") &amp; K104</f>
        <v>Standard Power Surface Mooring - Global Argentine Basin Apex</v>
      </c>
      <c t="s" s="71" r="N104">
        <v>1118</v>
      </c>
      <c t="s" s="71" r="O104">
        <v>1119</v>
      </c>
      <c t="s" s="71" r="P104">
        <v>776</v>
      </c>
      <c s="71" r="Q104"/>
      <c s="52" r="R104"/>
      <c s="45" r="S104"/>
      <c s="45" r="T104"/>
      <c s="74" r="U104"/>
      <c s="71" r="V104"/>
      <c s="71" r="W104"/>
      <c s="71" r="X104"/>
      <c s="71" r="Y104"/>
      <c s="71" r="Z104"/>
      <c s="71" r="AA104"/>
      <c s="71" r="AB104"/>
      <c s="71" r="AC104"/>
      <c s="71" r="AD104"/>
    </row>
    <row customHeight="1" r="105" ht="12.0">
      <c t="s" s="71" r="A105">
        <v>979</v>
      </c>
      <c s="71" r="B105"/>
      <c s="50" r="C105"/>
      <c t="s" s="71" r="D105">
        <v>1224</v>
      </c>
      <c t="s" s="71" r="E105">
        <v>1223</v>
      </c>
      <c t="s" s="71" r="F105">
        <v>1223</v>
      </c>
      <c t="str" s="69" r="G105">
        <f>MID(D105,10,2)</f>
        <v>RI</v>
      </c>
      <c t="str" s="71" r="H105">
        <f>MID(D105,12,3)</f>
        <v>002</v>
      </c>
      <c t="str" s="71" r="I105">
        <f>VLOOKUP(G105,NodeType!A$2:D$33,4,FALSE)</f>
        <v>Mooring Riser</v>
      </c>
      <c t="str" s="51" r="J105">
        <f>H105</f>
        <v>002</v>
      </c>
      <c t="str" s="71" r="K105">
        <f>VLOOKUP(A105,Subsites!A$2:G$61,7,FALSE)</f>
        <v>Global Argentine Basin Apex</v>
      </c>
      <c t="str" s="71" r="L105">
        <f>(I105 &amp; " ") &amp; J105</f>
        <v>Mooring Riser 002</v>
      </c>
      <c t="str" s="71" r="M105">
        <f>(L105 &amp; " - ") &amp; K105</f>
        <v>Mooring Riser 002 - Global Argentine Basin Apex</v>
      </c>
      <c t="s" s="71" r="N105">
        <v>1118</v>
      </c>
      <c t="s" s="71" r="O105">
        <v>1119</v>
      </c>
      <c t="s" s="71" r="P105">
        <v>776</v>
      </c>
      <c s="71" r="Q105"/>
      <c s="52" r="R105"/>
      <c s="45" r="S105"/>
      <c s="45" r="T105"/>
      <c s="74" r="U105"/>
      <c s="71" r="V105"/>
      <c s="71" r="W105"/>
      <c s="71" r="X105"/>
      <c s="71" r="Y105"/>
      <c s="71" r="Z105"/>
      <c s="71" r="AA105"/>
      <c s="71" r="AB105"/>
      <c s="71" r="AC105"/>
      <c s="71" r="AD105"/>
    </row>
    <row customHeight="1" r="106" ht="12.0">
      <c t="s" s="71" r="A106">
        <v>979</v>
      </c>
      <c s="71" r="B106"/>
      <c s="50" r="C106"/>
      <c t="s" s="71" r="D106">
        <v>1225</v>
      </c>
      <c t="s" s="71" r="E106">
        <v>1223</v>
      </c>
      <c t="s" s="71" r="F106">
        <v>1223</v>
      </c>
      <c t="str" s="69" r="G106">
        <f>MID(D106,10,2)</f>
        <v>RI</v>
      </c>
      <c t="str" s="71" r="H106">
        <f>MID(D106,12,3)</f>
        <v>003</v>
      </c>
      <c t="str" s="71" r="I106">
        <f>VLOOKUP(G106,NodeType!A$2:D$33,4,FALSE)</f>
        <v>Mooring Riser</v>
      </c>
      <c t="str" s="51" r="J106">
        <f>H106</f>
        <v>003</v>
      </c>
      <c t="str" s="71" r="K106">
        <f>VLOOKUP(A106,Subsites!A$2:G$61,7,FALSE)</f>
        <v>Global Argentine Basin Apex</v>
      </c>
      <c t="str" s="71" r="L106">
        <f>(I106 &amp; " ") &amp; J106</f>
        <v>Mooring Riser 003</v>
      </c>
      <c t="str" s="71" r="M106">
        <f>(L106 &amp; " - ") &amp; K106</f>
        <v>Mooring Riser 003 - Global Argentine Basin Apex</v>
      </c>
      <c t="s" s="71" r="N106">
        <v>1118</v>
      </c>
      <c t="s" s="71" r="O106">
        <v>1119</v>
      </c>
      <c t="s" s="71" r="P106">
        <v>776</v>
      </c>
      <c s="71" r="Q106"/>
      <c s="52" r="R106"/>
      <c s="45" r="S106"/>
      <c s="45" r="T106"/>
      <c s="74" r="U106"/>
      <c s="71" r="V106"/>
      <c s="71" r="W106"/>
      <c s="71" r="X106"/>
      <c s="71" r="Y106"/>
      <c s="71" r="Z106"/>
      <c s="71" r="AA106"/>
      <c s="71" r="AB106"/>
      <c s="71" r="AC106"/>
      <c s="71" r="AD106"/>
    </row>
    <row customHeight="1" r="107" ht="12.0">
      <c t="s" s="71" r="A107">
        <v>979</v>
      </c>
      <c s="71" r="B107"/>
      <c s="50" r="C107"/>
      <c t="s" s="71" r="D107">
        <v>1226</v>
      </c>
      <c t="s" s="71" r="E107">
        <v>1223</v>
      </c>
      <c t="s" s="71" r="F107">
        <v>1223</v>
      </c>
      <c t="str" s="69" r="G107">
        <f>MID(D107,10,2)</f>
        <v>SB</v>
      </c>
      <c t="str" s="71" r="H107">
        <f>MID(D107,12,3)</f>
        <v>001</v>
      </c>
      <c t="str" s="71" r="I107">
        <f>VLOOKUP(G107,NodeType!A$2:D$33,4,FALSE)</f>
        <v>Surface Buoy</v>
      </c>
      <c t="str" s="51" r="J107">
        <f>H107</f>
        <v>001</v>
      </c>
      <c t="str" s="71" r="K107">
        <f>VLOOKUP(A107,Subsites!A$2:G$61,7,FALSE)</f>
        <v>Global Argentine Basin Apex</v>
      </c>
      <c t="str" s="71" r="L107">
        <f>(I107 &amp; " ") &amp; J107</f>
        <v>Surface Buoy 001</v>
      </c>
      <c t="str" s="71" r="M107">
        <f>(L107 &amp; " - ") &amp; K107</f>
        <v>Surface Buoy 001 - Global Argentine Basin Apex</v>
      </c>
      <c t="s" s="71" r="N107">
        <v>1118</v>
      </c>
      <c t="s" s="71" r="O107">
        <v>1119</v>
      </c>
      <c t="s" s="71" r="P107">
        <v>776</v>
      </c>
      <c s="71" r="Q107"/>
      <c s="52" r="R107"/>
      <c s="45" r="S107"/>
      <c s="45" r="T107"/>
      <c s="74" r="U107"/>
      <c s="71" r="V107"/>
      <c s="71" r="W107"/>
      <c s="71" r="X107"/>
      <c s="71" r="Y107"/>
      <c s="71" r="Z107"/>
      <c s="71" r="AA107"/>
      <c s="71" r="AB107"/>
      <c s="71" r="AC107"/>
      <c s="71" r="AD107"/>
    </row>
    <row customHeight="1" r="108" ht="12.0">
      <c t="s" s="71" r="A108">
        <v>983</v>
      </c>
      <c t="s" s="71" r="B108">
        <v>43</v>
      </c>
      <c s="50" r="C108">
        <v>1</v>
      </c>
      <c t="s" s="71" r="D108">
        <v>1227</v>
      </c>
      <c s="71" r="E108"/>
      <c t="s" s="71" r="F108">
        <v>1227</v>
      </c>
      <c t="str" s="69" r="G108">
        <f>MID(D108,10,2)</f>
        <v>GP</v>
      </c>
      <c t="str" s="71" r="H108">
        <f>MID(D108,12,3)</f>
        <v>001</v>
      </c>
      <c t="str" s="71" r="I108">
        <f>VLOOKUP(G108,NodeType!A$2:D$33,4,FALSE)</f>
        <v>Hybrid Profiler Mooring</v>
      </c>
      <c s="51" r="J108"/>
      <c t="str" s="71" r="K108">
        <f>VLOOKUP(A108,Subsites!A$2:G$61,7,FALSE)</f>
        <v>Global Argentine Basin Apex</v>
      </c>
      <c t="str" s="71" r="L108">
        <f>I108 &amp; IF(ISBLANK(J108),"",(" " &amp; J108))</f>
        <v>Hybrid Profiler Mooring</v>
      </c>
      <c t="str" s="71" r="M108">
        <f>(L108 &amp; " - ") &amp; K108</f>
        <v>Hybrid Profiler Mooring - Global Argentine Basin Apex</v>
      </c>
      <c t="s" s="71" r="N108">
        <v>1228</v>
      </c>
      <c t="s" s="71" r="O108">
        <v>1229</v>
      </c>
      <c t="s" s="71" r="P108">
        <v>776</v>
      </c>
      <c s="71" r="Q108"/>
      <c s="52" r="R108"/>
      <c s="45" r="S108"/>
      <c s="45" r="T108"/>
      <c s="74" r="U108"/>
      <c s="71" r="V108"/>
      <c s="71" r="W108"/>
      <c s="71" r="X108"/>
      <c s="71" r="Y108"/>
      <c s="71" r="Z108"/>
      <c s="71" r="AA108"/>
      <c s="71" r="AB108"/>
      <c s="71" r="AC108"/>
      <c s="71" r="AD108"/>
    </row>
    <row customHeight="1" r="109" ht="12.0">
      <c t="s" s="71" r="A109">
        <v>983</v>
      </c>
      <c s="71" r="B109"/>
      <c s="50" r="C109"/>
      <c t="s" s="71" r="D109">
        <v>1230</v>
      </c>
      <c t="s" s="71" r="E109">
        <v>1227</v>
      </c>
      <c t="s" s="71" r="F109">
        <v>1227</v>
      </c>
      <c t="str" s="69" r="G109">
        <f>MID(D109,10,2)</f>
        <v>MP</v>
      </c>
      <c t="str" s="71" r="H109">
        <f>MID(D109,12,3)</f>
        <v>003</v>
      </c>
      <c t="str" s="71" r="I109">
        <f>VLOOKUP(G109,NodeType!A$2:D$33,4,FALSE)</f>
        <v>Mid-Water Platform</v>
      </c>
      <c t="str" s="51" r="J109">
        <f>H109</f>
        <v>003</v>
      </c>
      <c t="str" s="71" r="K109">
        <f>VLOOKUP(A109,Subsites!A$2:G$61,7,FALSE)</f>
        <v>Global Argentine Basin Apex</v>
      </c>
      <c t="str" s="71" r="L109">
        <f>(I109 &amp; " ") &amp; J109</f>
        <v>Mid-Water Platform 003</v>
      </c>
      <c t="str" s="71" r="M109">
        <f>(L109 &amp; " - ") &amp; K109</f>
        <v>Mid-Water Platform 003 - Global Argentine Basin Apex</v>
      </c>
      <c t="s" s="71" r="N109">
        <v>1228</v>
      </c>
      <c t="s" s="71" r="O109">
        <v>1229</v>
      </c>
      <c t="s" s="71" r="P109">
        <v>776</v>
      </c>
      <c s="71" r="Q109"/>
      <c s="52" r="R109"/>
      <c s="45" r="S109"/>
      <c s="45" r="T109"/>
      <c s="74" r="U109"/>
      <c s="71" r="V109"/>
      <c s="71" r="W109"/>
      <c s="71" r="X109"/>
      <c s="71" r="Y109"/>
      <c s="71" r="Z109"/>
      <c s="71" r="AA109"/>
      <c s="71" r="AB109"/>
      <c s="71" r="AC109"/>
      <c s="71" r="AD109"/>
    </row>
    <row customHeight="1" r="110" ht="12.0">
      <c t="s" s="71" r="A110">
        <v>983</v>
      </c>
      <c s="71" r="B110"/>
      <c s="50" r="C110"/>
      <c t="s" s="71" r="D110">
        <v>1231</v>
      </c>
      <c t="s" s="71" r="E110">
        <v>1227</v>
      </c>
      <c t="s" s="71" r="F110">
        <v>1227</v>
      </c>
      <c t="str" s="69" r="G110">
        <f>MID(D110,10,2)</f>
        <v>SP</v>
      </c>
      <c t="str" s="71" r="H110">
        <f>MID(D110,12,3)</f>
        <v>001</v>
      </c>
      <c t="str" s="71" r="I110">
        <f>VLOOKUP(G110,NodeType!A$2:D$33,4,FALSE)</f>
        <v>Surface-Piercing Profiler</v>
      </c>
      <c t="str" s="51" r="J110">
        <f>H110</f>
        <v>001</v>
      </c>
      <c t="str" s="71" r="K110">
        <f>VLOOKUP(A110,Subsites!A$2:G$61,7,FALSE)</f>
        <v>Global Argentine Basin Apex</v>
      </c>
      <c t="str" s="71" r="L110">
        <f>(I110 &amp; " ") &amp; J110</f>
        <v>Surface-Piercing Profiler 001</v>
      </c>
      <c t="str" s="71" r="M110">
        <f>(L110 &amp; " - ") &amp; K110</f>
        <v>Surface-Piercing Profiler 001 - Global Argentine Basin Apex</v>
      </c>
      <c t="s" s="71" r="N110">
        <v>1228</v>
      </c>
      <c t="s" s="71" r="O110">
        <v>1229</v>
      </c>
      <c t="s" s="71" r="P110">
        <v>776</v>
      </c>
      <c s="71" r="Q110"/>
      <c s="52" r="R110"/>
      <c s="45" r="S110"/>
      <c s="45" r="T110"/>
      <c s="74" r="U110"/>
      <c s="71" r="V110"/>
      <c s="71" r="W110"/>
      <c s="71" r="X110"/>
      <c s="71" r="Y110"/>
      <c s="71" r="Z110"/>
      <c s="71" r="AA110"/>
      <c s="71" r="AB110"/>
      <c s="71" r="AC110"/>
      <c s="71" r="AD110"/>
    </row>
    <row customHeight="1" r="111" ht="12.0">
      <c t="s" s="71" r="A111">
        <v>983</v>
      </c>
      <c s="71" r="B111"/>
      <c s="50" r="C111"/>
      <c t="s" s="71" r="D111">
        <v>1232</v>
      </c>
      <c t="s" s="71" r="E111">
        <v>1227</v>
      </c>
      <c t="s" s="71" r="F111">
        <v>1227</v>
      </c>
      <c t="str" s="69" r="G111">
        <f>MID(D111,10,2)</f>
        <v>WF</v>
      </c>
      <c t="str" s="71" r="H111">
        <f>MID(D111,12,3)</f>
        <v>002</v>
      </c>
      <c t="str" s="71" r="I111">
        <f>VLOOKUP(G111,NodeType!A$2:D$33,4,FALSE)</f>
        <v>Wire-Following Profiler</v>
      </c>
      <c t="str" s="51" r="J111">
        <f>H111</f>
        <v>002</v>
      </c>
      <c t="str" s="71" r="K111">
        <f>VLOOKUP(A111,Subsites!A$2:G$61,7,FALSE)</f>
        <v>Global Argentine Basin Apex</v>
      </c>
      <c t="str" s="71" r="L111">
        <f>(I111 &amp; " ") &amp; J111</f>
        <v>Wire-Following Profiler 002</v>
      </c>
      <c t="str" s="71" r="M111">
        <f>(L111 &amp; " - ") &amp; K111</f>
        <v>Wire-Following Profiler 002 - Global Argentine Basin Apex</v>
      </c>
      <c t="s" s="71" r="N111">
        <v>1228</v>
      </c>
      <c t="s" s="71" r="O111">
        <v>1229</v>
      </c>
      <c t="s" s="71" r="P111">
        <v>776</v>
      </c>
      <c s="71" r="Q111"/>
      <c s="52" r="R111"/>
      <c s="45" r="S111"/>
      <c s="45" r="T111"/>
      <c s="74" r="U111"/>
      <c s="71" r="V111"/>
      <c s="71" r="W111"/>
      <c s="71" r="X111"/>
      <c s="71" r="Y111"/>
      <c s="71" r="Z111"/>
      <c s="71" r="AA111"/>
      <c s="71" r="AB111"/>
      <c s="71" r="AC111"/>
      <c s="71" r="AD111"/>
    </row>
    <row customHeight="1" r="112" ht="12.0">
      <c t="s" s="71" r="A112">
        <v>983</v>
      </c>
      <c s="71" r="B112"/>
      <c s="50" r="C112"/>
      <c t="s" s="71" r="D112">
        <v>1233</v>
      </c>
      <c t="s" s="71" r="E112">
        <v>1227</v>
      </c>
      <c t="s" s="71" r="F112">
        <v>1227</v>
      </c>
      <c t="str" s="69" r="G112">
        <f>MID(D112,10,2)</f>
        <v>WF</v>
      </c>
      <c t="str" s="71" r="H112">
        <f>MID(D112,12,3)</f>
        <v>004</v>
      </c>
      <c t="str" s="71" r="I112">
        <f>VLOOKUP(G112,NodeType!A$2:D$33,4,FALSE)</f>
        <v>Wire-Following Profiler</v>
      </c>
      <c t="str" s="51" r="J112">
        <f>H112</f>
        <v>004</v>
      </c>
      <c t="str" s="71" r="K112">
        <f>VLOOKUP(A112,Subsites!A$2:G$61,7,FALSE)</f>
        <v>Global Argentine Basin Apex</v>
      </c>
      <c t="str" s="71" r="L112">
        <f>(I112 &amp; " ") &amp; J112</f>
        <v>Wire-Following Profiler 004</v>
      </c>
      <c t="str" s="71" r="M112">
        <f>(L112 &amp; " - ") &amp; K112</f>
        <v>Wire-Following Profiler 004 - Global Argentine Basin Apex</v>
      </c>
      <c t="s" s="71" r="N112">
        <v>1228</v>
      </c>
      <c t="s" s="71" r="O112">
        <v>1229</v>
      </c>
      <c t="s" s="71" r="P112">
        <v>776</v>
      </c>
      <c s="71" r="Q112"/>
      <c s="52" r="R112"/>
      <c s="45" r="S112"/>
      <c s="45" r="T112"/>
      <c s="74" r="U112"/>
      <c s="71" r="V112"/>
      <c s="71" r="W112"/>
      <c s="71" r="X112"/>
      <c s="71" r="Y112"/>
      <c s="71" r="Z112"/>
      <c s="71" r="AA112"/>
      <c s="71" r="AB112"/>
      <c s="71" r="AC112"/>
      <c s="71" r="AD112"/>
    </row>
    <row customHeight="1" r="113" ht="12.0">
      <c t="s" s="71" r="A113">
        <v>986</v>
      </c>
      <c t="s" s="71" r="B113">
        <v>43</v>
      </c>
      <c s="50" r="C113">
        <v>1</v>
      </c>
      <c t="s" s="71" r="D113">
        <v>1234</v>
      </c>
      <c s="71" r="E113"/>
      <c t="s" s="71" r="F113">
        <v>1234</v>
      </c>
      <c t="str" s="69" r="G113">
        <f>MID(D113,10,2)</f>
        <v>FM</v>
      </c>
      <c t="str" s="71" r="H113">
        <f>MID(D113,12,3)</f>
        <v>001</v>
      </c>
      <c t="str" s="71" r="I113">
        <f>VLOOKUP(G113,NodeType!A$2:D$33,4,FALSE)</f>
        <v>Low Power Sub-surface Mooring</v>
      </c>
      <c t="s" s="51" r="J113">
        <v>87</v>
      </c>
      <c t="str" s="71" r="K113">
        <f>VLOOKUP(A113,Subsites!A$2:G$61,7,FALSE)</f>
        <v>Global Argentine Basin Mesoscale Flanking A</v>
      </c>
      <c t="str" s="71" r="L113">
        <f>I113 &amp; IF(ISBLANK(J113),"",(" " &amp; J113))</f>
        <v>Low Power Sub-surface Mooring A</v>
      </c>
      <c t="str" s="71" r="M113">
        <f>(L113 &amp; " - ") &amp; K113</f>
        <v>Low Power Sub-surface Mooring A - Global Argentine Basin Mesoscale Flanking A</v>
      </c>
      <c t="s" s="71" r="N113">
        <v>1228</v>
      </c>
      <c t="s" s="71" r="O113">
        <v>1229</v>
      </c>
      <c t="s" s="71" r="P113">
        <v>776</v>
      </c>
      <c s="71" r="Q113"/>
      <c s="52" r="R113"/>
      <c s="45" r="S113"/>
      <c s="45" r="T113"/>
      <c s="74" r="U113"/>
      <c s="71" r="V113"/>
      <c s="71" r="W113"/>
      <c s="71" r="X113"/>
      <c s="71" r="Y113"/>
      <c s="71" r="Z113"/>
      <c s="71" r="AA113"/>
      <c s="71" r="AB113"/>
      <c s="71" r="AC113"/>
      <c s="71" r="AD113"/>
    </row>
    <row customHeight="1" r="114" ht="12.0">
      <c t="s" s="71" r="A114">
        <v>986</v>
      </c>
      <c s="71" r="B114"/>
      <c s="50" r="C114"/>
      <c t="s" s="71" r="D114">
        <v>1235</v>
      </c>
      <c t="s" s="71" r="E114">
        <v>1234</v>
      </c>
      <c t="s" s="71" r="F114">
        <v>1234</v>
      </c>
      <c t="str" s="69" r="G114">
        <f>MID(D114,10,2)</f>
        <v>RI</v>
      </c>
      <c t="str" s="71" r="H114">
        <f>MID(D114,12,3)</f>
        <v>001</v>
      </c>
      <c t="str" s="71" r="I114">
        <f>VLOOKUP(G114,NodeType!A$2:D$33,4,FALSE)</f>
        <v>Mooring Riser</v>
      </c>
      <c t="str" s="51" r="J114">
        <f>H114</f>
        <v>001</v>
      </c>
      <c t="str" s="71" r="K114">
        <f>VLOOKUP(A114,Subsites!A$2:G$61,7,FALSE)</f>
        <v>Global Argentine Basin Mesoscale Flanking A</v>
      </c>
      <c t="str" s="71" r="L114">
        <f>(I114 &amp; " ") &amp; J114</f>
        <v>Mooring Riser 001</v>
      </c>
      <c t="str" s="71" r="M114">
        <f>(L114 &amp; " - ") &amp; K114</f>
        <v>Mooring Riser 001 - Global Argentine Basin Mesoscale Flanking A</v>
      </c>
      <c t="s" s="71" r="N114">
        <v>1228</v>
      </c>
      <c t="s" s="71" r="O114">
        <v>1229</v>
      </c>
      <c t="s" s="71" r="P114">
        <v>776</v>
      </c>
      <c s="71" r="Q114"/>
      <c s="52" r="R114"/>
      <c s="45" r="S114"/>
      <c s="45" r="T114"/>
      <c s="74" r="U114"/>
      <c s="71" r="V114"/>
      <c s="71" r="W114"/>
      <c s="71" r="X114"/>
      <c s="71" r="Y114"/>
      <c s="71" r="Z114"/>
      <c s="71" r="AA114"/>
      <c s="71" r="AB114"/>
      <c s="71" r="AC114"/>
      <c s="71" r="AD114"/>
    </row>
    <row customHeight="1" r="115" ht="12.0">
      <c t="s" s="71" r="A115">
        <v>990</v>
      </c>
      <c t="s" s="71" r="B115">
        <v>43</v>
      </c>
      <c s="50" r="C115">
        <v>1</v>
      </c>
      <c t="s" s="71" r="D115">
        <v>1236</v>
      </c>
      <c s="71" r="E115"/>
      <c t="s" s="71" r="F115">
        <v>1236</v>
      </c>
      <c t="str" s="69" r="G115">
        <f>MID(D115,10,2)</f>
        <v>FM</v>
      </c>
      <c t="str" s="71" r="H115">
        <f>MID(D115,12,3)</f>
        <v>001</v>
      </c>
      <c t="str" s="71" r="I115">
        <f>VLOOKUP(G115,NodeType!A$2:D$33,4,FALSE)</f>
        <v>Low Power Sub-surface Mooring</v>
      </c>
      <c t="s" s="51" r="J115">
        <v>93</v>
      </c>
      <c t="str" s="71" r="K115">
        <f>VLOOKUP(A115,Subsites!A$2:G$61,7,FALSE)</f>
        <v>Global Argentine Basin Mesoscale Flanking B</v>
      </c>
      <c t="str" s="71" r="L115">
        <f>I115 &amp; IF(ISBLANK(J115),"",(" " &amp; J115))</f>
        <v>Low Power Sub-surface Mooring B</v>
      </c>
      <c t="str" s="71" r="M115">
        <f>(L115 &amp; " - ") &amp; K115</f>
        <v>Low Power Sub-surface Mooring B - Global Argentine Basin Mesoscale Flanking B</v>
      </c>
      <c t="s" s="71" r="N115">
        <v>1228</v>
      </c>
      <c t="s" s="71" r="O115">
        <v>1229</v>
      </c>
      <c t="s" s="71" r="P115">
        <v>776</v>
      </c>
      <c s="71" r="Q115"/>
      <c s="52" r="R115"/>
      <c s="45" r="S115"/>
      <c s="45" r="T115"/>
      <c s="74" r="U115"/>
      <c s="71" r="V115"/>
      <c s="71" r="W115"/>
      <c s="71" r="X115"/>
      <c s="71" r="Y115"/>
      <c s="71" r="Z115"/>
      <c s="71" r="AA115"/>
      <c s="71" r="AB115"/>
      <c s="71" r="AC115"/>
      <c s="71" r="AD115"/>
    </row>
    <row customHeight="1" r="116" ht="12.0">
      <c t="s" s="71" r="A116">
        <v>990</v>
      </c>
      <c s="71" r="B116"/>
      <c s="50" r="C116"/>
      <c t="s" s="71" r="D116">
        <v>1237</v>
      </c>
      <c t="s" s="71" r="E116">
        <v>1236</v>
      </c>
      <c t="s" s="71" r="F116">
        <v>1236</v>
      </c>
      <c t="str" s="69" r="G116">
        <f>MID(D116,10,2)</f>
        <v>RI</v>
      </c>
      <c t="str" s="71" r="H116">
        <f>MID(D116,12,3)</f>
        <v>001</v>
      </c>
      <c t="str" s="71" r="I116">
        <f>VLOOKUP(G116,NodeType!A$2:D$33,4,FALSE)</f>
        <v>Mooring Riser</v>
      </c>
      <c t="str" s="51" r="J116">
        <f>H116</f>
        <v>001</v>
      </c>
      <c t="str" s="71" r="K116">
        <f>VLOOKUP(A116,Subsites!A$2:G$61,7,FALSE)</f>
        <v>Global Argentine Basin Mesoscale Flanking B</v>
      </c>
      <c t="str" s="71" r="L116">
        <f>(I116 &amp; " ") &amp; J116</f>
        <v>Mooring Riser 001</v>
      </c>
      <c t="str" s="71" r="M116">
        <f>(L116 &amp; " - ") &amp; K116</f>
        <v>Mooring Riser 001 - Global Argentine Basin Mesoscale Flanking B</v>
      </c>
      <c t="s" s="71" r="N116">
        <v>1228</v>
      </c>
      <c t="s" s="71" r="O116">
        <v>1229</v>
      </c>
      <c t="s" s="71" r="P116">
        <v>776</v>
      </c>
      <c s="71" r="Q116"/>
      <c s="52" r="R116"/>
      <c s="45" r="S116"/>
      <c s="45" r="T116"/>
      <c s="74" r="U116"/>
      <c s="71" r="V116"/>
      <c s="71" r="W116"/>
      <c s="71" r="X116"/>
      <c s="71" r="Y116"/>
      <c s="71" r="Z116"/>
      <c s="71" r="AA116"/>
      <c s="71" r="AB116"/>
      <c s="71" r="AC116"/>
      <c s="71" r="AD116"/>
    </row>
    <row customHeight="1" r="117" ht="12.0">
      <c t="s" s="71" r="A117">
        <v>994</v>
      </c>
      <c s="71" r="B117"/>
      <c s="50" r="C117">
        <v>1</v>
      </c>
      <c t="s" s="71" r="D117">
        <v>1238</v>
      </c>
      <c s="71" r="E117"/>
      <c t="s" s="71" r="F117">
        <v>1238</v>
      </c>
      <c t="str" s="69" r="G117">
        <f>MID(D117,10,2)</f>
        <v>GL</v>
      </c>
      <c t="str" s="71" r="H117">
        <f>MID(D117,12,3)</f>
        <v>001</v>
      </c>
      <c t="str" s="71" r="I117">
        <f>VLOOKUP(G117,NodeType!A$2:D$33,4,FALSE)</f>
        <v>Glider</v>
      </c>
      <c t="str" s="51" r="J117">
        <f>H117</f>
        <v>001</v>
      </c>
      <c t="str" s="71" r="K117">
        <f>VLOOKUP(A117,Subsites!A$2:G$61,7,FALSE)</f>
        <v>Global Argentine Basin Mobile Assets</v>
      </c>
      <c t="str" s="71" r="L117">
        <f>I117 &amp; IF(ISBLANK(J117),"",(" " &amp; J117))</f>
        <v>Glider 001</v>
      </c>
      <c t="str" s="71" r="M117">
        <f>(L117 &amp; " - ") &amp; K117</f>
        <v>Glider 001 - Global Argentine Basin Mobile Assets</v>
      </c>
      <c t="s" s="71" r="N117">
        <v>1239</v>
      </c>
      <c t="s" s="71" r="O117">
        <v>1240</v>
      </c>
      <c t="s" s="71" r="P117">
        <v>776</v>
      </c>
      <c s="71" r="Q117"/>
      <c s="52" r="R117"/>
      <c s="45" r="S117"/>
      <c s="45" r="T117"/>
      <c s="74" r="U117"/>
      <c s="71" r="V117"/>
      <c s="71" r="W117"/>
      <c s="71" r="X117"/>
      <c s="71" r="Y117"/>
      <c s="71" r="Z117"/>
      <c s="71" r="AA117"/>
      <c s="71" r="AB117"/>
      <c s="71" r="AC117"/>
      <c s="71" r="AD117"/>
    </row>
    <row customHeight="1" r="118" ht="12.0">
      <c t="s" s="71" r="A118">
        <v>994</v>
      </c>
      <c s="71" r="B118"/>
      <c s="50" r="C118">
        <v>1</v>
      </c>
      <c t="s" s="71" r="D118">
        <v>1241</v>
      </c>
      <c s="71" r="E118"/>
      <c t="s" s="71" r="F118">
        <v>1241</v>
      </c>
      <c t="str" s="69" r="G118">
        <f>MID(D118,10,2)</f>
        <v>GL</v>
      </c>
      <c t="str" s="71" r="H118">
        <f>MID(D118,12,3)</f>
        <v>002</v>
      </c>
      <c t="str" s="71" r="I118">
        <f>VLOOKUP(G118,NodeType!A$2:D$33,4,FALSE)</f>
        <v>Glider</v>
      </c>
      <c t="str" s="51" r="J118">
        <f>H118</f>
        <v>002</v>
      </c>
      <c t="str" s="71" r="K118">
        <f>VLOOKUP(A118,Subsites!A$2:G$61,7,FALSE)</f>
        <v>Global Argentine Basin Mobile Assets</v>
      </c>
      <c t="str" s="71" r="L118">
        <f>I118 &amp; IF(ISBLANK(J118),"",(" " &amp; J118))</f>
        <v>Glider 002</v>
      </c>
      <c t="str" s="71" r="M118">
        <f>(L118 &amp; " - ") &amp; K118</f>
        <v>Glider 002 - Global Argentine Basin Mobile Assets</v>
      </c>
      <c t="s" s="71" r="N118">
        <v>1239</v>
      </c>
      <c t="s" s="71" r="O118">
        <v>1240</v>
      </c>
      <c t="s" s="71" r="P118">
        <v>776</v>
      </c>
      <c s="71" r="Q118"/>
      <c s="52" r="R118"/>
      <c s="45" r="S118"/>
      <c s="45" r="T118"/>
      <c s="74" r="U118"/>
      <c s="71" r="V118"/>
      <c s="71" r="W118"/>
      <c s="71" r="X118"/>
      <c s="71" r="Y118"/>
      <c s="71" r="Z118"/>
      <c s="71" r="AA118"/>
      <c s="71" r="AB118"/>
      <c s="71" r="AC118"/>
      <c s="71" r="AD118"/>
    </row>
    <row customHeight="1" r="119" ht="12.0">
      <c t="s" s="71" r="A119">
        <v>994</v>
      </c>
      <c s="71" r="B119"/>
      <c s="50" r="C119">
        <v>1</v>
      </c>
      <c t="s" s="71" r="D119">
        <v>1242</v>
      </c>
      <c s="71" r="E119"/>
      <c t="s" s="71" r="F119">
        <v>1242</v>
      </c>
      <c t="str" s="69" r="G119">
        <f>MID(D119,10,2)</f>
        <v>GL</v>
      </c>
      <c t="str" s="71" r="H119">
        <f>MID(D119,12,3)</f>
        <v>003</v>
      </c>
      <c t="str" s="71" r="I119">
        <f>VLOOKUP(G119,NodeType!A$2:D$33,4,FALSE)</f>
        <v>Glider</v>
      </c>
      <c t="str" s="51" r="J119">
        <f>H119</f>
        <v>003</v>
      </c>
      <c t="str" s="71" r="K119">
        <f>VLOOKUP(A119,Subsites!A$2:G$61,7,FALSE)</f>
        <v>Global Argentine Basin Mobile Assets</v>
      </c>
      <c t="str" s="71" r="L119">
        <f>I119 &amp; IF(ISBLANK(J119),"",(" " &amp; J119))</f>
        <v>Glider 003</v>
      </c>
      <c t="str" s="71" r="M119">
        <f>(L119 &amp; " - ") &amp; K119</f>
        <v>Glider 003 - Global Argentine Basin Mobile Assets</v>
      </c>
      <c t="s" s="71" r="N119">
        <v>1239</v>
      </c>
      <c t="s" s="71" r="O119">
        <v>1240</v>
      </c>
      <c t="s" s="71" r="P119">
        <v>776</v>
      </c>
      <c s="71" r="Q119"/>
      <c s="52" r="R119"/>
      <c s="45" r="S119"/>
      <c s="45" r="T119"/>
      <c s="74" r="U119"/>
      <c s="71" r="V119"/>
      <c s="71" r="W119"/>
      <c s="71" r="X119"/>
      <c s="71" r="Y119"/>
      <c s="71" r="Z119"/>
      <c s="71" r="AA119"/>
      <c s="71" r="AB119"/>
      <c s="71" r="AC119"/>
      <c s="71" r="AD119"/>
    </row>
    <row customHeight="1" r="120" ht="12.0">
      <c t="s" s="71" r="A120">
        <v>996</v>
      </c>
      <c t="s" s="71" r="B120">
        <v>43</v>
      </c>
      <c s="50" r="C120">
        <v>1</v>
      </c>
      <c t="s" s="71" r="D120">
        <v>1243</v>
      </c>
      <c s="71" r="E120"/>
      <c t="s" s="71" r="F120">
        <v>1243</v>
      </c>
      <c t="str" s="69" r="G120">
        <f>MID(D120,10,2)</f>
        <v>SM</v>
      </c>
      <c t="str" s="71" r="H120">
        <f>MID(D120,12,3)</f>
        <v>001</v>
      </c>
      <c t="str" s="71" r="I120">
        <f>VLOOKUP(G120,NodeType!A$2:D$33,4,FALSE)</f>
        <v>Standard Power Surface Mooring</v>
      </c>
      <c s="51" r="J120"/>
      <c t="str" s="71" r="K120">
        <f>VLOOKUP(A120,Subsites!A$2:G$61,7,FALSE)</f>
        <v>Global Irminger Sea Apex</v>
      </c>
      <c t="str" s="71" r="L120">
        <f>I120 &amp; IF(ISBLANK(J120),"",(" " &amp; J120))</f>
        <v>Standard Power Surface Mooring</v>
      </c>
      <c t="str" s="71" r="M120">
        <f>(L120 &amp; " - ") &amp; K120</f>
        <v>Standard Power Surface Mooring - Global Irminger Sea Apex</v>
      </c>
      <c t="s" s="71" r="N120">
        <v>1118</v>
      </c>
      <c t="s" s="71" r="O120">
        <v>1119</v>
      </c>
      <c t="s" s="71" r="P120">
        <v>776</v>
      </c>
      <c s="71" r="Q120"/>
      <c s="52" r="R120"/>
      <c s="45" r="S120"/>
      <c s="45" r="T120"/>
      <c s="74" r="U120"/>
      <c s="71" r="V120"/>
      <c s="71" r="W120"/>
      <c s="71" r="X120"/>
      <c s="71" r="Y120"/>
      <c s="71" r="Z120"/>
      <c s="71" r="AA120"/>
      <c s="71" r="AB120"/>
      <c s="71" r="AC120"/>
      <c s="71" r="AD120"/>
    </row>
    <row customHeight="1" r="121" ht="12.0">
      <c t="s" s="71" r="A121">
        <v>996</v>
      </c>
      <c s="71" r="B121"/>
      <c s="50" r="C121"/>
      <c t="s" s="71" r="D121">
        <v>1244</v>
      </c>
      <c t="s" s="71" r="E121">
        <v>1243</v>
      </c>
      <c t="s" s="71" r="F121">
        <v>1243</v>
      </c>
      <c t="str" s="69" r="G121">
        <f>MID(D121,10,2)</f>
        <v>RI</v>
      </c>
      <c t="str" s="71" r="H121">
        <f>MID(D121,12,3)</f>
        <v>002</v>
      </c>
      <c t="str" s="71" r="I121">
        <f>VLOOKUP(G121,NodeType!A$2:D$33,4,FALSE)</f>
        <v>Mooring Riser</v>
      </c>
      <c t="str" s="51" r="J121">
        <f>H121</f>
        <v>002</v>
      </c>
      <c t="str" s="71" r="K121">
        <f>VLOOKUP(A121,Subsites!A$2:G$61,7,FALSE)</f>
        <v>Global Irminger Sea Apex</v>
      </c>
      <c t="str" s="71" r="L121">
        <f>(I121 &amp; " ") &amp; J121</f>
        <v>Mooring Riser 002</v>
      </c>
      <c t="str" s="71" r="M121">
        <f>(L121 &amp; " - ") &amp; K121</f>
        <v>Mooring Riser 002 - Global Irminger Sea Apex</v>
      </c>
      <c t="s" s="71" r="N121">
        <v>1118</v>
      </c>
      <c t="s" s="71" r="O121">
        <v>1119</v>
      </c>
      <c t="s" s="71" r="P121">
        <v>776</v>
      </c>
      <c s="71" r="Q121"/>
      <c s="52" r="R121"/>
      <c s="45" r="S121"/>
      <c s="45" r="T121"/>
      <c s="74" r="U121"/>
      <c s="71" r="V121"/>
      <c s="71" r="W121"/>
      <c s="71" r="X121"/>
      <c s="71" r="Y121"/>
      <c s="71" r="Z121"/>
      <c s="71" r="AA121"/>
      <c s="71" r="AB121"/>
      <c s="71" r="AC121"/>
      <c s="71" r="AD121"/>
    </row>
    <row customHeight="1" r="122" ht="12.0">
      <c t="s" s="71" r="A122">
        <v>996</v>
      </c>
      <c s="71" r="B122"/>
      <c s="50" r="C122"/>
      <c t="s" s="71" r="D122">
        <v>1245</v>
      </c>
      <c t="s" s="71" r="E122">
        <v>1243</v>
      </c>
      <c t="s" s="71" r="F122">
        <v>1243</v>
      </c>
      <c t="str" s="69" r="G122">
        <f>MID(D122,10,2)</f>
        <v>RI</v>
      </c>
      <c t="str" s="71" r="H122">
        <f>MID(D122,12,3)</f>
        <v>003</v>
      </c>
      <c t="str" s="71" r="I122">
        <f>VLOOKUP(G122,NodeType!A$2:D$33,4,FALSE)</f>
        <v>Mooring Riser</v>
      </c>
      <c t="str" s="51" r="J122">
        <f>H122</f>
        <v>003</v>
      </c>
      <c t="str" s="71" r="K122">
        <f>VLOOKUP(A122,Subsites!A$2:G$61,7,FALSE)</f>
        <v>Global Irminger Sea Apex</v>
      </c>
      <c t="str" s="71" r="L122">
        <f>(I122 &amp; " ") &amp; J122</f>
        <v>Mooring Riser 003</v>
      </c>
      <c t="str" s="71" r="M122">
        <f>(L122 &amp; " - ") &amp; K122</f>
        <v>Mooring Riser 003 - Global Irminger Sea Apex</v>
      </c>
      <c t="s" s="71" r="N122">
        <v>1118</v>
      </c>
      <c t="s" s="71" r="O122">
        <v>1119</v>
      </c>
      <c t="s" s="71" r="P122">
        <v>776</v>
      </c>
      <c s="71" r="Q122"/>
      <c s="52" r="R122"/>
      <c s="45" r="S122"/>
      <c s="45" r="T122"/>
      <c s="74" r="U122"/>
      <c s="71" r="V122"/>
      <c s="71" r="W122"/>
      <c s="71" r="X122"/>
      <c s="71" r="Y122"/>
      <c s="71" r="Z122"/>
      <c s="71" r="AA122"/>
      <c s="71" r="AB122"/>
      <c s="71" r="AC122"/>
      <c s="71" r="AD122"/>
    </row>
    <row customHeight="1" r="123" ht="12.0">
      <c t="s" s="71" r="A123">
        <v>996</v>
      </c>
      <c s="71" r="B123"/>
      <c s="50" r="C123"/>
      <c t="s" s="71" r="D123">
        <v>1246</v>
      </c>
      <c t="s" s="71" r="E123">
        <v>1243</v>
      </c>
      <c t="s" s="71" r="F123">
        <v>1243</v>
      </c>
      <c t="str" s="69" r="G123">
        <f>MID(D123,10,2)</f>
        <v>SB</v>
      </c>
      <c t="str" s="71" r="H123">
        <f>MID(D123,12,3)</f>
        <v>001</v>
      </c>
      <c t="str" s="71" r="I123">
        <f>VLOOKUP(G123,NodeType!A$2:D$33,4,FALSE)</f>
        <v>Surface Buoy</v>
      </c>
      <c t="str" s="51" r="J123">
        <f>H123</f>
        <v>001</v>
      </c>
      <c t="str" s="71" r="K123">
        <f>VLOOKUP(A123,Subsites!A$2:G$61,7,FALSE)</f>
        <v>Global Irminger Sea Apex</v>
      </c>
      <c t="str" s="71" r="L123">
        <f>(I123 &amp; " ") &amp; J123</f>
        <v>Surface Buoy 001</v>
      </c>
      <c t="str" s="71" r="M123">
        <f>(L123 &amp; " - ") &amp; K123</f>
        <v>Surface Buoy 001 - Global Irminger Sea Apex</v>
      </c>
      <c t="s" s="71" r="N123">
        <v>1118</v>
      </c>
      <c t="s" s="71" r="O123">
        <v>1119</v>
      </c>
      <c t="s" s="71" r="P123">
        <v>776</v>
      </c>
      <c s="71" r="Q123"/>
      <c s="52" r="R123"/>
      <c s="45" r="S123"/>
      <c s="45" r="T123"/>
      <c s="74" r="U123"/>
      <c s="71" r="V123"/>
      <c s="71" r="W123"/>
      <c s="71" r="X123"/>
      <c s="71" r="Y123"/>
      <c s="71" r="Z123"/>
      <c s="71" r="AA123"/>
      <c s="71" r="AB123"/>
      <c s="71" r="AC123"/>
      <c s="71" r="AD123"/>
    </row>
    <row customHeight="1" r="124" ht="12.0">
      <c t="s" s="71" r="A124">
        <v>998</v>
      </c>
      <c t="s" s="71" r="B124">
        <v>43</v>
      </c>
      <c s="50" r="C124">
        <v>1</v>
      </c>
      <c t="s" s="71" r="D124">
        <v>1247</v>
      </c>
      <c s="71" r="E124"/>
      <c t="s" s="71" r="F124">
        <v>1247</v>
      </c>
      <c t="str" s="69" r="G124">
        <f>MID(D124,10,2)</f>
        <v>GP</v>
      </c>
      <c t="str" s="71" r="H124">
        <f>MID(D124,12,3)</f>
        <v>001</v>
      </c>
      <c t="str" s="71" r="I124">
        <f>VLOOKUP(G124,NodeType!A$2:D$33,4,FALSE)</f>
        <v>Hybrid Profiler Mooring</v>
      </c>
      <c s="51" r="J124"/>
      <c t="str" s="71" r="K124">
        <f>VLOOKUP(A124,Subsites!A$2:G$61,7,FALSE)</f>
        <v>Global Irminger Sea Apex</v>
      </c>
      <c t="str" s="71" r="L124">
        <f>I124 &amp; IF(ISBLANK(J124),"",(" " &amp; J124))</f>
        <v>Hybrid Profiler Mooring</v>
      </c>
      <c t="str" s="71" r="M124">
        <f>(L124 &amp; " - ") &amp; K124</f>
        <v>Hybrid Profiler Mooring - Global Irminger Sea Apex</v>
      </c>
      <c t="s" s="71" r="N124">
        <v>1228</v>
      </c>
      <c t="s" s="71" r="O124">
        <v>1229</v>
      </c>
      <c t="s" s="71" r="P124">
        <v>776</v>
      </c>
      <c s="71" r="Q124"/>
      <c s="52" r="R124"/>
      <c s="45" r="S124"/>
      <c s="45" r="T124"/>
      <c s="74" r="U124"/>
      <c s="71" r="V124"/>
      <c s="71" r="W124"/>
      <c s="71" r="X124"/>
      <c s="71" r="Y124"/>
      <c s="71" r="Z124"/>
      <c s="71" r="AA124"/>
      <c s="71" r="AB124"/>
      <c s="71" r="AC124"/>
      <c s="71" r="AD124"/>
    </row>
    <row customHeight="1" r="125" ht="12.0">
      <c t="s" s="71" r="A125">
        <v>998</v>
      </c>
      <c s="71" r="B125"/>
      <c s="50" r="C125"/>
      <c t="s" s="71" r="D125">
        <v>1248</v>
      </c>
      <c t="s" s="71" r="E125">
        <v>1247</v>
      </c>
      <c t="s" s="71" r="F125">
        <v>1247</v>
      </c>
      <c t="str" s="69" r="G125">
        <f>MID(D125,10,2)</f>
        <v>MP</v>
      </c>
      <c t="str" s="71" r="H125">
        <f>MID(D125,12,3)</f>
        <v>003</v>
      </c>
      <c t="str" s="71" r="I125">
        <f>VLOOKUP(G125,NodeType!A$2:D$33,4,FALSE)</f>
        <v>Mid-Water Platform</v>
      </c>
      <c t="str" s="51" r="J125">
        <f>H125</f>
        <v>003</v>
      </c>
      <c t="str" s="71" r="K125">
        <f>VLOOKUP(A125,Subsites!A$2:G$61,7,FALSE)</f>
        <v>Global Irminger Sea Apex</v>
      </c>
      <c t="str" s="71" r="L125">
        <f>(I125 &amp; " ") &amp; J125</f>
        <v>Mid-Water Platform 003</v>
      </c>
      <c t="str" s="71" r="M125">
        <f>(L125 &amp; " - ") &amp; K125</f>
        <v>Mid-Water Platform 003 - Global Irminger Sea Apex</v>
      </c>
      <c t="s" s="71" r="N125">
        <v>1228</v>
      </c>
      <c t="s" s="71" r="O125">
        <v>1229</v>
      </c>
      <c t="s" s="71" r="P125">
        <v>776</v>
      </c>
      <c s="71" r="Q125"/>
      <c s="52" r="R125"/>
      <c s="45" r="S125"/>
      <c s="45" r="T125"/>
      <c s="74" r="U125"/>
      <c s="71" r="V125"/>
      <c s="71" r="W125"/>
      <c s="71" r="X125"/>
      <c s="71" r="Y125"/>
      <c s="71" r="Z125"/>
      <c s="71" r="AA125"/>
      <c s="71" r="AB125"/>
      <c s="71" r="AC125"/>
      <c s="71" r="AD125"/>
    </row>
    <row customHeight="1" r="126" ht="12.0">
      <c t="s" s="71" r="A126">
        <v>998</v>
      </c>
      <c s="71" r="B126"/>
      <c s="50" r="C126"/>
      <c t="s" s="71" r="D126">
        <v>1249</v>
      </c>
      <c t="s" s="71" r="E126">
        <v>1247</v>
      </c>
      <c t="s" s="71" r="F126">
        <v>1247</v>
      </c>
      <c t="str" s="69" r="G126">
        <f>MID(D126,10,2)</f>
        <v>SP</v>
      </c>
      <c t="str" s="71" r="H126">
        <f>MID(D126,12,3)</f>
        <v>001</v>
      </c>
      <c t="str" s="71" r="I126">
        <f>VLOOKUP(G126,NodeType!A$2:D$33,4,FALSE)</f>
        <v>Surface-Piercing Profiler</v>
      </c>
      <c t="str" s="51" r="J126">
        <f>H126</f>
        <v>001</v>
      </c>
      <c t="str" s="71" r="K126">
        <f>VLOOKUP(A126,Subsites!A$2:G$61,7,FALSE)</f>
        <v>Global Irminger Sea Apex</v>
      </c>
      <c t="str" s="71" r="L126">
        <f>(I126 &amp; " ") &amp; J126</f>
        <v>Surface-Piercing Profiler 001</v>
      </c>
      <c t="str" s="71" r="M126">
        <f>(L126 &amp; " - ") &amp; K126</f>
        <v>Surface-Piercing Profiler 001 - Global Irminger Sea Apex</v>
      </c>
      <c t="s" s="71" r="N126">
        <v>1228</v>
      </c>
      <c t="s" s="71" r="O126">
        <v>1229</v>
      </c>
      <c t="s" s="71" r="P126">
        <v>776</v>
      </c>
      <c s="71" r="Q126"/>
      <c s="52" r="R126"/>
      <c s="45" r="S126"/>
      <c s="45" r="T126"/>
      <c s="74" r="U126"/>
      <c s="71" r="V126"/>
      <c s="71" r="W126"/>
      <c s="71" r="X126"/>
      <c s="71" r="Y126"/>
      <c s="71" r="Z126"/>
      <c s="71" r="AA126"/>
      <c s="71" r="AB126"/>
      <c s="71" r="AC126"/>
      <c s="71" r="AD126"/>
    </row>
    <row customHeight="1" r="127" ht="12.0">
      <c t="s" s="71" r="A127">
        <v>998</v>
      </c>
      <c s="71" r="B127"/>
      <c s="50" r="C127"/>
      <c t="s" s="71" r="D127">
        <v>1250</v>
      </c>
      <c t="s" s="71" r="E127">
        <v>1247</v>
      </c>
      <c t="s" s="71" r="F127">
        <v>1247</v>
      </c>
      <c t="str" s="69" r="G127">
        <f>MID(D127,10,2)</f>
        <v>WF</v>
      </c>
      <c t="str" s="71" r="H127">
        <f>MID(D127,12,3)</f>
        <v>002</v>
      </c>
      <c t="str" s="71" r="I127">
        <f>VLOOKUP(G127,NodeType!A$2:D$33,4,FALSE)</f>
        <v>Wire-Following Profiler</v>
      </c>
      <c t="str" s="51" r="J127">
        <f>H127</f>
        <v>002</v>
      </c>
      <c t="str" s="71" r="K127">
        <f>VLOOKUP(A127,Subsites!A$2:G$61,7,FALSE)</f>
        <v>Global Irminger Sea Apex</v>
      </c>
      <c t="str" s="71" r="L127">
        <f>(I127 &amp; " ") &amp; J127</f>
        <v>Wire-Following Profiler 002</v>
      </c>
      <c t="str" s="71" r="M127">
        <f>(L127 &amp; " - ") &amp; K127</f>
        <v>Wire-Following Profiler 002 - Global Irminger Sea Apex</v>
      </c>
      <c t="s" s="71" r="N127">
        <v>1228</v>
      </c>
      <c t="s" s="71" r="O127">
        <v>1229</v>
      </c>
      <c t="s" s="71" r="P127">
        <v>776</v>
      </c>
      <c s="71" r="Q127"/>
      <c s="52" r="R127"/>
      <c s="45" r="S127"/>
      <c s="45" r="T127"/>
      <c s="74" r="U127"/>
      <c s="71" r="V127"/>
      <c s="71" r="W127"/>
      <c s="71" r="X127"/>
      <c s="71" r="Y127"/>
      <c s="71" r="Z127"/>
      <c s="71" r="AA127"/>
      <c s="71" r="AB127"/>
      <c s="71" r="AC127"/>
      <c s="71" r="AD127"/>
    </row>
    <row customHeight="1" r="128" ht="12.0">
      <c t="s" s="71" r="A128">
        <v>1000</v>
      </c>
      <c t="s" s="71" r="B128">
        <v>43</v>
      </c>
      <c s="50" r="C128">
        <v>1</v>
      </c>
      <c t="s" s="71" r="D128">
        <v>1251</v>
      </c>
      <c s="71" r="E128"/>
      <c t="s" s="71" r="F128">
        <v>1251</v>
      </c>
      <c t="str" s="69" r="G128">
        <f>MID(D128,10,2)</f>
        <v>FM</v>
      </c>
      <c t="str" s="71" r="H128">
        <f>MID(D128,12,3)</f>
        <v>001</v>
      </c>
      <c t="str" s="71" r="I128">
        <f>VLOOKUP(G128,NodeType!A$2:D$33,4,FALSE)</f>
        <v>Low Power Sub-surface Mooring</v>
      </c>
      <c t="s" s="51" r="J128">
        <v>87</v>
      </c>
      <c t="str" s="71" r="K128">
        <f>VLOOKUP(A128,Subsites!A$2:G$61,7,FALSE)</f>
        <v>Global Irminger Sea Mesoscale Flanking A</v>
      </c>
      <c t="str" s="71" r="L128">
        <f>I128 &amp; IF(ISBLANK(J128),"",(" " &amp; J128))</f>
        <v>Low Power Sub-surface Mooring A</v>
      </c>
      <c t="str" s="71" r="M128">
        <f>(L128 &amp; " - ") &amp; K128</f>
        <v>Low Power Sub-surface Mooring A - Global Irminger Sea Mesoscale Flanking A</v>
      </c>
      <c t="s" s="71" r="N128">
        <v>1228</v>
      </c>
      <c t="s" s="71" r="O128">
        <v>1229</v>
      </c>
      <c t="s" s="71" r="P128">
        <v>776</v>
      </c>
      <c s="71" r="Q128"/>
      <c s="52" r="R128"/>
      <c s="45" r="S128"/>
      <c s="45" r="T128"/>
      <c s="74" r="U128"/>
      <c s="71" r="V128"/>
      <c s="71" r="W128"/>
      <c s="71" r="X128"/>
      <c s="71" r="Y128"/>
      <c s="71" r="Z128"/>
      <c s="71" r="AA128"/>
      <c s="71" r="AB128"/>
      <c s="71" r="AC128"/>
      <c s="71" r="AD128"/>
    </row>
    <row customHeight="1" r="129" ht="12.0">
      <c t="s" s="71" r="A129">
        <v>1000</v>
      </c>
      <c s="71" r="B129"/>
      <c s="50" r="C129"/>
      <c t="s" s="71" r="D129">
        <v>1252</v>
      </c>
      <c t="s" s="71" r="E129">
        <v>1251</v>
      </c>
      <c t="s" s="71" r="F129">
        <v>1251</v>
      </c>
      <c t="str" s="69" r="G129">
        <f>MID(D129,10,2)</f>
        <v>RI</v>
      </c>
      <c t="str" s="71" r="H129">
        <f>MID(D129,12,3)</f>
        <v>001</v>
      </c>
      <c t="str" s="71" r="I129">
        <f>VLOOKUP(G129,NodeType!A$2:D$33,4,FALSE)</f>
        <v>Mooring Riser</v>
      </c>
      <c t="str" s="51" r="J129">
        <f>H129</f>
        <v>001</v>
      </c>
      <c t="str" s="71" r="K129">
        <f>VLOOKUP(A129,Subsites!A$2:G$61,7,FALSE)</f>
        <v>Global Irminger Sea Mesoscale Flanking A</v>
      </c>
      <c t="str" s="71" r="L129">
        <f>(I129 &amp; " ") &amp; J129</f>
        <v>Mooring Riser 001</v>
      </c>
      <c t="str" s="71" r="M129">
        <f>(L129 &amp; " - ") &amp; K129</f>
        <v>Mooring Riser 001 - Global Irminger Sea Mesoscale Flanking A</v>
      </c>
      <c t="s" s="71" r="N129">
        <v>1228</v>
      </c>
      <c t="s" s="71" r="O129">
        <v>1229</v>
      </c>
      <c t="s" s="71" r="P129">
        <v>776</v>
      </c>
      <c s="71" r="Q129"/>
      <c s="52" r="R129"/>
      <c s="45" r="S129"/>
      <c s="45" r="T129"/>
      <c s="74" r="U129"/>
      <c s="71" r="V129"/>
      <c s="71" r="W129"/>
      <c s="71" r="X129"/>
      <c s="71" r="Y129"/>
      <c s="71" r="Z129"/>
      <c s="71" r="AA129"/>
      <c s="71" r="AB129"/>
      <c s="71" r="AC129"/>
      <c s="71" r="AD129"/>
    </row>
    <row customHeight="1" r="130" ht="12.0">
      <c t="s" s="71" r="A130">
        <v>1002</v>
      </c>
      <c t="s" s="71" r="B130">
        <v>43</v>
      </c>
      <c s="50" r="C130">
        <v>1</v>
      </c>
      <c t="s" s="71" r="D130">
        <v>1253</v>
      </c>
      <c s="71" r="E130"/>
      <c t="s" s="71" r="F130">
        <v>1253</v>
      </c>
      <c t="str" s="69" r="G130">
        <f>MID(D130,10,2)</f>
        <v>FM</v>
      </c>
      <c t="str" s="71" r="H130">
        <f>MID(D130,12,3)</f>
        <v>001</v>
      </c>
      <c t="str" s="71" r="I130">
        <f>VLOOKUP(G130,NodeType!A$2:D$33,4,FALSE)</f>
        <v>Low Power Sub-surface Mooring</v>
      </c>
      <c t="s" s="51" r="J130">
        <v>93</v>
      </c>
      <c t="str" s="71" r="K130">
        <f>VLOOKUP(A130,Subsites!A$2:G$61,7,FALSE)</f>
        <v>Global Irminger Sea Mesoscale Flanking B</v>
      </c>
      <c t="str" s="71" r="L130">
        <f>I130 &amp; IF(ISBLANK(J130),"",(" " &amp; J130))</f>
        <v>Low Power Sub-surface Mooring B</v>
      </c>
      <c t="str" s="71" r="M130">
        <f>(L130 &amp; " - ") &amp; K130</f>
        <v>Low Power Sub-surface Mooring B - Global Irminger Sea Mesoscale Flanking B</v>
      </c>
      <c t="s" s="71" r="N130">
        <v>1228</v>
      </c>
      <c t="s" s="71" r="O130">
        <v>1229</v>
      </c>
      <c t="s" s="71" r="P130">
        <v>776</v>
      </c>
      <c s="71" r="Q130"/>
      <c s="52" r="R130"/>
      <c s="45" r="S130"/>
      <c s="45" r="T130"/>
      <c s="74" r="U130"/>
      <c s="71" r="V130"/>
      <c s="71" r="W130"/>
      <c s="71" r="X130"/>
      <c s="71" r="Y130"/>
      <c s="71" r="Z130"/>
      <c s="71" r="AA130"/>
      <c s="71" r="AB130"/>
      <c s="71" r="AC130"/>
      <c s="71" r="AD130"/>
    </row>
    <row customHeight="1" r="131" ht="12.0">
      <c t="s" s="71" r="A131">
        <v>1002</v>
      </c>
      <c s="71" r="B131"/>
      <c s="50" r="C131"/>
      <c t="s" s="71" r="D131">
        <v>1254</v>
      </c>
      <c t="s" s="71" r="E131">
        <v>1253</v>
      </c>
      <c t="s" s="71" r="F131">
        <v>1253</v>
      </c>
      <c t="str" s="69" r="G131">
        <f>MID(D131,10,2)</f>
        <v>RI</v>
      </c>
      <c t="str" s="71" r="H131">
        <f>MID(D131,12,3)</f>
        <v>001</v>
      </c>
      <c t="str" s="71" r="I131">
        <f>VLOOKUP(G131,NodeType!A$2:D$33,4,FALSE)</f>
        <v>Mooring Riser</v>
      </c>
      <c t="str" s="51" r="J131">
        <f>H131</f>
        <v>001</v>
      </c>
      <c t="str" s="71" r="K131">
        <f>VLOOKUP(A131,Subsites!A$2:G$61,7,FALSE)</f>
        <v>Global Irminger Sea Mesoscale Flanking B</v>
      </c>
      <c t="str" s="71" r="L131">
        <f>(I131 &amp; " ") &amp; J131</f>
        <v>Mooring Riser 001</v>
      </c>
      <c t="str" s="71" r="M131">
        <f>(L131 &amp; " - ") &amp; K131</f>
        <v>Mooring Riser 001 - Global Irminger Sea Mesoscale Flanking B</v>
      </c>
      <c t="s" s="71" r="N131">
        <v>1228</v>
      </c>
      <c t="s" s="71" r="O131">
        <v>1229</v>
      </c>
      <c t="s" s="71" r="P131">
        <v>776</v>
      </c>
      <c s="71" r="Q131"/>
      <c s="52" r="R131"/>
      <c s="45" r="S131"/>
      <c s="45" r="T131"/>
      <c s="74" r="U131"/>
      <c s="71" r="V131"/>
      <c s="71" r="W131"/>
      <c s="71" r="X131"/>
      <c s="71" r="Y131"/>
      <c s="71" r="Z131"/>
      <c s="71" r="AA131"/>
      <c s="71" r="AB131"/>
      <c s="71" r="AC131"/>
      <c s="71" r="AD131"/>
    </row>
    <row customHeight="1" r="132" ht="12.0">
      <c t="s" s="71" r="A132">
        <v>1004</v>
      </c>
      <c s="71" r="B132"/>
      <c s="50" r="C132">
        <v>1</v>
      </c>
      <c t="s" s="71" r="D132">
        <v>1255</v>
      </c>
      <c s="71" r="E132"/>
      <c t="s" s="71" r="F132">
        <v>1255</v>
      </c>
      <c t="str" s="69" r="G132">
        <f>MID(D132,10,2)</f>
        <v>GL</v>
      </c>
      <c t="str" s="71" r="H132">
        <f>MID(D132,12,3)</f>
        <v>001</v>
      </c>
      <c t="str" s="71" r="I132">
        <f>VLOOKUP(G132,NodeType!A$2:D$33,4,FALSE)</f>
        <v>Glider</v>
      </c>
      <c t="str" s="51" r="J132">
        <f>H132</f>
        <v>001</v>
      </c>
      <c t="str" s="71" r="K132">
        <f>VLOOKUP(A132,Subsites!A$2:G$61,7,FALSE)</f>
        <v>Global Irminger Sea Mobile Assets</v>
      </c>
      <c t="str" s="71" r="L132">
        <f>I132 &amp; IF(ISBLANK(J132),"",(" " &amp; J132))</f>
        <v>Glider 001</v>
      </c>
      <c t="str" s="71" r="M132">
        <f>(L132 &amp; " - ") &amp; K132</f>
        <v>Glider 001 - Global Irminger Sea Mobile Assets</v>
      </c>
      <c t="s" s="71" r="N132">
        <v>1239</v>
      </c>
      <c t="s" s="71" r="O132">
        <v>1240</v>
      </c>
      <c t="s" s="71" r="P132">
        <v>776</v>
      </c>
      <c s="71" r="Q132"/>
      <c s="52" r="R132"/>
      <c s="45" r="S132"/>
      <c s="45" r="T132"/>
      <c s="74" r="U132"/>
      <c s="71" r="V132"/>
      <c s="71" r="W132"/>
      <c s="71" r="X132"/>
      <c s="71" r="Y132"/>
      <c s="71" r="Z132"/>
      <c s="71" r="AA132"/>
      <c s="71" r="AB132"/>
      <c s="71" r="AC132"/>
      <c s="71" r="AD132"/>
    </row>
    <row customHeight="1" r="133" ht="12.0">
      <c t="s" s="71" r="A133">
        <v>1004</v>
      </c>
      <c s="71" r="B133"/>
      <c s="50" r="C133">
        <v>1</v>
      </c>
      <c t="s" s="71" r="D133">
        <v>1256</v>
      </c>
      <c s="71" r="E133"/>
      <c t="s" s="71" r="F133">
        <v>1256</v>
      </c>
      <c t="str" s="69" r="G133">
        <f>MID(D133,10,2)</f>
        <v>GL</v>
      </c>
      <c t="str" s="71" r="H133">
        <f>MID(D133,12,3)</f>
        <v>002</v>
      </c>
      <c t="str" s="71" r="I133">
        <f>VLOOKUP(G133,NodeType!A$2:D$33,4,FALSE)</f>
        <v>Glider</v>
      </c>
      <c t="str" s="51" r="J133">
        <f>H133</f>
        <v>002</v>
      </c>
      <c t="str" s="71" r="K133">
        <f>VLOOKUP(A133,Subsites!A$2:G$61,7,FALSE)</f>
        <v>Global Irminger Sea Mobile Assets</v>
      </c>
      <c t="str" s="71" r="L133">
        <f>I133 &amp; IF(ISBLANK(J133),"",(" " &amp; J133))</f>
        <v>Glider 002</v>
      </c>
      <c t="str" s="71" r="M133">
        <f>(L133 &amp; " - ") &amp; K133</f>
        <v>Glider 002 - Global Irminger Sea Mobile Assets</v>
      </c>
      <c t="s" s="71" r="N133">
        <v>1239</v>
      </c>
      <c t="s" s="71" r="O133">
        <v>1240</v>
      </c>
      <c t="s" s="71" r="P133">
        <v>776</v>
      </c>
      <c s="71" r="Q133"/>
      <c s="52" r="R133"/>
      <c s="45" r="S133"/>
      <c s="45" r="T133"/>
      <c s="74" r="U133"/>
      <c s="71" r="V133"/>
      <c s="71" r="W133"/>
      <c s="71" r="X133"/>
      <c s="71" r="Y133"/>
      <c s="71" r="Z133"/>
      <c s="71" r="AA133"/>
      <c s="71" r="AB133"/>
      <c s="71" r="AC133"/>
      <c s="71" r="AD133"/>
    </row>
    <row customHeight="1" r="134" ht="12.0">
      <c t="s" s="71" r="A134">
        <v>1004</v>
      </c>
      <c s="71" r="B134"/>
      <c s="50" r="C134">
        <v>1</v>
      </c>
      <c t="s" s="71" r="D134">
        <v>1257</v>
      </c>
      <c s="71" r="E134"/>
      <c t="s" s="71" r="F134">
        <v>1257</v>
      </c>
      <c t="str" s="69" r="G134">
        <f>MID(D134,10,2)</f>
        <v>GL</v>
      </c>
      <c t="str" s="71" r="H134">
        <f>MID(D134,12,3)</f>
        <v>003</v>
      </c>
      <c t="str" s="71" r="I134">
        <f>VLOOKUP(G134,NodeType!A$2:D$33,4,FALSE)</f>
        <v>Glider</v>
      </c>
      <c t="str" s="51" r="J134">
        <f>H134</f>
        <v>003</v>
      </c>
      <c t="str" s="71" r="K134">
        <f>VLOOKUP(A134,Subsites!A$2:G$61,7,FALSE)</f>
        <v>Global Irminger Sea Mobile Assets</v>
      </c>
      <c t="str" s="71" r="L134">
        <f>I134 &amp; IF(ISBLANK(J134),"",(" " &amp; J134))</f>
        <v>Glider 003</v>
      </c>
      <c t="str" s="71" r="M134">
        <f>(L134 &amp; " - ") &amp; K134</f>
        <v>Glider 003 - Global Irminger Sea Mobile Assets</v>
      </c>
      <c t="s" s="71" r="N134">
        <v>1239</v>
      </c>
      <c t="s" s="71" r="O134">
        <v>1240</v>
      </c>
      <c t="s" s="71" r="P134">
        <v>776</v>
      </c>
      <c s="71" r="Q134"/>
      <c s="52" r="R134"/>
      <c s="45" r="S134"/>
      <c s="45" r="T134"/>
      <c s="74" r="U134"/>
      <c s="71" r="V134"/>
      <c s="71" r="W134"/>
      <c s="71" r="X134"/>
      <c s="71" r="Y134"/>
      <c s="71" r="Z134"/>
      <c s="71" r="AA134"/>
      <c s="71" r="AB134"/>
      <c s="71" r="AC134"/>
      <c s="71" r="AD134"/>
    </row>
    <row customHeight="1" r="135" ht="12.0">
      <c t="s" s="71" r="A135">
        <v>1006</v>
      </c>
      <c t="s" s="71" r="B135">
        <v>43</v>
      </c>
      <c s="50" r="C135">
        <v>1</v>
      </c>
      <c t="s" s="71" r="D135">
        <v>1258</v>
      </c>
      <c s="71" r="E135"/>
      <c t="s" s="71" r="F135">
        <v>1258</v>
      </c>
      <c t="str" s="69" r="G135">
        <f>MID(D135,10,2)</f>
        <v>GP</v>
      </c>
      <c t="str" s="71" r="H135">
        <f>MID(D135,12,3)</f>
        <v>001</v>
      </c>
      <c t="str" s="71" r="I135">
        <f>VLOOKUP(G135,NodeType!A$2:D$33,4,FALSE)</f>
        <v>Hybrid Profiler Mooring</v>
      </c>
      <c s="51" r="J135"/>
      <c t="str" s="71" r="K135">
        <f>VLOOKUP(A135,Subsites!A$2:G$61,7,FALSE)</f>
        <v>Global Station Papa Apex</v>
      </c>
      <c t="str" s="71" r="L135">
        <f>I135 &amp; IF(ISBLANK(J135),"",(" " &amp; J135))</f>
        <v>Hybrid Profiler Mooring</v>
      </c>
      <c t="str" s="71" r="M135">
        <f>(L135 &amp; " - ") &amp; K135</f>
        <v>Hybrid Profiler Mooring - Global Station Papa Apex</v>
      </c>
      <c t="s" s="71" r="N135">
        <v>1228</v>
      </c>
      <c t="s" s="71" r="O135">
        <v>1229</v>
      </c>
      <c t="s" s="71" r="P135">
        <v>776</v>
      </c>
      <c s="71" r="Q135"/>
      <c s="52" r="R135"/>
      <c s="45" r="S135">
        <v>41472</v>
      </c>
      <c s="45" r="T135">
        <v>41489</v>
      </c>
      <c t="s" s="74" r="U135">
        <v>1259</v>
      </c>
      <c t="s" s="71" r="V135">
        <v>1097</v>
      </c>
      <c s="71" r="W135"/>
      <c s="71" r="X135"/>
      <c s="71" r="Y135"/>
      <c s="71" r="Z135"/>
      <c s="71" r="AA135"/>
      <c s="71" r="AB135"/>
      <c s="71" r="AC135"/>
      <c s="71" r="AD135"/>
    </row>
    <row customHeight="1" r="136" ht="12.0">
      <c t="s" s="71" r="A136">
        <v>1006</v>
      </c>
      <c s="71" r="B136"/>
      <c s="50" r="C136"/>
      <c t="s" s="71" r="D136">
        <v>1260</v>
      </c>
      <c t="s" s="71" r="E136">
        <v>1258</v>
      </c>
      <c t="s" s="71" r="F136">
        <v>1258</v>
      </c>
      <c t="str" s="69" r="G136">
        <f>MID(D136,10,2)</f>
        <v>MP</v>
      </c>
      <c t="str" s="71" r="H136">
        <f>MID(D136,12,3)</f>
        <v>003</v>
      </c>
      <c t="str" s="71" r="I136">
        <f>VLOOKUP(G136,NodeType!A$2:D$33,4,FALSE)</f>
        <v>Mid-Water Platform</v>
      </c>
      <c t="str" s="51" r="J136">
        <f>H136</f>
        <v>003</v>
      </c>
      <c t="str" s="71" r="K136">
        <f>VLOOKUP(A136,Subsites!A$2:G$61,7,FALSE)</f>
        <v>Global Station Papa Apex</v>
      </c>
      <c t="str" s="71" r="L136">
        <f>(I136 &amp; " ") &amp; J136</f>
        <v>Mid-Water Platform 003</v>
      </c>
      <c t="str" s="71" r="M136">
        <f>(L136 &amp; " - ") &amp; K136</f>
        <v>Mid-Water Platform 003 - Global Station Papa Apex</v>
      </c>
      <c t="s" s="71" r="N136">
        <v>1228</v>
      </c>
      <c t="s" s="71" r="O136">
        <v>1229</v>
      </c>
      <c t="s" s="71" r="P136">
        <v>776</v>
      </c>
      <c s="71" r="Q136"/>
      <c s="52" r="R136"/>
      <c s="45" r="S136">
        <v>41472</v>
      </c>
      <c s="45" r="T136">
        <v>41489</v>
      </c>
      <c t="s" s="74" r="U136">
        <v>1259</v>
      </c>
      <c t="s" s="71" r="V136">
        <v>1097</v>
      </c>
      <c s="71" r="W136"/>
      <c s="71" r="X136"/>
      <c s="71" r="Y136"/>
      <c s="71" r="Z136"/>
      <c s="71" r="AA136"/>
      <c s="71" r="AB136"/>
      <c s="71" r="AC136"/>
      <c s="71" r="AD136"/>
    </row>
    <row customHeight="1" r="137" ht="12.0">
      <c t="s" s="71" r="A137">
        <v>1006</v>
      </c>
      <c s="71" r="B137"/>
      <c s="50" r="C137"/>
      <c t="s" s="71" r="D137">
        <v>1261</v>
      </c>
      <c t="s" s="71" r="E137">
        <v>1258</v>
      </c>
      <c t="s" s="71" r="F137">
        <v>1258</v>
      </c>
      <c t="str" s="69" r="G137">
        <f>MID(D137,10,2)</f>
        <v>SP</v>
      </c>
      <c t="str" s="71" r="H137">
        <f>MID(D137,12,3)</f>
        <v>001</v>
      </c>
      <c t="str" s="71" r="I137">
        <f>VLOOKUP(G137,NodeType!A$2:D$33,4,FALSE)</f>
        <v>Surface-Piercing Profiler</v>
      </c>
      <c t="str" s="51" r="J137">
        <f>H137</f>
        <v>001</v>
      </c>
      <c t="str" s="71" r="K137">
        <f>VLOOKUP(A137,Subsites!A$2:G$61,7,FALSE)</f>
        <v>Global Station Papa Apex</v>
      </c>
      <c t="str" s="71" r="L137">
        <f>(I137 &amp; " ") &amp; J137</f>
        <v>Surface-Piercing Profiler 001</v>
      </c>
      <c t="str" s="71" r="M137">
        <f>(L137 &amp; " - ") &amp; K137</f>
        <v>Surface-Piercing Profiler 001 - Global Station Papa Apex</v>
      </c>
      <c t="s" s="71" r="N137">
        <v>1228</v>
      </c>
      <c t="s" s="71" r="O137">
        <v>1229</v>
      </c>
      <c t="s" s="71" r="P137">
        <v>776</v>
      </c>
      <c s="71" r="Q137"/>
      <c s="52" r="R137"/>
      <c s="45" r="S137">
        <v>41472</v>
      </c>
      <c s="45" r="T137">
        <v>41489</v>
      </c>
      <c t="s" s="74" r="U137">
        <v>1259</v>
      </c>
      <c t="s" s="71" r="V137">
        <v>1097</v>
      </c>
      <c s="71" r="W137"/>
      <c s="71" r="X137"/>
      <c s="71" r="Y137"/>
      <c s="71" r="Z137"/>
      <c s="71" r="AA137"/>
      <c s="71" r="AB137"/>
      <c s="71" r="AC137"/>
      <c s="71" r="AD137"/>
    </row>
    <row customHeight="1" r="138" ht="12.0">
      <c t="s" s="71" r="A138">
        <v>1006</v>
      </c>
      <c s="71" r="B138"/>
      <c s="50" r="C138"/>
      <c t="s" s="71" r="D138">
        <v>1262</v>
      </c>
      <c t="s" s="71" r="E138">
        <v>1258</v>
      </c>
      <c t="s" s="71" r="F138">
        <v>1258</v>
      </c>
      <c t="str" s="69" r="G138">
        <f>MID(D138,10,2)</f>
        <v>WF</v>
      </c>
      <c t="str" s="71" r="H138">
        <f>MID(D138,12,3)</f>
        <v>002</v>
      </c>
      <c t="str" s="71" r="I138">
        <f>VLOOKUP(G138,NodeType!A$2:D$33,4,FALSE)</f>
        <v>Wire-Following Profiler</v>
      </c>
      <c t="str" s="51" r="J138">
        <f>H138</f>
        <v>002</v>
      </c>
      <c t="str" s="71" r="K138">
        <f>VLOOKUP(A138,Subsites!A$2:G$61,7,FALSE)</f>
        <v>Global Station Papa Apex</v>
      </c>
      <c t="str" s="71" r="L138">
        <f>(I138 &amp; " ") &amp; J138</f>
        <v>Wire-Following Profiler 002</v>
      </c>
      <c t="str" s="71" r="M138">
        <f>(L138 &amp; " - ") &amp; K138</f>
        <v>Wire-Following Profiler 002 - Global Station Papa Apex</v>
      </c>
      <c t="s" s="71" r="N138">
        <v>1228</v>
      </c>
      <c t="s" s="71" r="O138">
        <v>1229</v>
      </c>
      <c t="s" s="71" r="P138">
        <v>776</v>
      </c>
      <c s="71" r="Q138"/>
      <c s="52" r="R138"/>
      <c s="45" r="S138">
        <v>41472</v>
      </c>
      <c s="45" r="T138">
        <v>41489</v>
      </c>
      <c t="s" s="74" r="U138">
        <v>1259</v>
      </c>
      <c t="s" s="71" r="V138">
        <v>1097</v>
      </c>
      <c s="71" r="W138"/>
      <c s="71" r="X138"/>
      <c s="71" r="Y138"/>
      <c s="71" r="Z138"/>
      <c s="71" r="AA138"/>
      <c s="71" r="AB138"/>
      <c s="71" r="AC138"/>
      <c s="71" r="AD138"/>
    </row>
    <row customHeight="1" r="139" ht="12.0">
      <c t="s" s="71" r="A139">
        <v>1006</v>
      </c>
      <c s="71" r="B139"/>
      <c s="50" r="C139"/>
      <c t="s" s="71" r="D139">
        <v>1263</v>
      </c>
      <c t="s" s="71" r="E139">
        <v>1258</v>
      </c>
      <c t="s" s="71" r="F139">
        <v>1258</v>
      </c>
      <c t="str" s="69" r="G139">
        <f>MID(D139,10,2)</f>
        <v>WF</v>
      </c>
      <c t="str" s="71" r="H139">
        <f>MID(D139,12,3)</f>
        <v>004</v>
      </c>
      <c t="str" s="71" r="I139">
        <f>VLOOKUP(G139,NodeType!A$2:D$33,4,FALSE)</f>
        <v>Wire-Following Profiler</v>
      </c>
      <c t="str" s="51" r="J139">
        <f>H139</f>
        <v>004</v>
      </c>
      <c t="str" s="71" r="K139">
        <f>VLOOKUP(A139,Subsites!A$2:G$61,7,FALSE)</f>
        <v>Global Station Papa Apex</v>
      </c>
      <c t="str" s="71" r="L139">
        <f>(I139 &amp; " ") &amp; J139</f>
        <v>Wire-Following Profiler 004</v>
      </c>
      <c t="str" s="71" r="M139">
        <f>(L139 &amp; " - ") &amp; K139</f>
        <v>Wire-Following Profiler 004 - Global Station Papa Apex</v>
      </c>
      <c t="s" s="71" r="N139">
        <v>1228</v>
      </c>
      <c t="s" s="71" r="O139">
        <v>1229</v>
      </c>
      <c t="s" s="71" r="P139">
        <v>776</v>
      </c>
      <c s="71" r="Q139"/>
      <c s="52" r="R139"/>
      <c s="45" r="S139">
        <v>41472</v>
      </c>
      <c s="45" r="T139">
        <v>41489</v>
      </c>
      <c t="s" s="74" r="U139">
        <v>1259</v>
      </c>
      <c t="s" s="71" r="V139">
        <v>1097</v>
      </c>
      <c s="71" r="W139"/>
      <c s="71" r="X139"/>
      <c s="71" r="Y139"/>
      <c s="71" r="Z139"/>
      <c s="71" r="AA139"/>
      <c s="71" r="AB139"/>
      <c s="71" r="AC139"/>
      <c s="71" r="AD139"/>
    </row>
    <row customHeight="1" r="140" ht="12.0">
      <c t="s" s="71" r="A140">
        <v>1008</v>
      </c>
      <c t="s" s="71" r="B140">
        <v>43</v>
      </c>
      <c s="50" r="C140">
        <v>1</v>
      </c>
      <c t="s" s="71" r="D140">
        <v>1264</v>
      </c>
      <c s="71" r="E140"/>
      <c t="s" s="71" r="F140">
        <v>1264</v>
      </c>
      <c t="str" s="69" r="G140">
        <f>MID(D140,10,2)</f>
        <v>FM</v>
      </c>
      <c t="str" s="71" r="H140">
        <f>MID(D140,12,3)</f>
        <v>001</v>
      </c>
      <c t="str" s="71" r="I140">
        <f>VLOOKUP(G140,NodeType!A$2:D$33,4,FALSE)</f>
        <v>Low Power Sub-surface Mooring</v>
      </c>
      <c t="s" s="51" r="J140">
        <v>87</v>
      </c>
      <c t="str" s="71" r="K140">
        <f>VLOOKUP(A140,Subsites!A$2:G$61,7,FALSE)</f>
        <v>Global Station Papa Mesoscale Flanking A</v>
      </c>
      <c t="str" s="71" r="L140">
        <f>I140 &amp; IF(ISBLANK(J140),"",(" " &amp; J140))</f>
        <v>Low Power Sub-surface Mooring A</v>
      </c>
      <c t="str" s="71" r="M140">
        <f>(L140 &amp; " - ") &amp; K140</f>
        <v>Low Power Sub-surface Mooring A - Global Station Papa Mesoscale Flanking A</v>
      </c>
      <c t="s" s="71" r="N140">
        <v>1228</v>
      </c>
      <c t="s" s="71" r="O140">
        <v>1229</v>
      </c>
      <c t="s" s="71" r="P140">
        <v>776</v>
      </c>
      <c s="71" r="Q140"/>
      <c s="52" r="R140"/>
      <c s="45" r="S140">
        <v>41472</v>
      </c>
      <c s="45" r="T140">
        <v>41489</v>
      </c>
      <c t="s" s="74" r="U140">
        <v>1259</v>
      </c>
      <c t="s" s="71" r="V140">
        <v>1097</v>
      </c>
      <c s="71" r="W140"/>
      <c s="71" r="X140"/>
      <c s="71" r="Y140"/>
      <c s="71" r="Z140"/>
      <c s="71" r="AA140"/>
      <c s="71" r="AB140"/>
      <c s="71" r="AC140"/>
      <c s="71" r="AD140"/>
    </row>
    <row customHeight="1" r="141" ht="12.0">
      <c t="s" s="71" r="A141">
        <v>1008</v>
      </c>
      <c s="71" r="B141"/>
      <c s="50" r="C141"/>
      <c t="s" s="71" r="D141">
        <v>1265</v>
      </c>
      <c t="s" s="71" r="E141">
        <v>1264</v>
      </c>
      <c t="s" s="71" r="F141">
        <v>1264</v>
      </c>
      <c t="str" s="69" r="G141">
        <f>MID(D141,10,2)</f>
        <v>RI</v>
      </c>
      <c t="str" s="71" r="H141">
        <f>MID(D141,12,3)</f>
        <v>001</v>
      </c>
      <c t="str" s="71" r="I141">
        <f>VLOOKUP(G141,NodeType!A$2:D$33,4,FALSE)</f>
        <v>Mooring Riser</v>
      </c>
      <c t="str" s="51" r="J141">
        <f>H141</f>
        <v>001</v>
      </c>
      <c t="str" s="71" r="K141">
        <f>VLOOKUP(A141,Subsites!A$2:G$61,7,FALSE)</f>
        <v>Global Station Papa Mesoscale Flanking A</v>
      </c>
      <c t="str" s="71" r="L141">
        <f>(I141 &amp; " ") &amp; J141</f>
        <v>Mooring Riser 001</v>
      </c>
      <c t="str" s="71" r="M141">
        <f>(L141 &amp; " - ") &amp; K141</f>
        <v>Mooring Riser 001 - Global Station Papa Mesoscale Flanking A</v>
      </c>
      <c t="s" s="71" r="N141">
        <v>1228</v>
      </c>
      <c t="s" s="71" r="O141">
        <v>1229</v>
      </c>
      <c t="s" s="71" r="P141">
        <v>776</v>
      </c>
      <c s="71" r="Q141"/>
      <c s="52" r="R141"/>
      <c s="45" r="S141">
        <v>41472</v>
      </c>
      <c s="45" r="T141">
        <v>41489</v>
      </c>
      <c t="s" s="74" r="U141">
        <v>1259</v>
      </c>
      <c t="s" s="71" r="V141">
        <v>1097</v>
      </c>
      <c s="71" r="W141"/>
      <c s="71" r="X141"/>
      <c s="71" r="Y141"/>
      <c s="71" r="Z141"/>
      <c s="71" r="AA141"/>
      <c s="71" r="AB141"/>
      <c s="71" r="AC141"/>
      <c s="71" r="AD141"/>
    </row>
    <row customHeight="1" r="142" ht="12.0">
      <c t="s" s="71" r="A142">
        <v>1010</v>
      </c>
      <c t="s" s="71" r="B142">
        <v>43</v>
      </c>
      <c s="50" r="C142">
        <v>1</v>
      </c>
      <c t="s" s="71" r="D142">
        <v>1266</v>
      </c>
      <c s="71" r="E142"/>
      <c t="s" s="71" r="F142">
        <v>1266</v>
      </c>
      <c t="str" s="69" r="G142">
        <f>MID(D142,10,2)</f>
        <v>FM</v>
      </c>
      <c t="str" s="71" r="H142">
        <f>MID(D142,12,3)</f>
        <v>001</v>
      </c>
      <c t="str" s="71" r="I142">
        <f>VLOOKUP(G142,NodeType!A$2:D$33,4,FALSE)</f>
        <v>Low Power Sub-surface Mooring</v>
      </c>
      <c t="s" s="51" r="J142">
        <v>93</v>
      </c>
      <c t="str" s="71" r="K142">
        <f>VLOOKUP(A142,Subsites!A$2:G$61,7,FALSE)</f>
        <v>Global Station Papa Mesoscale Flanking B</v>
      </c>
      <c t="str" s="71" r="L142">
        <f>I142 &amp; IF(ISBLANK(J142),"",(" " &amp; J142))</f>
        <v>Low Power Sub-surface Mooring B</v>
      </c>
      <c t="str" s="71" r="M142">
        <f>(L142 &amp; " - ") &amp; K142</f>
        <v>Low Power Sub-surface Mooring B - Global Station Papa Mesoscale Flanking B</v>
      </c>
      <c t="s" s="71" r="N142">
        <v>1228</v>
      </c>
      <c t="s" s="71" r="O142">
        <v>1229</v>
      </c>
      <c t="s" s="71" r="P142">
        <v>776</v>
      </c>
      <c s="71" r="Q142"/>
      <c s="52" r="R142"/>
      <c s="45" r="S142">
        <v>41472</v>
      </c>
      <c s="45" r="T142">
        <v>41489</v>
      </c>
      <c t="s" s="74" r="U142">
        <v>1259</v>
      </c>
      <c t="s" s="71" r="V142">
        <v>1097</v>
      </c>
      <c s="71" r="W142"/>
      <c s="71" r="X142"/>
      <c s="71" r="Y142"/>
      <c s="71" r="Z142"/>
      <c s="71" r="AA142"/>
      <c s="71" r="AB142"/>
      <c s="71" r="AC142"/>
      <c s="71" r="AD142"/>
    </row>
    <row customHeight="1" r="143" ht="12.0">
      <c t="s" s="71" r="A143">
        <v>1010</v>
      </c>
      <c s="71" r="B143"/>
      <c s="50" r="C143"/>
      <c t="s" s="71" r="D143">
        <v>1267</v>
      </c>
      <c t="s" s="71" r="E143">
        <v>1266</v>
      </c>
      <c t="s" s="71" r="F143">
        <v>1266</v>
      </c>
      <c t="str" s="69" r="G143">
        <f>MID(D143,10,2)</f>
        <v>RI</v>
      </c>
      <c t="str" s="71" r="H143">
        <f>MID(D143,12,3)</f>
        <v>001</v>
      </c>
      <c t="str" s="71" r="I143">
        <f>VLOOKUP(G143,NodeType!A$2:D$33,4,FALSE)</f>
        <v>Mooring Riser</v>
      </c>
      <c t="str" s="51" r="J143">
        <f>H143</f>
        <v>001</v>
      </c>
      <c t="str" s="71" r="K143">
        <f>VLOOKUP(A143,Subsites!A$2:G$61,7,FALSE)</f>
        <v>Global Station Papa Mesoscale Flanking B</v>
      </c>
      <c t="str" s="71" r="L143">
        <f>(I143 &amp; " ") &amp; J143</f>
        <v>Mooring Riser 001</v>
      </c>
      <c t="str" s="71" r="M143">
        <f>(L143 &amp; " - ") &amp; K143</f>
        <v>Mooring Riser 001 - Global Station Papa Mesoscale Flanking B</v>
      </c>
      <c t="s" s="71" r="N143">
        <v>1228</v>
      </c>
      <c t="s" s="71" r="O143">
        <v>1229</v>
      </c>
      <c t="s" s="71" r="P143">
        <v>776</v>
      </c>
      <c s="71" r="Q143"/>
      <c s="52" r="R143"/>
      <c s="45" r="S143">
        <v>41472</v>
      </c>
      <c s="45" r="T143">
        <v>41489</v>
      </c>
      <c t="s" s="74" r="U143">
        <v>1259</v>
      </c>
      <c t="s" s="71" r="V143">
        <v>1097</v>
      </c>
      <c s="71" r="W143"/>
      <c s="71" r="X143"/>
      <c s="71" r="Y143"/>
      <c s="71" r="Z143"/>
      <c s="71" r="AA143"/>
      <c s="71" r="AB143"/>
      <c s="71" r="AC143"/>
      <c s="71" r="AD143"/>
    </row>
    <row customHeight="1" r="144" ht="12.0">
      <c t="s" s="71" r="A144">
        <v>1012</v>
      </c>
      <c s="71" r="B144"/>
      <c s="50" r="C144">
        <v>1</v>
      </c>
      <c t="s" s="71" r="D144">
        <v>1268</v>
      </c>
      <c s="71" r="E144"/>
      <c t="s" s="71" r="F144">
        <v>1268</v>
      </c>
      <c t="str" s="69" r="G144">
        <f>MID(D144,10,2)</f>
        <v>GL</v>
      </c>
      <c t="str" s="71" r="H144">
        <f>MID(D144,12,3)</f>
        <v>001</v>
      </c>
      <c t="str" s="71" r="I144">
        <f>VLOOKUP(G144,NodeType!A$2:D$33,4,FALSE)</f>
        <v>Glider</v>
      </c>
      <c t="str" s="51" r="J144">
        <f>H144</f>
        <v>001</v>
      </c>
      <c t="str" s="71" r="K144">
        <f>VLOOKUP(A144,Subsites!A$2:G$61,7,FALSE)</f>
        <v>Global Station Papa Mobile Assets</v>
      </c>
      <c t="str" s="71" r="L144">
        <f>I144 &amp; IF(ISBLANK(J144),"",(" " &amp; J144))</f>
        <v>Glider 001</v>
      </c>
      <c t="str" s="71" r="M144">
        <f>(L144 &amp; " - ") &amp; K144</f>
        <v>Glider 001 - Global Station Papa Mobile Assets</v>
      </c>
      <c t="s" s="71" r="N144">
        <v>1239</v>
      </c>
      <c t="s" s="71" r="O144">
        <v>1240</v>
      </c>
      <c t="s" s="71" r="P144">
        <v>776</v>
      </c>
      <c s="71" r="Q144"/>
      <c s="52" r="R144"/>
      <c s="45" r="S144">
        <v>41472</v>
      </c>
      <c s="45" r="T144">
        <v>41489</v>
      </c>
      <c t="s" s="74" r="U144">
        <v>1259</v>
      </c>
      <c t="s" s="71" r="V144">
        <v>1097</v>
      </c>
      <c s="71" r="W144"/>
      <c s="71" r="X144"/>
      <c s="71" r="Y144"/>
      <c s="71" r="Z144"/>
      <c s="71" r="AA144"/>
      <c s="71" r="AB144"/>
      <c s="71" r="AC144"/>
      <c s="71" r="AD144"/>
    </row>
    <row customHeight="1" r="145" ht="12.0">
      <c t="s" s="71" r="A145">
        <v>1012</v>
      </c>
      <c s="71" r="B145"/>
      <c s="50" r="C145">
        <v>1</v>
      </c>
      <c t="s" s="71" r="D145">
        <v>1269</v>
      </c>
      <c s="71" r="E145"/>
      <c t="s" s="71" r="F145">
        <v>1269</v>
      </c>
      <c t="str" s="69" r="G145">
        <f>MID(D145,10,2)</f>
        <v>GL</v>
      </c>
      <c t="str" s="71" r="H145">
        <f>MID(D145,12,3)</f>
        <v>002</v>
      </c>
      <c t="str" s="71" r="I145">
        <f>VLOOKUP(G145,NodeType!A$2:D$33,4,FALSE)</f>
        <v>Glider</v>
      </c>
      <c t="str" s="51" r="J145">
        <f>H145</f>
        <v>002</v>
      </c>
      <c t="str" s="71" r="K145">
        <f>VLOOKUP(A145,Subsites!A$2:G$61,7,FALSE)</f>
        <v>Global Station Papa Mobile Assets</v>
      </c>
      <c t="str" s="71" r="L145">
        <f>I145 &amp; IF(ISBLANK(J145),"",(" " &amp; J145))</f>
        <v>Glider 002</v>
      </c>
      <c t="str" s="71" r="M145">
        <f>(L145 &amp; " - ") &amp; K145</f>
        <v>Glider 002 - Global Station Papa Mobile Assets</v>
      </c>
      <c t="s" s="71" r="N145">
        <v>1239</v>
      </c>
      <c t="s" s="71" r="O145">
        <v>1240</v>
      </c>
      <c t="s" s="71" r="P145">
        <v>776</v>
      </c>
      <c s="71" r="Q145"/>
      <c s="52" r="R145"/>
      <c s="45" r="S145">
        <v>41472</v>
      </c>
      <c s="45" r="T145">
        <v>41489</v>
      </c>
      <c t="s" s="74" r="U145">
        <v>1259</v>
      </c>
      <c t="s" s="71" r="V145">
        <v>1097</v>
      </c>
      <c s="71" r="W145"/>
      <c s="71" r="X145"/>
      <c s="71" r="Y145"/>
      <c s="71" r="Z145"/>
      <c s="71" r="AA145"/>
      <c s="71" r="AB145"/>
      <c s="71" r="AC145"/>
      <c s="71" r="AD145"/>
    </row>
    <row customHeight="1" r="146" ht="12.0">
      <c t="s" s="71" r="A146">
        <v>1012</v>
      </c>
      <c s="71" r="B146"/>
      <c s="50" r="C146">
        <v>1</v>
      </c>
      <c t="s" s="71" r="D146">
        <v>1270</v>
      </c>
      <c s="71" r="E146"/>
      <c t="s" s="71" r="F146">
        <v>1270</v>
      </c>
      <c t="str" s="69" r="G146">
        <f>MID(D146,10,2)</f>
        <v>GL</v>
      </c>
      <c t="str" s="71" r="H146">
        <f>MID(D146,12,3)</f>
        <v>003</v>
      </c>
      <c t="str" s="71" r="I146">
        <f>VLOOKUP(G146,NodeType!A$2:D$33,4,FALSE)</f>
        <v>Glider</v>
      </c>
      <c t="str" s="51" r="J146">
        <f>H146</f>
        <v>003</v>
      </c>
      <c t="str" s="71" r="K146">
        <f>VLOOKUP(A146,Subsites!A$2:G$61,7,FALSE)</f>
        <v>Global Station Papa Mobile Assets</v>
      </c>
      <c t="str" s="71" r="L146">
        <f>I146 &amp; IF(ISBLANK(J146),"",(" " &amp; J146))</f>
        <v>Glider 003</v>
      </c>
      <c t="str" s="71" r="M146">
        <f>(L146 &amp; " - ") &amp; K146</f>
        <v>Glider 003 - Global Station Papa Mobile Assets</v>
      </c>
      <c t="s" s="71" r="N146">
        <v>1239</v>
      </c>
      <c t="s" s="71" r="O146">
        <v>1240</v>
      </c>
      <c t="s" s="71" r="P146">
        <v>776</v>
      </c>
      <c s="71" r="Q146"/>
      <c s="52" r="R146"/>
      <c s="45" r="S146">
        <v>41472</v>
      </c>
      <c s="45" r="T146">
        <v>41489</v>
      </c>
      <c t="s" s="74" r="U146">
        <v>1259</v>
      </c>
      <c t="s" s="71" r="V146">
        <v>1097</v>
      </c>
      <c s="71" r="W146"/>
      <c s="71" r="X146"/>
      <c s="71" r="Y146"/>
      <c s="71" r="Z146"/>
      <c s="71" r="AA146"/>
      <c s="71" r="AB146"/>
      <c s="71" r="AC146"/>
      <c s="71" r="AD146"/>
    </row>
    <row customHeight="1" r="147" ht="12.0">
      <c t="s" s="71" r="A147">
        <v>1014</v>
      </c>
      <c t="s" s="71" r="B147">
        <v>43</v>
      </c>
      <c s="50" r="C147">
        <v>1</v>
      </c>
      <c t="s" s="71" r="D147">
        <v>1271</v>
      </c>
      <c s="71" r="E147"/>
      <c t="s" s="71" r="F147">
        <v>1271</v>
      </c>
      <c t="str" s="69" r="G147">
        <f>MID(D147,10,2)</f>
        <v>SM</v>
      </c>
      <c t="str" s="71" r="H147">
        <f>MID(D147,12,3)</f>
        <v>001</v>
      </c>
      <c t="str" s="71" r="I147">
        <f>VLOOKUP(G147,NodeType!A$2:D$33,4,FALSE)</f>
        <v>Standard Power Surface Mooring</v>
      </c>
      <c s="51" r="J147"/>
      <c t="str" s="71" r="K147">
        <f>VLOOKUP(A147,Subsites!A$2:G$61,7,FALSE)</f>
        <v>Global Southern Ocean Apex</v>
      </c>
      <c t="str" s="71" r="L147">
        <f>I147 &amp; IF(ISBLANK(J147),"",(" " &amp; J147))</f>
        <v>Standard Power Surface Mooring</v>
      </c>
      <c t="str" s="71" r="M147">
        <f>(L147 &amp; " - ") &amp; K147</f>
        <v>Standard Power Surface Mooring - Global Southern Ocean Apex</v>
      </c>
      <c t="s" s="71" r="N147">
        <v>1118</v>
      </c>
      <c t="s" s="71" r="O147">
        <v>1119</v>
      </c>
      <c t="s" s="71" r="P147">
        <v>776</v>
      </c>
      <c s="71" r="Q147"/>
      <c s="52" r="R147"/>
      <c s="45" r="S147"/>
      <c s="45" r="T147"/>
      <c s="74" r="U147"/>
      <c s="71" r="V147"/>
      <c s="71" r="W147"/>
      <c s="71" r="X147"/>
      <c s="71" r="Y147"/>
      <c s="71" r="Z147"/>
      <c s="71" r="AA147"/>
      <c s="71" r="AB147"/>
      <c s="71" r="AC147"/>
      <c s="71" r="AD147"/>
    </row>
    <row customHeight="1" r="148" ht="12.0">
      <c t="s" s="71" r="A148">
        <v>1014</v>
      </c>
      <c s="71" r="B148"/>
      <c s="50" r="C148"/>
      <c t="s" s="71" r="D148">
        <v>1272</v>
      </c>
      <c t="s" s="71" r="E148">
        <v>1271</v>
      </c>
      <c t="s" s="71" r="F148">
        <v>1271</v>
      </c>
      <c t="str" s="69" r="G148">
        <f>MID(D148,10,2)</f>
        <v>RI</v>
      </c>
      <c t="str" s="71" r="H148">
        <f>MID(D148,12,3)</f>
        <v>002</v>
      </c>
      <c t="str" s="71" r="I148">
        <f>VLOOKUP(G148,NodeType!A$2:D$33,4,FALSE)</f>
        <v>Mooring Riser</v>
      </c>
      <c t="str" s="51" r="J148">
        <f>H148</f>
        <v>002</v>
      </c>
      <c t="str" s="71" r="K148">
        <f>VLOOKUP(A148,Subsites!A$2:G$61,7,FALSE)</f>
        <v>Global Southern Ocean Apex</v>
      </c>
      <c t="str" s="71" r="L148">
        <f>(I148 &amp; " ") &amp; J148</f>
        <v>Mooring Riser 002</v>
      </c>
      <c t="str" s="71" r="M148">
        <f>(L148 &amp; " - ") &amp; K148</f>
        <v>Mooring Riser 002 - Global Southern Ocean Apex</v>
      </c>
      <c t="s" s="71" r="N148">
        <v>1118</v>
      </c>
      <c t="s" s="71" r="O148">
        <v>1119</v>
      </c>
      <c t="s" s="71" r="P148">
        <v>776</v>
      </c>
      <c s="71" r="Q148"/>
      <c s="52" r="R148"/>
      <c s="45" r="S148"/>
      <c s="45" r="T148"/>
      <c s="74" r="U148"/>
      <c s="71" r="V148"/>
      <c s="71" r="W148"/>
      <c s="71" r="X148"/>
      <c s="71" r="Y148"/>
      <c s="71" r="Z148"/>
      <c s="71" r="AA148"/>
      <c s="71" r="AB148"/>
      <c s="71" r="AC148"/>
      <c s="71" r="AD148"/>
    </row>
    <row customHeight="1" r="149" ht="12.0">
      <c t="s" s="71" r="A149">
        <v>1014</v>
      </c>
      <c s="71" r="B149"/>
      <c s="50" r="C149"/>
      <c t="s" s="71" r="D149">
        <v>1273</v>
      </c>
      <c t="s" s="71" r="E149">
        <v>1271</v>
      </c>
      <c t="s" s="71" r="F149">
        <v>1271</v>
      </c>
      <c t="str" s="69" r="G149">
        <f>MID(D149,10,2)</f>
        <v>RI</v>
      </c>
      <c t="str" s="71" r="H149">
        <f>MID(D149,12,3)</f>
        <v>003</v>
      </c>
      <c t="str" s="71" r="I149">
        <f>VLOOKUP(G149,NodeType!A$2:D$33,4,FALSE)</f>
        <v>Mooring Riser</v>
      </c>
      <c t="str" s="51" r="J149">
        <f>H149</f>
        <v>003</v>
      </c>
      <c t="str" s="71" r="K149">
        <f>VLOOKUP(A149,Subsites!A$2:G$61,7,FALSE)</f>
        <v>Global Southern Ocean Apex</v>
      </c>
      <c t="str" s="71" r="L149">
        <f>(I149 &amp; " ") &amp; J149</f>
        <v>Mooring Riser 003</v>
      </c>
      <c t="str" s="71" r="M149">
        <f>(L149 &amp; " - ") &amp; K149</f>
        <v>Mooring Riser 003 - Global Southern Ocean Apex</v>
      </c>
      <c t="s" s="71" r="N149">
        <v>1118</v>
      </c>
      <c t="s" s="71" r="O149">
        <v>1119</v>
      </c>
      <c t="s" s="71" r="P149">
        <v>776</v>
      </c>
      <c s="71" r="Q149"/>
      <c s="52" r="R149"/>
      <c s="45" r="S149"/>
      <c s="45" r="T149"/>
      <c s="74" r="U149"/>
      <c s="71" r="V149"/>
      <c s="71" r="W149"/>
      <c s="71" r="X149"/>
      <c s="71" r="Y149"/>
      <c s="71" r="Z149"/>
      <c s="71" r="AA149"/>
      <c s="71" r="AB149"/>
      <c s="71" r="AC149"/>
      <c s="71" r="AD149"/>
    </row>
    <row customHeight="1" r="150" ht="12.0">
      <c t="s" s="71" r="A150">
        <v>1014</v>
      </c>
      <c s="71" r="B150"/>
      <c s="50" r="C150"/>
      <c t="s" s="71" r="D150">
        <v>1274</v>
      </c>
      <c t="s" s="71" r="E150">
        <v>1271</v>
      </c>
      <c t="s" s="71" r="F150">
        <v>1271</v>
      </c>
      <c t="str" s="69" r="G150">
        <f>MID(D150,10,2)</f>
        <v>SB</v>
      </c>
      <c t="str" s="71" r="H150">
        <f>MID(D150,12,3)</f>
        <v>001</v>
      </c>
      <c t="str" s="71" r="I150">
        <f>VLOOKUP(G150,NodeType!A$2:D$33,4,FALSE)</f>
        <v>Surface Buoy</v>
      </c>
      <c t="str" s="51" r="J150">
        <f>H150</f>
        <v>001</v>
      </c>
      <c t="str" s="71" r="K150">
        <f>VLOOKUP(A150,Subsites!A$2:G$61,7,FALSE)</f>
        <v>Global Southern Ocean Apex</v>
      </c>
      <c t="str" s="71" r="L150">
        <f>(I150 &amp; " ") &amp; J150</f>
        <v>Surface Buoy 001</v>
      </c>
      <c t="str" s="71" r="M150">
        <f>(L150 &amp; " - ") &amp; K150</f>
        <v>Surface Buoy 001 - Global Southern Ocean Apex</v>
      </c>
      <c t="s" s="71" r="N150">
        <v>1118</v>
      </c>
      <c t="s" s="71" r="O150">
        <v>1119</v>
      </c>
      <c t="s" s="71" r="P150">
        <v>776</v>
      </c>
      <c s="71" r="Q150"/>
      <c s="52" r="R150"/>
      <c s="45" r="S150"/>
      <c s="45" r="T150"/>
      <c s="74" r="U150"/>
      <c s="71" r="V150"/>
      <c s="71" r="W150"/>
      <c s="71" r="X150"/>
      <c s="71" r="Y150"/>
      <c s="71" r="Z150"/>
      <c s="71" r="AA150"/>
      <c s="71" r="AB150"/>
      <c s="71" r="AC150"/>
      <c s="71" r="AD150"/>
    </row>
    <row customHeight="1" r="151" ht="12.0">
      <c t="s" s="71" r="A151">
        <v>1016</v>
      </c>
      <c t="s" s="71" r="B151">
        <v>43</v>
      </c>
      <c s="50" r="C151">
        <v>1</v>
      </c>
      <c t="s" s="71" r="D151">
        <v>1275</v>
      </c>
      <c s="71" r="E151"/>
      <c t="s" s="71" r="F151">
        <v>1275</v>
      </c>
      <c t="str" s="69" r="G151">
        <f>MID(D151,10,2)</f>
        <v>GP</v>
      </c>
      <c t="str" s="71" r="H151">
        <f>MID(D151,12,3)</f>
        <v>001</v>
      </c>
      <c t="str" s="71" r="I151">
        <f>VLOOKUP(G151,NodeType!A$2:D$33,4,FALSE)</f>
        <v>Hybrid Profiler Mooring</v>
      </c>
      <c s="51" r="J151"/>
      <c t="str" s="71" r="K151">
        <f>VLOOKUP(A151,Subsites!A$2:G$61,7,FALSE)</f>
        <v>Global Southern Ocean Apex</v>
      </c>
      <c t="str" s="71" r="L151">
        <f>I151 &amp; IF(ISBLANK(J151),"",(" " &amp; J151))</f>
        <v>Hybrid Profiler Mooring</v>
      </c>
      <c t="str" s="71" r="M151">
        <f>(L151 &amp; " - ") &amp; K151</f>
        <v>Hybrid Profiler Mooring - Global Southern Ocean Apex</v>
      </c>
      <c t="s" s="71" r="N151">
        <v>1228</v>
      </c>
      <c t="s" s="71" r="O151">
        <v>1229</v>
      </c>
      <c t="s" s="71" r="P151">
        <v>776</v>
      </c>
      <c s="71" r="Q151"/>
      <c s="52" r="R151"/>
      <c s="45" r="S151"/>
      <c s="45" r="T151"/>
      <c s="74" r="U151"/>
      <c s="71" r="V151"/>
      <c s="71" r="W151"/>
      <c s="71" r="X151"/>
      <c s="71" r="Y151"/>
      <c s="71" r="Z151"/>
      <c s="71" r="AA151"/>
      <c s="71" r="AB151"/>
      <c s="71" r="AC151"/>
      <c s="71" r="AD151"/>
    </row>
    <row customHeight="1" r="152" ht="12.0">
      <c t="s" s="71" r="A152">
        <v>1016</v>
      </c>
      <c s="71" r="B152"/>
      <c s="50" r="C152"/>
      <c t="s" s="71" r="D152">
        <v>1276</v>
      </c>
      <c t="s" s="71" r="E152">
        <v>1275</v>
      </c>
      <c t="s" s="71" r="F152">
        <v>1275</v>
      </c>
      <c t="str" s="69" r="G152">
        <f>MID(D152,10,2)</f>
        <v>MP</v>
      </c>
      <c t="str" s="71" r="H152">
        <f>MID(D152,12,3)</f>
        <v>003</v>
      </c>
      <c t="str" s="71" r="I152">
        <f>VLOOKUP(G152,NodeType!A$2:D$33,4,FALSE)</f>
        <v>Mid-Water Platform</v>
      </c>
      <c t="str" s="51" r="J152">
        <f>H152</f>
        <v>003</v>
      </c>
      <c t="str" s="71" r="K152">
        <f>VLOOKUP(A152,Subsites!A$2:G$61,7,FALSE)</f>
        <v>Global Southern Ocean Apex</v>
      </c>
      <c t="str" s="71" r="L152">
        <f>(I152 &amp; " ") &amp; J152</f>
        <v>Mid-Water Platform 003</v>
      </c>
      <c t="str" s="71" r="M152">
        <f>(L152 &amp; " - ") &amp; K152</f>
        <v>Mid-Water Platform 003 - Global Southern Ocean Apex</v>
      </c>
      <c t="s" s="71" r="N152">
        <v>1228</v>
      </c>
      <c t="s" s="71" r="O152">
        <v>1229</v>
      </c>
      <c t="s" s="71" r="P152">
        <v>776</v>
      </c>
      <c s="71" r="Q152"/>
      <c s="52" r="R152"/>
      <c s="45" r="S152"/>
      <c s="45" r="T152"/>
      <c s="74" r="U152"/>
      <c s="71" r="V152"/>
      <c s="71" r="W152"/>
      <c s="71" r="X152"/>
      <c s="71" r="Y152"/>
      <c s="71" r="Z152"/>
      <c s="71" r="AA152"/>
      <c s="71" r="AB152"/>
      <c s="71" r="AC152"/>
      <c s="71" r="AD152"/>
    </row>
    <row customHeight="1" r="153" ht="12.0">
      <c t="s" s="71" r="A153">
        <v>1016</v>
      </c>
      <c s="71" r="B153"/>
      <c s="50" r="C153"/>
      <c t="s" s="71" r="D153">
        <v>1277</v>
      </c>
      <c t="s" s="71" r="E153">
        <v>1275</v>
      </c>
      <c t="s" s="71" r="F153">
        <v>1275</v>
      </c>
      <c t="str" s="69" r="G153">
        <f>MID(D153,10,2)</f>
        <v>SP</v>
      </c>
      <c t="str" s="71" r="H153">
        <f>MID(D153,12,3)</f>
        <v>001</v>
      </c>
      <c t="str" s="71" r="I153">
        <f>VLOOKUP(G153,NodeType!A$2:D$33,4,FALSE)</f>
        <v>Surface-Piercing Profiler</v>
      </c>
      <c t="str" s="51" r="J153">
        <f>H153</f>
        <v>001</v>
      </c>
      <c t="str" s="71" r="K153">
        <f>VLOOKUP(A153,Subsites!A$2:G$61,7,FALSE)</f>
        <v>Global Southern Ocean Apex</v>
      </c>
      <c t="str" s="71" r="L153">
        <f>(I153 &amp; " ") &amp; J153</f>
        <v>Surface-Piercing Profiler 001</v>
      </c>
      <c t="str" s="71" r="M153">
        <f>(L153 &amp; " - ") &amp; K153</f>
        <v>Surface-Piercing Profiler 001 - Global Southern Ocean Apex</v>
      </c>
      <c t="s" s="71" r="N153">
        <v>1228</v>
      </c>
      <c t="s" s="71" r="O153">
        <v>1229</v>
      </c>
      <c t="s" s="71" r="P153">
        <v>776</v>
      </c>
      <c s="71" r="Q153"/>
      <c s="52" r="R153"/>
      <c s="45" r="S153"/>
      <c s="45" r="T153"/>
      <c s="74" r="U153"/>
      <c s="71" r="V153"/>
      <c s="71" r="W153"/>
      <c s="71" r="X153"/>
      <c s="71" r="Y153"/>
      <c s="71" r="Z153"/>
      <c s="71" r="AA153"/>
      <c s="71" r="AB153"/>
      <c s="71" r="AC153"/>
      <c s="71" r="AD153"/>
    </row>
    <row customHeight="1" r="154" ht="12.0">
      <c t="s" s="71" r="A154">
        <v>1016</v>
      </c>
      <c s="71" r="B154"/>
      <c s="50" r="C154"/>
      <c t="s" s="71" r="D154">
        <v>1278</v>
      </c>
      <c t="s" s="71" r="E154">
        <v>1275</v>
      </c>
      <c t="s" s="71" r="F154">
        <v>1275</v>
      </c>
      <c t="str" s="69" r="G154">
        <f>MID(D154,10,2)</f>
        <v>WF</v>
      </c>
      <c t="str" s="71" r="H154">
        <f>MID(D154,12,3)</f>
        <v>002</v>
      </c>
      <c t="str" s="71" r="I154">
        <f>VLOOKUP(G154,NodeType!A$2:D$33,4,FALSE)</f>
        <v>Wire-Following Profiler</v>
      </c>
      <c t="str" s="51" r="J154">
        <f>H154</f>
        <v>002</v>
      </c>
      <c t="str" s="71" r="K154">
        <f>VLOOKUP(A154,Subsites!A$2:G$61,7,FALSE)</f>
        <v>Global Southern Ocean Apex</v>
      </c>
      <c t="str" s="71" r="L154">
        <f>(I154 &amp; " ") &amp; J154</f>
        <v>Wire-Following Profiler 002</v>
      </c>
      <c t="str" s="71" r="M154">
        <f>(L154 &amp; " - ") &amp; K154</f>
        <v>Wire-Following Profiler 002 - Global Southern Ocean Apex</v>
      </c>
      <c t="s" s="71" r="N154">
        <v>1228</v>
      </c>
      <c t="s" s="71" r="O154">
        <v>1229</v>
      </c>
      <c t="s" s="71" r="P154">
        <v>776</v>
      </c>
      <c s="71" r="Q154"/>
      <c s="52" r="R154"/>
      <c s="45" r="S154"/>
      <c s="45" r="T154"/>
      <c s="74" r="U154"/>
      <c s="71" r="V154"/>
      <c s="71" r="W154"/>
      <c s="71" r="X154"/>
      <c s="71" r="Y154"/>
      <c s="71" r="Z154"/>
      <c s="71" r="AA154"/>
      <c s="71" r="AB154"/>
      <c s="71" r="AC154"/>
      <c s="71" r="AD154"/>
    </row>
    <row customHeight="1" r="155" ht="12.0">
      <c t="s" s="71" r="A155">
        <v>1016</v>
      </c>
      <c s="71" r="B155"/>
      <c s="50" r="C155"/>
      <c t="s" s="71" r="D155">
        <v>1279</v>
      </c>
      <c t="s" s="71" r="E155">
        <v>1275</v>
      </c>
      <c t="s" s="71" r="F155">
        <v>1275</v>
      </c>
      <c t="str" s="69" r="G155">
        <f>MID(D155,10,2)</f>
        <v>WF</v>
      </c>
      <c t="str" s="71" r="H155">
        <f>MID(D155,12,3)</f>
        <v>004</v>
      </c>
      <c t="str" s="71" r="I155">
        <f>VLOOKUP(G155,NodeType!A$2:D$33,4,FALSE)</f>
        <v>Wire-Following Profiler</v>
      </c>
      <c t="str" s="51" r="J155">
        <f>H155</f>
        <v>004</v>
      </c>
      <c t="str" s="71" r="K155">
        <f>VLOOKUP(A155,Subsites!A$2:G$61,7,FALSE)</f>
        <v>Global Southern Ocean Apex</v>
      </c>
      <c t="str" s="71" r="L155">
        <f>(I155 &amp; " ") &amp; J155</f>
        <v>Wire-Following Profiler 004</v>
      </c>
      <c t="str" s="71" r="M155">
        <f>(L155 &amp; " - ") &amp; K155</f>
        <v>Wire-Following Profiler 004 - Global Southern Ocean Apex</v>
      </c>
      <c t="s" s="71" r="N155">
        <v>1228</v>
      </c>
      <c t="s" s="71" r="O155">
        <v>1229</v>
      </c>
      <c t="s" s="71" r="P155">
        <v>776</v>
      </c>
      <c s="71" r="Q155"/>
      <c s="52" r="R155"/>
      <c s="45" r="S155"/>
      <c s="45" r="T155"/>
      <c s="74" r="U155"/>
      <c s="71" r="V155"/>
      <c s="71" r="W155"/>
      <c s="71" r="X155"/>
      <c s="71" r="Y155"/>
      <c s="71" r="Z155"/>
      <c s="71" r="AA155"/>
      <c s="71" r="AB155"/>
      <c s="71" r="AC155"/>
      <c s="71" r="AD155"/>
    </row>
    <row customHeight="1" r="156" ht="12.0">
      <c t="s" s="71" r="A156">
        <v>1018</v>
      </c>
      <c t="s" s="71" r="B156">
        <v>43</v>
      </c>
      <c s="50" r="C156">
        <v>1</v>
      </c>
      <c t="s" s="71" r="D156">
        <v>1280</v>
      </c>
      <c s="71" r="E156"/>
      <c t="s" s="71" r="F156">
        <v>1280</v>
      </c>
      <c t="str" s="69" r="G156">
        <f>MID(D156,10,2)</f>
        <v>FM</v>
      </c>
      <c t="str" s="71" r="H156">
        <f>MID(D156,12,3)</f>
        <v>001</v>
      </c>
      <c t="str" s="71" r="I156">
        <f>VLOOKUP(G156,NodeType!A$2:D$33,4,FALSE)</f>
        <v>Low Power Sub-surface Mooring</v>
      </c>
      <c t="s" s="51" r="J156">
        <v>87</v>
      </c>
      <c t="str" s="71" r="K156">
        <f>VLOOKUP(A156,Subsites!A$2:G$61,7,FALSE)</f>
        <v>Global Southern Ocean Mesoscale Flanking A</v>
      </c>
      <c t="str" s="71" r="L156">
        <f>I156 &amp; IF(ISBLANK(J156),"",(" " &amp; J156))</f>
        <v>Low Power Sub-surface Mooring A</v>
      </c>
      <c t="str" s="71" r="M156">
        <f>(L156 &amp; " - ") &amp; K156</f>
        <v>Low Power Sub-surface Mooring A - Global Southern Ocean Mesoscale Flanking A</v>
      </c>
      <c t="s" s="71" r="N156">
        <v>1228</v>
      </c>
      <c t="s" s="71" r="O156">
        <v>1229</v>
      </c>
      <c t="s" s="71" r="P156">
        <v>776</v>
      </c>
      <c s="71" r="Q156"/>
      <c s="52" r="R156"/>
      <c s="45" r="S156"/>
      <c s="45" r="T156"/>
      <c s="74" r="U156"/>
      <c s="71" r="V156"/>
      <c s="71" r="W156"/>
      <c s="71" r="X156"/>
      <c s="71" r="Y156"/>
      <c s="71" r="Z156"/>
      <c s="71" r="AA156"/>
      <c s="71" r="AB156"/>
      <c s="71" r="AC156"/>
      <c s="71" r="AD156"/>
    </row>
    <row customHeight="1" r="157" ht="12.0">
      <c t="s" s="71" r="A157">
        <v>1018</v>
      </c>
      <c s="71" r="B157"/>
      <c s="50" r="C157"/>
      <c t="s" s="71" r="D157">
        <v>1281</v>
      </c>
      <c t="s" s="71" r="E157">
        <v>1280</v>
      </c>
      <c t="s" s="71" r="F157">
        <v>1280</v>
      </c>
      <c t="str" s="69" r="G157">
        <f>MID(D157,10,2)</f>
        <v>RI</v>
      </c>
      <c t="str" s="71" r="H157">
        <f>MID(D157,12,3)</f>
        <v>001</v>
      </c>
      <c t="str" s="71" r="I157">
        <f>VLOOKUP(G157,NodeType!A$2:D$33,4,FALSE)</f>
        <v>Mooring Riser</v>
      </c>
      <c t="str" s="51" r="J157">
        <f>H157</f>
        <v>001</v>
      </c>
      <c t="str" s="71" r="K157">
        <f>VLOOKUP(A157,Subsites!A$2:G$61,7,FALSE)</f>
        <v>Global Southern Ocean Mesoscale Flanking A</v>
      </c>
      <c t="str" s="71" r="L157">
        <f>(I157 &amp; " ") &amp; J157</f>
        <v>Mooring Riser 001</v>
      </c>
      <c t="str" s="71" r="M157">
        <f>(L157 &amp; " - ") &amp; K157</f>
        <v>Mooring Riser 001 - Global Southern Ocean Mesoscale Flanking A</v>
      </c>
      <c t="s" s="71" r="N157">
        <v>1228</v>
      </c>
      <c t="s" s="71" r="O157">
        <v>1229</v>
      </c>
      <c t="s" s="71" r="P157">
        <v>776</v>
      </c>
      <c s="71" r="Q157"/>
      <c s="52" r="R157"/>
      <c s="45" r="S157"/>
      <c s="45" r="T157"/>
      <c s="74" r="U157"/>
      <c s="71" r="V157"/>
      <c s="71" r="W157"/>
      <c s="71" r="X157"/>
      <c s="71" r="Y157"/>
      <c s="71" r="Z157"/>
      <c s="71" r="AA157"/>
      <c s="71" r="AB157"/>
      <c s="71" r="AC157"/>
      <c s="71" r="AD157"/>
    </row>
    <row customHeight="1" r="158" ht="12.0">
      <c t="s" s="71" r="A158">
        <v>1020</v>
      </c>
      <c t="s" s="71" r="B158">
        <v>43</v>
      </c>
      <c s="50" r="C158">
        <v>1</v>
      </c>
      <c t="s" s="71" r="D158">
        <v>1282</v>
      </c>
      <c s="71" r="E158"/>
      <c t="s" s="71" r="F158">
        <v>1282</v>
      </c>
      <c t="str" s="69" r="G158">
        <f>MID(D158,10,2)</f>
        <v>FM</v>
      </c>
      <c t="str" s="71" r="H158">
        <f>MID(D158,12,3)</f>
        <v>001</v>
      </c>
      <c t="str" s="71" r="I158">
        <f>VLOOKUP(G158,NodeType!A$2:D$33,4,FALSE)</f>
        <v>Low Power Sub-surface Mooring</v>
      </c>
      <c t="s" s="51" r="J158">
        <v>93</v>
      </c>
      <c t="str" s="71" r="K158">
        <f>VLOOKUP(A158,Subsites!A$2:G$61,7,FALSE)</f>
        <v>Global Southern Ocean Mesoscale Flanking B</v>
      </c>
      <c t="str" s="71" r="L158">
        <f>I158 &amp; IF(ISBLANK(J158),"",(" " &amp; J158))</f>
        <v>Low Power Sub-surface Mooring B</v>
      </c>
      <c t="str" s="71" r="M158">
        <f>(L158 &amp; " - ") &amp; K158</f>
        <v>Low Power Sub-surface Mooring B - Global Southern Ocean Mesoscale Flanking B</v>
      </c>
      <c t="s" s="71" r="N158">
        <v>1228</v>
      </c>
      <c t="s" s="71" r="O158">
        <v>1229</v>
      </c>
      <c t="s" s="71" r="P158">
        <v>776</v>
      </c>
      <c s="71" r="Q158"/>
      <c s="52" r="R158"/>
      <c s="45" r="S158"/>
      <c s="45" r="T158"/>
      <c s="74" r="U158"/>
      <c s="71" r="V158"/>
      <c s="71" r="W158"/>
      <c s="71" r="X158"/>
      <c s="71" r="Y158"/>
      <c s="71" r="Z158"/>
      <c s="71" r="AA158"/>
      <c s="71" r="AB158"/>
      <c s="71" r="AC158"/>
      <c s="71" r="AD158"/>
    </row>
    <row customHeight="1" r="159" ht="12.0">
      <c t="s" s="71" r="A159">
        <v>1020</v>
      </c>
      <c s="71" r="B159"/>
      <c s="50" r="C159"/>
      <c t="s" s="71" r="D159">
        <v>1283</v>
      </c>
      <c t="s" s="71" r="E159">
        <v>1282</v>
      </c>
      <c t="s" s="71" r="F159">
        <v>1282</v>
      </c>
      <c t="str" s="69" r="G159">
        <f>MID(D159,10,2)</f>
        <v>RI</v>
      </c>
      <c t="str" s="71" r="H159">
        <f>MID(D159,12,3)</f>
        <v>001</v>
      </c>
      <c t="str" s="71" r="I159">
        <f>VLOOKUP(G159,NodeType!A$2:D$33,4,FALSE)</f>
        <v>Mooring Riser</v>
      </c>
      <c t="str" s="51" r="J159">
        <f>H159</f>
        <v>001</v>
      </c>
      <c t="str" s="71" r="K159">
        <f>VLOOKUP(A159,Subsites!A$2:G$61,7,FALSE)</f>
        <v>Global Southern Ocean Mesoscale Flanking B</v>
      </c>
      <c t="str" s="71" r="L159">
        <f>(I159 &amp; " ") &amp; J159</f>
        <v>Mooring Riser 001</v>
      </c>
      <c t="str" s="71" r="M159">
        <f>(L159 &amp; " - ") &amp; K159</f>
        <v>Mooring Riser 001 - Global Southern Ocean Mesoscale Flanking B</v>
      </c>
      <c t="s" s="71" r="N159">
        <v>1228</v>
      </c>
      <c t="s" s="71" r="O159">
        <v>1229</v>
      </c>
      <c t="s" s="71" r="P159">
        <v>776</v>
      </c>
      <c s="71" r="Q159"/>
      <c s="52" r="R159"/>
      <c s="45" r="S159"/>
      <c s="45" r="T159"/>
      <c s="74" r="U159"/>
      <c s="71" r="V159"/>
      <c s="71" r="W159"/>
      <c s="71" r="X159"/>
      <c s="71" r="Y159"/>
      <c s="71" r="Z159"/>
      <c s="71" r="AA159"/>
      <c s="71" r="AB159"/>
      <c s="71" r="AC159"/>
      <c s="71" r="AD159"/>
    </row>
    <row customHeight="1" r="160" ht="12.0">
      <c t="s" s="71" r="A160">
        <v>1022</v>
      </c>
      <c s="71" r="B160"/>
      <c s="50" r="C160">
        <v>1</v>
      </c>
      <c t="s" s="71" r="D160">
        <v>1284</v>
      </c>
      <c s="71" r="E160"/>
      <c t="s" s="71" r="F160">
        <v>1284</v>
      </c>
      <c t="str" s="69" r="G160">
        <f>MID(D160,10,2)</f>
        <v>GL</v>
      </c>
      <c t="str" s="71" r="H160">
        <f>MID(D160,12,3)</f>
        <v>001</v>
      </c>
      <c t="str" s="71" r="I160">
        <f>VLOOKUP(G160,NodeType!A$2:D$33,4,FALSE)</f>
        <v>Glider</v>
      </c>
      <c t="str" s="51" r="J160">
        <f>H160</f>
        <v>001</v>
      </c>
      <c t="str" s="71" r="K160">
        <f>VLOOKUP(A160,Subsites!A$2:G$61,7,FALSE)</f>
        <v>Global Southern Ocean Mobile Assets</v>
      </c>
      <c t="str" s="71" r="L160">
        <f>I160 &amp; IF(ISBLANK(J160),"",(" " &amp; J160))</f>
        <v>Glider 001</v>
      </c>
      <c t="str" s="71" r="M160">
        <f>(L160 &amp; " - ") &amp; K160</f>
        <v>Glider 001 - Global Southern Ocean Mobile Assets</v>
      </c>
      <c t="s" s="71" r="N160">
        <v>1239</v>
      </c>
      <c t="s" s="71" r="O160">
        <v>1240</v>
      </c>
      <c t="s" s="71" r="P160">
        <v>776</v>
      </c>
      <c s="71" r="Q160"/>
      <c s="52" r="R160"/>
      <c s="45" r="S160"/>
      <c s="45" r="T160"/>
      <c s="74" r="U160"/>
      <c s="71" r="V160"/>
      <c s="71" r="W160"/>
      <c s="71" r="X160"/>
      <c s="71" r="Y160"/>
      <c s="71" r="Z160"/>
      <c s="71" r="AA160"/>
      <c s="71" r="AB160"/>
      <c s="71" r="AC160"/>
      <c s="71" r="AD160"/>
    </row>
    <row customHeight="1" r="161" ht="12.0">
      <c t="s" s="71" r="A161">
        <v>1022</v>
      </c>
      <c s="71" r="B161"/>
      <c s="50" r="C161">
        <v>1</v>
      </c>
      <c t="s" s="71" r="D161">
        <v>1285</v>
      </c>
      <c s="71" r="E161"/>
      <c t="s" s="71" r="F161">
        <v>1285</v>
      </c>
      <c t="str" s="69" r="G161">
        <f>MID(D161,10,2)</f>
        <v>GL</v>
      </c>
      <c t="str" s="71" r="H161">
        <f>MID(D161,12,3)</f>
        <v>002</v>
      </c>
      <c t="str" s="71" r="I161">
        <f>VLOOKUP(G161,NodeType!A$2:D$33,4,FALSE)</f>
        <v>Glider</v>
      </c>
      <c t="str" s="51" r="J161">
        <f>H161</f>
        <v>002</v>
      </c>
      <c t="str" s="71" r="K161">
        <f>VLOOKUP(A161,Subsites!A$2:G$61,7,FALSE)</f>
        <v>Global Southern Ocean Mobile Assets</v>
      </c>
      <c t="str" s="71" r="L161">
        <f>I161 &amp; IF(ISBLANK(J161),"",(" " &amp; J161))</f>
        <v>Glider 002</v>
      </c>
      <c t="str" s="71" r="M161">
        <f>(L161 &amp; " - ") &amp; K161</f>
        <v>Glider 002 - Global Southern Ocean Mobile Assets</v>
      </c>
      <c t="s" s="71" r="N161">
        <v>1239</v>
      </c>
      <c t="s" s="71" r="O161">
        <v>1240</v>
      </c>
      <c t="s" s="71" r="P161">
        <v>776</v>
      </c>
      <c s="71" r="Q161"/>
      <c s="52" r="R161"/>
      <c s="45" r="S161"/>
      <c s="45" r="T161"/>
      <c s="74" r="U161"/>
      <c s="71" r="V161"/>
      <c s="71" r="W161"/>
      <c s="71" r="X161"/>
      <c s="71" r="Y161"/>
      <c s="71" r="Z161"/>
      <c s="71" r="AA161"/>
      <c s="71" r="AB161"/>
      <c s="71" r="AC161"/>
      <c s="71" r="AD161"/>
    </row>
    <row customHeight="1" r="162" ht="12.0">
      <c t="s" s="71" r="A162">
        <v>1022</v>
      </c>
      <c s="71" r="B162"/>
      <c s="50" r="C162">
        <v>1</v>
      </c>
      <c t="s" s="71" r="D162">
        <v>1286</v>
      </c>
      <c s="71" r="E162"/>
      <c t="s" s="71" r="F162">
        <v>1286</v>
      </c>
      <c t="str" s="69" r="G162">
        <f>MID(D162,10,2)</f>
        <v>GL</v>
      </c>
      <c t="str" s="71" r="H162">
        <f>MID(D162,12,3)</f>
        <v>003</v>
      </c>
      <c t="str" s="71" r="I162">
        <f>VLOOKUP(G162,NodeType!A$2:D$33,4,FALSE)</f>
        <v>Glider</v>
      </c>
      <c t="str" s="51" r="J162">
        <f>H162</f>
        <v>003</v>
      </c>
      <c t="str" s="71" r="K162">
        <f>VLOOKUP(A162,Subsites!A$2:G$61,7,FALSE)</f>
        <v>Global Southern Ocean Mobile Assets</v>
      </c>
      <c t="str" s="71" r="L162">
        <f>I162 &amp; IF(ISBLANK(J162),"",(" " &amp; J162))</f>
        <v>Glider 003</v>
      </c>
      <c t="str" s="71" r="M162">
        <f>(L162 &amp; " - ") &amp; K162</f>
        <v>Glider 003 - Global Southern Ocean Mobile Assets</v>
      </c>
      <c t="s" s="71" r="N162">
        <v>1239</v>
      </c>
      <c t="s" s="71" r="O162">
        <v>1240</v>
      </c>
      <c t="s" s="71" r="P162">
        <v>776</v>
      </c>
      <c s="71" r="Q162"/>
      <c s="52" r="R162"/>
      <c s="45" r="S162"/>
      <c s="45" r="T162"/>
      <c s="74" r="U162"/>
      <c s="71" r="V162"/>
      <c s="71" r="W162"/>
      <c s="71" r="X162"/>
      <c s="71" r="Y162"/>
      <c s="71" r="Z162"/>
      <c s="71" r="AA162"/>
      <c s="71" r="AB162"/>
      <c s="71" r="AC162"/>
      <c s="71" r="AD162"/>
    </row>
    <row customHeight="1" r="163" ht="12.0">
      <c t="s" s="71" r="A163">
        <v>1024</v>
      </c>
      <c t="s" s="71" r="B163">
        <v>43</v>
      </c>
      <c s="50" r="C163">
        <v>1</v>
      </c>
      <c t="s" s="71" r="D163">
        <v>1287</v>
      </c>
      <c s="71" r="E163"/>
      <c t="s" s="71" r="F163">
        <v>1287</v>
      </c>
      <c t="str" s="69" r="G163">
        <f>MID(D163,10,2)</f>
        <v>SS</v>
      </c>
      <c t="str" s="71" r="H163">
        <f>MID(D163,12,3)</f>
        <v>001</v>
      </c>
      <c t="str" s="71" r="I163">
        <f>VLOOKUP(G163,NodeType!A$2:D$33,4,FALSE)</f>
        <v>Shore Station</v>
      </c>
      <c s="51" r="J163"/>
      <c t="str" s="71" r="K163">
        <f>VLOOKUP(A163,Subsites!A$2:G$61,7,FALSE)</f>
        <v>Regional Pacific City</v>
      </c>
      <c t="str" s="71" r="L163">
        <f>I163 &amp; IF(ISBLANK(J163),"",(" " &amp; J163))</f>
        <v>Shore Station</v>
      </c>
      <c t="str" s="71" r="M163">
        <f>(L163 &amp; " - ") &amp; K163</f>
        <v>Shore Station - Regional Pacific City</v>
      </c>
      <c t="s" s="71" r="N163">
        <v>1107</v>
      </c>
      <c t="s" s="71" r="O163">
        <v>1108</v>
      </c>
      <c t="s" s="71" r="P163">
        <v>784</v>
      </c>
      <c s="71" r="Q163"/>
      <c s="52" r="R163"/>
      <c s="45" r="S163">
        <v>40969</v>
      </c>
      <c s="45" r="T163">
        <v>40969</v>
      </c>
      <c t="s" s="74" r="U163">
        <v>1288</v>
      </c>
      <c t="s" s="71" r="V163">
        <v>1111</v>
      </c>
      <c s="71" r="W163"/>
      <c s="71" r="X163"/>
      <c s="71" r="Y163"/>
      <c s="71" r="Z163"/>
      <c s="71" r="AA163"/>
      <c s="71" r="AB163"/>
      <c s="71" r="AC163"/>
      <c s="71" r="AD163"/>
    </row>
    <row customHeight="1" r="164" ht="12.0">
      <c t="s" s="71" r="A164">
        <v>1024</v>
      </c>
      <c t="s" s="71" r="B164">
        <v>43</v>
      </c>
      <c s="50" r="C164"/>
      <c t="s" s="71" r="D164">
        <v>1289</v>
      </c>
      <c t="s" s="71" r="E164">
        <v>1287</v>
      </c>
      <c t="s" s="71" r="F164">
        <v>1287</v>
      </c>
      <c t="str" s="69" r="G164">
        <f>MID(D164,10,2)</f>
        <v>SI</v>
      </c>
      <c t="str" s="71" r="H164">
        <f>MID(D164,12,3)</f>
        <v>001</v>
      </c>
      <c t="str" s="71" r="I164">
        <f>VLOOKUP(G164,NodeType!A$2:D$33,4,FALSE)</f>
        <v>Shore Infrastructure</v>
      </c>
      <c t="s" s="51" r="J164">
        <v>1290</v>
      </c>
      <c t="str" s="71" r="K164">
        <f>VLOOKUP(A164,Subsites!A$2:G$61,7,FALSE)</f>
        <v>Regional Pacific City</v>
      </c>
      <c t="str" s="71" r="L164">
        <f>I164 &amp; IF(ISBLANK(J164),"",(" " &amp; J164))</f>
        <v>Shore Infrastructure Time server</v>
      </c>
      <c t="str" s="71" r="M164">
        <f>(L164 &amp; " - ") &amp; K164</f>
        <v>Shore Infrastructure Time server - Regional Pacific City</v>
      </c>
      <c t="s" s="71" r="N164">
        <v>1107</v>
      </c>
      <c t="s" s="71" r="O164">
        <v>1108</v>
      </c>
      <c t="s" s="71" r="P164">
        <v>784</v>
      </c>
      <c s="71" r="Q164"/>
      <c s="52" r="R164"/>
      <c s="45" r="S164">
        <v>40969</v>
      </c>
      <c s="45" r="T164">
        <v>40969</v>
      </c>
      <c t="s" s="74" r="U164">
        <v>1288</v>
      </c>
      <c t="s" s="71" r="V164">
        <v>1111</v>
      </c>
      <c s="71" r="W164"/>
      <c s="71" r="X164"/>
      <c s="71" r="Y164"/>
      <c s="71" r="Z164"/>
      <c s="71" r="AA164"/>
      <c s="71" r="AB164"/>
      <c s="71" r="AC164"/>
      <c s="71" r="AD164"/>
    </row>
    <row customHeight="1" r="165" ht="12.0">
      <c t="s" s="71" r="A165">
        <v>1024</v>
      </c>
      <c t="s" s="71" r="B165">
        <v>43</v>
      </c>
      <c s="50" r="C165"/>
      <c t="s" s="71" r="D165">
        <v>1291</v>
      </c>
      <c t="s" s="71" r="E165">
        <v>1287</v>
      </c>
      <c t="s" s="71" r="F165">
        <v>1287</v>
      </c>
      <c t="str" s="69" r="G165">
        <f>MID(D165,10,2)</f>
        <v>SI</v>
      </c>
      <c t="str" s="71" r="H165">
        <f>MID(D165,12,3)</f>
        <v>002</v>
      </c>
      <c t="str" s="71" r="I165">
        <f>VLOOKUP(G165,NodeType!A$2:D$33,4,FALSE)</f>
        <v>Shore Infrastructure</v>
      </c>
      <c t="s" s="51" r="J165">
        <v>1292</v>
      </c>
      <c t="str" s="71" r="K165">
        <f>VLOOKUP(A165,Subsites!A$2:G$61,7,FALSE)</f>
        <v>Regional Pacific City</v>
      </c>
      <c t="str" s="71" r="L165">
        <f>I165 &amp; IF(ISBLANK(J165),"",(" " &amp; J165))</f>
        <v>Shore Infrastructure PFE</v>
      </c>
      <c t="str" s="71" r="M165">
        <f>(L165 &amp; " - ") &amp; K165</f>
        <v>Shore Infrastructure PFE - Regional Pacific City</v>
      </c>
      <c t="s" s="71" r="N165">
        <v>1107</v>
      </c>
      <c t="s" s="71" r="O165">
        <v>1108</v>
      </c>
      <c t="s" s="71" r="P165">
        <v>784</v>
      </c>
      <c s="71" r="Q165"/>
      <c s="52" r="R165"/>
      <c s="45" r="S165">
        <v>40969</v>
      </c>
      <c s="45" r="T165">
        <v>40969</v>
      </c>
      <c t="s" s="74" r="U165">
        <v>1288</v>
      </c>
      <c t="s" s="71" r="V165">
        <v>1111</v>
      </c>
      <c s="71" r="W165"/>
      <c s="71" r="X165"/>
      <c s="71" r="Y165"/>
      <c s="71" r="Z165"/>
      <c s="71" r="AA165"/>
      <c s="71" r="AB165"/>
      <c s="71" r="AC165"/>
      <c s="71" r="AD165"/>
    </row>
    <row customHeight="1" r="166" ht="12.0">
      <c t="s" s="71" r="A166">
        <v>1024</v>
      </c>
      <c t="s" s="71" r="B166">
        <v>43</v>
      </c>
      <c s="50" r="C166"/>
      <c t="s" s="71" r="D166">
        <v>1293</v>
      </c>
      <c t="s" s="71" r="E166">
        <v>1287</v>
      </c>
      <c t="s" s="71" r="F166">
        <v>1287</v>
      </c>
      <c t="str" s="69" r="G166">
        <f>MID(D166,10,2)</f>
        <v>SI</v>
      </c>
      <c t="str" s="71" r="H166">
        <f>MID(D166,12,3)</f>
        <v>003</v>
      </c>
      <c t="str" s="71" r="I166">
        <f>VLOOKUP(G166,NodeType!A$2:D$33,4,FALSE)</f>
        <v>Shore Infrastructure</v>
      </c>
      <c t="s" s="51" r="J166">
        <v>1294</v>
      </c>
      <c t="str" s="71" r="K166">
        <f>VLOOKUP(A166,Subsites!A$2:G$61,7,FALSE)</f>
        <v>Regional Pacific City</v>
      </c>
      <c t="str" s="71" r="L166">
        <f>I166 &amp; IF(ISBLANK(J166),"",(" " &amp; J166))</f>
        <v>Shore Infrastructure L3-UPS1</v>
      </c>
      <c t="str" s="71" r="M166">
        <f>(L166 &amp; " - ") &amp; K166</f>
        <v>Shore Infrastructure L3-UPS1 - Regional Pacific City</v>
      </c>
      <c t="s" s="71" r="N166">
        <v>1107</v>
      </c>
      <c t="s" s="71" r="O166">
        <v>1108</v>
      </c>
      <c t="s" s="71" r="P166">
        <v>784</v>
      </c>
      <c s="71" r="Q166"/>
      <c s="52" r="R166"/>
      <c s="45" r="S166">
        <v>40969</v>
      </c>
      <c s="45" r="T166">
        <v>40969</v>
      </c>
      <c t="s" s="74" r="U166">
        <v>1288</v>
      </c>
      <c t="s" s="71" r="V166">
        <v>1111</v>
      </c>
      <c s="71" r="W166"/>
      <c s="71" r="X166"/>
      <c s="71" r="Y166"/>
      <c s="71" r="Z166"/>
      <c s="71" r="AA166"/>
      <c s="71" r="AB166"/>
      <c s="71" r="AC166"/>
      <c s="71" r="AD166"/>
    </row>
    <row customHeight="1" r="167" ht="12.0">
      <c t="s" s="71" r="A167">
        <v>1024</v>
      </c>
      <c t="s" s="71" r="B167">
        <v>43</v>
      </c>
      <c s="50" r="C167"/>
      <c t="s" s="71" r="D167">
        <v>1295</v>
      </c>
      <c t="s" s="71" r="E167">
        <v>1287</v>
      </c>
      <c t="s" s="71" r="F167">
        <v>1287</v>
      </c>
      <c t="str" s="69" r="G167">
        <f>MID(D167,10,2)</f>
        <v>SI</v>
      </c>
      <c t="str" s="71" r="H167">
        <f>MID(D167,12,3)</f>
        <v>004</v>
      </c>
      <c t="str" s="71" r="I167">
        <f>VLOOKUP(G167,NodeType!A$2:D$33,4,FALSE)</f>
        <v>Shore Infrastructure</v>
      </c>
      <c t="s" s="51" r="J167">
        <v>1296</v>
      </c>
      <c t="str" s="71" r="K167">
        <f>VLOOKUP(A167,Subsites!A$2:G$61,7,FALSE)</f>
        <v>Regional Pacific City</v>
      </c>
      <c t="str" s="71" r="L167">
        <f>I167 &amp; IF(ISBLANK(J167),"",(" " &amp; J167))</f>
        <v>Shore Infrastructure L3-UPS2</v>
      </c>
      <c t="str" s="71" r="M167">
        <f>(L167 &amp; " - ") &amp; K167</f>
        <v>Shore Infrastructure L3-UPS2 - Regional Pacific City</v>
      </c>
      <c t="s" s="71" r="N167">
        <v>1107</v>
      </c>
      <c t="s" s="71" r="O167">
        <v>1108</v>
      </c>
      <c t="s" s="71" r="P167">
        <v>784</v>
      </c>
      <c s="71" r="Q167"/>
      <c s="52" r="R167"/>
      <c s="45" r="S167">
        <v>40969</v>
      </c>
      <c s="45" r="T167">
        <v>40969</v>
      </c>
      <c t="s" s="74" r="U167">
        <v>1288</v>
      </c>
      <c t="s" s="71" r="V167">
        <v>1111</v>
      </c>
      <c s="71" r="W167"/>
      <c s="71" r="X167"/>
      <c s="71" r="Y167"/>
      <c s="71" r="Z167"/>
      <c s="71" r="AA167"/>
      <c s="71" r="AB167"/>
      <c s="71" r="AC167"/>
      <c s="71" r="AD167"/>
    </row>
    <row customHeight="1" r="168" ht="12.0">
      <c t="s" s="71" r="A168">
        <v>1024</v>
      </c>
      <c t="s" s="71" r="B168">
        <v>43</v>
      </c>
      <c s="50" r="C168"/>
      <c t="s" s="71" r="D168">
        <v>1297</v>
      </c>
      <c t="s" s="71" r="E168">
        <v>1287</v>
      </c>
      <c t="s" s="71" r="F168">
        <v>1287</v>
      </c>
      <c t="str" s="69" r="G168">
        <f>MID(D168,10,2)</f>
        <v>SI</v>
      </c>
      <c t="str" s="71" r="H168">
        <f>MID(D168,12,3)</f>
        <v>005</v>
      </c>
      <c t="str" s="71" r="I168">
        <f>VLOOKUP(G168,NodeType!A$2:D$33,4,FALSE)</f>
        <v>Shore Infrastructure</v>
      </c>
      <c t="s" s="51" r="J168">
        <v>1298</v>
      </c>
      <c t="str" s="71" r="K168">
        <f>VLOOKUP(A168,Subsites!A$2:G$61,7,FALSE)</f>
        <v>Regional Pacific City</v>
      </c>
      <c t="str" s="71" r="L168">
        <f>I168 &amp; IF(ISBLANK(J168),"",(" " &amp; J168))</f>
        <v>Shore Infrastructure RSN-UPS1</v>
      </c>
      <c t="str" s="71" r="M168">
        <f>(L168 &amp; " - ") &amp; K168</f>
        <v>Shore Infrastructure RSN-UPS1 - Regional Pacific City</v>
      </c>
      <c t="s" s="71" r="N168">
        <v>1107</v>
      </c>
      <c t="s" s="71" r="O168">
        <v>1108</v>
      </c>
      <c t="s" s="71" r="P168">
        <v>784</v>
      </c>
      <c s="71" r="Q168"/>
      <c s="52" r="R168"/>
      <c s="45" r="S168">
        <v>40969</v>
      </c>
      <c s="45" r="T168">
        <v>40969</v>
      </c>
      <c t="s" s="74" r="U168">
        <v>1288</v>
      </c>
      <c t="s" s="71" r="V168">
        <v>1111</v>
      </c>
      <c s="71" r="W168"/>
      <c s="71" r="X168"/>
      <c s="71" r="Y168"/>
      <c s="71" r="Z168"/>
      <c s="71" r="AA168"/>
      <c s="71" r="AB168"/>
      <c s="71" r="AC168"/>
      <c s="71" r="AD168"/>
    </row>
    <row customHeight="1" r="169" ht="12.0">
      <c t="s" s="71" r="A169">
        <v>1024</v>
      </c>
      <c t="s" s="71" r="B169">
        <v>43</v>
      </c>
      <c s="50" r="C169"/>
      <c t="s" s="71" r="D169">
        <v>1299</v>
      </c>
      <c t="s" s="71" r="E169">
        <v>1287</v>
      </c>
      <c t="s" s="71" r="F169">
        <v>1287</v>
      </c>
      <c t="str" s="69" r="G169">
        <f>MID(D169,10,2)</f>
        <v>SI</v>
      </c>
      <c t="str" s="71" r="H169">
        <f>MID(D169,12,3)</f>
        <v>006</v>
      </c>
      <c t="str" s="71" r="I169">
        <f>VLOOKUP(G169,NodeType!A$2:D$33,4,FALSE)</f>
        <v>Shore Infrastructure</v>
      </c>
      <c t="s" s="51" r="J169">
        <v>1300</v>
      </c>
      <c t="str" s="71" r="K169">
        <f>VLOOKUP(A169,Subsites!A$2:G$61,7,FALSE)</f>
        <v>Regional Pacific City</v>
      </c>
      <c t="str" s="71" r="L169">
        <f>I169 &amp; IF(ISBLANK(J169),"",(" " &amp; J169))</f>
        <v>Shore Infrastructure Backhaul</v>
      </c>
      <c t="str" s="71" r="M169">
        <f>(L169 &amp; " - ") &amp; K169</f>
        <v>Shore Infrastructure Backhaul - Regional Pacific City</v>
      </c>
      <c t="s" s="71" r="N169">
        <v>1107</v>
      </c>
      <c t="s" s="71" r="O169">
        <v>1108</v>
      </c>
      <c t="s" s="71" r="P169">
        <v>784</v>
      </c>
      <c s="71" r="Q169"/>
      <c s="52" r="R169"/>
      <c s="45" r="S169">
        <v>40969</v>
      </c>
      <c s="45" r="T169">
        <v>40969</v>
      </c>
      <c t="s" s="74" r="U169">
        <v>1288</v>
      </c>
      <c t="s" s="71" r="V169">
        <v>1111</v>
      </c>
      <c s="71" r="W169"/>
      <c s="71" r="X169"/>
      <c s="71" r="Y169"/>
      <c s="71" r="Z169"/>
      <c s="71" r="AA169"/>
      <c s="71" r="AB169"/>
      <c s="71" r="AC169"/>
      <c s="71" r="AD169"/>
    </row>
    <row customHeight="1" r="170" ht="12.0">
      <c t="s" s="71" r="A170">
        <v>1024</v>
      </c>
      <c t="s" s="71" r="B170">
        <v>43</v>
      </c>
      <c s="50" r="C170"/>
      <c t="s" s="71" r="D170">
        <v>1301</v>
      </c>
      <c t="s" s="71" r="E170">
        <v>1287</v>
      </c>
      <c t="s" s="71" r="F170">
        <v>1287</v>
      </c>
      <c t="str" s="69" r="G170">
        <f>MID(D170,10,2)</f>
        <v>SI</v>
      </c>
      <c t="str" s="71" r="H170">
        <f>MID(D170,12,3)</f>
        <v>007</v>
      </c>
      <c t="str" s="71" r="I170">
        <f>VLOOKUP(G170,NodeType!A$2:D$33,4,FALSE)</f>
        <v>Shore Infrastructure</v>
      </c>
      <c t="s" s="51" r="J170">
        <v>1302</v>
      </c>
      <c t="str" s="71" r="K170">
        <f>VLOOKUP(A170,Subsites!A$2:G$61,7,FALSE)</f>
        <v>Regional Pacific City</v>
      </c>
      <c t="str" s="71" r="L170">
        <f>I170 &amp; IF(ISBLANK(J170),"",(" " &amp; J170))</f>
        <v>Shore Infrastructure SLTE</v>
      </c>
      <c t="str" s="71" r="M170">
        <f>(L170 &amp; " - ") &amp; K170</f>
        <v>Shore Infrastructure SLTE - Regional Pacific City</v>
      </c>
      <c t="s" s="71" r="N170">
        <v>1107</v>
      </c>
      <c t="s" s="71" r="O170">
        <v>1108</v>
      </c>
      <c t="s" s="71" r="P170">
        <v>784</v>
      </c>
      <c s="71" r="Q170"/>
      <c s="52" r="R170"/>
      <c s="45" r="S170">
        <v>40969</v>
      </c>
      <c s="45" r="T170">
        <v>40969</v>
      </c>
      <c t="s" s="74" r="U170">
        <v>1288</v>
      </c>
      <c t="s" s="71" r="V170">
        <v>1111</v>
      </c>
      <c s="71" r="W170"/>
      <c s="71" r="X170"/>
      <c s="71" r="Y170"/>
      <c s="71" r="Z170"/>
      <c s="71" r="AA170"/>
      <c s="71" r="AB170"/>
      <c s="71" r="AC170"/>
      <c s="71" r="AD170"/>
    </row>
    <row customHeight="1" r="171" ht="12.0">
      <c t="s" s="71" r="A171">
        <v>1029</v>
      </c>
      <c t="s" s="71" r="B171">
        <v>43</v>
      </c>
      <c s="50" r="C171">
        <v>1</v>
      </c>
      <c t="s" s="71" r="D171">
        <v>1303</v>
      </c>
      <c s="71" r="E171"/>
      <c t="s" s="71" r="F171">
        <v>1303</v>
      </c>
      <c t="str" s="69" r="G171">
        <f>MID(D171,10,2)</f>
        <v>LV</v>
      </c>
      <c t="str" s="71" r="H171">
        <f>MID(D171,12,3)</f>
        <v>01A</v>
      </c>
      <c t="str" s="71" r="I171">
        <f>VLOOKUP(G171,NodeType!A$2:D$33,4,FALSE)</f>
        <v>Low Voltage Node</v>
      </c>
      <c t="str" s="51" r="J171">
        <f>H171</f>
        <v>01A</v>
      </c>
      <c t="str" s="71" r="K171">
        <f>VLOOKUP(A171,Subsites!A$2:G$61,7,FALSE)</f>
        <v>Regional Continental Margin Base</v>
      </c>
      <c t="str" s="71" r="L171">
        <f>I171 &amp; IF(ISBLANK(J171),"",(" " &amp; J171))</f>
        <v>Low Voltage Node 01A</v>
      </c>
      <c t="str" s="71" r="M171">
        <f>(L171 &amp; " - ") &amp; K171</f>
        <v>Low Voltage Node 01A - Regional Continental Margin Base</v>
      </c>
      <c t="s" s="71" r="N171">
        <v>1107</v>
      </c>
      <c t="s" s="71" r="O171">
        <v>1108</v>
      </c>
      <c t="s" s="71" r="P171">
        <v>784</v>
      </c>
      <c t="s" s="71" r="Q171">
        <v>60</v>
      </c>
      <c s="52" r="R171"/>
      <c s="45" r="S171">
        <v>41852</v>
      </c>
      <c s="45" r="T171">
        <v>41852</v>
      </c>
      <c t="s" s="74" r="U171">
        <v>1288</v>
      </c>
      <c t="s" s="39" r="V171">
        <v>1165</v>
      </c>
      <c s="71" r="W171"/>
      <c t="s" s="69" r="X171">
        <v>891</v>
      </c>
      <c t="s" s="71" r="Y171">
        <v>1304</v>
      </c>
      <c t="s" s="69" r="Z171">
        <v>899</v>
      </c>
      <c s="71" r="AA171"/>
      <c s="71" r="AB171"/>
      <c s="71" r="AC171"/>
      <c s="71" r="AD171"/>
    </row>
    <row customHeight="1" r="172" ht="12.0">
      <c t="s" s="71" r="A172">
        <v>1029</v>
      </c>
      <c s="71" r="B172"/>
      <c s="50" r="C172">
        <v>1</v>
      </c>
      <c t="s" s="71" r="D172">
        <v>1305</v>
      </c>
      <c s="71" r="E172"/>
      <c t="s" s="71" r="F172">
        <v>1305</v>
      </c>
      <c t="str" s="69" r="G172">
        <f>MID(D172,10,2)</f>
        <v>DP</v>
      </c>
      <c t="str" s="71" r="H172">
        <f>MID(D172,12,3)</f>
        <v>01A</v>
      </c>
      <c t="str" s="71" r="I172">
        <f>VLOOKUP(G172,NodeType!A$2:D$33,4,FALSE)</f>
        <v>Deep Profiler Mooring</v>
      </c>
      <c t="str" s="51" r="J172">
        <f>H172</f>
        <v>01A</v>
      </c>
      <c t="str" s="71" r="K172">
        <f>VLOOKUP(A172,Subsites!A$2:G$61,7,FALSE)</f>
        <v>Regional Continental Margin Base</v>
      </c>
      <c t="str" s="71" r="L172">
        <f>I172 &amp; IF(ISBLANK(J172),"",(" " &amp; J172))</f>
        <v>Deep Profiler Mooring 01A</v>
      </c>
      <c t="str" s="71" r="M172">
        <f>(L172 &amp; " - ") &amp; K172</f>
        <v>Deep Profiler Mooring 01A - Regional Continental Margin Base</v>
      </c>
      <c t="s" s="71" r="N172">
        <v>1131</v>
      </c>
      <c t="s" s="71" r="O172">
        <v>1108</v>
      </c>
      <c t="s" s="71" r="P172">
        <v>784</v>
      </c>
      <c t="s" s="71" r="Q172">
        <v>60</v>
      </c>
      <c s="52" r="R172"/>
      <c s="45" r="S172"/>
      <c s="45" r="T172"/>
      <c s="74" r="U172"/>
      <c s="71" r="V172"/>
      <c s="71" r="W172"/>
      <c s="69" r="X172"/>
      <c t="s" s="71" r="Y172">
        <v>1303</v>
      </c>
      <c s="69" r="Z172"/>
      <c s="71" r="AA172"/>
      <c s="71" r="AB172"/>
      <c s="71" r="AC172"/>
      <c s="71" r="AD172"/>
    </row>
    <row customHeight="1" r="173" ht="12.0">
      <c t="s" s="71" r="A173">
        <v>1029</v>
      </c>
      <c s="71" r="B173"/>
      <c s="50" r="C173">
        <v>1</v>
      </c>
      <c t="s" s="71" r="D173">
        <v>1306</v>
      </c>
      <c s="71" r="E173"/>
      <c t="s" s="71" r="F173">
        <v>1306</v>
      </c>
      <c t="str" s="69" r="G173">
        <f>MID(D173,10,2)</f>
        <v>LJ</v>
      </c>
      <c t="str" s="71" r="H173">
        <f>MID(D173,12,3)</f>
        <v>01A</v>
      </c>
      <c t="str" s="71" r="I173">
        <f>VLOOKUP(G173,NodeType!A$2:D$33,4,FALSE)</f>
        <v>Low Power JBox</v>
      </c>
      <c t="str" s="51" r="J173">
        <f>H173</f>
        <v>01A</v>
      </c>
      <c t="str" s="71" r="K173">
        <f>VLOOKUP(A173,Subsites!A$2:G$61,7,FALSE)</f>
        <v>Regional Continental Margin Base</v>
      </c>
      <c t="str" s="71" r="L173">
        <f>I173 &amp; IF(ISBLANK(J173),"",(" " &amp; J173))</f>
        <v>Low Power JBox 01A</v>
      </c>
      <c t="str" s="71" r="M173">
        <f>(L173 &amp; " - ") &amp; K173</f>
        <v>Low Power JBox 01A - Regional Continental Margin Base</v>
      </c>
      <c t="s" s="71" r="N173">
        <v>1107</v>
      </c>
      <c t="s" s="71" r="O173">
        <v>1108</v>
      </c>
      <c t="s" s="71" r="P173">
        <v>784</v>
      </c>
      <c t="s" s="71" r="Q173">
        <v>60</v>
      </c>
      <c s="52" r="R173"/>
      <c s="45" r="S173"/>
      <c s="45" r="T173"/>
      <c s="74" r="U173"/>
      <c s="71" r="V173"/>
      <c s="71" r="W173"/>
      <c t="s" s="69" r="X173">
        <v>891</v>
      </c>
      <c t="s" s="71" r="Y173">
        <v>1303</v>
      </c>
      <c t="s" s="69" r="Z173">
        <v>921</v>
      </c>
      <c s="71" r="AA173"/>
      <c s="71" r="AB173"/>
      <c s="71" r="AC173"/>
      <c s="71" r="AD173"/>
    </row>
    <row customHeight="1" r="174" ht="12.0">
      <c t="s" s="71" r="A174">
        <v>1029</v>
      </c>
      <c t="s" s="71" r="B174">
        <v>43</v>
      </c>
      <c s="50" r="C174">
        <v>1</v>
      </c>
      <c t="s" s="71" r="D174">
        <v>1307</v>
      </c>
      <c s="71" r="E174"/>
      <c t="s" s="71" r="F174">
        <v>1307</v>
      </c>
      <c t="str" s="69" r="G174">
        <f>MID(D174,10,2)</f>
        <v>SR</v>
      </c>
      <c t="str" s="71" r="H174">
        <f>MID(D174,12,3)</f>
        <v>01A</v>
      </c>
      <c t="str" s="71" r="I174">
        <f>VLOOKUP(G174,NodeType!A$2:D$33,4,FALSE)</f>
        <v>Shallow Profiler Mooring</v>
      </c>
      <c t="str" s="51" r="J174">
        <f>H174</f>
        <v>01A</v>
      </c>
      <c t="str" s="71" r="K174">
        <f>VLOOKUP(A174,Subsites!A$2:G$61,7,FALSE)</f>
        <v>Regional Continental Margin Base</v>
      </c>
      <c t="str" s="71" r="L174">
        <f>I174 &amp; IF(ISBLANK(J174),"",(" " &amp; J174))</f>
        <v>Shallow Profiler Mooring 01A</v>
      </c>
      <c t="str" s="71" r="M174">
        <f>(L174 &amp; " - ") &amp; K174</f>
        <v>Shallow Profiler Mooring 01A - Regional Continental Margin Base</v>
      </c>
      <c t="s" s="71" r="N174">
        <v>1134</v>
      </c>
      <c t="s" s="71" r="O174">
        <v>1108</v>
      </c>
      <c t="s" s="71" r="P174">
        <v>784</v>
      </c>
      <c t="s" s="71" r="Q174">
        <v>60</v>
      </c>
      <c s="52" r="R174"/>
      <c s="45" r="S174"/>
      <c s="45" r="T174"/>
      <c s="74" r="U174"/>
      <c s="71" r="V174"/>
      <c s="71" r="W174"/>
      <c s="69" r="X174"/>
      <c s="71" r="Y174"/>
      <c s="69" r="Z174"/>
      <c s="71" r="AA174"/>
      <c s="71" r="AB174"/>
      <c s="71" r="AC174"/>
      <c s="71" r="AD174"/>
    </row>
    <row customHeight="1" r="175" ht="12.0">
      <c t="s" s="71" r="A175">
        <v>1029</v>
      </c>
      <c s="71" r="B175"/>
      <c s="50" r="C175">
        <v>1</v>
      </c>
      <c t="s" s="71" r="D175">
        <v>1308</v>
      </c>
      <c t="s" s="71" r="E175">
        <v>1307</v>
      </c>
      <c t="s" s="71" r="F175">
        <v>1307</v>
      </c>
      <c t="str" s="69" r="G175">
        <f>MID(D175,10,2)</f>
        <v>PC</v>
      </c>
      <c t="str" s="71" r="H175">
        <f>MID(D175,12,3)</f>
        <v>01A</v>
      </c>
      <c t="str" s="71" r="I175">
        <f>VLOOKUP(G175,NodeType!A$2:D$33,4,FALSE)</f>
        <v>200m Platform</v>
      </c>
      <c t="str" s="51" r="J175">
        <f>H175</f>
        <v>01A</v>
      </c>
      <c t="str" s="71" r="K175">
        <f>VLOOKUP(A175,Subsites!A$2:G$61,7,FALSE)</f>
        <v>Regional Continental Margin Base</v>
      </c>
      <c t="str" s="71" r="L175">
        <f>I175 &amp; IF(ISBLANK(J175),"",(" " &amp; J175))</f>
        <v>200m Platform 01A</v>
      </c>
      <c t="str" s="71" r="M175">
        <f>(L175 &amp; " - ") &amp; K175</f>
        <v>200m Platform 01A - Regional Continental Margin Base</v>
      </c>
      <c t="s" s="71" r="N175">
        <v>1107</v>
      </c>
      <c t="s" s="71" r="O175">
        <v>1108</v>
      </c>
      <c t="s" s="71" r="P175">
        <v>784</v>
      </c>
      <c t="s" s="71" r="Q175">
        <v>60</v>
      </c>
      <c s="52" r="R175"/>
      <c s="45" r="S175"/>
      <c s="45" r="T175"/>
      <c s="74" r="U175"/>
      <c s="71" r="V175"/>
      <c s="71" r="W175"/>
      <c t="s" s="69" r="X175">
        <v>891</v>
      </c>
      <c t="s" s="71" r="Y175">
        <v>1303</v>
      </c>
      <c t="s" s="69" r="Z175">
        <v>899</v>
      </c>
      <c s="71" r="AA175"/>
      <c s="71" r="AB175"/>
      <c s="71" r="AC175"/>
      <c s="71" r="AD175"/>
    </row>
    <row customHeight="1" r="176" ht="12.0">
      <c t="s" s="71" r="A176">
        <v>1029</v>
      </c>
      <c t="s" s="71" r="B176">
        <v>43</v>
      </c>
      <c s="50" r="C176"/>
      <c t="s" s="71" r="D176">
        <v>1309</v>
      </c>
      <c t="s" s="71" r="E176">
        <v>1307</v>
      </c>
      <c t="s" s="71" r="F176">
        <v>1307</v>
      </c>
      <c t="str" s="69" r="G176">
        <f>MID(D176,10,2)</f>
        <v>SC</v>
      </c>
      <c t="str" s="71" r="H176">
        <f>MID(D176,12,3)</f>
        <v>01A</v>
      </c>
      <c t="str" s="71" r="I176">
        <f>VLOOKUP(G176,NodeType!A$2:D$33,4,FALSE)</f>
        <v>Shallow Profiler Controller</v>
      </c>
      <c t="str" s="51" r="J176">
        <f>H176</f>
        <v>01A</v>
      </c>
      <c t="str" s="71" r="K176">
        <f>VLOOKUP(A176,Subsites!A$2:G$61,7,FALSE)</f>
        <v>Regional Continental Margin Base</v>
      </c>
      <c t="str" s="71" r="L176">
        <f>I176 &amp; IF(ISBLANK(J176),"",(" " &amp; J176))</f>
        <v>Shallow Profiler Controller 01A</v>
      </c>
      <c t="str" s="71" r="M176">
        <f>(L176 &amp; " - ") &amp; K176</f>
        <v>Shallow Profiler Controller 01A - Regional Continental Margin Base</v>
      </c>
      <c t="s" s="71" r="N176">
        <v>1134</v>
      </c>
      <c t="s" s="71" r="O176">
        <v>1108</v>
      </c>
      <c t="s" s="71" r="P176">
        <v>784</v>
      </c>
      <c t="s" s="71" r="Q176">
        <v>60</v>
      </c>
      <c s="52" r="R176"/>
      <c s="45" r="S176"/>
      <c s="45" r="T176"/>
      <c s="74" r="U176"/>
      <c s="71" r="V176"/>
      <c s="71" r="W176"/>
      <c t="s" s="69" r="X176">
        <v>891</v>
      </c>
      <c t="s" s="71" r="Y176">
        <v>1308</v>
      </c>
      <c t="s" s="69" r="Z176">
        <v>899</v>
      </c>
      <c s="71" r="AA176"/>
      <c s="71" r="AB176"/>
      <c s="71" r="AC176"/>
      <c s="71" r="AD176"/>
    </row>
    <row customHeight="1" r="177" ht="12.0">
      <c t="s" s="71" r="A177">
        <v>1029</v>
      </c>
      <c s="71" r="B177"/>
      <c s="50" r="C177"/>
      <c t="s" s="71" r="D177">
        <v>1310</v>
      </c>
      <c t="s" s="71" r="E177">
        <v>1307</v>
      </c>
      <c t="s" s="71" r="F177">
        <v>1307</v>
      </c>
      <c t="str" s="69" r="G177">
        <f>MID(D177,10,2)</f>
        <v>SF</v>
      </c>
      <c t="str" s="71" r="H177">
        <f>MID(D177,12,3)</f>
        <v>01A</v>
      </c>
      <c t="str" s="71" r="I177">
        <f>VLOOKUP(G177,NodeType!A$2:D$33,4,FALSE)</f>
        <v>Shallow Profiler Science Float</v>
      </c>
      <c t="str" s="51" r="J177">
        <f>H177</f>
        <v>01A</v>
      </c>
      <c t="str" s="71" r="K177">
        <f>VLOOKUP(A177,Subsites!A$2:G$61,7,FALSE)</f>
        <v>Regional Continental Margin Base</v>
      </c>
      <c t="str" s="71" r="L177">
        <f>I177 &amp; IF(ISBLANK(J177),"",(" " &amp; J177))</f>
        <v>Shallow Profiler Science Float 01A</v>
      </c>
      <c t="str" s="71" r="M177">
        <f>(L177 &amp; " - ") &amp; K177</f>
        <v>Shallow Profiler Science Float 01A - Regional Continental Margin Base</v>
      </c>
      <c t="s" s="71" r="N177">
        <v>1134</v>
      </c>
      <c t="s" s="71" r="O177">
        <v>1108</v>
      </c>
      <c t="s" s="71" r="P177">
        <v>784</v>
      </c>
      <c t="s" s="71" r="Q177">
        <v>60</v>
      </c>
      <c s="52" r="R177"/>
      <c s="45" r="S177"/>
      <c s="45" r="T177"/>
      <c s="74" r="U177"/>
      <c s="71" r="V177"/>
      <c s="71" r="W177"/>
      <c t="s" s="69" r="X177">
        <v>891</v>
      </c>
      <c t="s" s="71" r="Y177">
        <v>1309</v>
      </c>
      <c t="s" s="69" r="Z177">
        <v>910</v>
      </c>
      <c s="71" r="AA177"/>
      <c s="71" r="AB177"/>
      <c s="71" r="AC177"/>
      <c s="71" r="AD177"/>
    </row>
    <row customHeight="1" r="178" ht="12.0">
      <c t="s" s="71" r="A178">
        <v>1027</v>
      </c>
      <c t="s" s="71" r="B178">
        <v>43</v>
      </c>
      <c s="50" r="C178">
        <v>1</v>
      </c>
      <c t="s" s="71" r="D178">
        <v>1304</v>
      </c>
      <c s="71" r="E178"/>
      <c t="s" s="71" r="F178">
        <v>1304</v>
      </c>
      <c t="str" s="69" r="G178">
        <f>MID(D178,10,2)</f>
        <v>PN</v>
      </c>
      <c t="str" s="71" r="H178">
        <f>MID(D178,12,3)</f>
        <v>01A</v>
      </c>
      <c t="str" s="71" r="I178">
        <f>VLOOKUP(G178,NodeType!A$2:D$33,4,FALSE)</f>
        <v>Primary Node</v>
      </c>
      <c t="str" s="51" r="J178">
        <f>H178</f>
        <v>01A</v>
      </c>
      <c t="str" s="71" r="K178">
        <f>VLOOKUP(A178,Subsites!A$2:G$61,7,FALSE)</f>
        <v>Regional Continental Margin</v>
      </c>
      <c t="str" s="71" r="L178">
        <f>I178 &amp; IF(ISBLANK(J178),"",(" " &amp; J178))</f>
        <v>Primary Node 01A</v>
      </c>
      <c t="str" s="71" r="M178">
        <f>(L178 &amp; " - ") &amp; K178</f>
        <v>Primary Node 01A - Regional Continental Margin</v>
      </c>
      <c t="s" s="71" r="N178">
        <v>1107</v>
      </c>
      <c t="s" s="71" r="O178">
        <v>1108</v>
      </c>
      <c t="s" s="71" r="P178">
        <v>784</v>
      </c>
      <c t="s" s="71" r="Q178">
        <v>60</v>
      </c>
      <c s="52" r="R178"/>
      <c s="45" r="S178">
        <v>41153</v>
      </c>
      <c s="45" r="T178">
        <v>41153</v>
      </c>
      <c t="s" s="74" r="U178">
        <v>1126</v>
      </c>
      <c t="s" s="71" r="V178">
        <v>1111</v>
      </c>
      <c s="71" r="W178"/>
      <c t="s" s="69" r="X178">
        <v>1112</v>
      </c>
      <c t="s" s="71" r="Y178">
        <v>1287</v>
      </c>
      <c t="s" s="69" r="Z178">
        <v>1311</v>
      </c>
      <c s="71" r="AA178"/>
      <c s="71" r="AB178"/>
      <c s="71" r="AC178"/>
      <c s="71" r="AD178"/>
    </row>
    <row customHeight="1" r="179" ht="12.0">
      <c t="s" s="71" r="A179">
        <v>1033</v>
      </c>
      <c s="71" r="B179"/>
      <c s="50" r="C179">
        <v>1</v>
      </c>
      <c t="s" s="71" r="D179">
        <v>1312</v>
      </c>
      <c s="71" r="E179"/>
      <c t="s" s="71" r="F179">
        <v>1312</v>
      </c>
      <c t="str" s="69" r="G179">
        <f>MID(D179,10,2)</f>
        <v>MJ</v>
      </c>
      <c t="str" s="71" r="H179">
        <f>MID(D179,12,3)</f>
        <v>01A</v>
      </c>
      <c t="str" s="71" r="I179">
        <f>VLOOKUP(G179,NodeType!A$2:D$33,4,FALSE)</f>
        <v>Medium Power JBox</v>
      </c>
      <c t="str" s="51" r="J179">
        <f>H179</f>
        <v>01A</v>
      </c>
      <c t="str" s="71" r="K179">
        <f>VLOOKUP(A179,Subsites!A$2:G$61,7,FALSE)</f>
        <v>Regional Continental Margin Base</v>
      </c>
      <c t="str" s="71" r="L179">
        <f>I179 &amp; IF(ISBLANK(J179),"",(" " &amp; J179))</f>
        <v>Medium Power JBox 01A</v>
      </c>
      <c t="str" s="71" r="M179">
        <f>(L179 &amp; " - ") &amp; K179</f>
        <v>Medium Power JBox 01A - Regional Continental Margin Base</v>
      </c>
      <c t="s" s="71" r="N179">
        <v>1107</v>
      </c>
      <c t="s" s="71" r="O179">
        <v>1108</v>
      </c>
      <c t="s" s="71" r="P179">
        <v>784</v>
      </c>
      <c t="s" s="71" r="Q179">
        <v>60</v>
      </c>
      <c s="52" r="R179"/>
      <c s="45" r="S179">
        <v>41453</v>
      </c>
      <c s="45" r="T179">
        <v>41486</v>
      </c>
      <c t="s" s="74" r="U179">
        <v>1126</v>
      </c>
      <c t="s" s="71" r="V179">
        <v>1097</v>
      </c>
      <c s="71" r="W179"/>
      <c t="s" s="69" r="X179">
        <v>891</v>
      </c>
      <c t="s" s="71" r="Y179">
        <v>1304</v>
      </c>
      <c t="s" s="69" r="Z179">
        <v>967</v>
      </c>
      <c s="71" r="AA179"/>
      <c s="71" r="AB179"/>
      <c s="71" r="AC179"/>
      <c s="71" r="AD179"/>
    </row>
    <row customHeight="1" r="180" ht="12.0">
      <c t="s" s="71" r="A180">
        <v>1027</v>
      </c>
      <c t="s" s="71" r="B180">
        <v>43</v>
      </c>
      <c s="50" r="C180">
        <v>1</v>
      </c>
      <c t="s" s="71" r="D180">
        <v>1129</v>
      </c>
      <c s="71" r="E180"/>
      <c t="s" s="71" r="F180">
        <v>1129</v>
      </c>
      <c t="str" s="69" r="G180">
        <f>MID(D180,10,2)</f>
        <v>PN</v>
      </c>
      <c t="str" s="71" r="H180">
        <f>MID(D180,12,3)</f>
        <v>01B</v>
      </c>
      <c t="str" s="71" r="I180">
        <f>VLOOKUP(G180,NodeType!A$2:D$33,4,FALSE)</f>
        <v>Primary Node</v>
      </c>
      <c t="str" s="51" r="J180">
        <f>H180</f>
        <v>01B</v>
      </c>
      <c t="str" s="71" r="K180">
        <f>VLOOKUP(A180,Subsites!A$2:G$61,7,FALSE)</f>
        <v>Regional Continental Margin</v>
      </c>
      <c t="str" s="71" r="L180">
        <f>I180 &amp; IF(ISBLANK(J180),"",(" " &amp; J180))</f>
        <v>Primary Node 01B</v>
      </c>
      <c t="str" s="71" r="M180">
        <f>(L180 &amp; " - ") &amp; K180</f>
        <v>Primary Node 01B - Regional Continental Margin</v>
      </c>
      <c t="s" s="71" r="N180">
        <v>1107</v>
      </c>
      <c t="s" s="71" r="O180">
        <v>1108</v>
      </c>
      <c t="s" s="71" r="P180">
        <v>784</v>
      </c>
      <c t="s" s="71" r="Q180">
        <v>60</v>
      </c>
      <c s="52" r="R180"/>
      <c s="45" r="S180">
        <v>41153</v>
      </c>
      <c s="45" r="T180">
        <v>41153</v>
      </c>
      <c s="74" r="U180"/>
      <c t="s" s="71" r="V180">
        <v>1111</v>
      </c>
      <c s="71" r="W180"/>
      <c t="s" s="69" r="X180">
        <v>1112</v>
      </c>
      <c t="s" s="71" r="Y180">
        <v>1304</v>
      </c>
      <c t="s" s="69" r="Z180">
        <v>1114</v>
      </c>
      <c s="71" r="AA180"/>
      <c s="71" r="AB180"/>
      <c s="71" r="AC180"/>
      <c s="71" r="AD180"/>
    </row>
    <row customHeight="1" r="181" ht="12.0">
      <c t="s" s="71" r="A181">
        <v>1036</v>
      </c>
      <c t="s" s="71" r="B181">
        <v>43</v>
      </c>
      <c s="50" r="C181">
        <v>1</v>
      </c>
      <c t="s" s="71" r="D181">
        <v>1313</v>
      </c>
      <c s="71" r="E181"/>
      <c t="s" s="71" r="F181">
        <v>1313</v>
      </c>
      <c t="str" s="69" r="G181">
        <f>MID(D181,10,2)</f>
        <v>LV</v>
      </c>
      <c t="str" s="71" r="H181">
        <f>MID(D181,12,3)</f>
        <v>01B</v>
      </c>
      <c t="str" s="71" r="I181">
        <f>VLOOKUP(G181,NodeType!A$2:D$33,4,FALSE)</f>
        <v>Low Voltage Node</v>
      </c>
      <c t="str" s="51" r="J181">
        <f>H181</f>
        <v>01B</v>
      </c>
      <c t="str" s="71" r="K181">
        <f>VLOOKUP(A181,Subsites!A$2:G$61,7,FALSE)</f>
        <v>Regional Continental Margin Southern Hydrate Ridge</v>
      </c>
      <c t="str" s="71" r="L181">
        <f>I181 &amp; IF(ISBLANK(J181),"",(" " &amp; J181))</f>
        <v>Low Voltage Node 01B</v>
      </c>
      <c t="str" s="71" r="M181">
        <f>(L181 &amp; " - ") &amp; K181</f>
        <v>Low Voltage Node 01B - Regional Continental Margin Southern Hydrate Ridge</v>
      </c>
      <c t="s" s="71" r="N181">
        <v>1107</v>
      </c>
      <c t="s" s="71" r="O181">
        <v>1108</v>
      </c>
      <c t="s" s="71" r="P181">
        <v>784</v>
      </c>
      <c t="s" s="71" r="Q181">
        <v>60</v>
      </c>
      <c s="52" r="R181"/>
      <c s="45" r="S181">
        <v>41699</v>
      </c>
      <c s="45" r="T181">
        <v>41699</v>
      </c>
      <c s="74" r="U181"/>
      <c t="s" s="39" r="V181">
        <v>1314</v>
      </c>
      <c t="s" s="71" r="W181">
        <v>1315</v>
      </c>
      <c t="s" s="69" r="X181">
        <v>891</v>
      </c>
      <c t="s" s="71" r="Y181">
        <v>1129</v>
      </c>
      <c t="s" s="69" r="Z181">
        <v>899</v>
      </c>
      <c s="71" r="AA181"/>
      <c s="71" r="AB181"/>
      <c s="71" r="AC181"/>
      <c s="71" r="AD181"/>
    </row>
    <row customHeight="1" r="182" ht="12.0">
      <c t="s" s="71" r="A182">
        <v>1036</v>
      </c>
      <c s="71" r="B182"/>
      <c s="50" r="C182">
        <v>1</v>
      </c>
      <c t="s" s="71" r="D182">
        <v>1316</v>
      </c>
      <c s="71" r="E182"/>
      <c t="s" s="71" r="F182">
        <v>1316</v>
      </c>
      <c t="str" s="69" r="G182">
        <f>MID(D182,10,2)</f>
        <v>LJ</v>
      </c>
      <c t="str" s="71" r="H182">
        <f>MID(D182,12,3)</f>
        <v>01B</v>
      </c>
      <c t="str" s="71" r="I182">
        <f>VLOOKUP(G182,NodeType!A$2:D$33,4,FALSE)</f>
        <v>Low Power JBox</v>
      </c>
      <c t="str" s="51" r="J182">
        <f>H182</f>
        <v>01B</v>
      </c>
      <c t="str" s="71" r="K182">
        <f>VLOOKUP(A182,Subsites!A$2:G$61,7,FALSE)</f>
        <v>Regional Continental Margin Southern Hydrate Ridge</v>
      </c>
      <c t="str" s="71" r="L182">
        <f>I182 &amp; IF(ISBLANK(J182),"",(" " &amp; J182))</f>
        <v>Low Power JBox 01B</v>
      </c>
      <c t="str" s="71" r="M182">
        <f>(L182 &amp; " - ") &amp; K182</f>
        <v>Low Power JBox 01B - Regional Continental Margin Southern Hydrate Ridge</v>
      </c>
      <c t="s" s="71" r="N182">
        <v>1107</v>
      </c>
      <c t="s" s="71" r="O182">
        <v>1108</v>
      </c>
      <c t="s" s="71" r="P182">
        <v>784</v>
      </c>
      <c t="s" s="71" r="Q182">
        <v>60</v>
      </c>
      <c s="52" r="R182"/>
      <c s="45" r="S182">
        <v>41699</v>
      </c>
      <c s="45" r="T182">
        <v>41699</v>
      </c>
      <c s="74" r="U182"/>
      <c t="s" s="39" r="V182">
        <v>1314</v>
      </c>
      <c t="s" s="71" r="W182">
        <v>1315</v>
      </c>
      <c t="s" s="69" r="X182">
        <v>891</v>
      </c>
      <c t="s" s="71" r="Y182">
        <v>1313</v>
      </c>
      <c t="s" s="69" r="Z182">
        <v>921</v>
      </c>
      <c s="71" r="AA182"/>
      <c s="71" r="AB182"/>
      <c s="71" r="AC182"/>
      <c s="71" r="AD182"/>
    </row>
    <row customHeight="1" r="183" ht="12.0">
      <c t="s" s="71" r="A183">
        <v>1040</v>
      </c>
      <c s="71" r="B183"/>
      <c s="50" r="C183">
        <v>1</v>
      </c>
      <c t="s" s="71" r="D183">
        <v>1317</v>
      </c>
      <c s="71" r="E183"/>
      <c t="s" s="71" r="F183">
        <v>1317</v>
      </c>
      <c t="str" s="69" r="G183">
        <f>MID(D183,10,2)</f>
        <v>MJ</v>
      </c>
      <c t="str" s="71" r="H183">
        <f>MID(D183,12,3)</f>
        <v>01B</v>
      </c>
      <c t="str" s="71" r="I183">
        <f>VLOOKUP(G183,NodeType!A$2:D$33,4,FALSE)</f>
        <v>Medium Power JBox</v>
      </c>
      <c t="str" s="51" r="J183">
        <f>H183</f>
        <v>01B</v>
      </c>
      <c t="str" s="71" r="K183">
        <f>VLOOKUP(A183,Subsites!A$2:G$61,7,FALSE)</f>
        <v>Regional Continental Margin Southern Hydrate Ridge</v>
      </c>
      <c t="str" s="71" r="L183">
        <f>I183 &amp; IF(ISBLANK(J183),"",(" " &amp; J183))</f>
        <v>Medium Power JBox 01B</v>
      </c>
      <c t="str" s="71" r="M183">
        <f>(L183 &amp; " - ") &amp; K183</f>
        <v>Medium Power JBox 01B - Regional Continental Margin Southern Hydrate Ridge</v>
      </c>
      <c t="s" s="71" r="N183">
        <v>1107</v>
      </c>
      <c t="s" s="71" r="O183">
        <v>1108</v>
      </c>
      <c t="s" s="71" r="P183">
        <v>784</v>
      </c>
      <c t="s" s="71" r="Q183">
        <v>60</v>
      </c>
      <c s="52" r="R183"/>
      <c s="45" r="S183">
        <v>41699</v>
      </c>
      <c s="45" r="T183">
        <v>41699</v>
      </c>
      <c s="74" r="U183"/>
      <c t="s" s="39" r="V183">
        <v>1314</v>
      </c>
      <c t="s" s="71" r="W183">
        <v>1315</v>
      </c>
      <c t="s" s="69" r="X183">
        <v>891</v>
      </c>
      <c t="s" s="71" r="Y183">
        <v>1313</v>
      </c>
      <c t="s" s="69" r="Z183">
        <v>899</v>
      </c>
      <c s="71" r="AA183"/>
      <c s="71" r="AB183"/>
      <c s="71" r="AC183"/>
      <c s="71" r="AD183"/>
    </row>
    <row customHeight="1" r="184" ht="12.0">
      <c t="s" s="71" r="A184">
        <v>1043</v>
      </c>
      <c t="s" s="71" r="B184">
        <v>43</v>
      </c>
      <c s="50" r="C184">
        <v>1</v>
      </c>
      <c t="s" s="71" r="D184">
        <v>1318</v>
      </c>
      <c s="71" r="E184"/>
      <c t="s" s="71" r="F184">
        <v>1318</v>
      </c>
      <c t="str" s="69" r="G184">
        <f>MID(D184,10,2)</f>
        <v>PN</v>
      </c>
      <c t="str" s="71" r="H184">
        <f>MID(D184,12,3)</f>
        <v>03B</v>
      </c>
      <c t="str" s="71" r="I184">
        <f>VLOOKUP(G184,NodeType!A$2:D$33,4,FALSE)</f>
        <v>Primary Node</v>
      </c>
      <c t="str" s="51" r="J184">
        <f>H184</f>
        <v>03B</v>
      </c>
      <c t="str" s="71" r="K184">
        <f>VLOOKUP(A184,Subsites!A$2:G$61,7,FALSE)</f>
        <v>Regional Axial</v>
      </c>
      <c t="str" s="71" r="L184">
        <f>I184 &amp; IF(ISBLANK(J184),"",(" " &amp; J184))</f>
        <v>Primary Node 03B</v>
      </c>
      <c t="str" s="71" r="M184">
        <f>(L184 &amp; " - ") &amp; K184</f>
        <v>Primary Node 03B - Regional Axial</v>
      </c>
      <c t="s" s="71" r="N184">
        <v>1107</v>
      </c>
      <c t="s" s="71" r="O184">
        <v>1108</v>
      </c>
      <c t="s" s="71" r="P184">
        <v>784</v>
      </c>
      <c t="s" s="71" r="Q184">
        <v>60</v>
      </c>
      <c s="52" r="R184"/>
      <c s="45" r="S184">
        <v>41153</v>
      </c>
      <c s="45" r="T184">
        <v>41153</v>
      </c>
      <c s="74" r="U184"/>
      <c t="s" s="71" r="V184">
        <v>1111</v>
      </c>
      <c s="71" r="W184"/>
      <c t="s" s="69" r="X184">
        <v>1112</v>
      </c>
      <c t="s" s="71" r="Y184">
        <v>1319</v>
      </c>
      <c t="s" s="69" r="Z184">
        <v>1114</v>
      </c>
      <c s="71" r="AA184"/>
      <c s="71" r="AB184"/>
      <c s="71" r="AC184"/>
      <c s="71" r="AD184"/>
    </row>
    <row customHeight="1" r="185" ht="12.0">
      <c t="s" s="71" r="A185">
        <v>1045</v>
      </c>
      <c s="71" r="B185"/>
      <c s="50" r="C185">
        <v>1</v>
      </c>
      <c t="s" s="71" r="D185">
        <v>1320</v>
      </c>
      <c s="71" r="E185"/>
      <c t="s" s="71" r="F185">
        <v>1320</v>
      </c>
      <c t="str" s="69" r="G185">
        <f>MID(D185,10,2)</f>
        <v>ID</v>
      </c>
      <c t="str" s="71" r="H185">
        <f>MID(D185,12,3)</f>
        <v>03A</v>
      </c>
      <c t="str" s="71" r="I185">
        <f>VLOOKUP(G185,NodeType!A$2:D$33,4,FALSE)</f>
        <v>HD camera</v>
      </c>
      <c t="str" s="51" r="J185">
        <f>H185</f>
        <v>03A</v>
      </c>
      <c t="str" s="71" r="K185">
        <f>VLOOKUP(A185,Subsites!A$2:G$61,7,FALSE)</f>
        <v>Regional Axial Ashes</v>
      </c>
      <c t="str" s="71" r="L185">
        <f>I185 &amp; IF(ISBLANK(J185),"",(" " &amp; J185))</f>
        <v>HD camera 03A</v>
      </c>
      <c t="str" s="71" r="M185">
        <f>(L185 &amp; " - ") &amp; K185</f>
        <v>HD camera 03A - Regional Axial Ashes</v>
      </c>
      <c t="s" s="71" r="N185">
        <v>1321</v>
      </c>
      <c t="s" s="71" r="O185">
        <v>1108</v>
      </c>
      <c t="s" s="71" r="P185">
        <v>784</v>
      </c>
      <c t="s" s="71" r="Q185">
        <v>60</v>
      </c>
      <c s="52" r="R185"/>
      <c s="45" r="S185">
        <v>41471</v>
      </c>
      <c s="45" r="T185">
        <v>41516</v>
      </c>
      <c t="s" s="74" r="U185">
        <v>1126</v>
      </c>
      <c t="s" s="71" r="V185">
        <v>1097</v>
      </c>
      <c s="71" r="W185"/>
      <c s="71" r="X185"/>
      <c t="s" s="71" r="Y185">
        <v>1318</v>
      </c>
      <c t="s" s="71" r="Z185">
        <v>925</v>
      </c>
      <c s="71" r="AA185"/>
      <c s="71" r="AB185"/>
      <c s="71" r="AC185"/>
      <c s="71" r="AD185"/>
    </row>
    <row customHeight="1" r="186" ht="12.0">
      <c t="s" s="71" r="A186">
        <v>1045</v>
      </c>
      <c s="71" r="B186"/>
      <c s="50" r="C186">
        <v>1</v>
      </c>
      <c t="s" s="71" r="D186">
        <v>1322</v>
      </c>
      <c s="71" r="E186"/>
      <c t="s" s="71" r="F186">
        <v>1322</v>
      </c>
      <c t="str" s="69" r="G186">
        <f>MID(D186,10,2)</f>
        <v>MJ</v>
      </c>
      <c t="str" s="71" r="H186">
        <f>MID(D186,12,3)</f>
        <v>03B</v>
      </c>
      <c t="str" s="71" r="I186">
        <f>VLOOKUP(G186,NodeType!A$2:D$33,4,FALSE)</f>
        <v>Medium Power JBox</v>
      </c>
      <c t="str" s="51" r="J186">
        <f>H186</f>
        <v>03B</v>
      </c>
      <c t="str" s="71" r="K186">
        <f>VLOOKUP(A186,Subsites!A$2:G$61,7,FALSE)</f>
        <v>Regional Axial Ashes</v>
      </c>
      <c t="str" s="71" r="L186">
        <f>I186 &amp; IF(ISBLANK(J186),"",(" " &amp; J186))</f>
        <v>Medium Power JBox 03B</v>
      </c>
      <c t="str" s="71" r="M186">
        <f>(L186 &amp; " - ") &amp; K186</f>
        <v>Medium Power JBox 03B - Regional Axial Ashes</v>
      </c>
      <c t="s" s="71" r="N186">
        <v>1107</v>
      </c>
      <c t="s" s="71" r="O186">
        <v>1108</v>
      </c>
      <c t="s" s="71" r="P186">
        <v>784</v>
      </c>
      <c t="s" s="71" r="Q186">
        <v>60</v>
      </c>
      <c s="52" r="R186"/>
      <c s="45" r="S186">
        <v>41471</v>
      </c>
      <c s="45" r="T186">
        <v>41516</v>
      </c>
      <c t="s" s="74" r="U186">
        <v>1126</v>
      </c>
      <c t="s" s="71" r="V186">
        <v>1097</v>
      </c>
      <c s="71" r="W186"/>
      <c t="s" s="69" r="X186">
        <v>891</v>
      </c>
      <c t="s" s="71" r="Y186">
        <v>1318</v>
      </c>
      <c t="s" s="69" r="Z186">
        <v>899</v>
      </c>
      <c s="71" r="AA186"/>
      <c s="71" r="AB186"/>
      <c s="71" r="AC186"/>
      <c s="71" r="AD186"/>
    </row>
    <row customHeight="1" r="187" ht="12.0">
      <c t="s" s="71" r="A187">
        <v>1043</v>
      </c>
      <c t="s" s="71" r="B187">
        <v>43</v>
      </c>
      <c s="50" r="C187">
        <v>1</v>
      </c>
      <c t="s" s="71" r="D187">
        <v>1319</v>
      </c>
      <c s="71" r="E187"/>
      <c t="s" s="71" r="F187">
        <v>1319</v>
      </c>
      <c t="str" s="69" r="G187">
        <f>MID(D187,10,2)</f>
        <v>PN</v>
      </c>
      <c t="str" s="71" r="H187">
        <f>MID(D187,12,3)</f>
        <v>03A</v>
      </c>
      <c t="str" s="71" r="I187">
        <f>VLOOKUP(G187,NodeType!A$2:D$33,4,FALSE)</f>
        <v>Primary Node</v>
      </c>
      <c t="str" s="51" r="J187">
        <f>H187</f>
        <v>03A</v>
      </c>
      <c t="str" s="71" r="K187">
        <f>VLOOKUP(A187,Subsites!A$2:G$61,7,FALSE)</f>
        <v>Regional Axial</v>
      </c>
      <c t="str" s="71" r="L187">
        <f>I187 &amp; IF(ISBLANK(J187),"",(" " &amp; J187))</f>
        <v>Primary Node 03A</v>
      </c>
      <c t="str" s="71" r="M187">
        <f>(L187 &amp; " - ") &amp; K187</f>
        <v>Primary Node 03A - Regional Axial</v>
      </c>
      <c t="s" s="71" r="N187">
        <v>1107</v>
      </c>
      <c t="s" s="71" r="O187">
        <v>1108</v>
      </c>
      <c t="s" s="71" r="P187">
        <v>784</v>
      </c>
      <c t="s" s="71" r="Q187">
        <v>60</v>
      </c>
      <c s="52" r="R187"/>
      <c s="45" r="S187">
        <v>41153</v>
      </c>
      <c s="45" r="T187">
        <v>41153</v>
      </c>
      <c s="74" r="U187"/>
      <c t="s" s="71" r="V187">
        <v>1111</v>
      </c>
      <c s="71" r="W187"/>
      <c t="s" s="69" r="X187">
        <v>1112</v>
      </c>
      <c t="s" s="71" r="Y187">
        <v>1323</v>
      </c>
      <c t="s" s="69" r="Z187">
        <v>1114</v>
      </c>
      <c s="71" r="AA187"/>
      <c s="71" r="AB187"/>
      <c s="71" r="AC187"/>
      <c s="71" r="AD187"/>
    </row>
    <row customHeight="1" r="188" ht="12.0">
      <c t="s" s="71" r="A188">
        <v>1048</v>
      </c>
      <c t="s" s="71" r="B188">
        <v>43</v>
      </c>
      <c s="50" r="C188">
        <v>1</v>
      </c>
      <c t="s" s="71" r="D188">
        <v>1324</v>
      </c>
      <c s="71" r="E188"/>
      <c t="s" s="71" r="F188">
        <v>1324</v>
      </c>
      <c t="str" s="69" r="G188">
        <f>MID(D188,10,2)</f>
        <v>LV</v>
      </c>
      <c t="str" s="71" r="H188">
        <f>MID(D188,12,3)</f>
        <v>03A</v>
      </c>
      <c t="str" s="71" r="I188">
        <f>VLOOKUP(G188,NodeType!A$2:D$33,4,FALSE)</f>
        <v>Low Voltage Node</v>
      </c>
      <c t="str" s="51" r="J188">
        <f>H188</f>
        <v>03A</v>
      </c>
      <c t="str" s="71" r="K188">
        <f>VLOOKUP(A188,Subsites!A$2:G$61,7,FALSE)</f>
        <v>Regional Axial Base</v>
      </c>
      <c t="str" s="71" r="L188">
        <f>I188 &amp; IF(ISBLANK(J188),"",(" " &amp; J188))</f>
        <v>Low Voltage Node 03A</v>
      </c>
      <c t="str" s="71" r="M188">
        <f>(L188 &amp; " - ") &amp; K188</f>
        <v>Low Voltage Node 03A - Regional Axial Base</v>
      </c>
      <c t="s" s="71" r="N188">
        <v>1107</v>
      </c>
      <c t="s" s="71" r="O188">
        <v>1108</v>
      </c>
      <c t="s" s="71" r="P188">
        <v>784</v>
      </c>
      <c t="s" s="71" r="Q188">
        <v>60</v>
      </c>
      <c s="52" r="R188"/>
      <c s="45" r="S188">
        <v>41852</v>
      </c>
      <c s="45" r="T188">
        <v>41852</v>
      </c>
      <c s="74" r="U188"/>
      <c t="s" s="39" r="V188">
        <v>1325</v>
      </c>
      <c t="s" s="71" r="W188">
        <v>1326</v>
      </c>
      <c t="s" s="69" r="X188">
        <v>891</v>
      </c>
      <c t="s" s="71" r="Y188">
        <v>1319</v>
      </c>
      <c t="s" s="69" r="Z188">
        <v>899</v>
      </c>
      <c s="71" r="AA188"/>
      <c s="71" r="AB188"/>
      <c s="71" r="AC188"/>
      <c s="71" r="AD188"/>
    </row>
    <row customHeight="1" r="189" ht="12.0">
      <c t="s" s="71" r="A189">
        <v>1048</v>
      </c>
      <c s="71" r="B189"/>
      <c s="50" r="C189">
        <v>1</v>
      </c>
      <c t="s" s="71" r="D189">
        <v>1327</v>
      </c>
      <c s="71" r="E189"/>
      <c t="s" s="71" r="F189">
        <v>1327</v>
      </c>
      <c t="str" s="69" r="G189">
        <f>MID(D189,10,2)</f>
        <v>MJ</v>
      </c>
      <c t="str" s="71" r="H189">
        <f>MID(D189,12,3)</f>
        <v>03A</v>
      </c>
      <c t="str" s="71" r="I189">
        <f>VLOOKUP(G189,NodeType!A$2:D$33,4,FALSE)</f>
        <v>Medium Power JBox</v>
      </c>
      <c t="str" s="51" r="J189">
        <f>H189</f>
        <v>03A</v>
      </c>
      <c t="str" s="71" r="K189">
        <f>VLOOKUP(A189,Subsites!A$2:G$61,7,FALSE)</f>
        <v>Regional Axial Base</v>
      </c>
      <c t="str" s="71" r="L189">
        <f>I189 &amp; IF(ISBLANK(J189),"",(" " &amp; J189))</f>
        <v>Medium Power JBox 03A</v>
      </c>
      <c t="str" s="71" r="M189">
        <f>(L189 &amp; " - ") &amp; K189</f>
        <v>Medium Power JBox 03A - Regional Axial Base</v>
      </c>
      <c t="s" s="71" r="N189">
        <v>1107</v>
      </c>
      <c t="s" s="71" r="O189">
        <v>1108</v>
      </c>
      <c t="s" s="71" r="P189">
        <v>784</v>
      </c>
      <c t="s" s="71" r="Q189">
        <v>60</v>
      </c>
      <c s="52" r="R189"/>
      <c s="45" r="S189">
        <v>41471</v>
      </c>
      <c s="45" r="T189">
        <v>41516</v>
      </c>
      <c t="s" s="74" r="U189">
        <v>1126</v>
      </c>
      <c t="s" s="71" r="V189">
        <v>1097</v>
      </c>
      <c s="71" r="W189"/>
      <c t="s" s="69" r="X189">
        <v>891</v>
      </c>
      <c t="s" s="71" r="Y189">
        <v>1319</v>
      </c>
      <c t="s" s="69" r="Z189">
        <v>967</v>
      </c>
      <c s="71" r="AA189"/>
      <c s="71" r="AB189"/>
      <c s="71" r="AC189"/>
      <c s="71" r="AD189"/>
    </row>
    <row customHeight="1" r="190" ht="12.0">
      <c t="s" s="71" r="A190">
        <v>1051</v>
      </c>
      <c s="71" r="B190"/>
      <c s="50" r="C190">
        <v>1</v>
      </c>
      <c t="s" s="71" r="D190">
        <v>1328</v>
      </c>
      <c s="71" r="E190"/>
      <c t="s" s="71" r="F190">
        <v>1328</v>
      </c>
      <c t="str" s="69" r="G190">
        <f>MID(D190,10,2)</f>
        <v>DP</v>
      </c>
      <c t="str" s="71" r="H190">
        <f>MID(D190,12,3)</f>
        <v>03A</v>
      </c>
      <c t="str" s="71" r="I190">
        <f>VLOOKUP(G190,NodeType!A$2:D$33,4,FALSE)</f>
        <v>Deep Profiler Mooring</v>
      </c>
      <c t="str" s="51" r="J190">
        <f>H190</f>
        <v>03A</v>
      </c>
      <c t="str" s="71" r="K190">
        <f>VLOOKUP(A190,Subsites!A$2:G$61,7,FALSE)</f>
        <v>Regional Axial Base</v>
      </c>
      <c t="str" s="71" r="L190">
        <f>I190 &amp; IF(ISBLANK(J190),"",(" " &amp; J190))</f>
        <v>Deep Profiler Mooring 03A</v>
      </c>
      <c t="str" s="71" r="M190">
        <f>(L190 &amp; " - ") &amp; K190</f>
        <v>Deep Profiler Mooring 03A - Regional Axial Base</v>
      </c>
      <c t="s" s="71" r="N190">
        <v>1131</v>
      </c>
      <c t="s" s="71" r="O190">
        <v>1108</v>
      </c>
      <c t="s" s="71" r="P190">
        <v>784</v>
      </c>
      <c t="s" s="71" r="Q190">
        <v>60</v>
      </c>
      <c s="52" r="R190"/>
      <c s="45" r="S190"/>
      <c s="45" r="T190"/>
      <c s="74" r="U190"/>
      <c s="71" r="V190"/>
      <c s="71" r="W190"/>
      <c s="69" r="X190"/>
      <c t="s" s="71" r="Y190">
        <v>1324</v>
      </c>
      <c s="69" r="Z190"/>
      <c s="71" r="AA190"/>
      <c s="71" r="AB190"/>
      <c s="71" r="AC190"/>
      <c s="71" r="AD190"/>
    </row>
    <row customHeight="1" r="191" ht="12.0">
      <c t="s" s="71" r="A191">
        <v>1051</v>
      </c>
      <c s="71" r="B191"/>
      <c s="50" r="C191">
        <v>1</v>
      </c>
      <c t="s" s="71" r="D191">
        <v>1329</v>
      </c>
      <c s="71" r="E191"/>
      <c t="s" s="71" r="F191">
        <v>1329</v>
      </c>
      <c t="str" s="69" r="G191">
        <f>MID(D191,10,2)</f>
        <v>LJ</v>
      </c>
      <c t="str" s="71" r="H191">
        <f>MID(D191,12,3)</f>
        <v>03A</v>
      </c>
      <c t="str" s="71" r="I191">
        <f>VLOOKUP(G191,NodeType!A$2:D$33,4,FALSE)</f>
        <v>Low Power JBox</v>
      </c>
      <c t="str" s="51" r="J191">
        <f>H191</f>
        <v>03A</v>
      </c>
      <c t="str" s="71" r="K191">
        <f>VLOOKUP(A191,Subsites!A$2:G$61,7,FALSE)</f>
        <v>Regional Axial Base</v>
      </c>
      <c t="str" s="71" r="L191">
        <f>I191 &amp; IF(ISBLANK(J191),"",(" " &amp; J191))</f>
        <v>Low Power JBox 03A</v>
      </c>
      <c t="str" s="71" r="M191">
        <f>(L191 &amp; " - ") &amp; K191</f>
        <v>Low Power JBox 03A - Regional Axial Base</v>
      </c>
      <c t="s" s="71" r="N191">
        <v>1107</v>
      </c>
      <c t="s" s="71" r="O191">
        <v>1108</v>
      </c>
      <c t="s" s="71" r="P191">
        <v>784</v>
      </c>
      <c t="s" s="71" r="Q191">
        <v>60</v>
      </c>
      <c s="52" r="R191"/>
      <c s="45" r="S191"/>
      <c s="45" r="T191"/>
      <c s="74" r="U191"/>
      <c s="71" r="V191"/>
      <c s="71" r="W191"/>
      <c t="s" s="69" r="X191">
        <v>891</v>
      </c>
      <c t="s" s="71" r="Y191">
        <v>1324</v>
      </c>
      <c t="s" s="69" r="Z191">
        <v>921</v>
      </c>
      <c s="71" r="AA191"/>
      <c s="71" r="AB191"/>
      <c s="71" r="AC191"/>
      <c s="71" r="AD191"/>
    </row>
    <row customHeight="1" r="192" ht="12.0">
      <c t="s" s="71" r="A192">
        <v>1051</v>
      </c>
      <c t="s" s="71" r="B192">
        <v>43</v>
      </c>
      <c s="50" r="C192">
        <v>1</v>
      </c>
      <c t="s" s="71" r="D192">
        <v>1330</v>
      </c>
      <c s="71" r="E192"/>
      <c t="s" s="71" r="F192">
        <v>1330</v>
      </c>
      <c t="str" s="69" r="G192">
        <f>MID(D192,10,2)</f>
        <v>SR</v>
      </c>
      <c t="str" s="71" r="H192">
        <f>MID(D192,12,3)</f>
        <v>03A</v>
      </c>
      <c t="str" s="71" r="I192">
        <f>VLOOKUP(G192,NodeType!A$2:D$33,4,FALSE)</f>
        <v>Shallow Profiler Mooring</v>
      </c>
      <c t="str" s="51" r="J192">
        <f>H192</f>
        <v>03A</v>
      </c>
      <c t="str" s="71" r="K192">
        <f>VLOOKUP(A192,Subsites!A$2:G$61,7,FALSE)</f>
        <v>Regional Axial Base</v>
      </c>
      <c t="str" s="71" r="L192">
        <f>I192 &amp; IF(ISBLANK(J192),"",(" " &amp; J192))</f>
        <v>Shallow Profiler Mooring 03A</v>
      </c>
      <c t="str" s="71" r="M192">
        <f>(L192 &amp; " - ") &amp; K192</f>
        <v>Shallow Profiler Mooring 03A - Regional Axial Base</v>
      </c>
      <c t="s" s="71" r="N192">
        <v>1134</v>
      </c>
      <c t="s" s="71" r="O192">
        <v>1108</v>
      </c>
      <c t="s" s="71" r="P192">
        <v>784</v>
      </c>
      <c t="s" s="71" r="Q192">
        <v>60</v>
      </c>
      <c s="52" r="R192"/>
      <c s="45" r="S192"/>
      <c s="45" r="T192"/>
      <c s="74" r="U192"/>
      <c s="71" r="V192"/>
      <c s="71" r="W192"/>
      <c s="69" r="X192"/>
      <c s="71" r="Y192"/>
      <c s="69" r="Z192"/>
      <c s="71" r="AA192"/>
      <c s="71" r="AB192"/>
      <c s="71" r="AC192"/>
      <c s="71" r="AD192"/>
    </row>
    <row customHeight="1" r="193" ht="12.0">
      <c t="s" s="71" r="A193">
        <v>1051</v>
      </c>
      <c s="71" r="B193"/>
      <c s="50" r="C193">
        <v>1</v>
      </c>
      <c t="s" s="71" r="D193">
        <v>1331</v>
      </c>
      <c t="s" s="71" r="E193">
        <v>1330</v>
      </c>
      <c t="s" s="71" r="F193">
        <v>1330</v>
      </c>
      <c t="str" s="69" r="G193">
        <f>MID(D193,10,2)</f>
        <v>PC</v>
      </c>
      <c t="str" s="71" r="H193">
        <f>MID(D193,12,3)</f>
        <v>03A</v>
      </c>
      <c t="str" s="71" r="I193">
        <f>VLOOKUP(G193,NodeType!A$2:D$33,4,FALSE)</f>
        <v>200m Platform</v>
      </c>
      <c t="str" s="51" r="J193">
        <f>H193</f>
        <v>03A</v>
      </c>
      <c t="str" s="71" r="K193">
        <f>VLOOKUP(A193,Subsites!A$2:G$61,7,FALSE)</f>
        <v>Regional Axial Base</v>
      </c>
      <c t="str" s="71" r="L193">
        <f>I193 &amp; IF(ISBLANK(J193),"",(" " &amp; J193))</f>
        <v>200m Platform 03A</v>
      </c>
      <c t="str" s="71" r="M193">
        <f>(L193 &amp; " - ") &amp; K193</f>
        <v>200m Platform 03A - Regional Axial Base</v>
      </c>
      <c t="s" s="71" r="N193">
        <v>1107</v>
      </c>
      <c t="s" s="71" r="O193">
        <v>1108</v>
      </c>
      <c t="s" s="71" r="P193">
        <v>784</v>
      </c>
      <c t="s" s="71" r="Q193">
        <v>60</v>
      </c>
      <c s="52" r="R193"/>
      <c s="45" r="S193"/>
      <c s="45" r="T193"/>
      <c s="74" r="U193"/>
      <c s="71" r="V193"/>
      <c s="71" r="W193"/>
      <c t="s" s="69" r="X193">
        <v>891</v>
      </c>
      <c t="s" s="71" r="Y193">
        <v>1324</v>
      </c>
      <c t="s" s="69" r="Z193">
        <v>899</v>
      </c>
      <c s="71" r="AA193"/>
      <c s="71" r="AB193"/>
      <c s="71" r="AC193"/>
      <c s="71" r="AD193"/>
    </row>
    <row customHeight="1" r="194" ht="12.0">
      <c t="s" s="71" r="A194">
        <v>1051</v>
      </c>
      <c t="s" s="71" r="B194">
        <v>43</v>
      </c>
      <c s="50" r="C194"/>
      <c t="s" s="71" r="D194">
        <v>1332</v>
      </c>
      <c t="s" s="71" r="E194">
        <v>1330</v>
      </c>
      <c t="s" s="71" r="F194">
        <v>1330</v>
      </c>
      <c t="str" s="69" r="G194">
        <f>MID(D194,10,2)</f>
        <v>SC</v>
      </c>
      <c t="str" s="71" r="H194">
        <f>MID(D194,12,3)</f>
        <v>03A</v>
      </c>
      <c t="str" s="71" r="I194">
        <f>VLOOKUP(G194,NodeType!A$2:D$33,4,FALSE)</f>
        <v>Shallow Profiler Controller</v>
      </c>
      <c t="str" s="51" r="J194">
        <f>H194</f>
        <v>03A</v>
      </c>
      <c t="str" s="71" r="K194">
        <f>VLOOKUP(A194,Subsites!A$2:G$61,7,FALSE)</f>
        <v>Regional Axial Base</v>
      </c>
      <c t="str" s="71" r="L194">
        <f>I194 &amp; IF(ISBLANK(J194),"",(" " &amp; J194))</f>
        <v>Shallow Profiler Controller 03A</v>
      </c>
      <c t="str" s="71" r="M194">
        <f>(L194 &amp; " - ") &amp; K194</f>
        <v>Shallow Profiler Controller 03A - Regional Axial Base</v>
      </c>
      <c t="s" s="71" r="N194">
        <v>1134</v>
      </c>
      <c t="s" s="71" r="O194">
        <v>1108</v>
      </c>
      <c t="s" s="71" r="P194">
        <v>784</v>
      </c>
      <c t="s" s="71" r="Q194">
        <v>60</v>
      </c>
      <c s="52" r="R194"/>
      <c s="45" r="S194"/>
      <c s="45" r="T194"/>
      <c s="74" r="U194"/>
      <c s="71" r="V194"/>
      <c s="71" r="W194"/>
      <c t="s" s="69" r="X194">
        <v>891</v>
      </c>
      <c t="s" s="71" r="Y194">
        <v>1331</v>
      </c>
      <c t="s" s="69" r="Z194">
        <v>899</v>
      </c>
      <c s="71" r="AA194"/>
      <c s="71" r="AB194"/>
      <c s="71" r="AC194"/>
      <c s="71" r="AD194"/>
    </row>
    <row customHeight="1" r="195" ht="12.0">
      <c t="s" s="71" r="A195">
        <v>1051</v>
      </c>
      <c s="71" r="B195"/>
      <c s="50" r="C195"/>
      <c t="s" s="71" r="D195">
        <v>1333</v>
      </c>
      <c t="s" s="71" r="E195">
        <v>1330</v>
      </c>
      <c t="s" s="71" r="F195">
        <v>1330</v>
      </c>
      <c t="str" s="69" r="G195">
        <f>MID(D195,10,2)</f>
        <v>SF</v>
      </c>
      <c t="str" s="71" r="H195">
        <f>MID(D195,12,3)</f>
        <v>03A</v>
      </c>
      <c t="str" s="71" r="I195">
        <f>VLOOKUP(G195,NodeType!A$2:D$33,4,FALSE)</f>
        <v>Shallow Profiler Science Float</v>
      </c>
      <c t="str" s="51" r="J195">
        <f>H195</f>
        <v>03A</v>
      </c>
      <c t="str" s="71" r="K195">
        <f>VLOOKUP(A195,Subsites!A$2:G$61,7,FALSE)</f>
        <v>Regional Axial Base</v>
      </c>
      <c t="str" s="71" r="L195">
        <f>I195 &amp; IF(ISBLANK(J195),"",(" " &amp; J195))</f>
        <v>Shallow Profiler Science Float 03A</v>
      </c>
      <c t="str" s="71" r="M195">
        <f>(L195 &amp; " - ") &amp; K195</f>
        <v>Shallow Profiler Science Float 03A - Regional Axial Base</v>
      </c>
      <c t="s" s="71" r="N195">
        <v>1134</v>
      </c>
      <c t="s" s="71" r="O195">
        <v>1108</v>
      </c>
      <c t="s" s="71" r="P195">
        <v>784</v>
      </c>
      <c t="s" s="71" r="Q195">
        <v>60</v>
      </c>
      <c s="52" r="R195"/>
      <c s="45" r="S195"/>
      <c s="45" r="T195"/>
      <c s="74" r="U195"/>
      <c s="71" r="V195"/>
      <c s="71" r="W195"/>
      <c t="s" s="69" r="X195">
        <v>891</v>
      </c>
      <c t="s" s="71" r="Y195">
        <v>1332</v>
      </c>
      <c t="s" s="69" r="Z195">
        <v>910</v>
      </c>
      <c s="71" r="AA195"/>
      <c s="71" r="AB195"/>
      <c s="71" r="AC195"/>
      <c s="71" r="AD195"/>
    </row>
    <row customHeight="1" r="196" ht="12.0">
      <c t="s" s="71" r="A196">
        <v>1054</v>
      </c>
      <c s="71" r="B196"/>
      <c s="50" r="C196">
        <v>1</v>
      </c>
      <c t="s" s="71" r="D196">
        <v>1334</v>
      </c>
      <c s="71" r="E196"/>
      <c t="s" s="71" r="F196">
        <v>1334</v>
      </c>
      <c t="str" s="69" r="G196">
        <f>MID(D196,10,2)</f>
        <v>MJ</v>
      </c>
      <c t="str" s="71" r="H196">
        <f>MID(D196,12,3)</f>
        <v>03F</v>
      </c>
      <c t="str" s="71" r="I196">
        <f>VLOOKUP(G196,NodeType!A$2:D$33,4,FALSE)</f>
        <v>Medium Power JBox</v>
      </c>
      <c t="str" s="51" r="J196">
        <f>H196</f>
        <v>03F</v>
      </c>
      <c t="str" s="71" r="K196">
        <f>VLOOKUP(A196,Subsites!A$2:G$61,7,FALSE)</f>
        <v>Regional Axial Central Caldera</v>
      </c>
      <c t="str" s="71" r="L196">
        <f>I196 &amp; IF(ISBLANK(J196),"",(" " &amp; J196))</f>
        <v>Medium Power JBox 03F</v>
      </c>
      <c t="str" s="71" r="M196">
        <f>(L196 &amp; " - ") &amp; K196</f>
        <v>Medium Power JBox 03F - Regional Axial Central Caldera</v>
      </c>
      <c t="s" s="71" r="N196">
        <v>1107</v>
      </c>
      <c t="s" s="71" r="O196">
        <v>1108</v>
      </c>
      <c t="s" s="71" r="P196">
        <v>784</v>
      </c>
      <c t="s" s="71" r="Q196">
        <v>60</v>
      </c>
      <c s="52" r="R196"/>
      <c s="45" r="S196">
        <v>41471</v>
      </c>
      <c s="45" r="T196">
        <v>41516</v>
      </c>
      <c t="s" s="74" r="U196">
        <v>1126</v>
      </c>
      <c t="s" s="71" r="V196">
        <v>1097</v>
      </c>
      <c s="71" r="W196"/>
      <c t="s" s="69" r="X196">
        <v>891</v>
      </c>
      <c t="s" s="71" r="Y196">
        <v>1318</v>
      </c>
      <c t="s" s="69" r="Z196">
        <v>891</v>
      </c>
      <c s="71" r="AA196"/>
      <c s="71" r="AB196"/>
      <c s="71" r="AC196"/>
      <c s="71" r="AD196"/>
    </row>
    <row customHeight="1" r="197" ht="12.0">
      <c t="s" s="71" r="A197">
        <v>1057</v>
      </c>
      <c s="71" r="B197"/>
      <c s="50" r="C197">
        <v>1</v>
      </c>
      <c t="s" s="71" r="D197">
        <v>1335</v>
      </c>
      <c s="71" r="E197"/>
      <c t="s" s="71" r="F197">
        <v>1335</v>
      </c>
      <c t="str" s="69" r="G197">
        <f>MID(D197,10,2)</f>
        <v>MJ</v>
      </c>
      <c t="str" s="71" r="H197">
        <f>MID(D197,12,3)</f>
        <v>03E</v>
      </c>
      <c t="str" s="71" r="I197">
        <f>VLOOKUP(G197,NodeType!A$2:D$33,4,FALSE)</f>
        <v>Medium Power JBox</v>
      </c>
      <c t="str" s="51" r="J197">
        <f>H197</f>
        <v>03E</v>
      </c>
      <c t="str" s="71" r="K197">
        <f>VLOOKUP(A197,Subsites!A$2:G$61,7,FALSE)</f>
        <v>Regional Axial Eastern Caldera</v>
      </c>
      <c t="str" s="71" r="L197">
        <f>I197 &amp; IF(ISBLANK(J197),"",(" " &amp; J197))</f>
        <v>Medium Power JBox 03E</v>
      </c>
      <c t="str" s="71" r="M197">
        <f>(L197 &amp; " - ") &amp; K197</f>
        <v>Medium Power JBox 03E - Regional Axial Eastern Caldera</v>
      </c>
      <c t="s" s="71" r="N197">
        <v>1107</v>
      </c>
      <c t="s" s="71" r="O197">
        <v>1108</v>
      </c>
      <c t="s" s="71" r="P197">
        <v>784</v>
      </c>
      <c t="s" s="71" r="Q197">
        <v>60</v>
      </c>
      <c s="52" r="R197"/>
      <c s="45" r="S197">
        <v>41471</v>
      </c>
      <c s="45" r="T197">
        <v>41516</v>
      </c>
      <c t="s" s="74" r="U197">
        <v>1126</v>
      </c>
      <c t="s" s="71" r="V197">
        <v>1097</v>
      </c>
      <c s="71" r="W197"/>
      <c t="s" s="69" r="X197">
        <v>891</v>
      </c>
      <c t="s" s="71" r="Y197">
        <v>1318</v>
      </c>
      <c t="s" s="69" r="Z197">
        <v>921</v>
      </c>
      <c s="71" r="AA197"/>
      <c s="71" r="AB197"/>
      <c s="71" r="AC197"/>
      <c s="71" r="AD197"/>
    </row>
    <row customHeight="1" r="198" ht="12.0">
      <c t="s" s="71" r="A198">
        <v>1060</v>
      </c>
      <c s="71" r="B198"/>
      <c s="50" r="C198">
        <v>1</v>
      </c>
      <c t="s" s="71" r="D198">
        <v>1336</v>
      </c>
      <c s="71" r="E198"/>
      <c t="s" s="71" r="F198">
        <v>1336</v>
      </c>
      <c t="str" s="69" r="G198">
        <f>MID(D198,10,2)</f>
        <v>MJ</v>
      </c>
      <c t="str" s="71" r="H198">
        <f>MID(D198,12,3)</f>
        <v>03C</v>
      </c>
      <c t="str" s="71" r="I198">
        <f>VLOOKUP(G198,NodeType!A$2:D$33,4,FALSE)</f>
        <v>Medium Power JBox</v>
      </c>
      <c t="str" s="51" r="J198">
        <f>H198</f>
        <v>03C</v>
      </c>
      <c t="str" s="71" r="K198">
        <f>VLOOKUP(A198,Subsites!A$2:G$61,7,FALSE)</f>
        <v>Regional Axial International District</v>
      </c>
      <c t="str" s="71" r="L198">
        <f>I198 &amp; IF(ISBLANK(J198),"",(" " &amp; J198))</f>
        <v>Medium Power JBox 03C</v>
      </c>
      <c t="str" s="71" r="M198">
        <f>(L198 &amp; " - ") &amp; K198</f>
        <v>Medium Power JBox 03C - Regional Axial International District</v>
      </c>
      <c t="s" s="71" r="N198">
        <v>1107</v>
      </c>
      <c t="s" s="71" r="O198">
        <v>1108</v>
      </c>
      <c t="s" s="71" r="P198">
        <v>784</v>
      </c>
      <c t="s" s="71" r="Q198">
        <v>60</v>
      </c>
      <c s="52" r="R198"/>
      <c s="45" r="S198">
        <v>41471</v>
      </c>
      <c s="45" r="T198">
        <v>41516</v>
      </c>
      <c t="s" s="74" r="U198">
        <v>1126</v>
      </c>
      <c t="s" s="71" r="V198">
        <v>1097</v>
      </c>
      <c s="71" r="W198"/>
      <c t="s" s="69" r="X198">
        <v>891</v>
      </c>
      <c t="s" s="71" r="Y198">
        <v>1318</v>
      </c>
      <c t="s" s="69" r="Z198">
        <v>967</v>
      </c>
      <c s="71" r="AA198"/>
      <c s="71" r="AB198"/>
      <c s="71" r="AC198"/>
      <c s="71" r="AD198"/>
    </row>
    <row customHeight="1" r="199" ht="12.0">
      <c t="s" s="71" r="A199">
        <v>1064</v>
      </c>
      <c s="71" r="B199"/>
      <c s="50" r="C199">
        <v>1</v>
      </c>
      <c t="s" s="71" r="D199">
        <v>1337</v>
      </c>
      <c s="71" r="E199"/>
      <c t="s" s="71" r="F199">
        <v>1337</v>
      </c>
      <c t="str" s="69" r="G199">
        <f>MID(D199,10,2)</f>
        <v>MJ</v>
      </c>
      <c t="str" s="71" r="H199">
        <f>MID(D199,12,3)</f>
        <v>03D</v>
      </c>
      <c t="str" s="71" r="I199">
        <f>VLOOKUP(G199,NodeType!A$2:D$33,4,FALSE)</f>
        <v>Medium Power JBox</v>
      </c>
      <c t="str" s="51" r="J199">
        <f>H199</f>
        <v>03D</v>
      </c>
      <c t="str" s="71" r="K199">
        <f>VLOOKUP(A199,Subsites!A$2:G$61,7,FALSE)</f>
        <v>Regional Axial International District</v>
      </c>
      <c t="str" s="71" r="L199">
        <f>I199 &amp; IF(ISBLANK(J199),"",(" " &amp; J199))</f>
        <v>Medium Power JBox 03D</v>
      </c>
      <c t="str" s="71" r="M199">
        <f>(L199 &amp; " - ") &amp; K199</f>
        <v>Medium Power JBox 03D - Regional Axial International District</v>
      </c>
      <c t="s" s="71" r="N199">
        <v>1107</v>
      </c>
      <c t="s" s="71" r="O199">
        <v>1108</v>
      </c>
      <c t="s" s="71" r="P199">
        <v>784</v>
      </c>
      <c t="s" s="71" r="Q199">
        <v>60</v>
      </c>
      <c s="52" r="R199"/>
      <c s="45" r="S199">
        <v>41471</v>
      </c>
      <c s="45" r="T199">
        <v>41516</v>
      </c>
      <c t="s" s="74" r="U199">
        <v>1126</v>
      </c>
      <c t="s" s="71" r="V199">
        <v>1097</v>
      </c>
      <c s="71" r="W199"/>
      <c t="s" s="69" r="X199">
        <v>891</v>
      </c>
      <c t="s" s="71" r="Y199">
        <v>1318</v>
      </c>
      <c t="s" s="69" r="Z199">
        <v>910</v>
      </c>
      <c s="71" r="AA199"/>
      <c s="71" r="AB199"/>
      <c s="71" r="AC199"/>
      <c s="71" r="AD199"/>
    </row>
    <row customHeight="1" r="200" ht="12.0">
      <c t="s" s="71" r="A200">
        <v>1067</v>
      </c>
      <c t="s" s="71" r="B200">
        <v>43</v>
      </c>
      <c s="50" r="C200">
        <v>1</v>
      </c>
      <c t="s" s="71" r="D200">
        <v>1323</v>
      </c>
      <c s="71" r="E200"/>
      <c t="s" s="71" r="F200">
        <v>1323</v>
      </c>
      <c t="str" s="69" r="G200">
        <f>MID(D200,10,2)</f>
        <v>PN</v>
      </c>
      <c t="str" s="71" r="H200">
        <f>MID(D200,12,3)</f>
        <v>05A</v>
      </c>
      <c t="str" s="71" r="I200">
        <f>VLOOKUP(G200,NodeType!A$2:D$33,4,FALSE)</f>
        <v>Primary Node</v>
      </c>
      <c t="str" s="51" r="J200">
        <f>H200</f>
        <v>05A</v>
      </c>
      <c t="str" s="71" r="K200">
        <f>VLOOKUP(A200,Subsites!A$2:G$61,7,FALSE)</f>
        <v>Regional Mid Plate</v>
      </c>
      <c t="str" s="71" r="L200">
        <f>I200 &amp; IF(ISBLANK(J200),"",(" " &amp; J200))</f>
        <v>Primary Node 05A</v>
      </c>
      <c t="str" s="71" r="M200">
        <f>(L200 &amp; " - ") &amp; K200</f>
        <v>Primary Node 05A - Regional Mid Plate</v>
      </c>
      <c t="s" s="71" r="N200">
        <v>1107</v>
      </c>
      <c t="s" s="71" r="O200">
        <v>1108</v>
      </c>
      <c t="s" s="71" r="P200">
        <v>784</v>
      </c>
      <c t="s" s="71" r="Q200">
        <v>60</v>
      </c>
      <c s="52" r="R200"/>
      <c s="45" r="S200">
        <v>41153</v>
      </c>
      <c s="45" r="T200">
        <v>41153</v>
      </c>
      <c s="74" r="U200"/>
      <c t="s" s="71" r="V200">
        <v>1111</v>
      </c>
      <c s="71" r="W200"/>
      <c t="s" s="69" r="X200">
        <v>1112</v>
      </c>
      <c t="s" s="71" r="Y200">
        <v>1287</v>
      </c>
      <c t="s" s="69" r="Z200">
        <v>1311</v>
      </c>
      <c s="71" r="AA200"/>
      <c s="71" r="AB200"/>
      <c s="71" r="AC200"/>
      <c s="71" r="AD200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3.57" defaultRowHeight="15.0"/>
  <cols>
    <col min="1" customWidth="1" max="1" width="8.43"/>
    <col min="2" customWidth="1" max="2" width="29.14"/>
    <col min="3" customWidth="1" max="3" width="33.86"/>
    <col min="4" customWidth="1" max="4" width="38.71"/>
    <col min="5" customWidth="1" max="8" width="10.57"/>
    <col min="9" customWidth="1" max="9" width="40.71"/>
  </cols>
  <sheetData>
    <row customHeight="1" s="73" customFormat="1" r="1" ht="12.75">
      <c t="s" s="29" r="A1">
        <v>773</v>
      </c>
      <c t="s" s="29" r="B1">
        <v>789</v>
      </c>
      <c t="s" s="29" r="C1">
        <v>774</v>
      </c>
      <c t="s" s="29" r="D1">
        <v>790</v>
      </c>
      <c t="s" s="29" r="E1">
        <v>1071</v>
      </c>
      <c t="s" s="29" r="F1">
        <v>1338</v>
      </c>
      <c t="s" s="29" r="G1">
        <v>1339</v>
      </c>
      <c t="s" s="64" r="H1">
        <v>1340</v>
      </c>
      <c t="s" s="64" r="I1">
        <v>583</v>
      </c>
    </row>
    <row customHeight="1" r="2" ht="12.75">
      <c t="s" s="69" r="A2">
        <v>1341</v>
      </c>
      <c s="71" r="B2"/>
      <c t="s" s="69" r="C2">
        <v>1342</v>
      </c>
      <c t="s" s="69" r="D2">
        <v>1342</v>
      </c>
      <c t="s" s="69" r="E2">
        <v>1343</v>
      </c>
      <c s="69" r="F2"/>
      <c t="s" s="69" r="G2">
        <v>97</v>
      </c>
      <c t="s" s="69" r="H2">
        <v>60</v>
      </c>
      <c s="71" r="I2"/>
    </row>
    <row customHeight="1" r="3" ht="12.75">
      <c t="s" s="69" r="A3">
        <v>1344</v>
      </c>
      <c t="s" s="71" r="B3">
        <v>1345</v>
      </c>
      <c t="s" s="69" r="C3">
        <v>1346</v>
      </c>
      <c t="s" s="69" r="D3">
        <v>1345</v>
      </c>
      <c t="s" s="69" r="E3">
        <v>1343</v>
      </c>
      <c t="s" s="69" r="F3">
        <v>34</v>
      </c>
      <c s="69" r="G3"/>
      <c s="71" r="H3"/>
      <c s="71" r="I3"/>
    </row>
    <row customHeight="1" r="4" ht="12.75">
      <c t="s" s="69" r="A4">
        <v>1347</v>
      </c>
      <c t="s" s="71" r="B4">
        <v>1348</v>
      </c>
      <c t="s" s="69" r="C4">
        <v>1349</v>
      </c>
      <c t="s" s="69" r="D4">
        <v>1349</v>
      </c>
      <c t="s" s="69" r="E4">
        <v>1343</v>
      </c>
      <c s="69" r="F4"/>
      <c s="69" r="G4"/>
      <c t="s" s="69" r="H4">
        <v>60</v>
      </c>
      <c s="71" r="I4"/>
    </row>
    <row customHeight="1" r="5" ht="12.75">
      <c t="s" s="69" r="A5">
        <v>796</v>
      </c>
      <c s="71" r="B5"/>
      <c t="s" s="69" r="C5">
        <v>1350</v>
      </c>
      <c t="s" s="69" r="D5">
        <v>1350</v>
      </c>
      <c t="s" s="69" r="E5">
        <v>1343</v>
      </c>
      <c s="69" r="F5"/>
      <c s="69" r="G5"/>
      <c t="s" s="69" r="H5">
        <v>60</v>
      </c>
      <c s="71" r="I5"/>
    </row>
    <row customHeight="1" r="6" ht="12.75">
      <c t="s" s="69" r="A6">
        <v>1351</v>
      </c>
      <c t="s" s="71" r="B6">
        <v>1352</v>
      </c>
      <c t="s" s="69" r="C6">
        <v>1352</v>
      </c>
      <c t="s" s="69" r="D6">
        <v>1353</v>
      </c>
      <c t="s" s="69" r="E6">
        <v>1343</v>
      </c>
      <c s="69" r="F6"/>
      <c s="69" r="G6"/>
      <c s="71" r="H6"/>
      <c s="71" r="I6"/>
    </row>
    <row customHeight="1" r="7" ht="12.75">
      <c t="s" s="71" r="A7">
        <v>1354</v>
      </c>
      <c t="s" s="71" r="B7">
        <v>1355</v>
      </c>
      <c t="s" s="71" r="C7">
        <v>1355</v>
      </c>
      <c t="s" s="71" r="D7">
        <v>1356</v>
      </c>
      <c s="69" r="E7"/>
      <c s="69" r="F7"/>
      <c s="69" r="G7"/>
      <c s="71" r="H7"/>
      <c s="71" r="I7"/>
    </row>
    <row customHeight="1" r="8" ht="12.75">
      <c t="s" s="69" r="A8">
        <v>1357</v>
      </c>
      <c s="71" r="B8"/>
      <c t="s" s="69" r="C8">
        <v>1358</v>
      </c>
      <c t="s" s="69" r="D8">
        <v>1358</v>
      </c>
      <c t="s" s="69" r="E8">
        <v>1343</v>
      </c>
      <c s="69" r="F8"/>
      <c s="69" r="G8"/>
      <c t="s" s="69" r="H8">
        <v>60</v>
      </c>
      <c s="71" r="I8"/>
    </row>
    <row customHeight="1" r="9" ht="12.75">
      <c t="s" s="69" r="A9">
        <v>1359</v>
      </c>
      <c t="s" s="71" r="B9">
        <v>1360</v>
      </c>
      <c t="s" s="69" r="C9">
        <v>1361</v>
      </c>
      <c t="s" s="69" r="D9">
        <v>1362</v>
      </c>
      <c t="s" s="69" r="E9">
        <v>1343</v>
      </c>
      <c t="s" s="69" r="F9">
        <v>34</v>
      </c>
      <c s="69" r="G9"/>
      <c s="71" r="H9"/>
      <c s="71" r="I9"/>
    </row>
    <row customHeight="1" r="10" ht="12.75">
      <c t="s" s="69" r="A10">
        <v>81</v>
      </c>
      <c s="71" r="B10"/>
      <c t="s" s="69" r="C10">
        <v>1363</v>
      </c>
      <c t="s" s="69" r="D10">
        <v>1363</v>
      </c>
      <c t="s" s="69" r="E10">
        <v>1343</v>
      </c>
      <c s="69" r="F10"/>
      <c s="69" r="G10"/>
      <c t="s" s="69" r="H10">
        <v>60</v>
      </c>
      <c s="71" r="I10"/>
    </row>
    <row customHeight="1" r="11" ht="12.75">
      <c t="s" s="69" r="A11">
        <v>1364</v>
      </c>
      <c s="71" r="B11"/>
      <c t="s" s="69" r="C11">
        <v>1365</v>
      </c>
      <c t="s" s="69" r="D11">
        <v>1365</v>
      </c>
      <c t="s" s="69" r="E11">
        <v>1343</v>
      </c>
      <c s="69" r="F11"/>
      <c s="69" r="G11"/>
      <c t="s" s="69" r="H11">
        <v>60</v>
      </c>
      <c s="71" r="I11"/>
    </row>
    <row customHeight="1" r="12" ht="12.75">
      <c t="s" s="69" r="A12">
        <v>1366</v>
      </c>
      <c t="s" s="71" r="B12">
        <v>1367</v>
      </c>
      <c t="s" s="69" r="C12">
        <v>1367</v>
      </c>
      <c t="s" s="69" r="D12">
        <v>1368</v>
      </c>
      <c s="69" r="E12"/>
      <c s="69" r="F12"/>
      <c s="69" r="G12"/>
      <c s="71" r="H12"/>
      <c s="71" r="I12"/>
    </row>
    <row customHeight="1" r="13" ht="12.75">
      <c t="s" s="69" r="A13">
        <v>1369</v>
      </c>
      <c t="s" s="71" r="B13">
        <v>1370</v>
      </c>
      <c t="s" s="69" r="C13">
        <v>1371</v>
      </c>
      <c t="s" s="69" r="D13">
        <v>1371</v>
      </c>
      <c t="s" s="69" r="E13">
        <v>1343</v>
      </c>
      <c s="69" r="F13"/>
      <c t="s" s="69" r="G13">
        <v>97</v>
      </c>
      <c s="71" r="H13"/>
      <c s="69" r="I13"/>
    </row>
    <row customHeight="1" r="14" ht="12.75">
      <c t="s" s="71" r="A14">
        <v>1372</v>
      </c>
      <c t="s" s="71" r="B14">
        <v>1373</v>
      </c>
      <c t="s" s="71" r="C14">
        <v>1373</v>
      </c>
      <c t="s" s="71" r="D14">
        <v>1373</v>
      </c>
      <c s="69" r="E14"/>
      <c s="69" r="F14"/>
      <c s="69" r="G14"/>
      <c s="71" r="H14"/>
      <c s="69" r="I14"/>
    </row>
    <row customHeight="1" r="15" ht="12.75">
      <c t="s" s="69" r="A15">
        <v>1374</v>
      </c>
      <c s="71" r="B15"/>
      <c t="s" s="69" r="C15">
        <v>1375</v>
      </c>
      <c t="s" s="69" r="D15">
        <v>1375</v>
      </c>
      <c t="s" s="69" r="E15">
        <v>1343</v>
      </c>
      <c s="69" r="F15"/>
      <c s="69" r="G15"/>
      <c t="s" s="69" r="H15">
        <v>60</v>
      </c>
      <c s="71" r="I15"/>
    </row>
    <row customHeight="1" r="16" ht="12.75">
      <c t="s" s="69" r="A16">
        <v>1376</v>
      </c>
      <c t="s" s="71" r="B16">
        <v>1377</v>
      </c>
      <c t="s" s="69" r="C16">
        <v>1377</v>
      </c>
      <c t="s" s="69" r="D16">
        <v>1377</v>
      </c>
      <c s="69" r="E16"/>
      <c s="69" r="F16"/>
      <c t="s" s="69" r="G16">
        <v>97</v>
      </c>
      <c s="71" r="H16"/>
      <c s="71" r="I16"/>
    </row>
    <row customHeight="1" r="17" ht="12.75">
      <c t="s" s="69" r="A17">
        <v>1378</v>
      </c>
      <c t="s" s="71" r="B17">
        <v>1379</v>
      </c>
      <c t="s" s="71" r="C17">
        <v>1380</v>
      </c>
      <c t="s" s="71" r="D17">
        <v>1380</v>
      </c>
      <c t="s" s="69" r="E17">
        <v>1343</v>
      </c>
      <c s="69" r="F17"/>
      <c t="s" s="69" r="G17">
        <v>97</v>
      </c>
      <c s="71" r="H17"/>
      <c s="69" r="I17"/>
    </row>
    <row customHeight="1" r="18" ht="12.75">
      <c t="s" s="69" r="A18">
        <v>1381</v>
      </c>
      <c t="s" s="71" r="B18">
        <v>1382</v>
      </c>
      <c t="s" s="69" r="C18">
        <v>1382</v>
      </c>
      <c t="s" s="69" r="D18">
        <v>1382</v>
      </c>
      <c s="69" r="E18"/>
      <c s="69" r="F18"/>
      <c t="s" s="69" r="G18">
        <v>97</v>
      </c>
      <c s="71" r="H18"/>
      <c s="71" r="I18"/>
    </row>
    <row customHeight="1" r="19" ht="12.75">
      <c t="s" s="69" r="A19">
        <v>1383</v>
      </c>
      <c t="s" s="71" r="B19">
        <v>1384</v>
      </c>
      <c t="s" s="71" r="C19">
        <v>1355</v>
      </c>
      <c t="s" s="71" r="D19">
        <v>1356</v>
      </c>
      <c s="69" r="E19"/>
      <c s="69" r="F19"/>
      <c s="69" r="G19"/>
      <c s="71" r="H19"/>
      <c s="71" r="I19"/>
    </row>
    <row customHeight="1" r="20" ht="12.75">
      <c t="s" s="71" r="A20">
        <v>1385</v>
      </c>
      <c t="s" s="71" r="B20">
        <v>1386</v>
      </c>
      <c t="s" s="71" r="C20">
        <v>1386</v>
      </c>
      <c t="s" s="71" r="D20">
        <v>1386</v>
      </c>
      <c s="69" r="E20"/>
      <c s="69" r="F20"/>
      <c s="69" r="G20"/>
      <c s="71" r="H20"/>
      <c s="71" r="I20"/>
    </row>
    <row customHeight="1" r="21" ht="12.75">
      <c t="s" s="71" r="A21">
        <v>1387</v>
      </c>
      <c t="s" s="71" r="B21">
        <v>1071</v>
      </c>
      <c t="s" s="71" r="C21">
        <v>1071</v>
      </c>
      <c t="s" s="71" r="D21">
        <v>1071</v>
      </c>
      <c s="69" r="E21"/>
      <c s="69" r="F21"/>
      <c s="69" r="G21"/>
      <c s="71" r="H21"/>
      <c s="71" r="I21"/>
    </row>
    <row customHeight="1" r="22" ht="12.75">
      <c t="s" s="69" r="A22">
        <v>1388</v>
      </c>
      <c s="71" r="B22"/>
      <c t="s" s="69" r="C22">
        <v>1389</v>
      </c>
      <c t="s" s="69" r="D22">
        <v>1389</v>
      </c>
      <c t="s" s="71" r="E22">
        <v>1343</v>
      </c>
      <c s="71" r="F22"/>
      <c s="71" r="G22"/>
      <c t="s" s="71" r="H22">
        <v>60</v>
      </c>
      <c s="71" r="I22"/>
    </row>
    <row customHeight="1" r="23" ht="12.75">
      <c t="s" s="71" r="A23">
        <v>1390</v>
      </c>
      <c t="s" s="71" r="B23">
        <v>1391</v>
      </c>
      <c t="s" s="71" r="C23">
        <v>1391</v>
      </c>
      <c t="s" s="71" r="D23">
        <v>1391</v>
      </c>
      <c t="s" s="69" r="E23">
        <v>1343</v>
      </c>
      <c s="71" r="F23"/>
      <c s="71" r="G23"/>
      <c s="71" r="H23"/>
      <c s="71" r="I23"/>
    </row>
    <row customHeight="1" r="24" ht="12.75">
      <c t="s" s="71" r="A24">
        <v>1392</v>
      </c>
      <c t="s" s="71" r="B24">
        <v>1393</v>
      </c>
      <c t="s" s="71" r="C24">
        <v>1393</v>
      </c>
      <c t="s" s="71" r="D24">
        <v>1393</v>
      </c>
      <c s="69" r="E24"/>
      <c s="69" r="F24"/>
      <c t="s" s="69" r="G24">
        <v>97</v>
      </c>
      <c s="71" r="H24"/>
      <c s="71" r="I24"/>
    </row>
    <row customHeight="1" r="25" ht="12.75">
      <c t="s" s="71" r="A25">
        <v>1394</v>
      </c>
      <c t="s" s="71" r="B25">
        <v>1395</v>
      </c>
      <c t="s" s="71" r="C25">
        <v>1395</v>
      </c>
      <c t="s" s="71" r="D25">
        <v>1395</v>
      </c>
      <c s="69" r="E25"/>
      <c s="69" r="F25"/>
      <c t="s" s="69" r="G25">
        <v>97</v>
      </c>
      <c s="71" r="H25"/>
      <c s="71" r="I25"/>
    </row>
    <row customHeight="1" r="26" ht="12.75">
      <c t="s" s="71" r="A26">
        <v>1396</v>
      </c>
      <c t="s" s="71" r="B26">
        <v>1397</v>
      </c>
      <c t="s" s="71" r="C26">
        <v>1397</v>
      </c>
      <c t="s" s="71" r="D26">
        <v>1397</v>
      </c>
      <c s="69" r="E26"/>
      <c s="69" r="F26"/>
      <c s="69" r="G26"/>
      <c s="71" r="H26"/>
      <c s="71" r="I26"/>
    </row>
    <row customHeight="1" r="27" ht="12.75">
      <c t="s" s="71" r="A27">
        <v>1398</v>
      </c>
      <c t="s" s="71" r="B27">
        <v>1399</v>
      </c>
      <c t="s" s="71" r="C27">
        <v>1399</v>
      </c>
      <c t="s" s="71" r="D27">
        <v>1399</v>
      </c>
      <c s="69" r="E27"/>
      <c s="69" r="F27"/>
      <c s="69" r="G27"/>
      <c t="s" s="69" r="H27">
        <v>60</v>
      </c>
      <c s="71" r="I27"/>
    </row>
    <row customHeight="1" r="28" ht="12.75">
      <c t="s" s="71" r="A28">
        <v>1400</v>
      </c>
      <c s="71" r="B28"/>
      <c t="s" s="71" r="C28">
        <v>1401</v>
      </c>
      <c t="s" s="71" r="D28">
        <v>1401</v>
      </c>
      <c s="69" r="E28"/>
      <c s="69" r="F28"/>
      <c t="s" s="69" r="G28">
        <v>97</v>
      </c>
      <c t="s" s="69" r="H28">
        <v>60</v>
      </c>
      <c t="s" s="69" r="I28">
        <v>1402</v>
      </c>
    </row>
    <row customHeight="1" r="29" ht="12.75">
      <c t="s" s="69" r="A29">
        <v>1403</v>
      </c>
      <c s="71" r="B29"/>
      <c t="s" s="69" r="C29">
        <v>1404</v>
      </c>
      <c t="s" s="69" r="D29">
        <v>1404</v>
      </c>
      <c s="69" r="E29"/>
      <c s="69" r="F29"/>
      <c s="69" r="G29"/>
      <c s="69" r="H29"/>
      <c s="71" r="I29"/>
    </row>
    <row customHeight="1" r="30" ht="12.75">
      <c t="s" s="71" r="A30">
        <v>1405</v>
      </c>
      <c t="s" s="71" r="B30">
        <v>1406</v>
      </c>
      <c t="s" s="71" r="C30">
        <v>1406</v>
      </c>
      <c t="s" s="71" r="D30">
        <v>1406</v>
      </c>
      <c s="69" r="E30"/>
      <c s="69" r="F30"/>
      <c t="s" s="69" r="G30">
        <v>97</v>
      </c>
      <c s="71" r="H30"/>
      <c s="71" r="I30"/>
    </row>
    <row customHeight="1" r="31" ht="12.75">
      <c t="s" s="71" r="A31">
        <v>1407</v>
      </c>
      <c s="71" r="B31"/>
      <c t="s" s="71" r="C31">
        <v>1408</v>
      </c>
      <c t="s" s="71" r="D31">
        <v>1409</v>
      </c>
      <c t="s" s="69" r="E31">
        <v>1343</v>
      </c>
      <c s="69" r="F31"/>
      <c s="69" r="G31"/>
      <c t="s" s="69" r="H31">
        <v>60</v>
      </c>
      <c t="s" s="69" r="I31">
        <v>1410</v>
      </c>
    </row>
    <row customHeight="1" r="32" ht="12.75">
      <c t="s" s="71" r="A32">
        <v>1411</v>
      </c>
      <c s="71" r="B32"/>
      <c t="s" s="71" r="C32">
        <v>1412</v>
      </c>
      <c t="s" s="71" r="D32">
        <v>1412</v>
      </c>
      <c t="s" s="69" r="E32">
        <v>1343</v>
      </c>
      <c s="69" r="F32"/>
      <c s="69" r="G32"/>
      <c t="s" s="69" r="H32">
        <v>60</v>
      </c>
      <c t="s" s="69" r="I32">
        <v>1402</v>
      </c>
    </row>
    <row customHeight="1" r="33" ht="12.75">
      <c t="s" s="71" r="A33">
        <v>1413</v>
      </c>
      <c t="s" s="71" r="B33">
        <v>1414</v>
      </c>
      <c t="s" s="71" r="C33">
        <v>1414</v>
      </c>
      <c t="s" s="71" r="D33">
        <v>1414</v>
      </c>
      <c s="69" r="E33"/>
      <c s="69" r="F33"/>
      <c t="s" s="69" r="G33">
        <v>97</v>
      </c>
      <c s="71" r="H33"/>
      <c s="71" r="I33"/>
    </row>
  </sheetData>
</worksheet>
</file>