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edBrewery\Design diagrams\"/>
    </mc:Choice>
  </mc:AlternateContent>
  <bookViews>
    <workbookView xWindow="0" yWindow="0" windowWidth="18855" windowHeight="6135" firstSheet="1" activeTab="1"/>
  </bookViews>
  <sheets>
    <sheet name="Relays" sheetId="1" r:id="rId1"/>
    <sheet name="GPIO Pins" sheetId="2" r:id="rId2"/>
    <sheet name="SPI Addresses" sheetId="3" r:id="rId3"/>
    <sheet name="XLR Mapping" sheetId="4" r:id="rId4"/>
    <sheet name="RTD Pins" sheetId="5" r:id="rId5"/>
    <sheet name="ADC Channels" sheetId="6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2" l="1"/>
  <c r="BC14" i="2" s="1"/>
  <c r="BC13" i="2" s="1"/>
  <c r="BC12" i="2" s="1"/>
  <c r="BC11" i="2" s="1"/>
  <c r="BC10" i="2" s="1"/>
  <c r="BC9" i="2" s="1"/>
  <c r="BC8" i="2" s="1"/>
  <c r="BC7" i="2" s="1"/>
  <c r="BC6" i="2" s="1"/>
  <c r="BC5" i="2" s="1"/>
  <c r="BC4" i="2" s="1"/>
  <c r="BC3" i="2" s="1"/>
  <c r="AX4" i="2"/>
  <c r="AX5" i="2" s="1"/>
  <c r="AZ5" i="2" s="1"/>
  <c r="AZ3" i="2"/>
  <c r="AZ4" i="2" l="1"/>
  <c r="AX6" i="2"/>
  <c r="AN3" i="2"/>
  <c r="AZ6" i="2" l="1"/>
  <c r="AX7" i="2"/>
  <c r="AD15" i="2"/>
  <c r="AD14" i="2" s="1"/>
  <c r="AD13" i="2" s="1"/>
  <c r="AD12" i="2" s="1"/>
  <c r="AD11" i="2" s="1"/>
  <c r="AD10" i="2" s="1"/>
  <c r="AD9" i="2" s="1"/>
  <c r="AD8" i="2" s="1"/>
  <c r="AD7" i="2" s="1"/>
  <c r="AD6" i="2" s="1"/>
  <c r="AD5" i="2" s="1"/>
  <c r="AD4" i="2" s="1"/>
  <c r="AD3" i="2" s="1"/>
  <c r="AQ15" i="2"/>
  <c r="AQ14" i="2" s="1"/>
  <c r="AQ13" i="2" s="1"/>
  <c r="AQ12" i="2" s="1"/>
  <c r="AQ11" i="2" s="1"/>
  <c r="AQ10" i="2" s="1"/>
  <c r="AQ9" i="2" s="1"/>
  <c r="AQ8" i="2" s="1"/>
  <c r="AQ7" i="2" s="1"/>
  <c r="AQ6" i="2" s="1"/>
  <c r="AQ5" i="2" s="1"/>
  <c r="AQ4" i="2" s="1"/>
  <c r="AQ3" i="2" s="1"/>
  <c r="D1" i="3"/>
  <c r="E1" i="3" s="1"/>
  <c r="F1" i="3" s="1"/>
  <c r="G1" i="3" s="1"/>
  <c r="H1" i="3" s="1"/>
  <c r="I1" i="3" s="1"/>
  <c r="J1" i="3" s="1"/>
  <c r="K1" i="3" s="1"/>
  <c r="C1" i="3"/>
  <c r="A4" i="3"/>
  <c r="A5" i="3" s="1"/>
  <c r="A6" i="3" s="1"/>
  <c r="A7" i="3" s="1"/>
  <c r="A8" i="3" s="1"/>
  <c r="A9" i="3" s="1"/>
  <c r="A3" i="3"/>
  <c r="Y4" i="2"/>
  <c r="Y5" i="2" s="1"/>
  <c r="AA5" i="2" s="1"/>
  <c r="AA3" i="2"/>
  <c r="O3" i="2"/>
  <c r="AL4" i="2"/>
  <c r="N3" i="2"/>
  <c r="Q15" i="2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L4" i="2"/>
  <c r="N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D4" i="1"/>
  <c r="B9" i="1"/>
  <c r="B8" i="1"/>
  <c r="B7" i="1"/>
  <c r="B6" i="1"/>
  <c r="B5" i="1"/>
  <c r="B4" i="1"/>
  <c r="B3" i="1"/>
  <c r="B18" i="1"/>
  <c r="B17" i="1"/>
  <c r="B1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X8" i="2" l="1"/>
  <c r="AZ7" i="2"/>
  <c r="AL5" i="2"/>
  <c r="AN5" i="2" s="1"/>
  <c r="AN4" i="2"/>
  <c r="AA4" i="2"/>
  <c r="A14" i="2"/>
  <c r="A15" i="2" s="1"/>
  <c r="A16" i="2" s="1"/>
  <c r="A17" i="2" s="1"/>
  <c r="A18" i="2" s="1"/>
  <c r="A19" i="2" s="1"/>
  <c r="A20" i="2" s="1"/>
  <c r="A21" i="2" s="1"/>
  <c r="A22" i="2" s="1"/>
  <c r="O4" i="2"/>
  <c r="L5" i="2"/>
  <c r="Y6" i="2"/>
  <c r="Y7" i="2" s="1"/>
  <c r="AA7" i="2" s="1"/>
  <c r="D5" i="1"/>
  <c r="AZ8" i="2" l="1"/>
  <c r="AX9" i="2"/>
  <c r="AL6" i="2"/>
  <c r="AN6" i="2" s="1"/>
  <c r="Y8" i="2"/>
  <c r="Y9" i="2" s="1"/>
  <c r="AA6" i="2"/>
  <c r="L6" i="2"/>
  <c r="O5" i="2"/>
  <c r="N5" i="2"/>
  <c r="D6" i="1"/>
  <c r="AL7" i="2" l="1"/>
  <c r="AN7" i="2" s="1"/>
  <c r="AA8" i="2"/>
  <c r="AZ9" i="2"/>
  <c r="AX10" i="2"/>
  <c r="L7" i="2"/>
  <c r="O6" i="2"/>
  <c r="N6" i="2"/>
  <c r="AA9" i="2"/>
  <c r="Y10" i="2"/>
  <c r="D7" i="1"/>
  <c r="AL8" i="2" l="1"/>
  <c r="AN8" i="2" s="1"/>
  <c r="AZ10" i="2"/>
  <c r="AX11" i="2"/>
  <c r="AX12" i="2" s="1"/>
  <c r="AX13" i="2" s="1"/>
  <c r="AX14" i="2" s="1"/>
  <c r="AX15" i="2" s="1"/>
  <c r="AX16" i="2" s="1"/>
  <c r="L8" i="2"/>
  <c r="N7" i="2"/>
  <c r="O7" i="2"/>
  <c r="Y11" i="2"/>
  <c r="Y12" i="2" s="1"/>
  <c r="Y13" i="2" s="1"/>
  <c r="Y14" i="2" s="1"/>
  <c r="Y15" i="2" s="1"/>
  <c r="Y16" i="2" s="1"/>
  <c r="AA10" i="2"/>
  <c r="AL9" i="2"/>
  <c r="AN9" i="2" s="1"/>
  <c r="D8" i="1"/>
  <c r="L9" i="2" l="1"/>
  <c r="N8" i="2"/>
  <c r="O8" i="2"/>
  <c r="AL10" i="2"/>
  <c r="AN10" i="2" s="1"/>
  <c r="D9" i="1"/>
  <c r="L10" i="2" l="1"/>
  <c r="O9" i="2"/>
  <c r="N9" i="2"/>
  <c r="AL11" i="2"/>
  <c r="AL12" i="2" s="1"/>
  <c r="AL13" i="2" s="1"/>
  <c r="AL14" i="2" s="1"/>
  <c r="AL15" i="2" s="1"/>
  <c r="AL16" i="2" s="1"/>
  <c r="D10" i="1"/>
  <c r="L11" i="2" l="1"/>
  <c r="L12" i="2" s="1"/>
  <c r="L13" i="2" s="1"/>
  <c r="L14" i="2" s="1"/>
  <c r="L15" i="2" s="1"/>
  <c r="L16" i="2" s="1"/>
  <c r="O10" i="2"/>
  <c r="N10" i="2"/>
</calcChain>
</file>

<file path=xl/sharedStrings.xml><?xml version="1.0" encoding="utf-8"?>
<sst xmlns="http://schemas.openxmlformats.org/spreadsheetml/2006/main" count="439" uniqueCount="204">
  <si>
    <t>Relay</t>
  </si>
  <si>
    <t>Item</t>
  </si>
  <si>
    <t>Valve 5 Neutral</t>
  </si>
  <si>
    <t>Valve 6 Neutral</t>
  </si>
  <si>
    <t>16 channel relay</t>
  </si>
  <si>
    <t>8 channel relay</t>
  </si>
  <si>
    <t>Raspberry Pi</t>
  </si>
  <si>
    <t>Pin</t>
  </si>
  <si>
    <t>Label</t>
  </si>
  <si>
    <t>Connection</t>
  </si>
  <si>
    <t>3.3V</t>
  </si>
  <si>
    <t>GPIO Pin</t>
  </si>
  <si>
    <t>SDA</t>
  </si>
  <si>
    <t>SCL</t>
  </si>
  <si>
    <t>#4</t>
  </si>
  <si>
    <t>GND</t>
  </si>
  <si>
    <t>#17</t>
  </si>
  <si>
    <t>#27</t>
  </si>
  <si>
    <t>#22</t>
  </si>
  <si>
    <t>MOSI</t>
  </si>
  <si>
    <t>MISO</t>
  </si>
  <si>
    <t>SCLK</t>
  </si>
  <si>
    <t>EEDAT</t>
  </si>
  <si>
    <t>#5</t>
  </si>
  <si>
    <t>#6</t>
  </si>
  <si>
    <t>#13</t>
  </si>
  <si>
    <t>#19</t>
  </si>
  <si>
    <t>#26</t>
  </si>
  <si>
    <t>5V</t>
  </si>
  <si>
    <t>TXD</t>
  </si>
  <si>
    <t>RXD</t>
  </si>
  <si>
    <t>#18</t>
  </si>
  <si>
    <t>#23</t>
  </si>
  <si>
    <t>#24</t>
  </si>
  <si>
    <t>#25</t>
  </si>
  <si>
    <t>CE0</t>
  </si>
  <si>
    <t>CE1</t>
  </si>
  <si>
    <t>EECLK</t>
  </si>
  <si>
    <t>#12</t>
  </si>
  <si>
    <t>#16</t>
  </si>
  <si>
    <t>#20</t>
  </si>
  <si>
    <t>#21</t>
  </si>
  <si>
    <t>GPIO2</t>
  </si>
  <si>
    <t>GPIO3</t>
  </si>
  <si>
    <t>GPIO4</t>
  </si>
  <si>
    <t>GPIO17</t>
  </si>
  <si>
    <t>GPIO27</t>
  </si>
  <si>
    <t>GPIO22</t>
  </si>
  <si>
    <t>GPIO10</t>
  </si>
  <si>
    <t>GPIO9</t>
  </si>
  <si>
    <t>GPIO11</t>
  </si>
  <si>
    <t>DNC</t>
  </si>
  <si>
    <t>GPIO5</t>
  </si>
  <si>
    <t>GPIO6</t>
  </si>
  <si>
    <t>GPIO13</t>
  </si>
  <si>
    <t>GPIO19</t>
  </si>
  <si>
    <t>GPIO26</t>
  </si>
  <si>
    <t>GPIO14</t>
  </si>
  <si>
    <t>GPIO15</t>
  </si>
  <si>
    <t>GPIO18</t>
  </si>
  <si>
    <t>GPIO23</t>
  </si>
  <si>
    <t>GPIO24</t>
  </si>
  <si>
    <t>GPIO25</t>
  </si>
  <si>
    <t>GPIO8</t>
  </si>
  <si>
    <t>GPIO7</t>
  </si>
  <si>
    <t>GPIO12</t>
  </si>
  <si>
    <t>GPIO16</t>
  </si>
  <si>
    <t>GPIO20</t>
  </si>
  <si>
    <t>GPIO21</t>
  </si>
  <si>
    <t>MCP23017-1</t>
  </si>
  <si>
    <t>GPA7</t>
  </si>
  <si>
    <t>GPA6</t>
  </si>
  <si>
    <t>GPA5</t>
  </si>
  <si>
    <t>GPA4</t>
  </si>
  <si>
    <t>GPA3</t>
  </si>
  <si>
    <t>GPA2</t>
  </si>
  <si>
    <t>GPA1</t>
  </si>
  <si>
    <t>GPA0</t>
  </si>
  <si>
    <t>VDD</t>
  </si>
  <si>
    <t>VSS</t>
  </si>
  <si>
    <t>NC</t>
  </si>
  <si>
    <t>INTA</t>
  </si>
  <si>
    <t>INTB</t>
  </si>
  <si>
    <t>RESET</t>
  </si>
  <si>
    <t>A2</t>
  </si>
  <si>
    <t>A1</t>
  </si>
  <si>
    <t>A0</t>
  </si>
  <si>
    <t>MCP23017-2</t>
  </si>
  <si>
    <t>Wort Pump In 1</t>
  </si>
  <si>
    <t>Wort Pump In 2</t>
  </si>
  <si>
    <t>Water Pump In 1</t>
  </si>
  <si>
    <t>Water Pump In 2</t>
  </si>
  <si>
    <t>Aeration In 1</t>
  </si>
  <si>
    <t>Aeration In 2</t>
  </si>
  <si>
    <t>Heat Select In 1</t>
  </si>
  <si>
    <t>Heat Select In 2</t>
  </si>
  <si>
    <t>Master Heat In</t>
  </si>
  <si>
    <t>Alarm Switch In</t>
  </si>
  <si>
    <t>Wort Pump Out</t>
  </si>
  <si>
    <t>Water Pump Out</t>
  </si>
  <si>
    <t>Aeration Out</t>
  </si>
  <si>
    <t>Valve 5 Neutral Out</t>
  </si>
  <si>
    <t>Valve 9 Positive Out</t>
  </si>
  <si>
    <t>Valve 10 Positive Out</t>
  </si>
  <si>
    <t>Valve 9 Neutral Out</t>
  </si>
  <si>
    <t>Temp 1 SDO</t>
  </si>
  <si>
    <t>Temp 1 SCLK</t>
  </si>
  <si>
    <t>Temp 1 SDI</t>
  </si>
  <si>
    <t>MCP23017-3</t>
  </si>
  <si>
    <t>Valve 1 In 1</t>
  </si>
  <si>
    <t>Valve 2 In 2</t>
  </si>
  <si>
    <t>Valve 1 In 2</t>
  </si>
  <si>
    <t>Valve 2 In 1</t>
  </si>
  <si>
    <t>Valve 3 In 1</t>
  </si>
  <si>
    <t>Valve 3 In 2</t>
  </si>
  <si>
    <t>Valve 4 In 1</t>
  </si>
  <si>
    <t>Valve 4 In 2</t>
  </si>
  <si>
    <t>Valve 5 In 1</t>
  </si>
  <si>
    <t>Valve 5 In 2</t>
  </si>
  <si>
    <t>Valve 6 In 1</t>
  </si>
  <si>
    <t>Valve 6 In 2</t>
  </si>
  <si>
    <t>Valve 7 In 1</t>
  </si>
  <si>
    <t>Valve 7 In 2</t>
  </si>
  <si>
    <t>Valve 8 In 1</t>
  </si>
  <si>
    <t>Valve 8 In 2</t>
  </si>
  <si>
    <t>Valve 9 In 1</t>
  </si>
  <si>
    <t>Valve 9 In 2</t>
  </si>
  <si>
    <t>Valve 10 In 1</t>
  </si>
  <si>
    <t>Valve 10 In 2</t>
  </si>
  <si>
    <t>HLT Flow In</t>
  </si>
  <si>
    <t>HLT Flow Out</t>
  </si>
  <si>
    <t>MLT Flow In</t>
  </si>
  <si>
    <t>MLT Flow Out</t>
  </si>
  <si>
    <t>BLK Flow In</t>
  </si>
  <si>
    <t>BLK Flow Out</t>
  </si>
  <si>
    <t>00</t>
  </si>
  <si>
    <t>pH Probe</t>
  </si>
  <si>
    <t>Dissolved O2 Probe</t>
  </si>
  <si>
    <t>A</t>
  </si>
  <si>
    <t>B</t>
  </si>
  <si>
    <t>C</t>
  </si>
  <si>
    <t>D</t>
  </si>
  <si>
    <t>E</t>
  </si>
  <si>
    <t>F</t>
  </si>
  <si>
    <t>HLT Relay</t>
  </si>
  <si>
    <t>BLK Relay</t>
  </si>
  <si>
    <t>BLK SSR</t>
  </si>
  <si>
    <t>HLT SSR</t>
  </si>
  <si>
    <t>Alarm Out (to relay)</t>
  </si>
  <si>
    <t>Wort Pump Positive</t>
  </si>
  <si>
    <t>Water Pump Positive</t>
  </si>
  <si>
    <t>Aeration Positive</t>
  </si>
  <si>
    <t>MCP2017-2 INTA  (mirrored to INTB)</t>
  </si>
  <si>
    <t>MCP2017-3 INTA</t>
  </si>
  <si>
    <t>Temp 1 CS2 (MLT)</t>
  </si>
  <si>
    <t>Temp 2 SDO</t>
  </si>
  <si>
    <t>Temp 2 SCLK</t>
  </si>
  <si>
    <t>Temp 2 SDI</t>
  </si>
  <si>
    <t>RPi GPIO13</t>
  </si>
  <si>
    <t>RPi GPIO19</t>
  </si>
  <si>
    <t>R</t>
  </si>
  <si>
    <t>O</t>
  </si>
  <si>
    <t>Y</t>
  </si>
  <si>
    <t>G</t>
  </si>
  <si>
    <t>P</t>
  </si>
  <si>
    <t>ADC</t>
  </si>
  <si>
    <t>Alarm</t>
  </si>
  <si>
    <t>Wire</t>
  </si>
  <si>
    <t>XLR Color</t>
  </si>
  <si>
    <t>RTD Color</t>
  </si>
  <si>
    <t>Valve Color</t>
  </si>
  <si>
    <t>Gold/Bare</t>
  </si>
  <si>
    <t>Red</t>
  </si>
  <si>
    <t>White</t>
  </si>
  <si>
    <t>Ground</t>
  </si>
  <si>
    <t>Signal</t>
  </si>
  <si>
    <t>Volume Wire</t>
  </si>
  <si>
    <t>Flow Wire</t>
  </si>
  <si>
    <t>Blue</t>
  </si>
  <si>
    <t>Yellow</t>
  </si>
  <si>
    <t>Source</t>
  </si>
  <si>
    <t>MCP23017 Bus</t>
  </si>
  <si>
    <t>csPin</t>
  </si>
  <si>
    <t>clkPin</t>
  </si>
  <si>
    <t>HLT</t>
  </si>
  <si>
    <t>MLT</t>
  </si>
  <si>
    <t>BLK</t>
  </si>
  <si>
    <t>Temp 2 CS (HLT)</t>
  </si>
  <si>
    <t>Temp 1 CS1 (BLK)</t>
  </si>
  <si>
    <t>Color</t>
  </si>
  <si>
    <t>IO Pin #</t>
  </si>
  <si>
    <t>MCP23017-3 (0x21)</t>
  </si>
  <si>
    <t>Channel</t>
  </si>
  <si>
    <t>Kettle</t>
  </si>
  <si>
    <t>Black</t>
  </si>
  <si>
    <t>MCP23017-2 (0x22)</t>
  </si>
  <si>
    <t>Heat Relay Out 1</t>
  </si>
  <si>
    <t>Heat Relay Out 2</t>
  </si>
  <si>
    <t>MCP23017-4 (0x23)</t>
  </si>
  <si>
    <t>MCP23017-1 (0x20)</t>
  </si>
  <si>
    <t>0x23</t>
  </si>
  <si>
    <t>MCP23017-4</t>
  </si>
  <si>
    <t>misoPin / SDO</t>
  </si>
  <si>
    <t>mosiPin / SDI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</si>
</sst>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3" sqref="B13"/>
    </sheetView>
  </sheetViews>
  <sheetFormatPr defaultRowHeight="15" x14ac:dyDescent="0.25"/>
  <cols>
    <col min="2" max="2" width="13.7109375" bestFit="1" customWidth="1"/>
    <col min="5" max="5" width="12.5703125" bestFit="1" customWidth="1"/>
  </cols>
  <sheetData>
    <row r="1" spans="1:5" x14ac:dyDescent="0.25">
      <c r="A1" s="2" t="s">
        <v>4</v>
      </c>
      <c r="B1" s="1"/>
      <c r="D1" s="2" t="s">
        <v>5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t="str">
        <f>"Valve "&amp;A10&amp;" Positive"</f>
        <v>Valve 8 Positive</v>
      </c>
      <c r="D3">
        <v>1</v>
      </c>
      <c r="E3" t="s">
        <v>149</v>
      </c>
    </row>
    <row r="4" spans="1:5" x14ac:dyDescent="0.25">
      <c r="A4">
        <f>A3+1</f>
        <v>2</v>
      </c>
      <c r="B4" t="str">
        <f>"Valve "&amp;A9&amp;" Positive"</f>
        <v>Valve 7 Positive</v>
      </c>
      <c r="D4">
        <f>D3+1</f>
        <v>2</v>
      </c>
      <c r="E4" t="s">
        <v>150</v>
      </c>
    </row>
    <row r="5" spans="1:5" x14ac:dyDescent="0.25">
      <c r="A5">
        <f t="shared" ref="A5:A18" si="0">A4+1</f>
        <v>3</v>
      </c>
      <c r="B5" t="str">
        <f>"Valve "&amp;A8&amp;" Positive"</f>
        <v>Valve 6 Positive</v>
      </c>
      <c r="D5">
        <f t="shared" ref="D5:D10" si="1">D4+1</f>
        <v>3</v>
      </c>
      <c r="E5" t="s">
        <v>151</v>
      </c>
    </row>
    <row r="6" spans="1:5" x14ac:dyDescent="0.25">
      <c r="A6">
        <f t="shared" si="0"/>
        <v>4</v>
      </c>
      <c r="B6" t="str">
        <f>"Valve "&amp;A7&amp;" Positive"</f>
        <v>Valve 5 Positive</v>
      </c>
      <c r="D6">
        <f t="shared" si="1"/>
        <v>4</v>
      </c>
      <c r="E6" t="s">
        <v>166</v>
      </c>
    </row>
    <row r="7" spans="1:5" x14ac:dyDescent="0.25">
      <c r="A7">
        <f t="shared" si="0"/>
        <v>5</v>
      </c>
      <c r="B7" t="str">
        <f>"Valve "&amp;A6&amp;" Positive"</f>
        <v>Valve 4 Positive</v>
      </c>
      <c r="D7">
        <f t="shared" si="1"/>
        <v>5</v>
      </c>
    </row>
    <row r="8" spans="1:5" x14ac:dyDescent="0.25">
      <c r="A8">
        <f t="shared" si="0"/>
        <v>6</v>
      </c>
      <c r="B8" t="str">
        <f>"Valve "&amp;A5&amp;" Positive"</f>
        <v>Valve 3 Positive</v>
      </c>
      <c r="D8">
        <f t="shared" si="1"/>
        <v>6</v>
      </c>
    </row>
    <row r="9" spans="1:5" x14ac:dyDescent="0.25">
      <c r="A9">
        <f t="shared" si="0"/>
        <v>7</v>
      </c>
      <c r="B9" t="str">
        <f>"Valve "&amp;A4&amp;" Positive"</f>
        <v>Valve 2 Positive</v>
      </c>
      <c r="D9">
        <f t="shared" si="1"/>
        <v>7</v>
      </c>
    </row>
    <row r="10" spans="1:5" x14ac:dyDescent="0.25">
      <c r="A10">
        <f t="shared" si="0"/>
        <v>8</v>
      </c>
      <c r="B10" t="str">
        <f>"Valve "&amp;A3&amp;" Positive"</f>
        <v>Valve 1 Positive</v>
      </c>
      <c r="D10">
        <f t="shared" si="1"/>
        <v>8</v>
      </c>
    </row>
    <row r="11" spans="1:5" x14ac:dyDescent="0.25">
      <c r="A11">
        <f t="shared" si="0"/>
        <v>9</v>
      </c>
    </row>
    <row r="12" spans="1:5" x14ac:dyDescent="0.25">
      <c r="A12">
        <f t="shared" si="0"/>
        <v>10</v>
      </c>
    </row>
    <row r="13" spans="1:5" x14ac:dyDescent="0.25">
      <c r="A13">
        <f t="shared" si="0"/>
        <v>11</v>
      </c>
      <c r="B13" t="s">
        <v>145</v>
      </c>
    </row>
    <row r="14" spans="1:5" x14ac:dyDescent="0.25">
      <c r="A14">
        <f t="shared" si="0"/>
        <v>12</v>
      </c>
      <c r="B14" t="s">
        <v>144</v>
      </c>
    </row>
    <row r="15" spans="1:5" x14ac:dyDescent="0.25">
      <c r="A15">
        <f t="shared" si="0"/>
        <v>13</v>
      </c>
      <c r="B15" t="s">
        <v>3</v>
      </c>
    </row>
    <row r="16" spans="1:5" x14ac:dyDescent="0.25">
      <c r="A16">
        <f t="shared" si="0"/>
        <v>14</v>
      </c>
      <c r="B16" t="s">
        <v>2</v>
      </c>
    </row>
    <row r="17" spans="1:2" x14ac:dyDescent="0.25">
      <c r="A17">
        <f t="shared" si="0"/>
        <v>15</v>
      </c>
      <c r="B17" t="str">
        <f>"Valve "&amp;A12&amp;" Positive"</f>
        <v>Valve 10 Positive</v>
      </c>
    </row>
    <row r="18" spans="1:2" x14ac:dyDescent="0.25">
      <c r="A18">
        <f t="shared" si="0"/>
        <v>16</v>
      </c>
      <c r="B18" t="str">
        <f>"Valve "&amp;A11&amp;" Positive"</f>
        <v>Valve 9 Positive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tabSelected="1" workbookViewId="0">
      <selection activeCell="D7" sqref="D7"/>
    </sheetView>
  </sheetViews>
  <sheetFormatPr defaultRowHeight="15" x14ac:dyDescent="0.25"/>
  <cols>
    <col min="4" max="4" width="13.7109375" bestFit="1" customWidth="1"/>
    <col min="9" max="9" width="29" bestFit="1" customWidth="1"/>
    <col min="15" max="15" width="19" bestFit="1" customWidth="1"/>
    <col min="20" max="20" width="20" bestFit="1" customWidth="1"/>
    <col min="28" max="28" width="11.140625" bestFit="1" customWidth="1"/>
    <col min="33" max="33" width="11.140625" bestFit="1" customWidth="1"/>
    <col min="41" max="41" width="16.7109375" bestFit="1" customWidth="1"/>
    <col min="45" max="45" width="15.140625" bestFit="1" customWidth="1"/>
    <col min="52" max="52" width="5.7109375" bestFit="1" customWidth="1"/>
    <col min="53" max="53" width="17.140625" bestFit="1" customWidth="1"/>
    <col min="56" max="56" width="6.140625" bestFit="1" customWidth="1"/>
    <col min="57" max="57" width="15.5703125" bestFit="1" customWidth="1"/>
  </cols>
  <sheetData>
    <row r="1" spans="1:58" x14ac:dyDescent="0.25">
      <c r="A1" s="2" t="s">
        <v>6</v>
      </c>
      <c r="B1" s="1"/>
      <c r="C1" s="1"/>
      <c r="D1" s="1"/>
      <c r="E1" s="1"/>
      <c r="F1" s="1"/>
      <c r="G1" s="1"/>
      <c r="H1" s="1"/>
      <c r="I1" s="1"/>
      <c r="L1" s="2" t="s">
        <v>199</v>
      </c>
      <c r="M1" s="2"/>
      <c r="N1" s="2"/>
      <c r="O1" s="2"/>
      <c r="P1" s="2"/>
      <c r="Q1" s="2"/>
      <c r="R1" s="2"/>
      <c r="S1" s="2"/>
      <c r="T1" s="2"/>
      <c r="Y1" s="2" t="s">
        <v>195</v>
      </c>
      <c r="Z1" s="2"/>
      <c r="AA1" s="2"/>
      <c r="AB1" s="2"/>
      <c r="AC1" s="2"/>
      <c r="AD1" s="2"/>
      <c r="AE1" s="2"/>
      <c r="AF1" s="2"/>
      <c r="AG1" s="2"/>
      <c r="AL1" s="2" t="s">
        <v>191</v>
      </c>
      <c r="AM1" s="2"/>
      <c r="AN1" s="2"/>
      <c r="AO1" s="2"/>
      <c r="AP1" s="2"/>
      <c r="AQ1" s="2"/>
      <c r="AR1" s="2"/>
      <c r="AS1" s="2"/>
      <c r="AX1" s="2" t="s">
        <v>198</v>
      </c>
      <c r="AY1" s="2"/>
      <c r="AZ1" s="2"/>
      <c r="BA1" s="2"/>
      <c r="BB1" s="2"/>
      <c r="BC1" s="2"/>
      <c r="BD1" s="2"/>
      <c r="BE1" s="2"/>
    </row>
    <row r="2" spans="1:58" x14ac:dyDescent="0.25">
      <c r="A2" t="s">
        <v>7</v>
      </c>
      <c r="B2" t="s">
        <v>8</v>
      </c>
      <c r="C2" t="s">
        <v>11</v>
      </c>
      <c r="D2" t="s">
        <v>9</v>
      </c>
      <c r="F2" t="s">
        <v>7</v>
      </c>
      <c r="G2" t="s">
        <v>8</v>
      </c>
      <c r="H2" t="s">
        <v>11</v>
      </c>
      <c r="I2" t="s">
        <v>9</v>
      </c>
      <c r="K2" t="s">
        <v>189</v>
      </c>
      <c r="L2" t="s">
        <v>7</v>
      </c>
      <c r="M2" t="s">
        <v>190</v>
      </c>
      <c r="N2" t="s">
        <v>8</v>
      </c>
      <c r="O2" t="s">
        <v>9</v>
      </c>
      <c r="Q2" t="s">
        <v>7</v>
      </c>
      <c r="R2" t="s">
        <v>190</v>
      </c>
      <c r="S2" t="s">
        <v>8</v>
      </c>
      <c r="T2" t="s">
        <v>9</v>
      </c>
      <c r="U2" t="s">
        <v>189</v>
      </c>
      <c r="X2" t="s">
        <v>189</v>
      </c>
      <c r="Y2" t="s">
        <v>7</v>
      </c>
      <c r="Z2" t="s">
        <v>190</v>
      </c>
      <c r="AA2" t="s">
        <v>8</v>
      </c>
      <c r="AB2" t="s">
        <v>9</v>
      </c>
      <c r="AD2" t="s">
        <v>7</v>
      </c>
      <c r="AE2" t="s">
        <v>190</v>
      </c>
      <c r="AF2" t="s">
        <v>8</v>
      </c>
      <c r="AG2" t="s">
        <v>9</v>
      </c>
      <c r="AH2" t="s">
        <v>189</v>
      </c>
      <c r="AK2" t="s">
        <v>189</v>
      </c>
      <c r="AL2" t="s">
        <v>7</v>
      </c>
      <c r="AM2" t="s">
        <v>190</v>
      </c>
      <c r="AN2" t="s">
        <v>8</v>
      </c>
      <c r="AO2" t="s">
        <v>9</v>
      </c>
      <c r="AP2" t="s">
        <v>190</v>
      </c>
      <c r="AQ2" t="s">
        <v>7</v>
      </c>
      <c r="AR2" t="s">
        <v>8</v>
      </c>
      <c r="AS2" t="s">
        <v>9</v>
      </c>
      <c r="AT2" t="s">
        <v>189</v>
      </c>
      <c r="AW2" t="s">
        <v>189</v>
      </c>
      <c r="AX2" t="s">
        <v>7</v>
      </c>
      <c r="AY2" t="s">
        <v>190</v>
      </c>
      <c r="AZ2" t="s">
        <v>8</v>
      </c>
      <c r="BA2" t="s">
        <v>9</v>
      </c>
      <c r="BB2" t="s">
        <v>190</v>
      </c>
      <c r="BC2" t="s">
        <v>7</v>
      </c>
      <c r="BD2" t="s">
        <v>8</v>
      </c>
      <c r="BE2" t="s">
        <v>9</v>
      </c>
      <c r="BF2" t="s">
        <v>189</v>
      </c>
    </row>
    <row r="3" spans="1:58" x14ac:dyDescent="0.25">
      <c r="A3">
        <v>1</v>
      </c>
      <c r="B3" t="s">
        <v>10</v>
      </c>
      <c r="C3" t="s">
        <v>10</v>
      </c>
      <c r="D3" s="7" t="s">
        <v>10</v>
      </c>
      <c r="F3">
        <v>2</v>
      </c>
      <c r="G3" t="s">
        <v>28</v>
      </c>
      <c r="H3" t="s">
        <v>28</v>
      </c>
      <c r="I3" s="7" t="s">
        <v>28</v>
      </c>
      <c r="L3">
        <v>1</v>
      </c>
      <c r="M3">
        <v>8</v>
      </c>
      <c r="N3" t="str">
        <f>"GPB"&amp;L3-1</f>
        <v>GPB0</v>
      </c>
      <c r="O3" s="7" t="str">
        <f>"Valve "&amp;L3&amp;" Positive Out"</f>
        <v>Valve 1 Positive Out</v>
      </c>
      <c r="Q3">
        <f>Q4+1</f>
        <v>28</v>
      </c>
      <c r="R3">
        <v>7</v>
      </c>
      <c r="S3" t="s">
        <v>70</v>
      </c>
      <c r="T3" s="7" t="s">
        <v>102</v>
      </c>
      <c r="Y3">
        <v>1</v>
      </c>
      <c r="Z3">
        <v>8</v>
      </c>
      <c r="AA3" t="str">
        <f>"GPB"&amp;Y3-1</f>
        <v>GPB0</v>
      </c>
      <c r="AB3" s="7" t="s">
        <v>109</v>
      </c>
      <c r="AD3">
        <f>AD4+1</f>
        <v>28</v>
      </c>
      <c r="AE3">
        <v>7</v>
      </c>
      <c r="AF3" t="s">
        <v>70</v>
      </c>
      <c r="AG3" s="7" t="s">
        <v>117</v>
      </c>
      <c r="AL3">
        <v>1</v>
      </c>
      <c r="AM3">
        <v>8</v>
      </c>
      <c r="AN3" t="str">
        <f>"GPB"&amp;AL3-1</f>
        <v>GPB0</v>
      </c>
      <c r="AO3" s="7" t="s">
        <v>107</v>
      </c>
      <c r="AP3">
        <v>7</v>
      </c>
      <c r="AQ3">
        <f>AQ4+1</f>
        <v>28</v>
      </c>
      <c r="AR3" t="s">
        <v>70</v>
      </c>
      <c r="AS3" s="7" t="s">
        <v>125</v>
      </c>
      <c r="AX3">
        <v>1</v>
      </c>
      <c r="AY3">
        <v>8</v>
      </c>
      <c r="AZ3" t="str">
        <f>"GPB"&amp;AX3-1</f>
        <v>GPB0</v>
      </c>
      <c r="BA3" s="7" t="s">
        <v>107</v>
      </c>
      <c r="BB3">
        <v>7</v>
      </c>
      <c r="BC3">
        <f>BC4+1</f>
        <v>28</v>
      </c>
      <c r="BD3" t="s">
        <v>70</v>
      </c>
      <c r="BE3" s="7" t="s">
        <v>155</v>
      </c>
    </row>
    <row r="4" spans="1:58" x14ac:dyDescent="0.25">
      <c r="A4">
        <f>A3+2</f>
        <v>3</v>
      </c>
      <c r="B4" t="s">
        <v>12</v>
      </c>
      <c r="C4" t="s">
        <v>42</v>
      </c>
      <c r="D4" s="7" t="s">
        <v>12</v>
      </c>
      <c r="F4">
        <f>F3+2</f>
        <v>4</v>
      </c>
      <c r="G4" t="s">
        <v>28</v>
      </c>
      <c r="H4" t="s">
        <v>28</v>
      </c>
      <c r="I4" s="7" t="s">
        <v>28</v>
      </c>
      <c r="L4">
        <f>L3+1</f>
        <v>2</v>
      </c>
      <c r="M4">
        <v>9</v>
      </c>
      <c r="N4" t="str">
        <f t="shared" ref="N4:N10" si="0">"GPB"&amp;L4-1</f>
        <v>GPB1</v>
      </c>
      <c r="O4" s="7" t="str">
        <f t="shared" ref="O4:O10" si="1">"Valve "&amp;L4&amp;" Positive Out"</f>
        <v>Valve 2 Positive Out</v>
      </c>
      <c r="Q4">
        <f t="shared" ref="Q4:Q15" si="2">Q5+1</f>
        <v>27</v>
      </c>
      <c r="R4">
        <v>6</v>
      </c>
      <c r="S4" t="s">
        <v>71</v>
      </c>
      <c r="T4" s="7" t="s">
        <v>103</v>
      </c>
      <c r="Y4">
        <f>Y3+1</f>
        <v>2</v>
      </c>
      <c r="Z4">
        <v>9</v>
      </c>
      <c r="AA4" t="str">
        <f t="shared" ref="AA4:AA10" si="3">"GPB"&amp;Y4-1</f>
        <v>GPB1</v>
      </c>
      <c r="AB4" s="7" t="s">
        <v>111</v>
      </c>
      <c r="AD4">
        <f t="shared" ref="AD4:AD15" si="4">AD5+1</f>
        <v>27</v>
      </c>
      <c r="AE4">
        <v>6</v>
      </c>
      <c r="AF4" t="s">
        <v>71</v>
      </c>
      <c r="AG4" s="7" t="s">
        <v>118</v>
      </c>
      <c r="AL4">
        <f>AL3+1</f>
        <v>2</v>
      </c>
      <c r="AM4">
        <v>9</v>
      </c>
      <c r="AN4" t="str">
        <f t="shared" ref="AN4:AN10" si="5">"GPB"&amp;AL4-1</f>
        <v>GPB1</v>
      </c>
      <c r="AO4" s="7" t="s">
        <v>106</v>
      </c>
      <c r="AP4">
        <v>6</v>
      </c>
      <c r="AQ4">
        <f t="shared" ref="AQ4:AQ15" si="6">AQ5+1</f>
        <v>27</v>
      </c>
      <c r="AR4" t="s">
        <v>71</v>
      </c>
      <c r="AS4" s="7" t="s">
        <v>126</v>
      </c>
      <c r="AX4">
        <f>AX3+1</f>
        <v>2</v>
      </c>
      <c r="AY4">
        <v>9</v>
      </c>
      <c r="AZ4" t="str">
        <f t="shared" ref="AZ4:AZ10" si="7">"GPB"&amp;AX4-1</f>
        <v>GPB1</v>
      </c>
      <c r="BA4" s="7" t="s">
        <v>106</v>
      </c>
      <c r="BB4">
        <v>6</v>
      </c>
      <c r="BC4">
        <f t="shared" ref="BC4:BC15" si="8">BC5+1</f>
        <v>27</v>
      </c>
      <c r="BD4" t="s">
        <v>71</v>
      </c>
      <c r="BE4" s="7" t="s">
        <v>187</v>
      </c>
    </row>
    <row r="5" spans="1:58" x14ac:dyDescent="0.25">
      <c r="A5">
        <f t="shared" ref="A5:A22" si="9">A4+2</f>
        <v>5</v>
      </c>
      <c r="B5" t="s">
        <v>13</v>
      </c>
      <c r="C5" t="s">
        <v>43</v>
      </c>
      <c r="D5" s="7" t="s">
        <v>13</v>
      </c>
      <c r="F5">
        <f t="shared" ref="F5:F22" si="10">F4+2</f>
        <v>6</v>
      </c>
      <c r="G5" t="s">
        <v>15</v>
      </c>
      <c r="H5" t="s">
        <v>15</v>
      </c>
      <c r="I5" s="7" t="s">
        <v>15</v>
      </c>
      <c r="L5">
        <f t="shared" ref="L5:L16" si="11">L4+1</f>
        <v>3</v>
      </c>
      <c r="M5">
        <v>10</v>
      </c>
      <c r="N5" t="str">
        <f t="shared" si="0"/>
        <v>GPB2</v>
      </c>
      <c r="O5" s="7" t="str">
        <f t="shared" si="1"/>
        <v>Valve 3 Positive Out</v>
      </c>
      <c r="Q5">
        <f t="shared" si="2"/>
        <v>26</v>
      </c>
      <c r="R5">
        <v>5</v>
      </c>
      <c r="S5" t="s">
        <v>72</v>
      </c>
      <c r="T5" s="7" t="s">
        <v>101</v>
      </c>
      <c r="Y5">
        <f t="shared" ref="Y5:Y16" si="12">Y4+1</f>
        <v>3</v>
      </c>
      <c r="Z5">
        <v>10</v>
      </c>
      <c r="AA5" t="str">
        <f t="shared" si="3"/>
        <v>GPB2</v>
      </c>
      <c r="AB5" s="7" t="s">
        <v>112</v>
      </c>
      <c r="AD5">
        <f t="shared" si="4"/>
        <v>26</v>
      </c>
      <c r="AE5">
        <v>5</v>
      </c>
      <c r="AF5" t="s">
        <v>72</v>
      </c>
      <c r="AG5" s="7" t="s">
        <v>119</v>
      </c>
      <c r="AL5">
        <f t="shared" ref="AL5:AL16" si="13">AL4+1</f>
        <v>3</v>
      </c>
      <c r="AM5">
        <v>10</v>
      </c>
      <c r="AN5" t="str">
        <f t="shared" si="5"/>
        <v>GPB2</v>
      </c>
      <c r="AO5" s="7" t="s">
        <v>188</v>
      </c>
      <c r="AP5">
        <v>5</v>
      </c>
      <c r="AQ5">
        <f t="shared" si="6"/>
        <v>26</v>
      </c>
      <c r="AR5" t="s">
        <v>72</v>
      </c>
      <c r="AS5" s="7" t="s">
        <v>127</v>
      </c>
      <c r="AX5">
        <f t="shared" ref="AX5:AX16" si="14">AX4+1</f>
        <v>3</v>
      </c>
      <c r="AY5">
        <v>10</v>
      </c>
      <c r="AZ5" t="str">
        <f t="shared" si="7"/>
        <v>GPB2</v>
      </c>
      <c r="BA5" s="7" t="s">
        <v>188</v>
      </c>
      <c r="BB5">
        <v>5</v>
      </c>
      <c r="BC5">
        <f t="shared" si="8"/>
        <v>26</v>
      </c>
      <c r="BD5" t="s">
        <v>72</v>
      </c>
      <c r="BE5" s="7" t="s">
        <v>156</v>
      </c>
    </row>
    <row r="6" spans="1:58" x14ac:dyDescent="0.25">
      <c r="A6">
        <f t="shared" si="9"/>
        <v>7</v>
      </c>
      <c r="B6" t="s">
        <v>14</v>
      </c>
      <c r="C6" t="s">
        <v>44</v>
      </c>
      <c r="D6" s="7" t="s">
        <v>94</v>
      </c>
      <c r="F6">
        <f t="shared" si="10"/>
        <v>8</v>
      </c>
      <c r="G6" t="s">
        <v>29</v>
      </c>
      <c r="H6" t="s">
        <v>57</v>
      </c>
      <c r="I6" s="7" t="s">
        <v>196</v>
      </c>
      <c r="L6">
        <f t="shared" si="11"/>
        <v>4</v>
      </c>
      <c r="M6">
        <v>11</v>
      </c>
      <c r="N6" t="str">
        <f t="shared" si="0"/>
        <v>GPB3</v>
      </c>
      <c r="O6" s="7" t="str">
        <f t="shared" si="1"/>
        <v>Valve 4 Positive Out</v>
      </c>
      <c r="Q6">
        <f t="shared" si="2"/>
        <v>25</v>
      </c>
      <c r="R6">
        <v>4</v>
      </c>
      <c r="S6" t="s">
        <v>73</v>
      </c>
      <c r="T6" s="8" t="s">
        <v>104</v>
      </c>
      <c r="Y6">
        <f t="shared" si="12"/>
        <v>4</v>
      </c>
      <c r="Z6">
        <v>11</v>
      </c>
      <c r="AA6" t="str">
        <f t="shared" si="3"/>
        <v>GPB3</v>
      </c>
      <c r="AB6" s="7" t="s">
        <v>110</v>
      </c>
      <c r="AD6">
        <f t="shared" si="4"/>
        <v>25</v>
      </c>
      <c r="AE6">
        <v>4</v>
      </c>
      <c r="AF6" t="s">
        <v>73</v>
      </c>
      <c r="AG6" s="7" t="s">
        <v>120</v>
      </c>
      <c r="AL6">
        <f t="shared" si="13"/>
        <v>4</v>
      </c>
      <c r="AM6">
        <v>11</v>
      </c>
      <c r="AN6" t="str">
        <f t="shared" si="5"/>
        <v>GPB3</v>
      </c>
      <c r="AO6" s="7" t="s">
        <v>105</v>
      </c>
      <c r="AP6">
        <v>4</v>
      </c>
      <c r="AQ6">
        <f t="shared" si="6"/>
        <v>25</v>
      </c>
      <c r="AR6" t="s">
        <v>73</v>
      </c>
      <c r="AS6" s="7" t="s">
        <v>128</v>
      </c>
      <c r="AX6">
        <f t="shared" si="14"/>
        <v>4</v>
      </c>
      <c r="AY6">
        <v>11</v>
      </c>
      <c r="AZ6" t="str">
        <f t="shared" si="7"/>
        <v>GPB3</v>
      </c>
      <c r="BA6" s="7" t="s">
        <v>105</v>
      </c>
      <c r="BB6">
        <v>4</v>
      </c>
      <c r="BC6">
        <f t="shared" si="8"/>
        <v>25</v>
      </c>
      <c r="BD6" t="s">
        <v>73</v>
      </c>
      <c r="BE6" s="7" t="s">
        <v>157</v>
      </c>
    </row>
    <row r="7" spans="1:58" x14ac:dyDescent="0.25">
      <c r="A7">
        <f t="shared" si="9"/>
        <v>9</v>
      </c>
      <c r="B7" t="s">
        <v>15</v>
      </c>
      <c r="C7" t="s">
        <v>15</v>
      </c>
      <c r="D7" s="7" t="s">
        <v>15</v>
      </c>
      <c r="F7">
        <f t="shared" si="10"/>
        <v>10</v>
      </c>
      <c r="G7" t="s">
        <v>30</v>
      </c>
      <c r="H7" t="s">
        <v>58</v>
      </c>
      <c r="I7" s="7" t="s">
        <v>197</v>
      </c>
      <c r="L7">
        <f t="shared" si="11"/>
        <v>5</v>
      </c>
      <c r="M7">
        <v>12</v>
      </c>
      <c r="N7" t="str">
        <f t="shared" si="0"/>
        <v>GPB4</v>
      </c>
      <c r="O7" s="7" t="str">
        <f t="shared" si="1"/>
        <v>Valve 5 Positive Out</v>
      </c>
      <c r="Q7">
        <f t="shared" si="2"/>
        <v>24</v>
      </c>
      <c r="R7">
        <v>3</v>
      </c>
      <c r="S7" t="s">
        <v>74</v>
      </c>
      <c r="T7" s="7" t="s">
        <v>98</v>
      </c>
      <c r="Y7">
        <f t="shared" si="12"/>
        <v>5</v>
      </c>
      <c r="Z7">
        <v>12</v>
      </c>
      <c r="AA7" t="str">
        <f t="shared" si="3"/>
        <v>GPB4</v>
      </c>
      <c r="AB7" s="7" t="s">
        <v>113</v>
      </c>
      <c r="AD7">
        <f t="shared" si="4"/>
        <v>24</v>
      </c>
      <c r="AE7">
        <v>3</v>
      </c>
      <c r="AF7" t="s">
        <v>74</v>
      </c>
      <c r="AG7" s="7" t="s">
        <v>121</v>
      </c>
      <c r="AL7">
        <f t="shared" si="13"/>
        <v>5</v>
      </c>
      <c r="AM7">
        <v>12</v>
      </c>
      <c r="AN7" t="str">
        <f t="shared" si="5"/>
        <v>GPB4</v>
      </c>
      <c r="AO7" s="7" t="s">
        <v>154</v>
      </c>
      <c r="AP7">
        <v>3</v>
      </c>
      <c r="AQ7">
        <f t="shared" si="6"/>
        <v>24</v>
      </c>
      <c r="AR7" t="s">
        <v>74</v>
      </c>
      <c r="AX7">
        <f t="shared" si="14"/>
        <v>5</v>
      </c>
      <c r="AY7">
        <v>12</v>
      </c>
      <c r="AZ7" t="str">
        <f t="shared" si="7"/>
        <v>GPB4</v>
      </c>
      <c r="BA7" s="7" t="s">
        <v>154</v>
      </c>
      <c r="BB7">
        <v>3</v>
      </c>
      <c r="BC7">
        <f t="shared" si="8"/>
        <v>24</v>
      </c>
      <c r="BD7" t="s">
        <v>74</v>
      </c>
      <c r="BE7" s="7"/>
    </row>
    <row r="8" spans="1:58" x14ac:dyDescent="0.25">
      <c r="A8">
        <f t="shared" si="9"/>
        <v>11</v>
      </c>
      <c r="B8" t="s">
        <v>16</v>
      </c>
      <c r="C8" t="s">
        <v>45</v>
      </c>
      <c r="D8" s="7" t="s">
        <v>95</v>
      </c>
      <c r="F8">
        <f t="shared" si="10"/>
        <v>12</v>
      </c>
      <c r="G8" t="s">
        <v>31</v>
      </c>
      <c r="H8" t="s">
        <v>59</v>
      </c>
      <c r="I8" s="7" t="s">
        <v>147</v>
      </c>
      <c r="L8">
        <f t="shared" si="11"/>
        <v>6</v>
      </c>
      <c r="M8">
        <v>13</v>
      </c>
      <c r="N8" t="str">
        <f t="shared" si="0"/>
        <v>GPB5</v>
      </c>
      <c r="O8" s="7" t="str">
        <f t="shared" si="1"/>
        <v>Valve 6 Positive Out</v>
      </c>
      <c r="Q8">
        <f t="shared" si="2"/>
        <v>23</v>
      </c>
      <c r="R8">
        <v>2</v>
      </c>
      <c r="S8" t="s">
        <v>75</v>
      </c>
      <c r="T8" s="7" t="s">
        <v>99</v>
      </c>
      <c r="Y8">
        <f t="shared" si="12"/>
        <v>6</v>
      </c>
      <c r="Z8">
        <v>13</v>
      </c>
      <c r="AA8" t="str">
        <f t="shared" si="3"/>
        <v>GPB5</v>
      </c>
      <c r="AB8" s="7" t="s">
        <v>114</v>
      </c>
      <c r="AD8">
        <f t="shared" si="4"/>
        <v>23</v>
      </c>
      <c r="AE8">
        <v>2</v>
      </c>
      <c r="AF8" t="s">
        <v>75</v>
      </c>
      <c r="AG8" s="7" t="s">
        <v>122</v>
      </c>
      <c r="AL8">
        <f t="shared" si="13"/>
        <v>6</v>
      </c>
      <c r="AM8">
        <v>13</v>
      </c>
      <c r="AN8" t="str">
        <f t="shared" si="5"/>
        <v>GPB5</v>
      </c>
      <c r="AP8">
        <v>2</v>
      </c>
      <c r="AQ8">
        <f t="shared" si="6"/>
        <v>23</v>
      </c>
      <c r="AR8" t="s">
        <v>75</v>
      </c>
      <c r="AX8">
        <f t="shared" si="14"/>
        <v>6</v>
      </c>
      <c r="AY8">
        <v>13</v>
      </c>
      <c r="AZ8" t="str">
        <f t="shared" si="7"/>
        <v>GPB5</v>
      </c>
      <c r="BB8">
        <v>2</v>
      </c>
      <c r="BC8">
        <f t="shared" si="8"/>
        <v>23</v>
      </c>
      <c r="BD8" t="s">
        <v>75</v>
      </c>
      <c r="BE8" s="7"/>
    </row>
    <row r="9" spans="1:58" x14ac:dyDescent="0.25">
      <c r="A9">
        <f t="shared" si="9"/>
        <v>13</v>
      </c>
      <c r="B9" t="s">
        <v>17</v>
      </c>
      <c r="C9" t="s">
        <v>46</v>
      </c>
      <c r="D9" s="7" t="s">
        <v>90</v>
      </c>
      <c r="F9">
        <f t="shared" si="10"/>
        <v>14</v>
      </c>
      <c r="G9" t="s">
        <v>15</v>
      </c>
      <c r="H9" t="s">
        <v>15</v>
      </c>
      <c r="I9" s="7" t="s">
        <v>15</v>
      </c>
      <c r="L9">
        <f t="shared" si="11"/>
        <v>7</v>
      </c>
      <c r="M9">
        <v>14</v>
      </c>
      <c r="N9" t="str">
        <f t="shared" si="0"/>
        <v>GPB6</v>
      </c>
      <c r="O9" s="7" t="str">
        <f t="shared" si="1"/>
        <v>Valve 7 Positive Out</v>
      </c>
      <c r="Q9">
        <f t="shared" si="2"/>
        <v>22</v>
      </c>
      <c r="R9">
        <v>1</v>
      </c>
      <c r="S9" t="s">
        <v>76</v>
      </c>
      <c r="T9" s="7" t="s">
        <v>100</v>
      </c>
      <c r="Y9">
        <f t="shared" si="12"/>
        <v>7</v>
      </c>
      <c r="Z9">
        <v>14</v>
      </c>
      <c r="AA9" t="str">
        <f t="shared" si="3"/>
        <v>GPB6</v>
      </c>
      <c r="AB9" s="7" t="s">
        <v>115</v>
      </c>
      <c r="AD9">
        <f t="shared" si="4"/>
        <v>22</v>
      </c>
      <c r="AE9">
        <v>1</v>
      </c>
      <c r="AF9" t="s">
        <v>76</v>
      </c>
      <c r="AG9" s="7" t="s">
        <v>123</v>
      </c>
      <c r="AL9">
        <f t="shared" si="13"/>
        <v>7</v>
      </c>
      <c r="AM9">
        <v>14</v>
      </c>
      <c r="AN9" t="str">
        <f t="shared" si="5"/>
        <v>GPB6</v>
      </c>
      <c r="AP9">
        <v>1</v>
      </c>
      <c r="AQ9">
        <f t="shared" si="6"/>
        <v>22</v>
      </c>
      <c r="AR9" t="s">
        <v>76</v>
      </c>
      <c r="AX9">
        <f t="shared" si="14"/>
        <v>7</v>
      </c>
      <c r="AY9">
        <v>14</v>
      </c>
      <c r="AZ9" t="str">
        <f t="shared" si="7"/>
        <v>GPB6</v>
      </c>
      <c r="BB9">
        <v>1</v>
      </c>
      <c r="BC9">
        <f t="shared" si="8"/>
        <v>22</v>
      </c>
      <c r="BD9" t="s">
        <v>76</v>
      </c>
      <c r="BE9" s="7"/>
    </row>
    <row r="10" spans="1:58" x14ac:dyDescent="0.25">
      <c r="A10">
        <f t="shared" si="9"/>
        <v>15</v>
      </c>
      <c r="B10" t="s">
        <v>18</v>
      </c>
      <c r="C10" t="s">
        <v>47</v>
      </c>
      <c r="D10" s="7" t="s">
        <v>91</v>
      </c>
      <c r="F10">
        <f t="shared" si="10"/>
        <v>16</v>
      </c>
      <c r="G10" t="s">
        <v>32</v>
      </c>
      <c r="H10" t="s">
        <v>60</v>
      </c>
      <c r="I10" s="7" t="s">
        <v>146</v>
      </c>
      <c r="L10">
        <f t="shared" si="11"/>
        <v>8</v>
      </c>
      <c r="M10">
        <v>15</v>
      </c>
      <c r="N10" t="str">
        <f t="shared" si="0"/>
        <v>GPB7</v>
      </c>
      <c r="O10" s="7" t="str">
        <f t="shared" si="1"/>
        <v>Valve 8 Positive Out</v>
      </c>
      <c r="Q10">
        <f t="shared" si="2"/>
        <v>21</v>
      </c>
      <c r="R10">
        <v>0</v>
      </c>
      <c r="S10" t="s">
        <v>77</v>
      </c>
      <c r="Y10">
        <f t="shared" si="12"/>
        <v>8</v>
      </c>
      <c r="Z10">
        <v>15</v>
      </c>
      <c r="AA10" t="str">
        <f t="shared" si="3"/>
        <v>GPB7</v>
      </c>
      <c r="AB10" s="7" t="s">
        <v>116</v>
      </c>
      <c r="AD10">
        <f t="shared" si="4"/>
        <v>21</v>
      </c>
      <c r="AE10">
        <v>0</v>
      </c>
      <c r="AF10" t="s">
        <v>77</v>
      </c>
      <c r="AG10" s="7" t="s">
        <v>124</v>
      </c>
      <c r="AL10">
        <f t="shared" si="13"/>
        <v>8</v>
      </c>
      <c r="AM10">
        <v>15</v>
      </c>
      <c r="AN10" t="str">
        <f t="shared" si="5"/>
        <v>GPB7</v>
      </c>
      <c r="AP10">
        <v>0</v>
      </c>
      <c r="AQ10">
        <f t="shared" si="6"/>
        <v>21</v>
      </c>
      <c r="AR10" t="s">
        <v>77</v>
      </c>
      <c r="AX10">
        <f t="shared" si="14"/>
        <v>8</v>
      </c>
      <c r="AY10">
        <v>15</v>
      </c>
      <c r="AZ10" t="str">
        <f t="shared" si="7"/>
        <v>GPB7</v>
      </c>
      <c r="BB10">
        <v>0</v>
      </c>
      <c r="BC10">
        <f t="shared" si="8"/>
        <v>21</v>
      </c>
      <c r="BD10" t="s">
        <v>77</v>
      </c>
      <c r="BE10" s="7"/>
    </row>
    <row r="11" spans="1:58" x14ac:dyDescent="0.25">
      <c r="A11">
        <f t="shared" si="9"/>
        <v>17</v>
      </c>
      <c r="B11" t="s">
        <v>10</v>
      </c>
      <c r="C11" t="s">
        <v>10</v>
      </c>
      <c r="D11" s="7" t="s">
        <v>10</v>
      </c>
      <c r="F11">
        <f t="shared" si="10"/>
        <v>18</v>
      </c>
      <c r="G11" t="s">
        <v>33</v>
      </c>
      <c r="H11" t="s">
        <v>61</v>
      </c>
      <c r="K11" s="4" t="s">
        <v>160</v>
      </c>
      <c r="L11">
        <f t="shared" si="11"/>
        <v>9</v>
      </c>
      <c r="N11" t="s">
        <v>78</v>
      </c>
      <c r="O11" s="7" t="s">
        <v>10</v>
      </c>
      <c r="Q11">
        <f t="shared" si="2"/>
        <v>20</v>
      </c>
      <c r="S11" t="s">
        <v>81</v>
      </c>
      <c r="U11" t="s">
        <v>160</v>
      </c>
      <c r="X11" s="4" t="s">
        <v>160</v>
      </c>
      <c r="Y11">
        <f t="shared" si="12"/>
        <v>9</v>
      </c>
      <c r="AA11" t="s">
        <v>78</v>
      </c>
      <c r="AB11" s="7" t="s">
        <v>10</v>
      </c>
      <c r="AD11">
        <f t="shared" si="4"/>
        <v>20</v>
      </c>
      <c r="AF11" t="s">
        <v>81</v>
      </c>
      <c r="AG11" s="7" t="s">
        <v>158</v>
      </c>
      <c r="AH11" t="s">
        <v>160</v>
      </c>
      <c r="AK11" s="4" t="s">
        <v>160</v>
      </c>
      <c r="AL11">
        <f t="shared" si="13"/>
        <v>9</v>
      </c>
      <c r="AN11" t="s">
        <v>78</v>
      </c>
      <c r="AO11" s="7" t="s">
        <v>10</v>
      </c>
      <c r="AQ11">
        <f t="shared" si="6"/>
        <v>20</v>
      </c>
      <c r="AR11" t="s">
        <v>81</v>
      </c>
      <c r="AS11" s="7" t="s">
        <v>159</v>
      </c>
      <c r="AT11" t="s">
        <v>160</v>
      </c>
      <c r="AW11" s="4" t="s">
        <v>160</v>
      </c>
      <c r="AX11">
        <f t="shared" si="14"/>
        <v>9</v>
      </c>
      <c r="AZ11" t="s">
        <v>78</v>
      </c>
      <c r="BA11" s="7" t="s">
        <v>10</v>
      </c>
      <c r="BC11">
        <f t="shared" si="8"/>
        <v>20</v>
      </c>
      <c r="BD11" t="s">
        <v>81</v>
      </c>
      <c r="BE11" s="7"/>
      <c r="BF11" t="s">
        <v>160</v>
      </c>
    </row>
    <row r="12" spans="1:58" x14ac:dyDescent="0.25">
      <c r="A12">
        <f t="shared" si="9"/>
        <v>19</v>
      </c>
      <c r="B12" t="s">
        <v>19</v>
      </c>
      <c r="C12" t="s">
        <v>48</v>
      </c>
      <c r="D12" s="7" t="s">
        <v>88</v>
      </c>
      <c r="F12">
        <f t="shared" si="10"/>
        <v>20</v>
      </c>
      <c r="G12" t="s">
        <v>15</v>
      </c>
      <c r="H12" t="s">
        <v>15</v>
      </c>
      <c r="I12" s="6" t="s">
        <v>15</v>
      </c>
      <c r="K12" s="4" t="s">
        <v>161</v>
      </c>
      <c r="L12">
        <f t="shared" si="11"/>
        <v>10</v>
      </c>
      <c r="N12" t="s">
        <v>79</v>
      </c>
      <c r="O12" s="7" t="s">
        <v>15</v>
      </c>
      <c r="Q12">
        <f t="shared" si="2"/>
        <v>19</v>
      </c>
      <c r="S12" t="s">
        <v>82</v>
      </c>
      <c r="U12" t="s">
        <v>161</v>
      </c>
      <c r="X12" s="4" t="s">
        <v>161</v>
      </c>
      <c r="Y12">
        <f t="shared" si="12"/>
        <v>10</v>
      </c>
      <c r="AA12" t="s">
        <v>79</v>
      </c>
      <c r="AB12" s="7" t="s">
        <v>15</v>
      </c>
      <c r="AD12">
        <f t="shared" si="4"/>
        <v>19</v>
      </c>
      <c r="AF12" t="s">
        <v>82</v>
      </c>
      <c r="AH12" t="s">
        <v>161</v>
      </c>
      <c r="AK12" s="4" t="s">
        <v>161</v>
      </c>
      <c r="AL12">
        <f t="shared" si="13"/>
        <v>10</v>
      </c>
      <c r="AN12" t="s">
        <v>79</v>
      </c>
      <c r="AO12" s="7" t="s">
        <v>15</v>
      </c>
      <c r="AQ12">
        <f t="shared" si="6"/>
        <v>19</v>
      </c>
      <c r="AR12" t="s">
        <v>82</v>
      </c>
      <c r="AT12" t="s">
        <v>161</v>
      </c>
      <c r="AW12" s="4" t="s">
        <v>161</v>
      </c>
      <c r="AX12">
        <f t="shared" si="14"/>
        <v>10</v>
      </c>
      <c r="AZ12" t="s">
        <v>79</v>
      </c>
      <c r="BA12" s="7" t="s">
        <v>15</v>
      </c>
      <c r="BC12">
        <f t="shared" si="8"/>
        <v>19</v>
      </c>
      <c r="BD12" t="s">
        <v>82</v>
      </c>
      <c r="BF12" t="s">
        <v>161</v>
      </c>
    </row>
    <row r="13" spans="1:58" x14ac:dyDescent="0.25">
      <c r="A13">
        <f t="shared" si="9"/>
        <v>21</v>
      </c>
      <c r="B13" t="s">
        <v>20</v>
      </c>
      <c r="C13" t="s">
        <v>49</v>
      </c>
      <c r="D13" s="7" t="s">
        <v>89</v>
      </c>
      <c r="F13">
        <f t="shared" si="10"/>
        <v>22</v>
      </c>
      <c r="G13" t="s">
        <v>34</v>
      </c>
      <c r="H13" t="s">
        <v>62</v>
      </c>
      <c r="I13" s="5" t="s">
        <v>148</v>
      </c>
      <c r="K13" s="4" t="s">
        <v>162</v>
      </c>
      <c r="L13">
        <f t="shared" si="11"/>
        <v>11</v>
      </c>
      <c r="N13" t="s">
        <v>80</v>
      </c>
      <c r="Q13">
        <f t="shared" si="2"/>
        <v>18</v>
      </c>
      <c r="S13" t="s">
        <v>83</v>
      </c>
      <c r="T13" s="7" t="s">
        <v>10</v>
      </c>
      <c r="U13" t="s">
        <v>162</v>
      </c>
      <c r="X13" s="4" t="s">
        <v>162</v>
      </c>
      <c r="Y13">
        <f t="shared" si="12"/>
        <v>11</v>
      </c>
      <c r="AA13" t="s">
        <v>80</v>
      </c>
      <c r="AD13">
        <f t="shared" si="4"/>
        <v>18</v>
      </c>
      <c r="AF13" t="s">
        <v>83</v>
      </c>
      <c r="AG13" s="7" t="s">
        <v>10</v>
      </c>
      <c r="AH13" t="s">
        <v>162</v>
      </c>
      <c r="AK13" s="4" t="s">
        <v>162</v>
      </c>
      <c r="AL13">
        <f t="shared" si="13"/>
        <v>11</v>
      </c>
      <c r="AN13" t="s">
        <v>80</v>
      </c>
      <c r="AQ13">
        <f t="shared" si="6"/>
        <v>18</v>
      </c>
      <c r="AR13" t="s">
        <v>83</v>
      </c>
      <c r="AS13" s="7" t="s">
        <v>10</v>
      </c>
      <c r="AT13" t="s">
        <v>162</v>
      </c>
      <c r="AW13" s="4" t="s">
        <v>162</v>
      </c>
      <c r="AX13">
        <f t="shared" si="14"/>
        <v>11</v>
      </c>
      <c r="AZ13" t="s">
        <v>80</v>
      </c>
      <c r="BC13">
        <f t="shared" si="8"/>
        <v>18</v>
      </c>
      <c r="BD13" t="s">
        <v>83</v>
      </c>
      <c r="BE13" s="7" t="s">
        <v>10</v>
      </c>
      <c r="BF13" t="s">
        <v>162</v>
      </c>
    </row>
    <row r="14" spans="1:58" x14ac:dyDescent="0.25">
      <c r="A14">
        <f t="shared" si="9"/>
        <v>23</v>
      </c>
      <c r="B14" t="s">
        <v>21</v>
      </c>
      <c r="C14" t="s">
        <v>50</v>
      </c>
      <c r="D14" s="7" t="s">
        <v>96</v>
      </c>
      <c r="F14">
        <f t="shared" si="10"/>
        <v>24</v>
      </c>
      <c r="G14" t="s">
        <v>35</v>
      </c>
      <c r="H14" t="s">
        <v>63</v>
      </c>
      <c r="I14" s="7" t="s">
        <v>129</v>
      </c>
      <c r="K14" s="4" t="s">
        <v>163</v>
      </c>
      <c r="L14">
        <f t="shared" si="11"/>
        <v>12</v>
      </c>
      <c r="N14" t="s">
        <v>13</v>
      </c>
      <c r="O14" s="7" t="s">
        <v>13</v>
      </c>
      <c r="Q14">
        <f t="shared" si="2"/>
        <v>17</v>
      </c>
      <c r="S14" t="s">
        <v>84</v>
      </c>
      <c r="T14" s="7" t="s">
        <v>15</v>
      </c>
      <c r="U14" t="s">
        <v>163</v>
      </c>
      <c r="X14" s="4" t="s">
        <v>163</v>
      </c>
      <c r="Y14">
        <f t="shared" si="12"/>
        <v>12</v>
      </c>
      <c r="AA14" t="s">
        <v>13</v>
      </c>
      <c r="AB14" s="7" t="s">
        <v>13</v>
      </c>
      <c r="AD14">
        <f t="shared" si="4"/>
        <v>17</v>
      </c>
      <c r="AF14" t="s">
        <v>84</v>
      </c>
      <c r="AG14" s="7" t="s">
        <v>15</v>
      </c>
      <c r="AH14" t="s">
        <v>163</v>
      </c>
      <c r="AK14" s="4" t="s">
        <v>163</v>
      </c>
      <c r="AL14">
        <f t="shared" si="13"/>
        <v>12</v>
      </c>
      <c r="AN14" t="s">
        <v>13</v>
      </c>
      <c r="AO14" s="7" t="s">
        <v>13</v>
      </c>
      <c r="AQ14">
        <f t="shared" si="6"/>
        <v>17</v>
      </c>
      <c r="AR14" t="s">
        <v>84</v>
      </c>
      <c r="AS14" s="7" t="s">
        <v>15</v>
      </c>
      <c r="AT14" t="s">
        <v>163</v>
      </c>
      <c r="AW14" s="4" t="s">
        <v>163</v>
      </c>
      <c r="AX14">
        <f t="shared" si="14"/>
        <v>12</v>
      </c>
      <c r="AZ14" t="s">
        <v>13</v>
      </c>
      <c r="BA14" s="7" t="s">
        <v>13</v>
      </c>
      <c r="BC14">
        <f t="shared" si="8"/>
        <v>17</v>
      </c>
      <c r="BD14" t="s">
        <v>84</v>
      </c>
      <c r="BE14" s="7" t="s">
        <v>15</v>
      </c>
      <c r="BF14" t="s">
        <v>163</v>
      </c>
    </row>
    <row r="15" spans="1:58" x14ac:dyDescent="0.25">
      <c r="A15">
        <f t="shared" si="9"/>
        <v>25</v>
      </c>
      <c r="B15" t="s">
        <v>15</v>
      </c>
      <c r="C15" t="s">
        <v>15</v>
      </c>
      <c r="D15" s="7" t="s">
        <v>15</v>
      </c>
      <c r="F15">
        <f t="shared" si="10"/>
        <v>26</v>
      </c>
      <c r="G15" t="s">
        <v>36</v>
      </c>
      <c r="H15" t="s">
        <v>64</v>
      </c>
      <c r="I15" s="7" t="s">
        <v>130</v>
      </c>
      <c r="K15" s="4" t="s">
        <v>139</v>
      </c>
      <c r="L15">
        <f t="shared" si="11"/>
        <v>13</v>
      </c>
      <c r="N15" t="s">
        <v>12</v>
      </c>
      <c r="O15" s="7" t="s">
        <v>12</v>
      </c>
      <c r="Q15">
        <f t="shared" si="2"/>
        <v>16</v>
      </c>
      <c r="S15" t="s">
        <v>85</v>
      </c>
      <c r="T15" s="7" t="s">
        <v>15</v>
      </c>
      <c r="U15" t="s">
        <v>139</v>
      </c>
      <c r="X15" s="4" t="s">
        <v>139</v>
      </c>
      <c r="Y15">
        <f t="shared" si="12"/>
        <v>13</v>
      </c>
      <c r="AA15" t="s">
        <v>12</v>
      </c>
      <c r="AB15" s="7" t="s">
        <v>12</v>
      </c>
      <c r="AD15">
        <f t="shared" si="4"/>
        <v>16</v>
      </c>
      <c r="AF15" t="s">
        <v>85</v>
      </c>
      <c r="AG15" s="7" t="s">
        <v>10</v>
      </c>
      <c r="AH15" t="s">
        <v>139</v>
      </c>
      <c r="AK15" s="4" t="s">
        <v>139</v>
      </c>
      <c r="AL15">
        <f t="shared" si="13"/>
        <v>13</v>
      </c>
      <c r="AN15" t="s">
        <v>12</v>
      </c>
      <c r="AO15" s="7" t="s">
        <v>12</v>
      </c>
      <c r="AQ15">
        <f t="shared" si="6"/>
        <v>16</v>
      </c>
      <c r="AR15" t="s">
        <v>85</v>
      </c>
      <c r="AS15" s="7" t="s">
        <v>15</v>
      </c>
      <c r="AT15" t="s">
        <v>139</v>
      </c>
      <c r="AW15" s="4" t="s">
        <v>139</v>
      </c>
      <c r="AX15">
        <f t="shared" si="14"/>
        <v>13</v>
      </c>
      <c r="AZ15" t="s">
        <v>12</v>
      </c>
      <c r="BA15" s="7" t="s">
        <v>12</v>
      </c>
      <c r="BC15">
        <f t="shared" si="8"/>
        <v>16</v>
      </c>
      <c r="BD15" t="s">
        <v>85</v>
      </c>
      <c r="BE15" s="7" t="s">
        <v>10</v>
      </c>
      <c r="BF15" t="s">
        <v>139</v>
      </c>
    </row>
    <row r="16" spans="1:58" x14ac:dyDescent="0.25">
      <c r="A16">
        <f t="shared" si="9"/>
        <v>27</v>
      </c>
      <c r="B16" t="s">
        <v>22</v>
      </c>
      <c r="C16" t="s">
        <v>51</v>
      </c>
      <c r="F16">
        <f t="shared" si="10"/>
        <v>28</v>
      </c>
      <c r="G16" t="s">
        <v>37</v>
      </c>
      <c r="H16" t="s">
        <v>51</v>
      </c>
      <c r="K16" s="4" t="s">
        <v>164</v>
      </c>
      <c r="L16">
        <f t="shared" si="11"/>
        <v>14</v>
      </c>
      <c r="N16" t="s">
        <v>80</v>
      </c>
      <c r="Q16">
        <v>15</v>
      </c>
      <c r="S16" t="s">
        <v>86</v>
      </c>
      <c r="T16" s="7" t="s">
        <v>15</v>
      </c>
      <c r="U16" t="s">
        <v>164</v>
      </c>
      <c r="X16" s="4" t="s">
        <v>164</v>
      </c>
      <c r="Y16">
        <f t="shared" si="12"/>
        <v>14</v>
      </c>
      <c r="AA16" t="s">
        <v>80</v>
      </c>
      <c r="AD16">
        <v>15</v>
      </c>
      <c r="AF16" t="s">
        <v>86</v>
      </c>
      <c r="AG16" s="7" t="s">
        <v>15</v>
      </c>
      <c r="AH16" t="s">
        <v>164</v>
      </c>
      <c r="AK16" s="4" t="s">
        <v>164</v>
      </c>
      <c r="AL16">
        <f t="shared" si="13"/>
        <v>14</v>
      </c>
      <c r="AN16" t="s">
        <v>80</v>
      </c>
      <c r="AQ16">
        <v>15</v>
      </c>
      <c r="AR16" t="s">
        <v>86</v>
      </c>
      <c r="AS16" s="7" t="s">
        <v>10</v>
      </c>
      <c r="AT16" t="s">
        <v>164</v>
      </c>
      <c r="AW16" s="4" t="s">
        <v>164</v>
      </c>
      <c r="AX16">
        <f t="shared" si="14"/>
        <v>14</v>
      </c>
      <c r="AZ16" t="s">
        <v>80</v>
      </c>
      <c r="BC16">
        <v>15</v>
      </c>
      <c r="BD16" t="s">
        <v>86</v>
      </c>
      <c r="BE16" s="7" t="s">
        <v>10</v>
      </c>
      <c r="BF16" t="s">
        <v>164</v>
      </c>
    </row>
    <row r="17" spans="1:9" x14ac:dyDescent="0.25">
      <c r="A17">
        <f t="shared" si="9"/>
        <v>29</v>
      </c>
      <c r="B17" t="s">
        <v>23</v>
      </c>
      <c r="C17" t="s">
        <v>52</v>
      </c>
      <c r="D17" s="7" t="s">
        <v>92</v>
      </c>
      <c r="F17">
        <f t="shared" si="10"/>
        <v>30</v>
      </c>
      <c r="G17" t="s">
        <v>15</v>
      </c>
      <c r="H17" t="s">
        <v>15</v>
      </c>
      <c r="I17" t="s">
        <v>15</v>
      </c>
    </row>
    <row r="18" spans="1:9" x14ac:dyDescent="0.25">
      <c r="A18">
        <f t="shared" si="9"/>
        <v>31</v>
      </c>
      <c r="B18" t="s">
        <v>24</v>
      </c>
      <c r="C18" t="s">
        <v>53</v>
      </c>
      <c r="D18" s="7" t="s">
        <v>93</v>
      </c>
      <c r="F18">
        <f t="shared" si="10"/>
        <v>32</v>
      </c>
      <c r="G18" t="s">
        <v>38</v>
      </c>
      <c r="H18" t="s">
        <v>65</v>
      </c>
      <c r="I18" s="7" t="s">
        <v>131</v>
      </c>
    </row>
    <row r="19" spans="1:9" x14ac:dyDescent="0.25">
      <c r="A19">
        <f t="shared" si="9"/>
        <v>33</v>
      </c>
      <c r="B19" t="s">
        <v>25</v>
      </c>
      <c r="C19" t="s">
        <v>54</v>
      </c>
      <c r="D19" s="7" t="s">
        <v>152</v>
      </c>
      <c r="F19">
        <f t="shared" si="10"/>
        <v>34</v>
      </c>
      <c r="G19" t="s">
        <v>15</v>
      </c>
      <c r="H19" t="s">
        <v>15</v>
      </c>
      <c r="I19" s="7" t="s">
        <v>15</v>
      </c>
    </row>
    <row r="20" spans="1:9" x14ac:dyDescent="0.25">
      <c r="A20">
        <f t="shared" si="9"/>
        <v>35</v>
      </c>
      <c r="B20" t="s">
        <v>26</v>
      </c>
      <c r="C20" t="s">
        <v>55</v>
      </c>
      <c r="D20" s="7" t="s">
        <v>153</v>
      </c>
      <c r="F20">
        <f t="shared" si="10"/>
        <v>36</v>
      </c>
      <c r="G20" t="s">
        <v>39</v>
      </c>
      <c r="H20" t="s">
        <v>66</v>
      </c>
      <c r="I20" s="7" t="s">
        <v>132</v>
      </c>
    </row>
    <row r="21" spans="1:9" x14ac:dyDescent="0.25">
      <c r="A21">
        <f t="shared" si="9"/>
        <v>37</v>
      </c>
      <c r="B21" t="s">
        <v>27</v>
      </c>
      <c r="C21" t="s">
        <v>56</v>
      </c>
      <c r="D21" s="7" t="s">
        <v>97</v>
      </c>
      <c r="F21">
        <f t="shared" si="10"/>
        <v>38</v>
      </c>
      <c r="G21" t="s">
        <v>40</v>
      </c>
      <c r="H21" t="s">
        <v>67</v>
      </c>
      <c r="I21" s="7" t="s">
        <v>133</v>
      </c>
    </row>
    <row r="22" spans="1:9" x14ac:dyDescent="0.25">
      <c r="A22">
        <f t="shared" si="9"/>
        <v>39</v>
      </c>
      <c r="B22" t="s">
        <v>15</v>
      </c>
      <c r="C22" t="s">
        <v>15</v>
      </c>
      <c r="D22" s="7" t="s">
        <v>15</v>
      </c>
      <c r="F22">
        <f t="shared" si="10"/>
        <v>40</v>
      </c>
      <c r="G22" t="s">
        <v>41</v>
      </c>
      <c r="H22" t="s">
        <v>68</v>
      </c>
      <c r="I22" s="7" t="s">
        <v>134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E5" sqref="E5"/>
    </sheetView>
  </sheetViews>
  <sheetFormatPr defaultRowHeight="15" x14ac:dyDescent="0.25"/>
  <cols>
    <col min="1" max="1" width="2.85546875" bestFit="1" customWidth="1"/>
    <col min="2" max="2" width="11.140625" bestFit="1" customWidth="1"/>
    <col min="3" max="3" width="15.5703125" bestFit="1" customWidth="1"/>
    <col min="4" max="5" width="11.140625" bestFit="1" customWidth="1"/>
    <col min="10" max="10" width="9.85546875" bestFit="1" customWidth="1"/>
    <col min="11" max="11" width="10.42578125" bestFit="1" customWidth="1"/>
    <col min="12" max="12" width="9.85546875" bestFit="1" customWidth="1"/>
  </cols>
  <sheetData>
    <row r="1" spans="1:17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</row>
    <row r="2" spans="1:17" x14ac:dyDescent="0.25">
      <c r="A2" s="3" t="s">
        <v>135</v>
      </c>
    </row>
    <row r="3" spans="1:17" x14ac:dyDescent="0.25">
      <c r="A3" s="4">
        <f>A2+10</f>
        <v>10</v>
      </c>
    </row>
    <row r="4" spans="1:17" x14ac:dyDescent="0.25">
      <c r="A4" s="4">
        <f t="shared" ref="A4:A9" si="1">A3+10</f>
        <v>20</v>
      </c>
      <c r="B4" t="s">
        <v>87</v>
      </c>
      <c r="C4" t="s">
        <v>108</v>
      </c>
      <c r="D4" t="s">
        <v>69</v>
      </c>
      <c r="E4" t="s">
        <v>201</v>
      </c>
    </row>
    <row r="5" spans="1:17" x14ac:dyDescent="0.25">
      <c r="A5" s="4">
        <f t="shared" si="1"/>
        <v>30</v>
      </c>
    </row>
    <row r="6" spans="1:17" x14ac:dyDescent="0.25">
      <c r="A6" s="4">
        <f t="shared" si="1"/>
        <v>40</v>
      </c>
      <c r="J6" t="s">
        <v>165</v>
      </c>
    </row>
    <row r="7" spans="1:17" x14ac:dyDescent="0.25">
      <c r="A7" s="4">
        <f t="shared" si="1"/>
        <v>50</v>
      </c>
    </row>
    <row r="8" spans="1:17" x14ac:dyDescent="0.25">
      <c r="A8" s="4">
        <f t="shared" si="1"/>
        <v>60</v>
      </c>
      <c r="C8" t="s">
        <v>137</v>
      </c>
      <c r="E8" t="s">
        <v>136</v>
      </c>
    </row>
    <row r="9" spans="1:17" x14ac:dyDescent="0.25">
      <c r="A9" s="4">
        <f t="shared" si="1"/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5" sqref="E5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0.42578125" bestFit="1" customWidth="1"/>
    <col min="6" max="6" width="11.140625" bestFit="1" customWidth="1"/>
  </cols>
  <sheetData>
    <row r="1" spans="1:6" x14ac:dyDescent="0.25">
      <c r="A1" s="5" t="s">
        <v>167</v>
      </c>
      <c r="B1" s="5" t="s">
        <v>168</v>
      </c>
      <c r="C1" s="5" t="s">
        <v>169</v>
      </c>
      <c r="D1" s="5" t="s">
        <v>176</v>
      </c>
      <c r="E1" s="5" t="s">
        <v>177</v>
      </c>
      <c r="F1" s="5" t="s">
        <v>170</v>
      </c>
    </row>
    <row r="2" spans="1:6" x14ac:dyDescent="0.25">
      <c r="A2">
        <v>1</v>
      </c>
      <c r="B2" t="s">
        <v>171</v>
      </c>
      <c r="C2" t="s">
        <v>172</v>
      </c>
      <c r="D2" t="s">
        <v>174</v>
      </c>
      <c r="E2" t="s">
        <v>194</v>
      </c>
      <c r="F2" t="s">
        <v>178</v>
      </c>
    </row>
    <row r="3" spans="1:6" x14ac:dyDescent="0.25">
      <c r="A3">
        <v>2</v>
      </c>
      <c r="B3" t="s">
        <v>172</v>
      </c>
      <c r="C3" t="s">
        <v>172</v>
      </c>
      <c r="D3" t="s">
        <v>28</v>
      </c>
      <c r="E3" t="s">
        <v>172</v>
      </c>
      <c r="F3" t="s">
        <v>172</v>
      </c>
    </row>
    <row r="4" spans="1:6" x14ac:dyDescent="0.25">
      <c r="A4">
        <v>3</v>
      </c>
      <c r="B4" t="s">
        <v>173</v>
      </c>
      <c r="C4" t="s">
        <v>173</v>
      </c>
      <c r="D4" t="s">
        <v>175</v>
      </c>
      <c r="E4" t="s">
        <v>179</v>
      </c>
      <c r="F4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0" sqref="F10"/>
    </sheetView>
  </sheetViews>
  <sheetFormatPr defaultRowHeight="15" x14ac:dyDescent="0.25"/>
  <cols>
    <col min="1" max="1" width="13.7109375" bestFit="1" customWidth="1"/>
  </cols>
  <sheetData>
    <row r="1" spans="1:4" x14ac:dyDescent="0.25">
      <c r="A1" s="5" t="s">
        <v>180</v>
      </c>
      <c r="B1" t="s">
        <v>184</v>
      </c>
      <c r="C1" t="s">
        <v>185</v>
      </c>
      <c r="D1" t="s">
        <v>186</v>
      </c>
    </row>
    <row r="2" spans="1:4" x14ac:dyDescent="0.25">
      <c r="A2" s="5" t="s">
        <v>181</v>
      </c>
      <c r="B2" t="s">
        <v>200</v>
      </c>
      <c r="C2" t="s">
        <v>200</v>
      </c>
      <c r="D2" t="s">
        <v>200</v>
      </c>
    </row>
    <row r="3" spans="1:4" x14ac:dyDescent="0.25">
      <c r="A3" s="5" t="s">
        <v>182</v>
      </c>
      <c r="B3">
        <v>6</v>
      </c>
      <c r="C3">
        <v>12</v>
      </c>
      <c r="D3">
        <v>10</v>
      </c>
    </row>
    <row r="4" spans="1:4" x14ac:dyDescent="0.25">
      <c r="A4" s="5" t="s">
        <v>202</v>
      </c>
      <c r="B4">
        <v>7</v>
      </c>
      <c r="C4">
        <v>11</v>
      </c>
      <c r="D4">
        <v>11</v>
      </c>
    </row>
    <row r="5" spans="1:4" x14ac:dyDescent="0.25">
      <c r="A5" s="5" t="s">
        <v>203</v>
      </c>
      <c r="B5">
        <v>4</v>
      </c>
      <c r="C5">
        <v>8</v>
      </c>
      <c r="D5">
        <v>8</v>
      </c>
    </row>
    <row r="6" spans="1:4" x14ac:dyDescent="0.25">
      <c r="A6" s="5" t="s">
        <v>183</v>
      </c>
      <c r="B6">
        <v>5</v>
      </c>
      <c r="C6">
        <v>9</v>
      </c>
      <c r="D6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5" x14ac:dyDescent="0.25"/>
  <sheetData>
    <row r="1" spans="1:5" x14ac:dyDescent="0.25">
      <c r="A1" t="s">
        <v>192</v>
      </c>
      <c r="B1">
        <v>0</v>
      </c>
      <c r="C1">
        <v>1</v>
      </c>
      <c r="D1">
        <v>2</v>
      </c>
      <c r="E1">
        <v>3</v>
      </c>
    </row>
    <row r="2" spans="1:5" x14ac:dyDescent="0.25">
      <c r="A2" t="s">
        <v>193</v>
      </c>
      <c r="B2" t="s">
        <v>184</v>
      </c>
      <c r="C2" t="s">
        <v>185</v>
      </c>
      <c r="D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Relays</vt:lpstr>
      <vt:lpstr>GPIO Pins</vt:lpstr>
      <vt:lpstr>SPI Addresses</vt:lpstr>
      <vt:lpstr>XLR Mapping</vt:lpstr>
      <vt:lpstr>RTD Pins</vt:lpstr>
      <vt:lpstr>ADC Channels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2016-10-15T17:04:43Z</dcterms:created>
  <dcterms:modified xsi:type="dcterms:W3CDTF">2016-11-12T20:54:01Z</dcterms:modified>
</cp:coreProperties>
</file>