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"/>
    </mc:Choice>
  </mc:AlternateContent>
  <bookViews>
    <workbookView xWindow="0" yWindow="0" windowWidth="18855" windowHeight="6135" activeTab="1"/>
  </bookViews>
  <sheets>
    <sheet name="Relays" sheetId="1" r:id="rId1"/>
    <sheet name="GPIO Pins" sheetId="2" r:id="rId2"/>
    <sheet name="SPI Address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2" l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H3" i="2" s="1"/>
  <c r="Y15" i="2"/>
  <c r="Y14" i="2"/>
  <c r="Y13" i="2" s="1"/>
  <c r="Y12" i="2" s="1"/>
  <c r="Y11" i="2" s="1"/>
  <c r="Y10" i="2" s="1"/>
  <c r="Y9" i="2" s="1"/>
  <c r="Y8" i="2" s="1"/>
  <c r="Y7" i="2" s="1"/>
  <c r="Y6" i="2" s="1"/>
  <c r="Y5" i="2" s="1"/>
  <c r="Y4" i="2" s="1"/>
  <c r="Y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AD6" i="2"/>
  <c r="AD7" i="2" s="1"/>
  <c r="AD5" i="2"/>
  <c r="AE5" i="2" s="1"/>
  <c r="AE4" i="2"/>
  <c r="AD4" i="2"/>
  <c r="AE3" i="2"/>
  <c r="N4" i="2"/>
  <c r="N5" i="2"/>
  <c r="N6" i="2"/>
  <c r="N7" i="2"/>
  <c r="N8" i="2"/>
  <c r="N9" i="2"/>
  <c r="N10" i="2"/>
  <c r="N3" i="2"/>
  <c r="U4" i="2"/>
  <c r="U5" i="2" s="1"/>
  <c r="V3" i="2"/>
  <c r="M4" i="2"/>
  <c r="M5" i="2"/>
  <c r="M6" i="2"/>
  <c r="M7" i="2"/>
  <c r="M8" i="2"/>
  <c r="M9" i="2"/>
  <c r="M10" i="2"/>
  <c r="M3" i="2"/>
  <c r="P15" i="2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D4" i="1"/>
  <c r="B4" i="1"/>
  <c r="B5" i="1"/>
  <c r="B6" i="1"/>
  <c r="B7" i="1"/>
  <c r="B8" i="1"/>
  <c r="B9" i="1"/>
  <c r="B10" i="1"/>
  <c r="B11" i="1"/>
  <c r="B12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D8" i="2" l="1"/>
  <c r="AE7" i="2"/>
  <c r="AE6" i="2"/>
  <c r="V5" i="2"/>
  <c r="U6" i="2"/>
  <c r="V4" i="2"/>
  <c r="D5" i="1"/>
  <c r="AE8" i="2" l="1"/>
  <c r="AD9" i="2"/>
  <c r="V6" i="2"/>
  <c r="U7" i="2"/>
  <c r="D6" i="1"/>
  <c r="AE9" i="2" l="1"/>
  <c r="AD10" i="2"/>
  <c r="U8" i="2"/>
  <c r="V7" i="2"/>
  <c r="D7" i="1"/>
  <c r="AD11" i="2" l="1"/>
  <c r="AD12" i="2" s="1"/>
  <c r="AD13" i="2" s="1"/>
  <c r="AD14" i="2" s="1"/>
  <c r="AD15" i="2" s="1"/>
  <c r="AD16" i="2" s="1"/>
  <c r="AE10" i="2"/>
  <c r="U9" i="2"/>
  <c r="V8" i="2"/>
  <c r="D8" i="1"/>
  <c r="V9" i="2" l="1"/>
  <c r="U10" i="2"/>
  <c r="D9" i="1"/>
  <c r="V10" i="2" l="1"/>
  <c r="U11" i="2"/>
  <c r="U12" i="2" s="1"/>
  <c r="U13" i="2" s="1"/>
  <c r="U14" i="2" s="1"/>
  <c r="U15" i="2" s="1"/>
  <c r="U16" i="2" s="1"/>
  <c r="D10" i="1"/>
</calcChain>
</file>

<file path=xl/sharedStrings.xml><?xml version="1.0" encoding="utf-8"?>
<sst xmlns="http://schemas.openxmlformats.org/spreadsheetml/2006/main" count="290" uniqueCount="158">
  <si>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</si>
  <si>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</si>
  <si>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</si>
  <si>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</si>
  <si>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</si>
  <si>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</si>
  <si>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</si>
  <si>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</si>
  <si>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</si>
  <si>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</si>
  <si>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</si>
  <si>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</si>
  <si>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</si>
  <si>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</si>
  <si>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</si>
  <si>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</si>
  <si>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</si>
  <si>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</si>
  <si>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</si>
  <si>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</si>
  <si>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</si>
  <si>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</si>
  <si>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</si>
  <si>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</si>
  <si>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</si>
  <si>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</si>
  <si>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</si>
  <si>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</si>
  <si>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</si>
  <si>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</si>
  <si>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</si>
  <si>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</si>
  <si>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</si>
  <si>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</si>
  <si>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</si>
  <si>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</si>
  <si>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</si>
  <si>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</si>
  <si>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</si>
  <si>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</si>
  <si>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</si>
  <si>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</si>
  <si>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</si>
  <si>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</si>
  <si>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</si>
  <si>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</si>
  <si>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</si>
  <si>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</si>
  <si>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</si>
  <si>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</si>
  <si>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</si>
  <si>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</si>
  <si>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</si>
  <si>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</si>
  <si>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</si>
  <si>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</si>
  <si>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</si>
  <si>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</si>
  <si>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</si>
  <si>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</si>
  <si>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</si>
  <si>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</si>
  <si>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</si>
  <si>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</si>
  <si>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</si>
  <si>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</si>
  <si>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</si>
  <si>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</si>
  <si>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</si>
  <si>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</si>
  <si>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</si>
  <si>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</si>
  <si>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</si>
  <si>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</si>
  <si>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</si>
  <si>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</si>
  <si>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</si>
  <si>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</si>
  <si>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</si>
  <si>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</si>
  <si>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</si>
  <si>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</si>
  <si>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</si>
  <si>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</si>
  <si>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</si>
  <si>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</si>
  <si>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</si>
  <si>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</si>
  <si>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</si>
  <si>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</si>
  <si>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</si>
  <si>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</si>
  <si>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</si>
  <si>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</si>
  <si>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</si>
  <si>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</si>
  <si>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</si>
  <si>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</si>
  <si>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Heat Out 1</t>
  </si>
  <si>
    <t>Heat Out 2</t>
  </si>
  <si>
    <t>Wort Pump Out</t>
  </si>
  <si>
    <t>Water Pump Out</t>
  </si>
  <si>
    <t>Aeration Out</t>
  </si>
  <si>
    <t>Alarm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</si>
  <si>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</si>
  <si>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</si>
  <si>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</si>
  <si>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</si>
  <si>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</si>
  <si>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</si>
  <si>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</si>
  <si>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Temp 1 CS2</t>
  </si>
  <si>
    <t>Temp 1 CS1 (HLT)</t>
  </si>
  <si>
    <t>Temp 1 SDI (MLT)</t>
  </si>
  <si>
    <t>Temp 1 CS (BLK)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</si>
  <si>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</si>
  <si>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</si>
  <si>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</si>
  <si>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</si>
  <si>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</si>
  <si>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</si>
  <si>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</si>
  <si>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</si>
  <si>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</si>
  <si>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</si>
  <si>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</si>
  <si>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</si>
  <si>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</si>
  <si>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</si>
  <si>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</si>
  <si>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</si>
  <si>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</si>
  <si>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</si>
  <si>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</si>
  <si>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</si>
  <si>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</si>
  <si>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</si>
  <si>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</si>
  <si>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</si>
  <si>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</si>
  <si>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</si>
  <si>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</si>
  <si>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MCP2017-2 INTA</t>
  </si>
  <si>
    <t>MCP2017-3 INTA (mirrored to INTB)</t>
  </si>
  <si>
    <t>00</t>
  </si>
  <si>
    <t>pH Probe</t>
  </si>
  <si>
    <t>Dissolved O2 Probe</t>
  </si>
  <si>
    <t>RPi TXD</t>
  </si>
  <si>
    <t>RPi RXD</t>
  </si>
  <si>
    <t>HLT Volume</t>
  </si>
  <si>
    <t>MLT Volume</t>
  </si>
  <si>
    <t>BLK Volume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</si>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</sst>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1" sqref="F11"/>
    </sheetView>
  </sheetViews>
  <sheetFormatPr defaultRowHeight="15" x14ac:dyDescent="0.25"/>
  <cols>
    <col min="2" max="2" width="13.75" bestFit="1" customWidth="1"/>
    <col min="5" max="5" width="12.6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"&amp;A3&amp;" Positive"</f>
        <v>Valve 1 Positive</v>
      </c>
      <c r="D3">
        <v>1</v>
      </c>
    </row>
    <row r="4" spans="1:5" x14ac:dyDescent="0.25">
      <c r="A4">
        <f>A3+1</f>
        <v>2</v>
      </c>
      <c r="B4" t="str">
        <f t="shared" ref="B4:B12" si="0">"Valve "&amp;A4&amp;" Positive"</f>
        <v>Valve 2 Positive</v>
      </c>
      <c r="D4">
        <f>D3+1</f>
        <v>2</v>
      </c>
    </row>
    <row r="5" spans="1:5" x14ac:dyDescent="0.25">
      <c r="A5">
        <f t="shared" ref="A5:A18" si="1">A4+1</f>
        <v>3</v>
      </c>
      <c r="B5" t="str">
        <f t="shared" si="0"/>
        <v>Valve 3 Positive</v>
      </c>
      <c r="D5">
        <f t="shared" ref="D5:D10" si="2">D4+1</f>
        <v>3</v>
      </c>
    </row>
    <row r="6" spans="1:5" x14ac:dyDescent="0.25">
      <c r="A6">
        <f t="shared" si="1"/>
        <v>4</v>
      </c>
      <c r="B6" t="str">
        <f t="shared" si="0"/>
        <v>Valve 4 Positive</v>
      </c>
      <c r="D6">
        <f t="shared" si="2"/>
        <v>4</v>
      </c>
    </row>
    <row r="7" spans="1:5" x14ac:dyDescent="0.25">
      <c r="A7">
        <f t="shared" si="1"/>
        <v>5</v>
      </c>
      <c r="B7" t="str">
        <f t="shared" si="0"/>
        <v>Valve 5 Positive</v>
      </c>
      <c r="D7">
        <f t="shared" si="2"/>
        <v>5</v>
      </c>
    </row>
    <row r="8" spans="1:5" x14ac:dyDescent="0.25">
      <c r="A8">
        <f t="shared" si="1"/>
        <v>6</v>
      </c>
      <c r="B8" t="str">
        <f t="shared" si="0"/>
        <v>Valve 6 Positive</v>
      </c>
      <c r="D8">
        <f t="shared" si="2"/>
        <v>6</v>
      </c>
    </row>
    <row r="9" spans="1:5" x14ac:dyDescent="0.25">
      <c r="A9">
        <f t="shared" si="1"/>
        <v>7</v>
      </c>
      <c r="B9" t="str">
        <f t="shared" si="0"/>
        <v>Valve 7 Positive</v>
      </c>
      <c r="D9">
        <f t="shared" si="2"/>
        <v>7</v>
      </c>
    </row>
    <row r="10" spans="1:5" x14ac:dyDescent="0.25">
      <c r="A10">
        <f t="shared" si="1"/>
        <v>8</v>
      </c>
      <c r="B10" t="str">
        <f t="shared" si="0"/>
        <v>Valve 8 Positive</v>
      </c>
      <c r="D10">
        <f t="shared" si="2"/>
        <v>8</v>
      </c>
    </row>
    <row r="11" spans="1:5" x14ac:dyDescent="0.25">
      <c r="A11">
        <f t="shared" si="1"/>
        <v>9</v>
      </c>
      <c r="B11" t="str">
        <f t="shared" si="0"/>
        <v>Valve 9 Positive</v>
      </c>
    </row>
    <row r="12" spans="1:5" x14ac:dyDescent="0.25">
      <c r="A12">
        <f t="shared" si="1"/>
        <v>10</v>
      </c>
      <c r="B12" t="str">
        <f t="shared" si="0"/>
        <v>Valve 10 Positive</v>
      </c>
    </row>
    <row r="13" spans="1:5" x14ac:dyDescent="0.25">
      <c r="A13">
        <f t="shared" si="1"/>
        <v>11</v>
      </c>
      <c r="B13" t="s">
        <v>2</v>
      </c>
    </row>
    <row r="14" spans="1:5" x14ac:dyDescent="0.25">
      <c r="A14">
        <f t="shared" si="1"/>
        <v>12</v>
      </c>
      <c r="B14" t="s">
        <v>3</v>
      </c>
    </row>
    <row r="15" spans="1:5" x14ac:dyDescent="0.25">
      <c r="A15">
        <f t="shared" si="1"/>
        <v>13</v>
      </c>
    </row>
    <row r="16" spans="1:5" x14ac:dyDescent="0.25">
      <c r="A16">
        <f t="shared" si="1"/>
        <v>14</v>
      </c>
    </row>
    <row r="17" spans="1:1" x14ac:dyDescent="0.25">
      <c r="A17">
        <f t="shared" si="1"/>
        <v>15</v>
      </c>
    </row>
    <row r="18" spans="1:1" x14ac:dyDescent="0.25">
      <c r="A18">
        <f t="shared" si="1"/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tabSelected="1" workbookViewId="0">
      <selection activeCell="D13" sqref="D13"/>
    </sheetView>
  </sheetViews>
  <sheetFormatPr defaultRowHeight="15" x14ac:dyDescent="0.25"/>
  <cols>
    <col min="4" max="4" width="13.75" bestFit="1" customWidth="1"/>
    <col min="9" max="9" width="29" bestFit="1" customWidth="1"/>
    <col min="14" max="14" width="16" bestFit="1" customWidth="1"/>
    <col min="18" max="18" width="17.125" bestFit="1" customWidth="1"/>
    <col min="23" max="23" width="14.375" bestFit="1" customWidth="1"/>
    <col min="27" max="27" width="13.25" bestFit="1" customWidth="1"/>
    <col min="32" max="32" width="9.625" bestFit="1" customWidth="1"/>
    <col min="36" max="36" width="9.625" bestFit="1" customWidth="1"/>
    <col min="41" max="41" width="11.375" bestFit="1" customWidth="1"/>
  </cols>
  <sheetData>
    <row r="1" spans="1:45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69</v>
      </c>
      <c r="M1" s="2"/>
      <c r="N1" s="2"/>
      <c r="O1" s="2"/>
      <c r="P1" s="2"/>
      <c r="Q1" s="2"/>
      <c r="R1" s="2"/>
      <c r="U1" s="2" t="s">
        <v>87</v>
      </c>
      <c r="V1" s="2"/>
      <c r="W1" s="2"/>
      <c r="X1" s="2"/>
      <c r="Y1" s="2"/>
      <c r="Z1" s="2"/>
      <c r="AA1" s="2"/>
      <c r="AD1" s="2" t="s">
        <v>115</v>
      </c>
      <c r="AE1" s="2"/>
      <c r="AF1" s="2"/>
      <c r="AG1" s="2"/>
      <c r="AH1" s="2"/>
      <c r="AI1" s="2"/>
      <c r="AJ1" s="2"/>
      <c r="AM1" s="2"/>
      <c r="AN1" s="2"/>
      <c r="AO1" s="2"/>
      <c r="AP1" s="2"/>
      <c r="AQ1" s="2"/>
      <c r="AR1" s="2"/>
      <c r="AS1" s="2"/>
    </row>
    <row r="2" spans="1:45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L2" t="s">
        <v>7</v>
      </c>
      <c r="M2" t="s">
        <v>8</v>
      </c>
      <c r="N2" t="s">
        <v>9</v>
      </c>
      <c r="P2" t="s">
        <v>7</v>
      </c>
      <c r="Q2" t="s">
        <v>8</v>
      </c>
      <c r="R2" t="s">
        <v>9</v>
      </c>
      <c r="U2" t="s">
        <v>7</v>
      </c>
      <c r="V2" t="s">
        <v>8</v>
      </c>
      <c r="W2" t="s">
        <v>9</v>
      </c>
      <c r="Y2" t="s">
        <v>7</v>
      </c>
      <c r="Z2" t="s">
        <v>8</v>
      </c>
      <c r="AA2" t="s">
        <v>9</v>
      </c>
      <c r="AD2" t="s">
        <v>7</v>
      </c>
      <c r="AE2" t="s">
        <v>8</v>
      </c>
      <c r="AF2" t="s">
        <v>9</v>
      </c>
      <c r="AH2" t="s">
        <v>7</v>
      </c>
      <c r="AI2" t="s">
        <v>8</v>
      </c>
      <c r="AJ2" t="s">
        <v>9</v>
      </c>
    </row>
    <row r="3" spans="1:45" x14ac:dyDescent="0.25">
      <c r="A3">
        <v>1</v>
      </c>
      <c r="B3" t="s">
        <v>10</v>
      </c>
      <c r="C3" t="s">
        <v>10</v>
      </c>
      <c r="D3" t="s">
        <v>10</v>
      </c>
      <c r="F3">
        <v>2</v>
      </c>
      <c r="G3" t="s">
        <v>28</v>
      </c>
      <c r="H3" t="s">
        <v>28</v>
      </c>
      <c r="I3" t="s">
        <v>28</v>
      </c>
      <c r="L3">
        <v>1</v>
      </c>
      <c r="M3" t="str">
        <f>"GPB"&amp;L3-1</f>
        <v>GPB0</v>
      </c>
      <c r="N3" t="str">
        <f>"Valve "&amp;L3&amp;" Positive Out"</f>
        <v>Valve 1 Positive Out</v>
      </c>
      <c r="P3">
        <f>P4+1</f>
        <v>28</v>
      </c>
      <c r="Q3" t="s">
        <v>70</v>
      </c>
      <c r="R3" t="s">
        <v>105</v>
      </c>
      <c r="U3">
        <v>1</v>
      </c>
      <c r="V3" t="str">
        <f>"GPB"&amp;U3-1</f>
        <v>GPB0</v>
      </c>
      <c r="W3" t="s">
        <v>108</v>
      </c>
      <c r="Y3">
        <f>Y4+1</f>
        <v>28</v>
      </c>
      <c r="Z3" t="s">
        <v>70</v>
      </c>
      <c r="AA3" t="s">
        <v>108</v>
      </c>
      <c r="AD3">
        <v>1</v>
      </c>
      <c r="AE3" t="str">
        <f>"GPB"&amp;AD3-1</f>
        <v>GPB0</v>
      </c>
      <c r="AF3" t="s">
        <v>116</v>
      </c>
      <c r="AH3">
        <f>AH4+1</f>
        <v>28</v>
      </c>
      <c r="AI3" t="s">
        <v>70</v>
      </c>
      <c r="AJ3" t="s">
        <v>124</v>
      </c>
    </row>
    <row r="4" spans="1:45" x14ac:dyDescent="0.25">
      <c r="A4">
        <f>A3+2</f>
        <v>3</v>
      </c>
      <c r="B4" t="s">
        <v>12</v>
      </c>
      <c r="C4" t="s">
        <v>42</v>
      </c>
      <c r="D4" t="s">
        <v>12</v>
      </c>
      <c r="F4">
        <f>F3+2</f>
        <v>4</v>
      </c>
      <c r="G4" t="s">
        <v>28</v>
      </c>
      <c r="H4" t="s">
        <v>28</v>
      </c>
      <c r="I4" t="s">
        <v>28</v>
      </c>
      <c r="L4">
        <f>L3+1</f>
        <v>2</v>
      </c>
      <c r="M4" t="str">
        <f t="shared" ref="M4:M10" si="0">"GPB"&amp;L4-1</f>
        <v>GPB1</v>
      </c>
      <c r="N4" t="str">
        <f t="shared" ref="N4:N10" si="1">"Valve "&amp;L4&amp;" Positive Out"</f>
        <v>Valve 2 Positive Out</v>
      </c>
      <c r="P4">
        <f t="shared" ref="P4:P15" si="2">P5+1</f>
        <v>27</v>
      </c>
      <c r="Q4" t="s">
        <v>71</v>
      </c>
      <c r="R4" t="s">
        <v>106</v>
      </c>
      <c r="U4">
        <f>U3+1</f>
        <v>2</v>
      </c>
      <c r="V4" t="str">
        <f t="shared" ref="V4:V10" si="3">"GPB"&amp;U4-1</f>
        <v>GPB1</v>
      </c>
      <c r="W4" t="s">
        <v>112</v>
      </c>
      <c r="Y4">
        <f t="shared" ref="Y4:Y15" si="4">Y5+1</f>
        <v>27</v>
      </c>
      <c r="Z4" t="s">
        <v>71</v>
      </c>
      <c r="AA4" t="s">
        <v>114</v>
      </c>
      <c r="AD4">
        <f>AD3+1</f>
        <v>2</v>
      </c>
      <c r="AE4" t="str">
        <f t="shared" ref="AE4:AE10" si="5">"GPB"&amp;AD4-1</f>
        <v>GPB1</v>
      </c>
      <c r="AF4" t="s">
        <v>118</v>
      </c>
      <c r="AH4">
        <f t="shared" ref="AH4:AH15" si="6">AH5+1</f>
        <v>27</v>
      </c>
      <c r="AI4" t="s">
        <v>71</v>
      </c>
      <c r="AJ4" t="s">
        <v>125</v>
      </c>
    </row>
    <row r="5" spans="1:45" x14ac:dyDescent="0.25">
      <c r="A5">
        <f t="shared" ref="A5:A22" si="7">A4+2</f>
        <v>5</v>
      </c>
      <c r="B5" t="s">
        <v>13</v>
      </c>
      <c r="C5" t="s">
        <v>43</v>
      </c>
      <c r="D5" t="s">
        <v>13</v>
      </c>
      <c r="F5">
        <f t="shared" ref="F5:F22" si="8">F4+2</f>
        <v>6</v>
      </c>
      <c r="G5" t="s">
        <v>15</v>
      </c>
      <c r="H5" t="s">
        <v>15</v>
      </c>
      <c r="I5" t="s">
        <v>15</v>
      </c>
      <c r="L5">
        <f t="shared" ref="L5:L16" si="9">L4+1</f>
        <v>3</v>
      </c>
      <c r="M5" t="str">
        <f t="shared" si="0"/>
        <v>GPB2</v>
      </c>
      <c r="N5" t="str">
        <f t="shared" si="1"/>
        <v>Valve 3 Positive Out</v>
      </c>
      <c r="P5">
        <f t="shared" si="2"/>
        <v>26</v>
      </c>
      <c r="Q5" t="s">
        <v>72</v>
      </c>
      <c r="R5" t="s">
        <v>104</v>
      </c>
      <c r="U5">
        <f t="shared" ref="U5:U16" si="10">U4+1</f>
        <v>3</v>
      </c>
      <c r="V5" t="str">
        <f t="shared" si="3"/>
        <v>GPB2</v>
      </c>
      <c r="W5" t="s">
        <v>109</v>
      </c>
      <c r="Y5">
        <f t="shared" si="4"/>
        <v>26</v>
      </c>
      <c r="Z5" t="s">
        <v>72</v>
      </c>
      <c r="AA5" t="s">
        <v>109</v>
      </c>
      <c r="AD5">
        <f t="shared" ref="AD5:AD16" si="11">AD4+1</f>
        <v>3</v>
      </c>
      <c r="AE5" t="str">
        <f t="shared" si="5"/>
        <v>GPB2</v>
      </c>
      <c r="AF5" t="s">
        <v>119</v>
      </c>
      <c r="AH5">
        <f t="shared" si="6"/>
        <v>26</v>
      </c>
      <c r="AI5" t="s">
        <v>72</v>
      </c>
      <c r="AJ5" t="s">
        <v>126</v>
      </c>
    </row>
    <row r="6" spans="1:45" x14ac:dyDescent="0.25">
      <c r="A6">
        <f t="shared" si="7"/>
        <v>7</v>
      </c>
      <c r="B6" t="s">
        <v>14</v>
      </c>
      <c r="C6" t="s">
        <v>44</v>
      </c>
      <c r="D6" t="s">
        <v>94</v>
      </c>
      <c r="F6">
        <f t="shared" si="8"/>
        <v>8</v>
      </c>
      <c r="G6" t="s">
        <v>29</v>
      </c>
      <c r="H6" t="s">
        <v>57</v>
      </c>
      <c r="I6" t="s">
        <v>98</v>
      </c>
      <c r="L6">
        <f t="shared" si="9"/>
        <v>4</v>
      </c>
      <c r="M6" t="str">
        <f t="shared" si="0"/>
        <v>GPB3</v>
      </c>
      <c r="N6" t="str">
        <f t="shared" si="1"/>
        <v>Valve 4 Positive Out</v>
      </c>
      <c r="P6">
        <f t="shared" si="2"/>
        <v>25</v>
      </c>
      <c r="Q6" t="s">
        <v>73</v>
      </c>
      <c r="R6" s="3" t="s">
        <v>107</v>
      </c>
      <c r="U6">
        <f t="shared" si="10"/>
        <v>4</v>
      </c>
      <c r="V6" t="str">
        <f t="shared" si="3"/>
        <v>GPB3</v>
      </c>
      <c r="W6" t="s">
        <v>113</v>
      </c>
      <c r="Y6">
        <f t="shared" si="4"/>
        <v>25</v>
      </c>
      <c r="Z6" t="s">
        <v>73</v>
      </c>
      <c r="AA6" t="s">
        <v>110</v>
      </c>
      <c r="AD6">
        <f t="shared" si="11"/>
        <v>4</v>
      </c>
      <c r="AE6" t="str">
        <f t="shared" si="5"/>
        <v>GPB3</v>
      </c>
      <c r="AF6" t="s">
        <v>117</v>
      </c>
      <c r="AH6">
        <f t="shared" si="6"/>
        <v>25</v>
      </c>
      <c r="AI6" t="s">
        <v>73</v>
      </c>
      <c r="AJ6" t="s">
        <v>127</v>
      </c>
    </row>
    <row r="7" spans="1:45" x14ac:dyDescent="0.25">
      <c r="A7">
        <f t="shared" si="7"/>
        <v>9</v>
      </c>
      <c r="B7" t="s">
        <v>15</v>
      </c>
      <c r="C7" t="s">
        <v>15</v>
      </c>
      <c r="D7" t="s">
        <v>15</v>
      </c>
      <c r="F7">
        <f t="shared" si="8"/>
        <v>10</v>
      </c>
      <c r="G7" t="s">
        <v>30</v>
      </c>
      <c r="H7" t="s">
        <v>58</v>
      </c>
      <c r="I7" t="s">
        <v>99</v>
      </c>
      <c r="L7">
        <f t="shared" si="9"/>
        <v>5</v>
      </c>
      <c r="M7" t="str">
        <f t="shared" si="0"/>
        <v>GPB4</v>
      </c>
      <c r="N7" t="str">
        <f t="shared" si="1"/>
        <v>Valve 5 Positive Out</v>
      </c>
      <c r="P7">
        <f t="shared" si="2"/>
        <v>24</v>
      </c>
      <c r="Q7" t="s">
        <v>74</v>
      </c>
      <c r="U7">
        <f t="shared" si="10"/>
        <v>5</v>
      </c>
      <c r="V7" t="str">
        <f t="shared" si="3"/>
        <v>GPB4</v>
      </c>
      <c r="W7" t="s">
        <v>111</v>
      </c>
      <c r="Y7">
        <f t="shared" si="4"/>
        <v>24</v>
      </c>
      <c r="Z7" t="s">
        <v>74</v>
      </c>
      <c r="AA7" t="s">
        <v>132</v>
      </c>
      <c r="AD7">
        <f t="shared" si="11"/>
        <v>5</v>
      </c>
      <c r="AE7" t="str">
        <f t="shared" si="5"/>
        <v>GPB4</v>
      </c>
      <c r="AF7" t="s">
        <v>120</v>
      </c>
      <c r="AH7">
        <f t="shared" si="6"/>
        <v>24</v>
      </c>
      <c r="AI7" t="s">
        <v>74</v>
      </c>
      <c r="AJ7" t="s">
        <v>128</v>
      </c>
    </row>
    <row r="8" spans="1:45" x14ac:dyDescent="0.25">
      <c r="A8">
        <f t="shared" si="7"/>
        <v>11</v>
      </c>
      <c r="B8" t="s">
        <v>16</v>
      </c>
      <c r="C8" t="s">
        <v>45</v>
      </c>
      <c r="D8" t="s">
        <v>95</v>
      </c>
      <c r="F8">
        <f t="shared" si="8"/>
        <v>12</v>
      </c>
      <c r="G8" t="s">
        <v>31</v>
      </c>
      <c r="H8" t="s">
        <v>59</v>
      </c>
      <c r="I8" t="s">
        <v>100</v>
      </c>
      <c r="L8">
        <f t="shared" si="9"/>
        <v>6</v>
      </c>
      <c r="M8" t="str">
        <f t="shared" si="0"/>
        <v>GPB5</v>
      </c>
      <c r="N8" t="str">
        <f t="shared" si="1"/>
        <v>Valve 6 Positive Out</v>
      </c>
      <c r="P8">
        <f t="shared" si="2"/>
        <v>23</v>
      </c>
      <c r="Q8" t="s">
        <v>75</v>
      </c>
      <c r="U8">
        <f t="shared" si="10"/>
        <v>6</v>
      </c>
      <c r="V8" t="str">
        <f t="shared" si="3"/>
        <v>GPB5</v>
      </c>
      <c r="Y8">
        <f t="shared" si="4"/>
        <v>23</v>
      </c>
      <c r="Z8" t="s">
        <v>75</v>
      </c>
      <c r="AA8" t="s">
        <v>133</v>
      </c>
      <c r="AD8">
        <f t="shared" si="11"/>
        <v>6</v>
      </c>
      <c r="AE8" t="str">
        <f t="shared" si="5"/>
        <v>GPB5</v>
      </c>
      <c r="AF8" t="s">
        <v>121</v>
      </c>
      <c r="AH8">
        <f t="shared" si="6"/>
        <v>23</v>
      </c>
      <c r="AI8" t="s">
        <v>75</v>
      </c>
      <c r="AJ8" t="s">
        <v>129</v>
      </c>
    </row>
    <row r="9" spans="1:45" x14ac:dyDescent="0.25">
      <c r="A9">
        <f t="shared" si="7"/>
        <v>13</v>
      </c>
      <c r="B9" t="s">
        <v>17</v>
      </c>
      <c r="C9" t="s">
        <v>46</v>
      </c>
      <c r="D9" t="s">
        <v>88</v>
      </c>
      <c r="F9">
        <f t="shared" si="8"/>
        <v>14</v>
      </c>
      <c r="G9" t="s">
        <v>15</v>
      </c>
      <c r="H9" t="s">
        <v>15</v>
      </c>
      <c r="I9" t="s">
        <v>15</v>
      </c>
      <c r="L9">
        <f t="shared" si="9"/>
        <v>7</v>
      </c>
      <c r="M9" t="str">
        <f t="shared" si="0"/>
        <v>GPB6</v>
      </c>
      <c r="N9" t="str">
        <f t="shared" si="1"/>
        <v>Valve 7 Positive Out</v>
      </c>
      <c r="P9">
        <f t="shared" si="2"/>
        <v>22</v>
      </c>
      <c r="Q9" t="s">
        <v>76</v>
      </c>
      <c r="U9">
        <f t="shared" si="10"/>
        <v>7</v>
      </c>
      <c r="V9" t="str">
        <f t="shared" si="3"/>
        <v>GPB6</v>
      </c>
      <c r="Y9">
        <f t="shared" si="4"/>
        <v>22</v>
      </c>
      <c r="Z9" t="s">
        <v>76</v>
      </c>
      <c r="AA9" t="s">
        <v>134</v>
      </c>
      <c r="AD9">
        <f t="shared" si="11"/>
        <v>7</v>
      </c>
      <c r="AE9" t="str">
        <f t="shared" si="5"/>
        <v>GPB6</v>
      </c>
      <c r="AF9" t="s">
        <v>122</v>
      </c>
      <c r="AH9">
        <f t="shared" si="6"/>
        <v>22</v>
      </c>
      <c r="AI9" t="s">
        <v>76</v>
      </c>
      <c r="AJ9" t="s">
        <v>130</v>
      </c>
    </row>
    <row r="10" spans="1:45" x14ac:dyDescent="0.25">
      <c r="A10">
        <f t="shared" si="7"/>
        <v>15</v>
      </c>
      <c r="B10" t="s">
        <v>18</v>
      </c>
      <c r="C10" t="s">
        <v>47</v>
      </c>
      <c r="D10" t="s">
        <v>89</v>
      </c>
      <c r="F10">
        <f t="shared" si="8"/>
        <v>16</v>
      </c>
      <c r="G10" t="s">
        <v>32</v>
      </c>
      <c r="H10" t="s">
        <v>60</v>
      </c>
      <c r="I10" t="s">
        <v>101</v>
      </c>
      <c r="L10">
        <f t="shared" si="9"/>
        <v>8</v>
      </c>
      <c r="M10" t="str">
        <f t="shared" si="0"/>
        <v>GPB7</v>
      </c>
      <c r="N10" t="str">
        <f t="shared" si="1"/>
        <v>Valve 8 Positive Out</v>
      </c>
      <c r="P10">
        <f t="shared" si="2"/>
        <v>21</v>
      </c>
      <c r="Q10" t="s">
        <v>77</v>
      </c>
      <c r="U10">
        <f t="shared" si="10"/>
        <v>8</v>
      </c>
      <c r="V10" t="str">
        <f t="shared" si="3"/>
        <v>GPB7</v>
      </c>
      <c r="Y10">
        <f t="shared" si="4"/>
        <v>21</v>
      </c>
      <c r="Z10" t="s">
        <v>77</v>
      </c>
      <c r="AA10" t="s">
        <v>135</v>
      </c>
      <c r="AD10">
        <f t="shared" si="11"/>
        <v>8</v>
      </c>
      <c r="AE10" t="str">
        <f t="shared" si="5"/>
        <v>GPB7</v>
      </c>
      <c r="AF10" t="s">
        <v>123</v>
      </c>
      <c r="AH10">
        <f t="shared" si="6"/>
        <v>21</v>
      </c>
      <c r="AI10" t="s">
        <v>77</v>
      </c>
      <c r="AJ10" t="s">
        <v>131</v>
      </c>
    </row>
    <row r="11" spans="1:45" x14ac:dyDescent="0.25">
      <c r="A11">
        <f t="shared" si="7"/>
        <v>17</v>
      </c>
      <c r="B11" t="s">
        <v>10</v>
      </c>
      <c r="C11" t="s">
        <v>10</v>
      </c>
      <c r="D11" t="s">
        <v>10</v>
      </c>
      <c r="F11">
        <f t="shared" si="8"/>
        <v>18</v>
      </c>
      <c r="G11" t="s">
        <v>33</v>
      </c>
      <c r="H11" t="s">
        <v>61</v>
      </c>
      <c r="I11" t="s">
        <v>102</v>
      </c>
      <c r="L11">
        <f t="shared" si="9"/>
        <v>9</v>
      </c>
      <c r="M11" t="s">
        <v>78</v>
      </c>
      <c r="N11" t="s">
        <v>10</v>
      </c>
      <c r="P11">
        <f t="shared" si="2"/>
        <v>20</v>
      </c>
      <c r="Q11" t="s">
        <v>81</v>
      </c>
      <c r="U11">
        <f t="shared" si="10"/>
        <v>9</v>
      </c>
      <c r="V11" t="s">
        <v>78</v>
      </c>
      <c r="W11" t="s">
        <v>10</v>
      </c>
      <c r="Y11">
        <f t="shared" si="4"/>
        <v>20</v>
      </c>
      <c r="Z11" t="s">
        <v>81</v>
      </c>
      <c r="AA11" t="s">
        <v>147</v>
      </c>
      <c r="AD11">
        <f t="shared" si="11"/>
        <v>9</v>
      </c>
      <c r="AE11" t="s">
        <v>78</v>
      </c>
      <c r="AF11" t="s">
        <v>10</v>
      </c>
      <c r="AH11">
        <f t="shared" si="6"/>
        <v>20</v>
      </c>
      <c r="AI11" t="s">
        <v>81</v>
      </c>
      <c r="AJ11" t="s">
        <v>148</v>
      </c>
    </row>
    <row r="12" spans="1:45" x14ac:dyDescent="0.25">
      <c r="A12">
        <f t="shared" si="7"/>
        <v>19</v>
      </c>
      <c r="B12" t="s">
        <v>19</v>
      </c>
      <c r="C12" t="s">
        <v>48</v>
      </c>
      <c r="D12" t="s">
        <v>90</v>
      </c>
      <c r="F12">
        <f t="shared" si="8"/>
        <v>20</v>
      </c>
      <c r="G12" t="s">
        <v>15</v>
      </c>
      <c r="H12" t="s">
        <v>15</v>
      </c>
      <c r="I12" t="s">
        <v>15</v>
      </c>
      <c r="L12">
        <f t="shared" si="9"/>
        <v>10</v>
      </c>
      <c r="M12" t="s">
        <v>79</v>
      </c>
      <c r="N12" t="s">
        <v>15</v>
      </c>
      <c r="P12">
        <f t="shared" si="2"/>
        <v>19</v>
      </c>
      <c r="Q12" t="s">
        <v>82</v>
      </c>
      <c r="U12">
        <f t="shared" si="10"/>
        <v>10</v>
      </c>
      <c r="V12" t="s">
        <v>79</v>
      </c>
      <c r="W12" t="s">
        <v>15</v>
      </c>
      <c r="Y12">
        <f t="shared" si="4"/>
        <v>19</v>
      </c>
      <c r="Z12" t="s">
        <v>82</v>
      </c>
      <c r="AD12">
        <f t="shared" si="11"/>
        <v>10</v>
      </c>
      <c r="AE12" t="s">
        <v>79</v>
      </c>
      <c r="AF12" t="s">
        <v>15</v>
      </c>
      <c r="AH12">
        <f t="shared" si="6"/>
        <v>19</v>
      </c>
      <c r="AI12" t="s">
        <v>82</v>
      </c>
    </row>
    <row r="13" spans="1:45" x14ac:dyDescent="0.25">
      <c r="A13">
        <f t="shared" si="7"/>
        <v>21</v>
      </c>
      <c r="B13" t="s">
        <v>20</v>
      </c>
      <c r="C13" t="s">
        <v>49</v>
      </c>
      <c r="D13" t="s">
        <v>91</v>
      </c>
      <c r="F13">
        <f t="shared" si="8"/>
        <v>22</v>
      </c>
      <c r="G13" t="s">
        <v>34</v>
      </c>
      <c r="H13" t="s">
        <v>62</v>
      </c>
      <c r="I13" t="s">
        <v>103</v>
      </c>
      <c r="L13">
        <f t="shared" si="9"/>
        <v>11</v>
      </c>
      <c r="M13" t="s">
        <v>80</v>
      </c>
      <c r="P13">
        <f t="shared" si="2"/>
        <v>18</v>
      </c>
      <c r="Q13" t="s">
        <v>83</v>
      </c>
      <c r="R13" t="s">
        <v>10</v>
      </c>
      <c r="U13">
        <f t="shared" si="10"/>
        <v>11</v>
      </c>
      <c r="V13" t="s">
        <v>80</v>
      </c>
      <c r="Y13">
        <f t="shared" si="4"/>
        <v>18</v>
      </c>
      <c r="Z13" t="s">
        <v>83</v>
      </c>
      <c r="AA13" t="s">
        <v>10</v>
      </c>
      <c r="AD13">
        <f t="shared" si="11"/>
        <v>11</v>
      </c>
      <c r="AE13" t="s">
        <v>80</v>
      </c>
      <c r="AH13">
        <f t="shared" si="6"/>
        <v>18</v>
      </c>
      <c r="AI13" t="s">
        <v>83</v>
      </c>
      <c r="AJ13" t="s">
        <v>10</v>
      </c>
    </row>
    <row r="14" spans="1:45" x14ac:dyDescent="0.25">
      <c r="A14">
        <f t="shared" si="7"/>
        <v>23</v>
      </c>
      <c r="B14" t="s">
        <v>21</v>
      </c>
      <c r="C14" t="s">
        <v>50</v>
      </c>
      <c r="D14" t="s">
        <v>96</v>
      </c>
      <c r="F14">
        <f t="shared" si="8"/>
        <v>24</v>
      </c>
      <c r="G14" t="s">
        <v>35</v>
      </c>
      <c r="H14" t="s">
        <v>63</v>
      </c>
      <c r="I14" t="s">
        <v>136</v>
      </c>
      <c r="L14">
        <f t="shared" si="9"/>
        <v>12</v>
      </c>
      <c r="M14" t="s">
        <v>13</v>
      </c>
      <c r="N14" t="s">
        <v>13</v>
      </c>
      <c r="P14">
        <f t="shared" si="2"/>
        <v>17</v>
      </c>
      <c r="Q14" t="s">
        <v>84</v>
      </c>
      <c r="R14" t="s">
        <v>15</v>
      </c>
      <c r="U14">
        <f t="shared" si="10"/>
        <v>12</v>
      </c>
      <c r="V14" t="s">
        <v>13</v>
      </c>
      <c r="W14" t="s">
        <v>13</v>
      </c>
      <c r="Y14">
        <f t="shared" si="4"/>
        <v>17</v>
      </c>
      <c r="Z14" t="s">
        <v>84</v>
      </c>
      <c r="AA14" t="s">
        <v>15</v>
      </c>
      <c r="AD14">
        <f t="shared" si="11"/>
        <v>12</v>
      </c>
      <c r="AE14" t="s">
        <v>13</v>
      </c>
      <c r="AF14" t="s">
        <v>13</v>
      </c>
      <c r="AH14">
        <f t="shared" si="6"/>
        <v>17</v>
      </c>
      <c r="AI14" t="s">
        <v>84</v>
      </c>
      <c r="AJ14" t="s">
        <v>15</v>
      </c>
    </row>
    <row r="15" spans="1:45" x14ac:dyDescent="0.25">
      <c r="A15">
        <f t="shared" si="7"/>
        <v>25</v>
      </c>
      <c r="B15" t="s">
        <v>15</v>
      </c>
      <c r="C15" t="s">
        <v>15</v>
      </c>
      <c r="D15" t="s">
        <v>15</v>
      </c>
      <c r="F15">
        <f t="shared" si="8"/>
        <v>26</v>
      </c>
      <c r="G15" t="s">
        <v>36</v>
      </c>
      <c r="H15" t="s">
        <v>64</v>
      </c>
      <c r="I15" t="s">
        <v>137</v>
      </c>
      <c r="L15">
        <f t="shared" si="9"/>
        <v>13</v>
      </c>
      <c r="M15" t="s">
        <v>12</v>
      </c>
      <c r="N15" t="s">
        <v>12</v>
      </c>
      <c r="P15">
        <f t="shared" si="2"/>
        <v>16</v>
      </c>
      <c r="Q15" t="s">
        <v>85</v>
      </c>
      <c r="R15" t="s">
        <v>15</v>
      </c>
      <c r="U15">
        <f t="shared" si="10"/>
        <v>13</v>
      </c>
      <c r="V15" t="s">
        <v>12</v>
      </c>
      <c r="W15" t="s">
        <v>12</v>
      </c>
      <c r="Y15">
        <f t="shared" si="4"/>
        <v>16</v>
      </c>
      <c r="Z15" t="s">
        <v>85</v>
      </c>
      <c r="AA15" t="s">
        <v>15</v>
      </c>
      <c r="AD15">
        <f t="shared" si="11"/>
        <v>13</v>
      </c>
      <c r="AE15" t="s">
        <v>12</v>
      </c>
      <c r="AF15" t="s">
        <v>12</v>
      </c>
      <c r="AH15">
        <f t="shared" si="6"/>
        <v>16</v>
      </c>
      <c r="AI15" t="s">
        <v>85</v>
      </c>
      <c r="AJ15" t="s">
        <v>10</v>
      </c>
    </row>
    <row r="16" spans="1:45" x14ac:dyDescent="0.25">
      <c r="A16">
        <f t="shared" si="7"/>
        <v>27</v>
      </c>
      <c r="B16" t="s">
        <v>22</v>
      </c>
      <c r="C16" t="s">
        <v>51</v>
      </c>
      <c r="F16">
        <f t="shared" si="8"/>
        <v>28</v>
      </c>
      <c r="G16" t="s">
        <v>37</v>
      </c>
      <c r="H16" t="s">
        <v>51</v>
      </c>
      <c r="L16">
        <f t="shared" si="9"/>
        <v>14</v>
      </c>
      <c r="M16" t="s">
        <v>80</v>
      </c>
      <c r="P16">
        <v>15</v>
      </c>
      <c r="Q16" t="s">
        <v>86</v>
      </c>
      <c r="R16" t="s">
        <v>15</v>
      </c>
      <c r="U16">
        <f t="shared" si="10"/>
        <v>14</v>
      </c>
      <c r="V16" t="s">
        <v>80</v>
      </c>
      <c r="Y16">
        <v>15</v>
      </c>
      <c r="Z16" t="s">
        <v>86</v>
      </c>
      <c r="AA16" t="s">
        <v>10</v>
      </c>
      <c r="AD16">
        <f t="shared" si="11"/>
        <v>14</v>
      </c>
      <c r="AE16" t="s">
        <v>80</v>
      </c>
      <c r="AH16">
        <v>15</v>
      </c>
      <c r="AI16" t="s">
        <v>86</v>
      </c>
      <c r="AJ16" t="s">
        <v>15</v>
      </c>
    </row>
    <row r="17" spans="1:9" x14ac:dyDescent="0.25">
      <c r="A17">
        <f t="shared" si="7"/>
        <v>29</v>
      </c>
      <c r="B17" t="s">
        <v>23</v>
      </c>
      <c r="C17" t="s">
        <v>52</v>
      </c>
      <c r="D17" t="s">
        <v>92</v>
      </c>
      <c r="F17">
        <f t="shared" si="8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7"/>
        <v>31</v>
      </c>
      <c r="B18" t="s">
        <v>24</v>
      </c>
      <c r="C18" t="s">
        <v>53</v>
      </c>
      <c r="D18" t="s">
        <v>93</v>
      </c>
      <c r="F18">
        <f t="shared" si="8"/>
        <v>32</v>
      </c>
      <c r="G18" t="s">
        <v>38</v>
      </c>
      <c r="H18" t="s">
        <v>65</v>
      </c>
      <c r="I18" t="s">
        <v>138</v>
      </c>
    </row>
    <row r="19" spans="1:9" x14ac:dyDescent="0.25">
      <c r="A19">
        <f t="shared" si="7"/>
        <v>33</v>
      </c>
      <c r="B19" t="s">
        <v>25</v>
      </c>
      <c r="C19" t="s">
        <v>54</v>
      </c>
      <c r="D19" t="s">
        <v>142</v>
      </c>
      <c r="F19">
        <f t="shared" si="8"/>
        <v>34</v>
      </c>
      <c r="G19" t="s">
        <v>15</v>
      </c>
      <c r="H19" t="s">
        <v>15</v>
      </c>
      <c r="I19" t="s">
        <v>15</v>
      </c>
    </row>
    <row r="20" spans="1:9" x14ac:dyDescent="0.25">
      <c r="A20">
        <f t="shared" si="7"/>
        <v>35</v>
      </c>
      <c r="B20" t="s">
        <v>26</v>
      </c>
      <c r="C20" t="s">
        <v>55</v>
      </c>
      <c r="D20" t="s">
        <v>143</v>
      </c>
      <c r="F20">
        <f t="shared" si="8"/>
        <v>36</v>
      </c>
      <c r="G20" t="s">
        <v>39</v>
      </c>
      <c r="H20" t="s">
        <v>66</v>
      </c>
      <c r="I20" t="s">
        <v>139</v>
      </c>
    </row>
    <row r="21" spans="1:9" x14ac:dyDescent="0.25">
      <c r="A21">
        <f t="shared" si="7"/>
        <v>37</v>
      </c>
      <c r="B21" t="s">
        <v>27</v>
      </c>
      <c r="C21" t="s">
        <v>56</v>
      </c>
      <c r="D21" t="s">
        <v>97</v>
      </c>
      <c r="F21">
        <f t="shared" si="8"/>
        <v>38</v>
      </c>
      <c r="G21" t="s">
        <v>40</v>
      </c>
      <c r="H21" t="s">
        <v>67</v>
      </c>
      <c r="I21" t="s">
        <v>140</v>
      </c>
    </row>
    <row r="22" spans="1:9" x14ac:dyDescent="0.25">
      <c r="A22">
        <f t="shared" si="7"/>
        <v>39</v>
      </c>
      <c r="B22" t="s">
        <v>15</v>
      </c>
      <c r="C22" t="s">
        <v>15</v>
      </c>
      <c r="D22" t="s">
        <v>15</v>
      </c>
      <c r="F22">
        <f t="shared" si="8"/>
        <v>40</v>
      </c>
      <c r="G22" t="s">
        <v>41</v>
      </c>
      <c r="H22" t="s">
        <v>68</v>
      </c>
      <c r="I2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N10" sqref="N10"/>
    </sheetView>
  </sheetViews>
  <sheetFormatPr defaultRowHeight="15" x14ac:dyDescent="0.25"/>
  <cols>
    <col min="1" max="1" width="2.875" bestFit="1" customWidth="1"/>
    <col min="2" max="2" width="11.125" bestFit="1" customWidth="1"/>
    <col min="3" max="3" width="15.625" bestFit="1" customWidth="1"/>
    <col min="4" max="5" width="11.125" bestFit="1" customWidth="1"/>
    <col min="10" max="10" width="9.875" bestFit="1" customWidth="1"/>
    <col min="11" max="11" width="10.375" bestFit="1" customWidth="1"/>
    <col min="12" max="12" width="9.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</row>
    <row r="2" spans="1:17" x14ac:dyDescent="0.25">
      <c r="A2" s="4" t="s">
        <v>144</v>
      </c>
    </row>
    <row r="3" spans="1:17" x14ac:dyDescent="0.25">
      <c r="A3" s="5">
        <f>A2+10</f>
        <v>10</v>
      </c>
    </row>
    <row r="4" spans="1:17" x14ac:dyDescent="0.25">
      <c r="A4" s="5">
        <f t="shared" ref="A4:A9" si="1">A3+10</f>
        <v>20</v>
      </c>
      <c r="B4" t="s">
        <v>69</v>
      </c>
      <c r="C4" t="s">
        <v>87</v>
      </c>
      <c r="D4" t="s">
        <v>115</v>
      </c>
    </row>
    <row r="5" spans="1:17" x14ac:dyDescent="0.25">
      <c r="A5" s="5">
        <f t="shared" si="1"/>
        <v>30</v>
      </c>
    </row>
    <row r="6" spans="1:17" x14ac:dyDescent="0.25">
      <c r="A6" s="5">
        <f t="shared" si="1"/>
        <v>40</v>
      </c>
      <c r="J6" t="s">
        <v>149</v>
      </c>
      <c r="K6" t="s">
        <v>150</v>
      </c>
      <c r="L6" t="s">
        <v>151</v>
      </c>
    </row>
    <row r="7" spans="1:17" x14ac:dyDescent="0.25">
      <c r="A7" s="5">
        <f t="shared" si="1"/>
        <v>50</v>
      </c>
    </row>
    <row r="8" spans="1:17" x14ac:dyDescent="0.25">
      <c r="A8" s="5">
        <f t="shared" si="1"/>
        <v>60</v>
      </c>
      <c r="C8" t="s">
        <v>146</v>
      </c>
      <c r="E8" t="s">
        <v>145</v>
      </c>
    </row>
    <row r="9" spans="1:17" x14ac:dyDescent="0.25">
      <c r="A9" s="5">
        <f t="shared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Relays</vt:lpstr>
      <vt:lpstr>GPIO Pins</vt:lpstr>
      <vt:lpstr>SPI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2016-10-15T20:17:15Z</dcterms:modified>
</cp:coreProperties>
</file>