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17 czerwiec\zadanie5\"/>
    </mc:Choice>
  </mc:AlternateContent>
  <bookViews>
    <workbookView xWindow="0" yWindow="0" windowWidth="20640" windowHeight="11400" activeTab="3"/>
  </bookViews>
  <sheets>
    <sheet name="zad2a" sheetId="2" r:id="rId1"/>
    <sheet name="zad2b" sheetId="3" r:id="rId2"/>
    <sheet name="zad3" sheetId="4" r:id="rId3"/>
    <sheet name="Arkusz6" sheetId="6" r:id="rId4"/>
    <sheet name="Arkusz1" sheetId="1" r:id="rId5"/>
  </sheets>
  <definedNames>
    <definedName name="transport" localSheetId="4">Arkusz1!$A$1:$G$135</definedName>
  </definedNames>
  <calcPr calcId="162913"/>
  <pivotCaches>
    <pivotCache cacheId="3" r:id="rId6"/>
    <pivotCache cacheId="7" r:id="rId7"/>
    <pivotCache cacheId="1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2" i="1"/>
  <c r="N5" i="1"/>
  <c r="G5" i="3"/>
  <c r="G6" i="3"/>
  <c r="G7" i="3"/>
  <c r="G8" i="3"/>
  <c r="G9" i="3"/>
  <c r="G10" i="3"/>
  <c r="G4" i="3"/>
  <c r="O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connections.xml><?xml version="1.0" encoding="utf-8"?>
<connections xmlns="http://schemas.openxmlformats.org/spreadsheetml/2006/main">
  <connection id="1" name="transport" type="6" refreshedVersion="6" background="1" saveData="1">
    <textPr codePage="852" sourceFile="C:\Users\48664\Desktop\infa\2017 czerwiec\MIN-DANE-2017\transport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<sst xmlns="http://schemas.openxmlformats.org/spreadsheetml/2006/main" count="742" uniqueCount="199">
  <si>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</si>
  <si>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</si>
  <si>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</si>
  <si>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</si>
  <si>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</si>
  <si>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</si>
  <si>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</si>
  <si>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</si>
  <si>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</si>
  <si>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</si>
  <si>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</si>
  <si>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</si>
  <si>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</si>
  <si>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</si>
  <si>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</si>
  <si>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</si>
  <si>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</si>
  <si>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</si>
  <si>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</si>
  <si>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</si>
  <si>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</si>
  <si>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</si>
  <si>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</si>
  <si>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</si>
  <si>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</si>
  <si>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</si>
  <si>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</si>
  <si>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</si>
  <si>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</si>
  <si>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</si>
  <si>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</si>
  <si>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</si>
  <si>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</si>
  <si>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</si>
  <si>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</si>
  <si>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</si>
  <si>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</si>
  <si>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</si>
  <si>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</si>
  <si>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</si>
  <si>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</si>
  <si>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</si>
  <si>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</si>
  <si>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</si>
  <si>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</si>
  <si>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</si>
  <si>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</si>
  <si>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</si>
  <si>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</si>
  <si>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</si>
  <si>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</si>
  <si>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</si>
  <si>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</si>
  <si>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</si>
  <si>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</si>
  <si>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</si>
  <si>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</si>
  <si>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</si>
  <si>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</si>
  <si>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</si>
  <si>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</si>
  <si>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</si>
  <si>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</si>
  <si>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</si>
  <si>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</si>
  <si>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</si>
  <si>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</si>
  <si>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</si>
  <si>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</si>
  <si>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</si>
  <si>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</si>
  <si>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</si>
  <si>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</si>
  <si>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</si>
  <si>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</si>
  <si>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</si>
  <si>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</si>
  <si>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</si>
  <si>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</si>
  <si>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</si>
  <si>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</si>
  <si>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</si>
  <si>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</si>
  <si>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</si>
  <si>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</si>
  <si>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</si>
  <si>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</si>
  <si>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</si>
  <si>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</si>
  <si>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</si>
  <si>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</si>
  <si>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</si>
  <si>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</si>
  <si>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</si>
  <si>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</si>
  <si>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</si>
  <si>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</si>
  <si>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</si>
  <si>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</si>
  <si>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</si>
  <si>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</si>
  <si>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</si>
  <si>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</si>
  <si>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</si>
  <si>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</si>
  <si>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</si>
  <si>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</si>
  <si>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</si>
  <si>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</si>
  <si>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</si>
  <si>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</si>
  <si>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</si>
  <si>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</si>
  <si>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</si>
  <si>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</si>
  <si>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</si>
  <si>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</si>
  <si>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</si>
  <si>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</si>
  <si>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</si>
  <si>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</si>
  <si>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</si>
  <si>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</si>
  <si>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</si>
  <si>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</si>
  <si>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</si>
  <si>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</si>
  <si>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</si>
  <si>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</si>
  <si>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</si>
  <si>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</si>
  <si>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</si>
  <si>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</si>
  <si>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</si>
  <si>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</si>
  <si>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</si>
  <si>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</si>
  <si>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</si>
  <si>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</si>
  <si>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</si>
  <si>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</si>
  <si>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</si>
  <si>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</si>
  <si>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</si>
  <si>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</si>
  <si>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</si>
  <si>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</si>
  <si>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</si>
  <si>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</si>
  <si>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</si>
  <si>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</si>
  <si>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</si>
  <si>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</si>
  <si>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</si>
  <si>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</si>
  <si>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</si>
  <si>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</si>
  <si>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</si>
  <si>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</si>
  <si>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</si>
  <si>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</si>
  <si>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</si>
  <si>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</si>
  <si>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</si>
  <si>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</si>
  <si>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</si>
  <si>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</si>
  <si>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</si>
  <si>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</si>
  <si>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</si>
  <si>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</si>
  <si>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</si>
  <si>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</si>
  <si>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</si>
  <si>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</si>
  <si>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</si>
  <si>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</si>
  <si>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</si>
  <si>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ile lat od produkcji (2017)</t>
  </si>
  <si>
    <t xml:space="preserve">amortyzajcja za wiek  </t>
  </si>
  <si>
    <t xml:space="preserve">ile pełnych 100 000km </t>
  </si>
  <si>
    <t>amortyzajcja za uzytkowanie</t>
  </si>
  <si>
    <t xml:space="preserve">aktualna wartosc </t>
  </si>
  <si>
    <t>Marka</t>
  </si>
  <si>
    <t>Iveco</t>
  </si>
  <si>
    <t>Mercedes</t>
  </si>
  <si>
    <t>MAN</t>
  </si>
  <si>
    <t>Volvo</t>
  </si>
  <si>
    <t>Scania</t>
  </si>
  <si>
    <t>Renault</t>
  </si>
  <si>
    <t>DAF</t>
  </si>
  <si>
    <t>Etykiety wierszy</t>
  </si>
  <si>
    <t>(puste)</t>
  </si>
  <si>
    <t>Suma końcowa</t>
  </si>
  <si>
    <t>Liczba z Marka_i_model</t>
  </si>
  <si>
    <t>Średnia z Przebieg</t>
  </si>
  <si>
    <t>Etykiety kolumn</t>
  </si>
  <si>
    <t>ile czasu mineło od remontu do 1 stycznia 2017</t>
  </si>
  <si>
    <t>Suma z ile czasu mineło od remontu do 1 stycznia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</si>
</sst>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3" borderId="0" xfId="0" applyNumberFormat="1" applyFill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 przebieg każdej marki samochodu w firmie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zad2b!$F$14:$F$20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zad2b!$G$14:$G$20</c:f>
              <c:numCache>
                <c:formatCode>General</c:formatCode>
                <c:ptCount val="7"/>
                <c:pt idx="0">
                  <c:v>273240</c:v>
                </c:pt>
                <c:pt idx="1">
                  <c:v>657435</c:v>
                </c:pt>
                <c:pt idx="2">
                  <c:v>289637</c:v>
                </c:pt>
                <c:pt idx="3">
                  <c:v>486546</c:v>
                </c:pt>
                <c:pt idx="4">
                  <c:v>519936</c:v>
                </c:pt>
                <c:pt idx="5">
                  <c:v>557118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7A2-814A-BD1DF53E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22208"/>
        <c:axId val="1614828032"/>
      </c:barChart>
      <c:catAx>
        <c:axId val="161482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4828032"/>
        <c:crosses val="autoZero"/>
        <c:auto val="1"/>
        <c:lblAlgn val="ctr"/>
        <c:lblOffset val="100"/>
        <c:noMultiLvlLbl val="0"/>
      </c:catAx>
      <c:valAx>
        <c:axId val="1614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48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152400</xdr:rowOff>
    </xdr:from>
    <xdr:to>
      <xdr:col>16</xdr:col>
      <xdr:colOff>76200</xdr:colOff>
      <xdr:row>18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407.741867592595" createdVersion="6" refreshedVersion="6" minRefreshableVersion="3" recordCount="135">
  <cacheSource type="worksheet">
    <worksheetSource ref="A1:F1048576" sheet="Arkusz1"/>
  </cacheSource>
  <cacheFields count="6">
    <cacheField name="Marka_i_model" numFmtId="0">
      <sharedItems containsBlank="1"/>
    </cacheField>
    <cacheField name="Marka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  <cacheField name="Rok_produkcji" numFmtId="0">
      <sharedItems containsString="0" containsBlank="1" containsNumber="1" containsInteger="1" minValue="2006" maxValue="2015"/>
    </cacheField>
    <cacheField name="Cena_zakupu" numFmtId="0">
      <sharedItems containsString="0" containsBlank="1" containsNumber="1" containsInteger="1" minValue="37000" maxValue="360000"/>
    </cacheField>
    <cacheField name="Nr_rejestracyjny" numFmtId="0">
      <sharedItems containsBlank="1"/>
    </cacheField>
    <cacheField name="Przebieg" numFmtId="0">
      <sharedItems containsString="0" containsBlank="1" containsNumber="1" containsInteger="1" minValue="91000" maxValue="1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407.747293055552" createdVersion="6" refreshedVersion="6" minRefreshableVersion="3" recordCount="135">
  <cacheSource type="worksheet">
    <worksheetSource ref="A1:C1048576" sheet="Arkusz1"/>
  </cacheSource>
  <cacheFields count="3">
    <cacheField name="Marka_i_model" numFmtId="0">
      <sharedItems containsBlank="1"/>
    </cacheField>
    <cacheField name="Marka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  <cacheField name="Rok_produkcji" numFmtId="0">
      <sharedItems containsString="0" containsBlank="1" containsNumber="1" containsInteger="1" minValue="2006" maxValue="2015" count="11">
        <n v="2006"/>
        <n v="2007"/>
        <n v="2008"/>
        <n v="2009"/>
        <n v="2010"/>
        <n v="2011"/>
        <n v="2012"/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otr Matuszyk" refreshedDate="45407.756851273145" createdVersion="6" refreshedVersion="6" minRefreshableVersion="3" recordCount="135">
  <cacheSource type="worksheet">
    <worksheetSource ref="A1:M1048576" sheet="Arkusz1"/>
  </cacheSource>
  <cacheFields count="13">
    <cacheField name="Marka_i_model" numFmtId="0">
      <sharedItems containsBlank="1" count="39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  <m/>
      </sharedItems>
    </cacheField>
    <cacheField name="Marka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  <cacheField name="Rok_produkcji" numFmtId="0">
      <sharedItems containsString="0" containsBlank="1" containsNumber="1" containsInteger="1" minValue="2006" maxValue="2015"/>
    </cacheField>
    <cacheField name="Cena_zakupu" numFmtId="0">
      <sharedItems containsString="0" containsBlank="1" containsNumber="1" containsInteger="1" minValue="37000" maxValue="360000"/>
    </cacheField>
    <cacheField name="Nr_rejestracyjny" numFmtId="0">
      <sharedItems containsBlank="1" count="135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  <m/>
      </sharedItems>
    </cacheField>
    <cacheField name="Przebieg" numFmtId="0">
      <sharedItems containsString="0" containsBlank="1" containsNumber="1" containsInteger="1" minValue="91000" maxValue="1260000"/>
    </cacheField>
    <cacheField name="Data_ostatniego_remontu" numFmtId="14">
      <sharedItems containsNonDate="0" containsDate="1" containsString="0" containsBlank="1" minDate="2015-01-10T00:00:00" maxDate="2016-12-31T00:00:00"/>
    </cacheField>
    <cacheField name="ile lat od produkcji (2017)" numFmtId="0">
      <sharedItems containsString="0" containsBlank="1" containsNumber="1" containsInteger="1" minValue="2" maxValue="11"/>
    </cacheField>
    <cacheField name="amortyzajcja za wiek  " numFmtId="0">
      <sharedItems containsString="0" containsBlank="1" containsNumber="1" minValue="9560" maxValue="116400"/>
    </cacheField>
    <cacheField name="ile pełnych 100 000km " numFmtId="0">
      <sharedItems containsString="0" containsBlank="1" containsNumber="1" containsInteger="1" minValue="0" maxValue="12"/>
    </cacheField>
    <cacheField name="amortyzajcja za uzytkowanie" numFmtId="0">
      <sharedItems containsString="0" containsBlank="1" containsNumber="1" minValue="0" maxValue="49200"/>
    </cacheField>
    <cacheField name="aktualna wartosc " numFmtId="0">
      <sharedItems containsString="0" containsBlank="1" containsNumber="1" minValue="17390" maxValue="316800"/>
    </cacheField>
    <cacheField name="ile czasu mineło od remontu do 1 stycznia 2017" numFmtId="0">
      <sharedItems containsString="0" containsBlank="1" containsNumber="1" containsInteger="1" minValue="2" maxValue="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Iveco Strails"/>
    <x v="0"/>
    <n v="2006"/>
    <n v="85900"/>
    <s v="ERA 210 TR"/>
    <n v="1200655"/>
  </r>
  <r>
    <s v="Iveco Strails"/>
    <x v="0"/>
    <n v="2006"/>
    <n v="85900"/>
    <s v="ERA 211 TR"/>
    <n v="1068570"/>
  </r>
  <r>
    <s v="Iveco Strails"/>
    <x v="0"/>
    <n v="2006"/>
    <n v="85900"/>
    <s v="ERA 212 TR"/>
    <n v="998704"/>
  </r>
  <r>
    <s v="Iveco Strails"/>
    <x v="0"/>
    <n v="2006"/>
    <n v="85900"/>
    <s v="ERA 213 TR"/>
    <n v="936780"/>
  </r>
  <r>
    <s v="Iveco Strails"/>
    <x v="0"/>
    <n v="2006"/>
    <n v="85900"/>
    <s v="ERA 209 TR"/>
    <n v="870233"/>
  </r>
  <r>
    <s v="Mercedes Axor"/>
    <x v="1"/>
    <n v="2007"/>
    <n v="205000"/>
    <s v="ERA 223 TR"/>
    <n v="1260000"/>
  </r>
  <r>
    <s v="MAN TGA"/>
    <x v="2"/>
    <n v="2007"/>
    <n v="198000"/>
    <s v="ERA 217 TR"/>
    <n v="890200"/>
  </r>
  <r>
    <s v="Volvo FE"/>
    <x v="3"/>
    <n v="2008"/>
    <n v="49411"/>
    <s v="ERA 095 TR"/>
    <n v="186000"/>
  </r>
  <r>
    <s v="Volvo FM"/>
    <x v="3"/>
    <n v="2008"/>
    <n v="58000"/>
    <s v="ERA 093 TR"/>
    <n v="306000"/>
  </r>
  <r>
    <s v="Volvo FMX"/>
    <x v="3"/>
    <n v="2008"/>
    <n v="84000"/>
    <s v="ERA 094 TR"/>
    <n v="266000"/>
  </r>
  <r>
    <s v="Volvo FH"/>
    <x v="3"/>
    <n v="2008"/>
    <n v="89000"/>
    <s v="ERA 092 TR"/>
    <n v="305000"/>
  </r>
  <r>
    <s v="Volvo FE"/>
    <x v="3"/>
    <n v="2009"/>
    <n v="48411"/>
    <s v="ERA 097 TR"/>
    <n v="190000"/>
  </r>
  <r>
    <s v="Iveco 100E"/>
    <x v="0"/>
    <n v="2009"/>
    <n v="68000"/>
    <s v="ERA 114 TR"/>
    <n v="992600"/>
  </r>
  <r>
    <s v="Volvo FE"/>
    <x v="3"/>
    <n v="2009"/>
    <n v="49411"/>
    <s v="ERA 108 TR"/>
    <n v="186000"/>
  </r>
  <r>
    <s v="Scania L94"/>
    <x v="4"/>
    <n v="2009"/>
    <n v="67900"/>
    <s v="ERA 100 TR"/>
    <n v="850000"/>
  </r>
  <r>
    <s v="Volvo FE"/>
    <x v="3"/>
    <n v="2009"/>
    <n v="65000"/>
    <s v="ERA 101 TR"/>
    <n v="740000"/>
  </r>
  <r>
    <s v="Scania L94"/>
    <x v="4"/>
    <n v="2009"/>
    <n v="68900"/>
    <s v="ERA 111 TR"/>
    <n v="846000"/>
  </r>
  <r>
    <s v="Volvo FM"/>
    <x v="3"/>
    <n v="2009"/>
    <n v="59000"/>
    <s v="ERA 120 TR"/>
    <n v="302000"/>
  </r>
  <r>
    <s v="Renault Premium"/>
    <x v="5"/>
    <n v="2009"/>
    <n v="77000"/>
    <s v="ERA 110 TR"/>
    <n v="846000"/>
  </r>
  <r>
    <s v="Mercedes Atego"/>
    <x v="1"/>
    <n v="2009"/>
    <n v="85000"/>
    <s v="ERA 112 TR"/>
    <n v="946000"/>
  </r>
  <r>
    <s v="Scania M93"/>
    <x v="4"/>
    <n v="2009"/>
    <n v="79000"/>
    <s v="ERA 102 TR"/>
    <n v="390000"/>
  </r>
  <r>
    <s v="Scania M93"/>
    <x v="4"/>
    <n v="2009"/>
    <n v="79000"/>
    <s v="ERA 302 TR"/>
    <n v="390000"/>
  </r>
  <r>
    <s v="Volvo FMX"/>
    <x v="3"/>
    <n v="2009"/>
    <n v="83000"/>
    <s v="ERA 096 TR"/>
    <n v="270000"/>
  </r>
  <r>
    <s v="Iveco EuroCargo"/>
    <x v="0"/>
    <n v="2009"/>
    <n v="86133"/>
    <s v="ERA 104 TR"/>
    <n v="380000"/>
  </r>
  <r>
    <s v="Volvo FH"/>
    <x v="3"/>
    <n v="2009"/>
    <n v="90000"/>
    <s v="ERA 119 TR"/>
    <n v="301000"/>
  </r>
  <r>
    <s v="Mercedes Atego"/>
    <x v="1"/>
    <n v="2009"/>
    <n v="91000"/>
    <s v="ERA 106 TR"/>
    <n v="360000"/>
  </r>
  <r>
    <s v="MAN TGL"/>
    <x v="2"/>
    <n v="2009"/>
    <n v="114400"/>
    <s v="ERA 117 TR"/>
    <n v="226000"/>
  </r>
  <r>
    <s v="Volvo FL"/>
    <x v="3"/>
    <n v="2009"/>
    <n v="134000"/>
    <s v="ERA 098 TR"/>
    <n v="482000"/>
  </r>
  <r>
    <s v="Volvo FL"/>
    <x v="3"/>
    <n v="2009"/>
    <n v="135000"/>
    <s v="ERA 109 TR"/>
    <n v="478000"/>
  </r>
  <r>
    <s v="DAF LF45"/>
    <x v="6"/>
    <n v="2009"/>
    <n v="131780"/>
    <s v="ERA 115 TR"/>
    <n v="306000"/>
  </r>
  <r>
    <s v="MAN TGL"/>
    <x v="2"/>
    <n v="2009"/>
    <n v="159000"/>
    <s v="ERA 113 TR"/>
    <n v="403000"/>
  </r>
  <r>
    <s v="Renault Premium"/>
    <x v="5"/>
    <n v="2009"/>
    <n v="162800"/>
    <s v="ERA 107 TR"/>
    <n v="370000"/>
  </r>
  <r>
    <s v="MAN TGA41"/>
    <x v="2"/>
    <n v="2009"/>
    <n v="168800"/>
    <s v="ERA 116 TR"/>
    <n v="186300"/>
  </r>
  <r>
    <s v="MAN TGA33"/>
    <x v="2"/>
    <n v="2009"/>
    <n v="195370"/>
    <s v="ERA 105 TR"/>
    <n v="290000"/>
  </r>
  <r>
    <s v="DAF CF85"/>
    <x v="6"/>
    <n v="2009"/>
    <n v="195340"/>
    <s v="ERA 103 TR"/>
    <n v="190000"/>
  </r>
  <r>
    <s v="Mercedes Sided"/>
    <x v="1"/>
    <n v="2009"/>
    <n v="230000"/>
    <s v="ERA 099 TR"/>
    <n v="305000"/>
  </r>
  <r>
    <s v="Mercedes Actros"/>
    <x v="1"/>
    <n v="2009"/>
    <n v="291000"/>
    <s v="ERA 118 TR"/>
    <n v="166000"/>
  </r>
  <r>
    <s v="DAF LF45"/>
    <x v="6"/>
    <n v="2010"/>
    <n v="37000"/>
    <s v="ERA 132 TR"/>
    <n v="978000"/>
  </r>
  <r>
    <s v="DAF LF45"/>
    <x v="6"/>
    <n v="2010"/>
    <n v="40830"/>
    <s v="ERA 142 TR"/>
    <n v="326000"/>
  </r>
  <r>
    <s v="Volvo FE"/>
    <x v="3"/>
    <n v="2010"/>
    <n v="66000"/>
    <s v="ERA 145 TR"/>
    <n v="736000"/>
  </r>
  <r>
    <s v="Renault Midlum"/>
    <x v="5"/>
    <n v="2010"/>
    <n v="60000"/>
    <s v="ERA 146 TR"/>
    <n v="99250"/>
  </r>
  <r>
    <s v="Mercedes Atego"/>
    <x v="1"/>
    <n v="2010"/>
    <n v="84000"/>
    <s v="ERA 135 TR"/>
    <n v="950000"/>
  </r>
  <r>
    <s v="Iveco 100E"/>
    <x v="0"/>
    <n v="2010"/>
    <n v="67000"/>
    <s v="ERA 136 TR"/>
    <n v="103260"/>
  </r>
  <r>
    <s v="Renault D10"/>
    <x v="5"/>
    <n v="2010"/>
    <n v="75300"/>
    <s v="ERA 141 TR"/>
    <n v="302000"/>
  </r>
  <r>
    <s v="Volvo FMX"/>
    <x v="3"/>
    <n v="2010"/>
    <n v="84000"/>
    <s v="ERA 340 TR"/>
    <n v="266000"/>
  </r>
  <r>
    <s v="Mercedes Atego"/>
    <x v="1"/>
    <n v="2010"/>
    <n v="92000"/>
    <s v="ERA 147 TR"/>
    <n v="356000"/>
  </r>
  <r>
    <s v="MAN TGL"/>
    <x v="2"/>
    <n v="2010"/>
    <n v="89000"/>
    <s v="ERA 394 TR"/>
    <n v="266000"/>
  </r>
  <r>
    <s v="DAF CF75"/>
    <x v="6"/>
    <n v="2010"/>
    <n v="94000"/>
    <s v="ERA 143 TR"/>
    <n v="91000"/>
  </r>
  <r>
    <s v="MAN TGL"/>
    <x v="2"/>
    <n v="2010"/>
    <n v="113400"/>
    <s v="ERA 140 TR"/>
    <n v="230000"/>
  </r>
  <r>
    <s v="DAF CF65"/>
    <x v="6"/>
    <n v="2010"/>
    <n v="135000"/>
    <s v="ERA 133 TR"/>
    <n v="251000"/>
  </r>
  <r>
    <s v="Iveco TrakkerEuro5"/>
    <x v="0"/>
    <n v="2010"/>
    <n v="160000"/>
    <s v="ERA 214 TR"/>
    <n v="263000"/>
  </r>
  <r>
    <s v="Renault Magnum"/>
    <x v="5"/>
    <n v="2010"/>
    <n v="265000"/>
    <s v="ERA 227 TR"/>
    <n v="930000"/>
  </r>
  <r>
    <s v="Renault Magnum"/>
    <x v="5"/>
    <n v="2010"/>
    <n v="265000"/>
    <s v="ERA 228 TR"/>
    <n v="912000"/>
  </r>
  <r>
    <s v="Renault Magnum"/>
    <x v="5"/>
    <n v="2010"/>
    <n v="265000"/>
    <s v="ERA 226 TR"/>
    <n v="856000"/>
  </r>
  <r>
    <s v="Renault Premium"/>
    <x v="5"/>
    <n v="2010"/>
    <n v="230000"/>
    <s v="ERA 131 TR"/>
    <n v="455000"/>
  </r>
  <r>
    <s v="Mercedes Sided"/>
    <x v="1"/>
    <n v="2010"/>
    <n v="231000"/>
    <s v="ERA 144 TR"/>
    <n v="301000"/>
  </r>
  <r>
    <s v="Mercedes Actros"/>
    <x v="1"/>
    <n v="2010"/>
    <n v="257000"/>
    <s v="ERA 134 TR"/>
    <n v="164700"/>
  </r>
  <r>
    <s v="DAF LF45"/>
    <x v="6"/>
    <n v="2011"/>
    <n v="38000"/>
    <s v="ERA 161 TR"/>
    <n v="574000"/>
  </r>
  <r>
    <s v="Renault R385"/>
    <x v="5"/>
    <n v="2011"/>
    <n v="56700"/>
    <s v="ERA 158 TR"/>
    <n v="290000"/>
  </r>
  <r>
    <s v="Renault R385"/>
    <x v="5"/>
    <n v="2011"/>
    <n v="57700"/>
    <s v="ERA 160 TR"/>
    <n v="286000"/>
  </r>
  <r>
    <s v="Renault Midlum"/>
    <x v="5"/>
    <n v="2011"/>
    <n v="59000"/>
    <s v="ERA 159 TR"/>
    <n v="103250"/>
  </r>
  <r>
    <s v="Renault D10"/>
    <x v="5"/>
    <n v="2011"/>
    <n v="74300"/>
    <s v="ERA 157 TR"/>
    <n v="306000"/>
  </r>
  <r>
    <s v="Mercedes Actros"/>
    <x v="1"/>
    <n v="2011"/>
    <n v="210000"/>
    <s v="ERA 221 TR"/>
    <n v="780000"/>
  </r>
  <r>
    <s v="Mercedes Actros"/>
    <x v="1"/>
    <n v="2011"/>
    <n v="210000"/>
    <s v="ERA 225 TR"/>
    <n v="760300"/>
  </r>
  <r>
    <s v="Mercedes Actros"/>
    <x v="1"/>
    <n v="2011"/>
    <n v="210000"/>
    <s v="ERA 220 TR"/>
    <n v="680000"/>
  </r>
  <r>
    <s v="Mercedes Actros"/>
    <x v="1"/>
    <n v="2011"/>
    <n v="210000"/>
    <s v="ERA 222 TR"/>
    <n v="655000"/>
  </r>
  <r>
    <s v="Renault Pelen"/>
    <x v="5"/>
    <n v="2011"/>
    <n v="220000"/>
    <s v="ERA 230 TR"/>
    <n v="731000"/>
  </r>
  <r>
    <s v="Renault Pelen"/>
    <x v="5"/>
    <n v="2011"/>
    <n v="220000"/>
    <s v="ERA 229 TR"/>
    <n v="685413"/>
  </r>
  <r>
    <s v="DAF CF85"/>
    <x v="6"/>
    <n v="2011"/>
    <n v="196340"/>
    <s v="ERA 162 TR"/>
    <n v="186000"/>
  </r>
  <r>
    <s v="Scania R500"/>
    <x v="4"/>
    <n v="2011"/>
    <n v="245000"/>
    <s v="ERA 237 TR"/>
    <n v="720000"/>
  </r>
  <r>
    <s v="Scania R500"/>
    <x v="4"/>
    <n v="2011"/>
    <n v="245000"/>
    <s v="ERA 236 TR"/>
    <n v="680000"/>
  </r>
  <r>
    <s v="Scania R500"/>
    <x v="4"/>
    <n v="2011"/>
    <n v="245000"/>
    <s v="ERA 238 TR"/>
    <n v="660000"/>
  </r>
  <r>
    <s v="Scania R500"/>
    <x v="4"/>
    <n v="2011"/>
    <n v="245000"/>
    <s v="ERA 240 TR"/>
    <n v="630000"/>
  </r>
  <r>
    <s v="Scania R500"/>
    <x v="4"/>
    <n v="2011"/>
    <n v="245000"/>
    <s v="ERA 241 TR"/>
    <n v="655000"/>
  </r>
  <r>
    <s v="Scania R500"/>
    <x v="4"/>
    <n v="2011"/>
    <n v="245000"/>
    <s v="ERA 239 TR"/>
    <n v="590000"/>
  </r>
  <r>
    <s v="DAF LF45"/>
    <x v="6"/>
    <n v="2012"/>
    <n v="39830"/>
    <s v="ERA 168 TR"/>
    <n v="330000"/>
  </r>
  <r>
    <s v="DAF LF45"/>
    <x v="6"/>
    <n v="2012"/>
    <n v="48800"/>
    <s v="ERA 175 TR"/>
    <n v="268650"/>
  </r>
  <r>
    <s v="Volvo FM"/>
    <x v="3"/>
    <n v="2012"/>
    <n v="59000"/>
    <s v="ERA 173 TR"/>
    <n v="302000"/>
  </r>
  <r>
    <s v="Renault Premium"/>
    <x v="5"/>
    <n v="2012"/>
    <n v="76000"/>
    <s v="ERA 166 TR"/>
    <n v="850000"/>
  </r>
  <r>
    <s v="Iveco EuroCargo"/>
    <x v="0"/>
    <n v="2012"/>
    <n v="87133"/>
    <s v="ERA 176 TR"/>
    <n v="376000"/>
  </r>
  <r>
    <s v="Volvo FH"/>
    <x v="3"/>
    <n v="2012"/>
    <n v="110000"/>
    <s v="ERA 172 TR"/>
    <n v="201000"/>
  </r>
  <r>
    <s v="DAF LF45"/>
    <x v="6"/>
    <n v="2012"/>
    <n v="130780"/>
    <s v="ERA 169 TR"/>
    <n v="310000"/>
  </r>
  <r>
    <s v="MAN TGL"/>
    <x v="2"/>
    <n v="2012"/>
    <n v="135502"/>
    <s v="ERA 170 TR"/>
    <n v="247000"/>
  </r>
  <r>
    <s v="Iveco STRALIS"/>
    <x v="0"/>
    <n v="2012"/>
    <n v="145000"/>
    <s v="ERA 215 TR"/>
    <n v="386732"/>
  </r>
  <r>
    <s v="Iveco STRALIS"/>
    <x v="0"/>
    <n v="2012"/>
    <n v="145000"/>
    <s v="ERA 216 TR"/>
    <n v="312680"/>
  </r>
  <r>
    <s v="Renault Premium"/>
    <x v="5"/>
    <n v="2012"/>
    <n v="163800"/>
    <s v="ERA 178 TR"/>
    <n v="366000"/>
  </r>
  <r>
    <s v="Scania R420"/>
    <x v="4"/>
    <n v="2012"/>
    <n v="183000"/>
    <s v="ERA 232 TR"/>
    <n v="520000"/>
  </r>
  <r>
    <s v="Scania R420"/>
    <x v="4"/>
    <n v="2012"/>
    <n v="183000"/>
    <s v="ERA 233 TR"/>
    <n v="530000"/>
  </r>
  <r>
    <s v="Scania R420"/>
    <x v="4"/>
    <n v="2012"/>
    <n v="183000"/>
    <s v="ERA 231 TR"/>
    <n v="490000"/>
  </r>
  <r>
    <s v="Scania R420"/>
    <x v="4"/>
    <n v="2012"/>
    <n v="183000"/>
    <s v="ERA 234 TR"/>
    <n v="481000"/>
  </r>
  <r>
    <s v="Scania R420"/>
    <x v="4"/>
    <n v="2012"/>
    <n v="183000"/>
    <s v="ERA 235 TR"/>
    <n v="454000"/>
  </r>
  <r>
    <s v="Volvo FH13-500"/>
    <x v="3"/>
    <n v="2012"/>
    <n v="210000"/>
    <s v="ERA 248 TR"/>
    <n v="517000"/>
  </r>
  <r>
    <s v="MAN TGA33"/>
    <x v="2"/>
    <n v="2012"/>
    <n v="196370"/>
    <s v="ERA 177 TR"/>
    <n v="286000"/>
  </r>
  <r>
    <s v="Volvo FH13-500"/>
    <x v="3"/>
    <n v="2012"/>
    <n v="210000"/>
    <s v="ERA 247 TR"/>
    <n v="435000"/>
  </r>
  <r>
    <s v="MAN TGX"/>
    <x v="2"/>
    <n v="2012"/>
    <n v="210300"/>
    <s v="ERA 218 TR"/>
    <n v="417671"/>
  </r>
  <r>
    <s v="Renault Premium"/>
    <x v="5"/>
    <n v="2012"/>
    <n v="231000"/>
    <s v="ERA 174 TR"/>
    <n v="451000"/>
  </r>
  <r>
    <s v="DAF XF460"/>
    <x v="6"/>
    <n v="2012"/>
    <n v="240000"/>
    <s v="ERA 207 TR"/>
    <n v="301344"/>
  </r>
  <r>
    <s v="DAF XF460"/>
    <x v="6"/>
    <n v="2012"/>
    <n v="240000"/>
    <s v="ERA 405 TR"/>
    <n v="315988"/>
  </r>
  <r>
    <s v="DAF XF460"/>
    <x v="6"/>
    <n v="2012"/>
    <n v="240000"/>
    <s v="ERA 204 TR"/>
    <n v="234760"/>
  </r>
  <r>
    <s v="DAF XF460"/>
    <x v="6"/>
    <n v="2012"/>
    <n v="240000"/>
    <s v="ERA 208 TR"/>
    <n v="210780"/>
  </r>
  <r>
    <s v="DAF XF460"/>
    <x v="6"/>
    <n v="2012"/>
    <n v="240000"/>
    <s v="ERA 406 TR"/>
    <n v="198240"/>
  </r>
  <r>
    <s v="Mercedes Actros"/>
    <x v="1"/>
    <n v="2012"/>
    <n v="290000"/>
    <s v="ERA 171 TR"/>
    <n v="170000"/>
  </r>
  <r>
    <s v="DAF LF45"/>
    <x v="6"/>
    <n v="2013"/>
    <n v="47800"/>
    <s v="ERA 183 TR"/>
    <n v="272650"/>
  </r>
  <r>
    <s v="Scania M93"/>
    <x v="4"/>
    <n v="2013"/>
    <n v="80000"/>
    <s v="ERA 388 TR"/>
    <n v="350000"/>
  </r>
  <r>
    <s v="Scania M93"/>
    <x v="4"/>
    <n v="2013"/>
    <n v="80000"/>
    <s v="ERA 188 TR"/>
    <n v="235000"/>
  </r>
  <r>
    <s v="DAF CF75"/>
    <x v="6"/>
    <n v="2013"/>
    <n v="93000"/>
    <s v="ERA 184 TR"/>
    <n v="195000"/>
  </r>
  <r>
    <s v="DAF CF65"/>
    <x v="6"/>
    <n v="2013"/>
    <n v="136000"/>
    <s v="ERA 186 TR"/>
    <n v="247000"/>
  </r>
  <r>
    <s v="MAN TGL"/>
    <x v="2"/>
    <n v="2013"/>
    <n v="158000"/>
    <s v="ERA 185 TR"/>
    <n v="407000"/>
  </r>
  <r>
    <s v="DAF XF460"/>
    <x v="6"/>
    <n v="2013"/>
    <n v="240000"/>
    <s v="ERA 199 TR"/>
    <n v="301232"/>
  </r>
  <r>
    <s v="DAF XF460"/>
    <x v="6"/>
    <n v="2013"/>
    <n v="240000"/>
    <s v="ERA 198 TR"/>
    <n v="289567"/>
  </r>
  <r>
    <s v="DAF XF460"/>
    <x v="6"/>
    <n v="2013"/>
    <n v="240000"/>
    <s v="ERA 200 TR"/>
    <n v="245211"/>
  </r>
  <r>
    <s v="DAF XF460"/>
    <x v="6"/>
    <n v="2013"/>
    <n v="240000"/>
    <s v="ERA 201 TR"/>
    <n v="200123"/>
  </r>
  <r>
    <s v="DAF XF460"/>
    <x v="6"/>
    <n v="2013"/>
    <n v="240000"/>
    <s v="ERA 496 TR"/>
    <n v="235811"/>
  </r>
  <r>
    <s v="DAF XF460"/>
    <x v="6"/>
    <n v="2013"/>
    <n v="240000"/>
    <s v="ERA 497 TR"/>
    <n v="250021"/>
  </r>
  <r>
    <s v="DAF XF460"/>
    <x v="6"/>
    <n v="2013"/>
    <n v="240000"/>
    <s v="ERA 202 TR"/>
    <n v="198340"/>
  </r>
  <r>
    <s v="DAF XF460"/>
    <x v="6"/>
    <n v="2013"/>
    <n v="240000"/>
    <s v="ERA 203 TR"/>
    <n v="189761"/>
  </r>
  <r>
    <s v="MAN TGS"/>
    <x v="2"/>
    <n v="2013"/>
    <n v="271000"/>
    <s v="ERA 187 TR"/>
    <n v="153000"/>
  </r>
  <r>
    <s v="MAN TGS"/>
    <x v="2"/>
    <n v="2013"/>
    <n v="271000"/>
    <s v="ERA 219 TR"/>
    <n v="123000"/>
  </r>
  <r>
    <s v="MAN TGA18"/>
    <x v="2"/>
    <n v="2014"/>
    <n v="98000"/>
    <s v="ERA 193 TR"/>
    <n v="251000"/>
  </r>
  <r>
    <s v="MAN TGA18"/>
    <x v="2"/>
    <n v="2014"/>
    <n v="99000"/>
    <s v="ERA 195 TR"/>
    <n v="247000"/>
  </r>
  <r>
    <s v="MAN TGL"/>
    <x v="2"/>
    <n v="2014"/>
    <n v="136502"/>
    <s v="ERA 197 TR"/>
    <n v="243000"/>
  </r>
  <r>
    <s v="MAN TGA41"/>
    <x v="2"/>
    <n v="2014"/>
    <n v="167800"/>
    <s v="ERA 194 TR"/>
    <n v="190300"/>
  </r>
  <r>
    <s v="Mercedes Atego"/>
    <x v="1"/>
    <n v="2014"/>
    <n v="219000"/>
    <s v="ERA 196 TR"/>
    <n v="126290"/>
  </r>
  <r>
    <s v="DAF XF460"/>
    <x v="6"/>
    <n v="2014"/>
    <n v="240000"/>
    <s v="ERA 393 TR"/>
    <n v="183788"/>
  </r>
  <r>
    <s v="DAF XF460"/>
    <x v="6"/>
    <n v="2014"/>
    <n v="240000"/>
    <s v="ERA 494 TR"/>
    <n v="160198"/>
  </r>
  <r>
    <s v="DAF XF460"/>
    <x v="6"/>
    <n v="2014"/>
    <n v="240000"/>
    <s v="ERA 495 TR"/>
    <n v="156724"/>
  </r>
  <r>
    <s v="MAN TGS"/>
    <x v="2"/>
    <n v="2014"/>
    <n v="270000"/>
    <s v="ERA 192 TR"/>
    <n v="157000"/>
  </r>
  <r>
    <s v="Mercedes Atego"/>
    <x v="1"/>
    <n v="2015"/>
    <n v="218000"/>
    <s v="ERA 205 TR"/>
    <n v="130290"/>
  </r>
  <r>
    <s v="Mercedes Actros"/>
    <x v="1"/>
    <n v="2015"/>
    <n v="258000"/>
    <s v="ERA 206 TR"/>
    <n v="160700"/>
  </r>
  <r>
    <s v="Volvo 2015Euro6M"/>
    <x v="3"/>
    <n v="2015"/>
    <n v="360000"/>
    <s v="ERA 242 TR"/>
    <n v="100000"/>
  </r>
  <r>
    <s v="Volvo 2015Euro6M"/>
    <x v="3"/>
    <n v="2015"/>
    <n v="360000"/>
    <s v="ERA 243 TR"/>
    <n v="115000"/>
  </r>
  <r>
    <s v="Volvo 2015Euro6M"/>
    <x v="3"/>
    <n v="2015"/>
    <n v="360000"/>
    <s v="ERA 244 TR"/>
    <n v="132000"/>
  </r>
  <r>
    <s v="Volvo 2015Euro6M"/>
    <x v="3"/>
    <n v="2015"/>
    <n v="360000"/>
    <s v="ERA 245 TR"/>
    <n v="108000"/>
  </r>
  <r>
    <s v="Volvo 2015Euro6M"/>
    <x v="3"/>
    <n v="2015"/>
    <n v="360000"/>
    <s v="ERA 246 TR"/>
    <n v="140000"/>
  </r>
  <r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Iveco Strails"/>
    <x v="0"/>
    <x v="0"/>
  </r>
  <r>
    <s v="Iveco Strails"/>
    <x v="0"/>
    <x v="0"/>
  </r>
  <r>
    <s v="Iveco Strails"/>
    <x v="0"/>
    <x v="0"/>
  </r>
  <r>
    <s v="Iveco Strails"/>
    <x v="0"/>
    <x v="0"/>
  </r>
  <r>
    <s v="Iveco Strails"/>
    <x v="0"/>
    <x v="0"/>
  </r>
  <r>
    <s v="Mercedes Axor"/>
    <x v="1"/>
    <x v="1"/>
  </r>
  <r>
    <s v="MAN TGA"/>
    <x v="2"/>
    <x v="1"/>
  </r>
  <r>
    <s v="Volvo FE"/>
    <x v="3"/>
    <x v="2"/>
  </r>
  <r>
    <s v="Volvo FM"/>
    <x v="3"/>
    <x v="2"/>
  </r>
  <r>
    <s v="Volvo FMX"/>
    <x v="3"/>
    <x v="2"/>
  </r>
  <r>
    <s v="Volvo FH"/>
    <x v="3"/>
    <x v="2"/>
  </r>
  <r>
    <s v="Volvo FE"/>
    <x v="3"/>
    <x v="3"/>
  </r>
  <r>
    <s v="Iveco 100E"/>
    <x v="0"/>
    <x v="3"/>
  </r>
  <r>
    <s v="Volvo FE"/>
    <x v="3"/>
    <x v="3"/>
  </r>
  <r>
    <s v="Scania L94"/>
    <x v="4"/>
    <x v="3"/>
  </r>
  <r>
    <s v="Volvo FE"/>
    <x v="3"/>
    <x v="3"/>
  </r>
  <r>
    <s v="Scania L94"/>
    <x v="4"/>
    <x v="3"/>
  </r>
  <r>
    <s v="Volvo FM"/>
    <x v="3"/>
    <x v="3"/>
  </r>
  <r>
    <s v="Renault Premium"/>
    <x v="5"/>
    <x v="3"/>
  </r>
  <r>
    <s v="Mercedes Atego"/>
    <x v="1"/>
    <x v="3"/>
  </r>
  <r>
    <s v="Scania M93"/>
    <x v="4"/>
    <x v="3"/>
  </r>
  <r>
    <s v="Scania M93"/>
    <x v="4"/>
    <x v="3"/>
  </r>
  <r>
    <s v="Volvo FMX"/>
    <x v="3"/>
    <x v="3"/>
  </r>
  <r>
    <s v="Iveco EuroCargo"/>
    <x v="0"/>
    <x v="3"/>
  </r>
  <r>
    <s v="Volvo FH"/>
    <x v="3"/>
    <x v="3"/>
  </r>
  <r>
    <s v="Mercedes Atego"/>
    <x v="1"/>
    <x v="3"/>
  </r>
  <r>
    <s v="MAN TGL"/>
    <x v="2"/>
    <x v="3"/>
  </r>
  <r>
    <s v="Volvo FL"/>
    <x v="3"/>
    <x v="3"/>
  </r>
  <r>
    <s v="Volvo FL"/>
    <x v="3"/>
    <x v="3"/>
  </r>
  <r>
    <s v="DAF LF45"/>
    <x v="6"/>
    <x v="3"/>
  </r>
  <r>
    <s v="MAN TGL"/>
    <x v="2"/>
    <x v="3"/>
  </r>
  <r>
    <s v="Renault Premium"/>
    <x v="5"/>
    <x v="3"/>
  </r>
  <r>
    <s v="MAN TGA41"/>
    <x v="2"/>
    <x v="3"/>
  </r>
  <r>
    <s v="MAN TGA33"/>
    <x v="2"/>
    <x v="3"/>
  </r>
  <r>
    <s v="DAF CF85"/>
    <x v="6"/>
    <x v="3"/>
  </r>
  <r>
    <s v="Mercedes Sided"/>
    <x v="1"/>
    <x v="3"/>
  </r>
  <r>
    <s v="Mercedes Actros"/>
    <x v="1"/>
    <x v="3"/>
  </r>
  <r>
    <s v="DAF LF45"/>
    <x v="6"/>
    <x v="4"/>
  </r>
  <r>
    <s v="DAF LF45"/>
    <x v="6"/>
    <x v="4"/>
  </r>
  <r>
    <s v="Volvo FE"/>
    <x v="3"/>
    <x v="4"/>
  </r>
  <r>
    <s v="Renault Midlum"/>
    <x v="5"/>
    <x v="4"/>
  </r>
  <r>
    <s v="Mercedes Atego"/>
    <x v="1"/>
    <x v="4"/>
  </r>
  <r>
    <s v="Iveco 100E"/>
    <x v="0"/>
    <x v="4"/>
  </r>
  <r>
    <s v="Renault D10"/>
    <x v="5"/>
    <x v="4"/>
  </r>
  <r>
    <s v="Volvo FMX"/>
    <x v="3"/>
    <x v="4"/>
  </r>
  <r>
    <s v="Mercedes Atego"/>
    <x v="1"/>
    <x v="4"/>
  </r>
  <r>
    <s v="MAN TGL"/>
    <x v="2"/>
    <x v="4"/>
  </r>
  <r>
    <s v="DAF CF75"/>
    <x v="6"/>
    <x v="4"/>
  </r>
  <r>
    <s v="MAN TGL"/>
    <x v="2"/>
    <x v="4"/>
  </r>
  <r>
    <s v="DAF CF65"/>
    <x v="6"/>
    <x v="4"/>
  </r>
  <r>
    <s v="Iveco TrakkerEuro5"/>
    <x v="0"/>
    <x v="4"/>
  </r>
  <r>
    <s v="Renault Magnum"/>
    <x v="5"/>
    <x v="4"/>
  </r>
  <r>
    <s v="Renault Magnum"/>
    <x v="5"/>
    <x v="4"/>
  </r>
  <r>
    <s v="Renault Magnum"/>
    <x v="5"/>
    <x v="4"/>
  </r>
  <r>
    <s v="Renault Premium"/>
    <x v="5"/>
    <x v="4"/>
  </r>
  <r>
    <s v="Mercedes Sided"/>
    <x v="1"/>
    <x v="4"/>
  </r>
  <r>
    <s v="Mercedes Actros"/>
    <x v="1"/>
    <x v="4"/>
  </r>
  <r>
    <s v="DAF LF45"/>
    <x v="6"/>
    <x v="5"/>
  </r>
  <r>
    <s v="Renault R385"/>
    <x v="5"/>
    <x v="5"/>
  </r>
  <r>
    <s v="Renault R385"/>
    <x v="5"/>
    <x v="5"/>
  </r>
  <r>
    <s v="Renault Midlum"/>
    <x v="5"/>
    <x v="5"/>
  </r>
  <r>
    <s v="Renault D10"/>
    <x v="5"/>
    <x v="5"/>
  </r>
  <r>
    <s v="Mercedes Actros"/>
    <x v="1"/>
    <x v="5"/>
  </r>
  <r>
    <s v="Mercedes Actros"/>
    <x v="1"/>
    <x v="5"/>
  </r>
  <r>
    <s v="Mercedes Actros"/>
    <x v="1"/>
    <x v="5"/>
  </r>
  <r>
    <s v="Mercedes Actros"/>
    <x v="1"/>
    <x v="5"/>
  </r>
  <r>
    <s v="Renault Pelen"/>
    <x v="5"/>
    <x v="5"/>
  </r>
  <r>
    <s v="Renault Pelen"/>
    <x v="5"/>
    <x v="5"/>
  </r>
  <r>
    <s v="DAF CF85"/>
    <x v="6"/>
    <x v="5"/>
  </r>
  <r>
    <s v="Scania R500"/>
    <x v="4"/>
    <x v="5"/>
  </r>
  <r>
    <s v="Scania R500"/>
    <x v="4"/>
    <x v="5"/>
  </r>
  <r>
    <s v="Scania R500"/>
    <x v="4"/>
    <x v="5"/>
  </r>
  <r>
    <s v="Scania R500"/>
    <x v="4"/>
    <x v="5"/>
  </r>
  <r>
    <s v="Scania R500"/>
    <x v="4"/>
    <x v="5"/>
  </r>
  <r>
    <s v="Scania R500"/>
    <x v="4"/>
    <x v="5"/>
  </r>
  <r>
    <s v="DAF LF45"/>
    <x v="6"/>
    <x v="6"/>
  </r>
  <r>
    <s v="DAF LF45"/>
    <x v="6"/>
    <x v="6"/>
  </r>
  <r>
    <s v="Volvo FM"/>
    <x v="3"/>
    <x v="6"/>
  </r>
  <r>
    <s v="Renault Premium"/>
    <x v="5"/>
    <x v="6"/>
  </r>
  <r>
    <s v="Iveco EuroCargo"/>
    <x v="0"/>
    <x v="6"/>
  </r>
  <r>
    <s v="Volvo FH"/>
    <x v="3"/>
    <x v="6"/>
  </r>
  <r>
    <s v="DAF LF45"/>
    <x v="6"/>
    <x v="6"/>
  </r>
  <r>
    <s v="MAN TGL"/>
    <x v="2"/>
    <x v="6"/>
  </r>
  <r>
    <s v="Iveco STRALIS"/>
    <x v="0"/>
    <x v="6"/>
  </r>
  <r>
    <s v="Iveco STRALIS"/>
    <x v="0"/>
    <x v="6"/>
  </r>
  <r>
    <s v="Renault Premium"/>
    <x v="5"/>
    <x v="6"/>
  </r>
  <r>
    <s v="Scania R420"/>
    <x v="4"/>
    <x v="6"/>
  </r>
  <r>
    <s v="Scania R420"/>
    <x v="4"/>
    <x v="6"/>
  </r>
  <r>
    <s v="Scania R420"/>
    <x v="4"/>
    <x v="6"/>
  </r>
  <r>
    <s v="Scania R420"/>
    <x v="4"/>
    <x v="6"/>
  </r>
  <r>
    <s v="Scania R420"/>
    <x v="4"/>
    <x v="6"/>
  </r>
  <r>
    <s v="Volvo FH13-500"/>
    <x v="3"/>
    <x v="6"/>
  </r>
  <r>
    <s v="MAN TGA33"/>
    <x v="2"/>
    <x v="6"/>
  </r>
  <r>
    <s v="Volvo FH13-500"/>
    <x v="3"/>
    <x v="6"/>
  </r>
  <r>
    <s v="MAN TGX"/>
    <x v="2"/>
    <x v="6"/>
  </r>
  <r>
    <s v="Renault Premium"/>
    <x v="5"/>
    <x v="6"/>
  </r>
  <r>
    <s v="DAF XF460"/>
    <x v="6"/>
    <x v="6"/>
  </r>
  <r>
    <s v="DAF XF460"/>
    <x v="6"/>
    <x v="6"/>
  </r>
  <r>
    <s v="DAF XF460"/>
    <x v="6"/>
    <x v="6"/>
  </r>
  <r>
    <s v="DAF XF460"/>
    <x v="6"/>
    <x v="6"/>
  </r>
  <r>
    <s v="DAF XF460"/>
    <x v="6"/>
    <x v="6"/>
  </r>
  <r>
    <s v="Mercedes Actros"/>
    <x v="1"/>
    <x v="6"/>
  </r>
  <r>
    <s v="DAF LF45"/>
    <x v="6"/>
    <x v="7"/>
  </r>
  <r>
    <s v="Scania M93"/>
    <x v="4"/>
    <x v="7"/>
  </r>
  <r>
    <s v="Scania M93"/>
    <x v="4"/>
    <x v="7"/>
  </r>
  <r>
    <s v="DAF CF75"/>
    <x v="6"/>
    <x v="7"/>
  </r>
  <r>
    <s v="DAF CF65"/>
    <x v="6"/>
    <x v="7"/>
  </r>
  <r>
    <s v="MAN TGL"/>
    <x v="2"/>
    <x v="7"/>
  </r>
  <r>
    <s v="DAF XF460"/>
    <x v="6"/>
    <x v="7"/>
  </r>
  <r>
    <s v="DAF XF460"/>
    <x v="6"/>
    <x v="7"/>
  </r>
  <r>
    <s v="DAF XF460"/>
    <x v="6"/>
    <x v="7"/>
  </r>
  <r>
    <s v="DAF XF460"/>
    <x v="6"/>
    <x v="7"/>
  </r>
  <r>
    <s v="DAF XF460"/>
    <x v="6"/>
    <x v="7"/>
  </r>
  <r>
    <s v="DAF XF460"/>
    <x v="6"/>
    <x v="7"/>
  </r>
  <r>
    <s v="DAF XF460"/>
    <x v="6"/>
    <x v="7"/>
  </r>
  <r>
    <s v="DAF XF460"/>
    <x v="6"/>
    <x v="7"/>
  </r>
  <r>
    <s v="MAN TGS"/>
    <x v="2"/>
    <x v="7"/>
  </r>
  <r>
    <s v="MAN TGS"/>
    <x v="2"/>
    <x v="7"/>
  </r>
  <r>
    <s v="MAN TGA18"/>
    <x v="2"/>
    <x v="8"/>
  </r>
  <r>
    <s v="MAN TGA18"/>
    <x v="2"/>
    <x v="8"/>
  </r>
  <r>
    <s v="MAN TGL"/>
    <x v="2"/>
    <x v="8"/>
  </r>
  <r>
    <s v="MAN TGA41"/>
    <x v="2"/>
    <x v="8"/>
  </r>
  <r>
    <s v="Mercedes Atego"/>
    <x v="1"/>
    <x v="8"/>
  </r>
  <r>
    <s v="DAF XF460"/>
    <x v="6"/>
    <x v="8"/>
  </r>
  <r>
    <s v="DAF XF460"/>
    <x v="6"/>
    <x v="8"/>
  </r>
  <r>
    <s v="DAF XF460"/>
    <x v="6"/>
    <x v="8"/>
  </r>
  <r>
    <s v="MAN TGS"/>
    <x v="2"/>
    <x v="8"/>
  </r>
  <r>
    <s v="Mercedes Atego"/>
    <x v="1"/>
    <x v="9"/>
  </r>
  <r>
    <s v="Mercedes Actros"/>
    <x v="1"/>
    <x v="9"/>
  </r>
  <r>
    <s v="Volvo 2015Euro6M"/>
    <x v="3"/>
    <x v="9"/>
  </r>
  <r>
    <s v="Volvo 2015Euro6M"/>
    <x v="3"/>
    <x v="9"/>
  </r>
  <r>
    <s v="Volvo 2015Euro6M"/>
    <x v="3"/>
    <x v="9"/>
  </r>
  <r>
    <s v="Volvo 2015Euro6M"/>
    <x v="3"/>
    <x v="9"/>
  </r>
  <r>
    <s v="Volvo 2015Euro6M"/>
    <x v="3"/>
    <x v="9"/>
  </r>
  <r>
    <m/>
    <x v="7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5">
  <r>
    <x v="0"/>
    <x v="0"/>
    <n v="2006"/>
    <n v="85900"/>
    <x v="0"/>
    <n v="1200655"/>
    <d v="2015-01-31T00:00:00"/>
    <n v="11"/>
    <n v="47245"/>
    <n v="12"/>
    <n v="20616"/>
    <n v="18039"/>
    <n v="701"/>
  </r>
  <r>
    <x v="0"/>
    <x v="0"/>
    <n v="2006"/>
    <n v="85900"/>
    <x v="1"/>
    <n v="1068570"/>
    <d v="2015-01-25T00:00:00"/>
    <n v="11"/>
    <n v="47245"/>
    <n v="10"/>
    <n v="17180"/>
    <n v="21475"/>
    <n v="707"/>
  </r>
  <r>
    <x v="0"/>
    <x v="0"/>
    <n v="2006"/>
    <n v="85900"/>
    <x v="2"/>
    <n v="998704"/>
    <d v="2015-01-24T00:00:00"/>
    <n v="11"/>
    <n v="47245"/>
    <n v="9"/>
    <n v="15462"/>
    <n v="23193"/>
    <n v="708"/>
  </r>
  <r>
    <x v="0"/>
    <x v="0"/>
    <n v="2006"/>
    <n v="85900"/>
    <x v="3"/>
    <n v="936780"/>
    <d v="2015-01-24T00:00:00"/>
    <n v="11"/>
    <n v="47245"/>
    <n v="9"/>
    <n v="15462"/>
    <n v="23193"/>
    <n v="708"/>
  </r>
  <r>
    <x v="0"/>
    <x v="0"/>
    <n v="2006"/>
    <n v="85900"/>
    <x v="4"/>
    <n v="870233"/>
    <d v="2015-01-30T00:00:00"/>
    <n v="11"/>
    <n v="47245"/>
    <n v="8"/>
    <n v="13744"/>
    <n v="24911"/>
    <n v="702"/>
  </r>
  <r>
    <x v="1"/>
    <x v="1"/>
    <n v="2007"/>
    <n v="205000"/>
    <x v="5"/>
    <n v="1260000"/>
    <d v="2016-04-23T00:00:00"/>
    <n v="10"/>
    <n v="102500"/>
    <n v="12"/>
    <n v="49200"/>
    <n v="53300"/>
    <n v="253"/>
  </r>
  <r>
    <x v="2"/>
    <x v="2"/>
    <n v="2007"/>
    <n v="198000"/>
    <x v="6"/>
    <n v="890200"/>
    <d v="2016-05-30T00:00:00"/>
    <n v="10"/>
    <n v="99000"/>
    <n v="8"/>
    <n v="31680"/>
    <n v="67320"/>
    <n v="216"/>
  </r>
  <r>
    <x v="3"/>
    <x v="3"/>
    <n v="2008"/>
    <n v="49411"/>
    <x v="7"/>
    <n v="186000"/>
    <d v="2015-07-25T00:00:00"/>
    <n v="9"/>
    <n v="22234.95"/>
    <n v="1"/>
    <n v="988.22"/>
    <n v="26187.829999999998"/>
    <n v="526"/>
  </r>
  <r>
    <x v="4"/>
    <x v="3"/>
    <n v="2008"/>
    <n v="58000"/>
    <x v="8"/>
    <n v="306000"/>
    <d v="2015-09-24T00:00:00"/>
    <n v="9"/>
    <n v="26100"/>
    <n v="3"/>
    <n v="3480"/>
    <n v="28420"/>
    <n v="465"/>
  </r>
  <r>
    <x v="5"/>
    <x v="3"/>
    <n v="2008"/>
    <n v="84000"/>
    <x v="9"/>
    <n v="266000"/>
    <d v="2016-01-13T00:00:00"/>
    <n v="9"/>
    <n v="37800"/>
    <n v="2"/>
    <n v="3360"/>
    <n v="42840"/>
    <n v="354"/>
  </r>
  <r>
    <x v="6"/>
    <x v="3"/>
    <n v="2008"/>
    <n v="89000"/>
    <x v="10"/>
    <n v="305000"/>
    <d v="2015-03-12T00:00:00"/>
    <n v="9"/>
    <n v="40050"/>
    <n v="3"/>
    <n v="5340"/>
    <n v="43610"/>
    <n v="661"/>
  </r>
  <r>
    <x v="3"/>
    <x v="3"/>
    <n v="2009"/>
    <n v="48411"/>
    <x v="11"/>
    <n v="190000"/>
    <d v="2015-07-25T00:00:00"/>
    <n v="8"/>
    <n v="19364.400000000001"/>
    <n v="1"/>
    <n v="968.22"/>
    <n v="28078.379999999997"/>
    <n v="526"/>
  </r>
  <r>
    <x v="7"/>
    <x v="0"/>
    <n v="2009"/>
    <n v="68000"/>
    <x v="12"/>
    <n v="992600"/>
    <d v="2015-06-02T00:00:00"/>
    <n v="8"/>
    <n v="27200"/>
    <n v="9"/>
    <n v="12240"/>
    <n v="28560"/>
    <n v="579"/>
  </r>
  <r>
    <x v="3"/>
    <x v="3"/>
    <n v="2009"/>
    <n v="49411"/>
    <x v="13"/>
    <n v="186000"/>
    <d v="2015-07-25T00:00:00"/>
    <n v="8"/>
    <n v="19764.400000000001"/>
    <n v="1"/>
    <n v="988.22"/>
    <n v="28658.379999999997"/>
    <n v="526"/>
  </r>
  <r>
    <x v="8"/>
    <x v="4"/>
    <n v="2009"/>
    <n v="67900"/>
    <x v="14"/>
    <n v="850000"/>
    <d v="2015-07-09T00:00:00"/>
    <n v="8"/>
    <n v="27160"/>
    <n v="8"/>
    <n v="10864"/>
    <n v="29876"/>
    <n v="542"/>
  </r>
  <r>
    <x v="3"/>
    <x v="3"/>
    <n v="2009"/>
    <n v="65000"/>
    <x v="15"/>
    <n v="740000"/>
    <d v="2016-01-16T00:00:00"/>
    <n v="8"/>
    <n v="26000"/>
    <n v="7"/>
    <n v="9100"/>
    <n v="29900"/>
    <n v="351"/>
  </r>
  <r>
    <x v="8"/>
    <x v="4"/>
    <n v="2009"/>
    <n v="68900"/>
    <x v="16"/>
    <n v="846000"/>
    <d v="2015-07-09T00:00:00"/>
    <n v="8"/>
    <n v="27560"/>
    <n v="8"/>
    <n v="11024"/>
    <n v="30316"/>
    <n v="542"/>
  </r>
  <r>
    <x v="4"/>
    <x v="3"/>
    <n v="2009"/>
    <n v="59000"/>
    <x v="17"/>
    <n v="302000"/>
    <d v="2015-09-24T00:00:00"/>
    <n v="8"/>
    <n v="23600"/>
    <n v="3"/>
    <n v="3540"/>
    <n v="31860"/>
    <n v="465"/>
  </r>
  <r>
    <x v="9"/>
    <x v="5"/>
    <n v="2009"/>
    <n v="77000"/>
    <x v="18"/>
    <n v="846000"/>
    <d v="2016-01-07T00:00:00"/>
    <n v="8"/>
    <n v="30800"/>
    <n v="8"/>
    <n v="12320"/>
    <n v="33880"/>
    <n v="360"/>
  </r>
  <r>
    <x v="10"/>
    <x v="1"/>
    <n v="2009"/>
    <n v="85000"/>
    <x v="19"/>
    <n v="946000"/>
    <d v="2015-01-10T00:00:00"/>
    <n v="8"/>
    <n v="34000"/>
    <n v="9"/>
    <n v="15300"/>
    <n v="35700"/>
    <n v="722"/>
  </r>
  <r>
    <x v="11"/>
    <x v="4"/>
    <n v="2009"/>
    <n v="79000"/>
    <x v="20"/>
    <n v="390000"/>
    <d v="2016-01-10T00:00:00"/>
    <n v="8"/>
    <n v="31600"/>
    <n v="3"/>
    <n v="4740"/>
    <n v="42660"/>
    <n v="357"/>
  </r>
  <r>
    <x v="11"/>
    <x v="4"/>
    <n v="2009"/>
    <n v="79000"/>
    <x v="21"/>
    <n v="390000"/>
    <d v="2016-01-10T00:00:00"/>
    <n v="8"/>
    <n v="31600"/>
    <n v="3"/>
    <n v="4740"/>
    <n v="42660"/>
    <n v="357"/>
  </r>
  <r>
    <x v="5"/>
    <x v="3"/>
    <n v="2009"/>
    <n v="83000"/>
    <x v="22"/>
    <n v="270000"/>
    <d v="2016-01-13T00:00:00"/>
    <n v="8"/>
    <n v="33200"/>
    <n v="2"/>
    <n v="3320"/>
    <n v="46480"/>
    <n v="354"/>
  </r>
  <r>
    <x v="12"/>
    <x v="0"/>
    <n v="2009"/>
    <n v="86133"/>
    <x v="23"/>
    <n v="380000"/>
    <d v="2015-07-23T00:00:00"/>
    <n v="8"/>
    <n v="34453.200000000004"/>
    <n v="3"/>
    <n v="5167.9800000000005"/>
    <n v="46511.819999999992"/>
    <n v="528"/>
  </r>
  <r>
    <x v="6"/>
    <x v="3"/>
    <n v="2009"/>
    <n v="90000"/>
    <x v="24"/>
    <n v="301000"/>
    <d v="2015-03-12T00:00:00"/>
    <n v="8"/>
    <n v="36000"/>
    <n v="3"/>
    <n v="5400"/>
    <n v="48600"/>
    <n v="661"/>
  </r>
  <r>
    <x v="10"/>
    <x v="1"/>
    <n v="2009"/>
    <n v="91000"/>
    <x v="25"/>
    <n v="360000"/>
    <d v="2015-06-19T00:00:00"/>
    <n v="8"/>
    <n v="36400"/>
    <n v="3"/>
    <n v="5460"/>
    <n v="49140"/>
    <n v="562"/>
  </r>
  <r>
    <x v="13"/>
    <x v="2"/>
    <n v="2009"/>
    <n v="114400"/>
    <x v="26"/>
    <n v="226000"/>
    <d v="2015-03-10T00:00:00"/>
    <n v="8"/>
    <n v="45760"/>
    <n v="2"/>
    <n v="4576"/>
    <n v="64064"/>
    <n v="663"/>
  </r>
  <r>
    <x v="14"/>
    <x v="3"/>
    <n v="2009"/>
    <n v="134000"/>
    <x v="27"/>
    <n v="482000"/>
    <d v="2016-01-16T00:00:00"/>
    <n v="8"/>
    <n v="53600"/>
    <n v="4"/>
    <n v="10720"/>
    <n v="69680"/>
    <n v="351"/>
  </r>
  <r>
    <x v="14"/>
    <x v="3"/>
    <n v="2009"/>
    <n v="135000"/>
    <x v="28"/>
    <n v="478000"/>
    <d v="2016-01-16T00:00:00"/>
    <n v="8"/>
    <n v="54000"/>
    <n v="4"/>
    <n v="10800"/>
    <n v="70200"/>
    <n v="351"/>
  </r>
  <r>
    <x v="15"/>
    <x v="6"/>
    <n v="2009"/>
    <n v="131780"/>
    <x v="29"/>
    <n v="306000"/>
    <d v="2015-12-27T00:00:00"/>
    <n v="8"/>
    <n v="52712"/>
    <n v="3"/>
    <n v="7906.8"/>
    <n v="71161.2"/>
    <n v="371"/>
  </r>
  <r>
    <x v="13"/>
    <x v="2"/>
    <n v="2009"/>
    <n v="159000"/>
    <x v="30"/>
    <n v="403000"/>
    <d v="2016-11-07T00:00:00"/>
    <n v="8"/>
    <n v="63600"/>
    <n v="4"/>
    <n v="12720"/>
    <n v="82680"/>
    <n v="55"/>
  </r>
  <r>
    <x v="9"/>
    <x v="5"/>
    <n v="2009"/>
    <n v="162800"/>
    <x v="31"/>
    <n v="370000"/>
    <d v="2015-11-21T00:00:00"/>
    <n v="8"/>
    <n v="65120"/>
    <n v="3"/>
    <n v="9768"/>
    <n v="87912"/>
    <n v="407"/>
  </r>
  <r>
    <x v="16"/>
    <x v="2"/>
    <n v="2009"/>
    <n v="168800"/>
    <x v="32"/>
    <n v="186300"/>
    <d v="2015-09-25T00:00:00"/>
    <n v="8"/>
    <n v="67520"/>
    <n v="1"/>
    <n v="3376"/>
    <n v="97904"/>
    <n v="464"/>
  </r>
  <r>
    <x v="17"/>
    <x v="2"/>
    <n v="2009"/>
    <n v="195370"/>
    <x v="33"/>
    <n v="290000"/>
    <d v="2016-04-07T00:00:00"/>
    <n v="8"/>
    <n v="78148"/>
    <n v="2"/>
    <n v="7814.8"/>
    <n v="109407.2"/>
    <n v="269"/>
  </r>
  <r>
    <x v="18"/>
    <x v="6"/>
    <n v="2009"/>
    <n v="195340"/>
    <x v="34"/>
    <n v="190000"/>
    <d v="2015-10-01T00:00:00"/>
    <n v="8"/>
    <n v="78136"/>
    <n v="1"/>
    <n v="3906.8"/>
    <n v="113297.2"/>
    <n v="458"/>
  </r>
  <r>
    <x v="19"/>
    <x v="1"/>
    <n v="2009"/>
    <n v="230000"/>
    <x v="35"/>
    <n v="305000"/>
    <d v="2015-10-30T00:00:00"/>
    <n v="8"/>
    <n v="92000"/>
    <n v="3"/>
    <n v="13800"/>
    <n v="124200"/>
    <n v="429"/>
  </r>
  <r>
    <x v="20"/>
    <x v="1"/>
    <n v="2009"/>
    <n v="291000"/>
    <x v="36"/>
    <n v="166000"/>
    <d v="2015-10-20T00:00:00"/>
    <n v="8"/>
    <n v="116400"/>
    <n v="1"/>
    <n v="5820"/>
    <n v="168780"/>
    <n v="439"/>
  </r>
  <r>
    <x v="15"/>
    <x v="6"/>
    <n v="2010"/>
    <n v="37000"/>
    <x v="37"/>
    <n v="978000"/>
    <d v="2015-11-01T00:00:00"/>
    <n v="7"/>
    <n v="12950"/>
    <n v="9"/>
    <n v="6660"/>
    <n v="17390"/>
    <n v="427"/>
  </r>
  <r>
    <x v="15"/>
    <x v="6"/>
    <n v="2010"/>
    <n v="40830"/>
    <x v="38"/>
    <n v="326000"/>
    <d v="2015-02-27T00:00:00"/>
    <n v="7"/>
    <n v="14290.5"/>
    <n v="3"/>
    <n v="2449.8000000000002"/>
    <n v="24089.7"/>
    <n v="674"/>
  </r>
  <r>
    <x v="3"/>
    <x v="3"/>
    <n v="2010"/>
    <n v="66000"/>
    <x v="39"/>
    <n v="736000"/>
    <d v="2016-01-16T00:00:00"/>
    <n v="7"/>
    <n v="23100"/>
    <n v="7"/>
    <n v="9240"/>
    <n v="33660"/>
    <n v="351"/>
  </r>
  <r>
    <x v="21"/>
    <x v="5"/>
    <n v="2010"/>
    <n v="60000"/>
    <x v="40"/>
    <n v="99250"/>
    <d v="2015-08-10T00:00:00"/>
    <n v="7"/>
    <n v="21000"/>
    <n v="0"/>
    <n v="0"/>
    <n v="39000"/>
    <n v="510"/>
  </r>
  <r>
    <x v="10"/>
    <x v="1"/>
    <n v="2010"/>
    <n v="84000"/>
    <x v="41"/>
    <n v="950000"/>
    <d v="2015-01-25T00:00:00"/>
    <n v="7"/>
    <n v="29400"/>
    <n v="9"/>
    <n v="15120"/>
    <n v="39480"/>
    <n v="707"/>
  </r>
  <r>
    <x v="7"/>
    <x v="0"/>
    <n v="2010"/>
    <n v="67000"/>
    <x v="42"/>
    <n v="103260"/>
    <d v="2015-06-02T00:00:00"/>
    <n v="7"/>
    <n v="23450"/>
    <n v="1"/>
    <n v="1340"/>
    <n v="42210"/>
    <n v="579"/>
  </r>
  <r>
    <x v="22"/>
    <x v="5"/>
    <n v="2010"/>
    <n v="75300"/>
    <x v="43"/>
    <n v="302000"/>
    <d v="2015-06-19T00:00:00"/>
    <n v="7"/>
    <n v="26355"/>
    <n v="3"/>
    <n v="4518"/>
    <n v="44427"/>
    <n v="562"/>
  </r>
  <r>
    <x v="5"/>
    <x v="3"/>
    <n v="2010"/>
    <n v="84000"/>
    <x v="44"/>
    <n v="266000"/>
    <d v="2016-01-13T00:00:00"/>
    <n v="7"/>
    <n v="29400"/>
    <n v="2"/>
    <n v="3360"/>
    <n v="51240"/>
    <n v="354"/>
  </r>
  <r>
    <x v="10"/>
    <x v="1"/>
    <n v="2010"/>
    <n v="92000"/>
    <x v="45"/>
    <n v="356000"/>
    <d v="2015-06-19T00:00:00"/>
    <n v="7"/>
    <n v="32200"/>
    <n v="3"/>
    <n v="5520"/>
    <n v="54280"/>
    <n v="562"/>
  </r>
  <r>
    <x v="13"/>
    <x v="2"/>
    <n v="2010"/>
    <n v="89000"/>
    <x v="46"/>
    <n v="266000"/>
    <d v="2016-01-13T00:00:00"/>
    <n v="7"/>
    <n v="31150"/>
    <n v="2"/>
    <n v="3560"/>
    <n v="54290"/>
    <n v="354"/>
  </r>
  <r>
    <x v="23"/>
    <x v="6"/>
    <n v="2010"/>
    <n v="94000"/>
    <x v="47"/>
    <n v="91000"/>
    <d v="2015-09-21T00:00:00"/>
    <n v="7"/>
    <n v="32900"/>
    <n v="0"/>
    <n v="0"/>
    <n v="61100"/>
    <n v="468"/>
  </r>
  <r>
    <x v="13"/>
    <x v="2"/>
    <n v="2010"/>
    <n v="113400"/>
    <x v="48"/>
    <n v="230000"/>
    <d v="2015-03-10T00:00:00"/>
    <n v="7"/>
    <n v="39690"/>
    <n v="2"/>
    <n v="4536"/>
    <n v="69174"/>
    <n v="663"/>
  </r>
  <r>
    <x v="24"/>
    <x v="6"/>
    <n v="2010"/>
    <n v="135000"/>
    <x v="49"/>
    <n v="251000"/>
    <d v="2015-03-04T00:00:00"/>
    <n v="7"/>
    <n v="47250"/>
    <n v="2"/>
    <n v="5400"/>
    <n v="82350"/>
    <n v="669"/>
  </r>
  <r>
    <x v="25"/>
    <x v="0"/>
    <n v="2010"/>
    <n v="160000"/>
    <x v="50"/>
    <n v="263000"/>
    <d v="2015-01-24T00:00:00"/>
    <n v="7"/>
    <n v="56000"/>
    <n v="2"/>
    <n v="6400"/>
    <n v="97600"/>
    <n v="708"/>
  </r>
  <r>
    <x v="26"/>
    <x v="5"/>
    <n v="2010"/>
    <n v="265000"/>
    <x v="51"/>
    <n v="930000"/>
    <d v="2015-08-20T00:00:00"/>
    <n v="7"/>
    <n v="92750"/>
    <n v="9"/>
    <n v="47700"/>
    <n v="124550"/>
    <n v="500"/>
  </r>
  <r>
    <x v="26"/>
    <x v="5"/>
    <n v="2010"/>
    <n v="265000"/>
    <x v="52"/>
    <n v="912000"/>
    <d v="2015-08-20T00:00:00"/>
    <n v="7"/>
    <n v="92750"/>
    <n v="9"/>
    <n v="47700"/>
    <n v="124550"/>
    <n v="500"/>
  </r>
  <r>
    <x v="26"/>
    <x v="5"/>
    <n v="2010"/>
    <n v="265000"/>
    <x v="53"/>
    <n v="856000"/>
    <d v="2015-08-20T00:00:00"/>
    <n v="7"/>
    <n v="92750"/>
    <n v="8"/>
    <n v="42400"/>
    <n v="129850"/>
    <n v="500"/>
  </r>
  <r>
    <x v="9"/>
    <x v="5"/>
    <n v="2010"/>
    <n v="230000"/>
    <x v="54"/>
    <n v="455000"/>
    <d v="2016-03-10T00:00:00"/>
    <n v="7"/>
    <n v="80500"/>
    <n v="4"/>
    <n v="18400"/>
    <n v="131100"/>
    <n v="297"/>
  </r>
  <r>
    <x v="19"/>
    <x v="1"/>
    <n v="2010"/>
    <n v="231000"/>
    <x v="55"/>
    <n v="301000"/>
    <d v="2015-10-30T00:00:00"/>
    <n v="7"/>
    <n v="80850"/>
    <n v="3"/>
    <n v="13860"/>
    <n v="136290"/>
    <n v="429"/>
  </r>
  <r>
    <x v="20"/>
    <x v="1"/>
    <n v="2010"/>
    <n v="257000"/>
    <x v="56"/>
    <n v="164700"/>
    <d v="2015-10-09T00:00:00"/>
    <n v="7"/>
    <n v="89950"/>
    <n v="1"/>
    <n v="5140"/>
    <n v="161910"/>
    <n v="450"/>
  </r>
  <r>
    <x v="15"/>
    <x v="6"/>
    <n v="2011"/>
    <n v="38000"/>
    <x v="57"/>
    <n v="574000"/>
    <d v="2015-11-01T00:00:00"/>
    <n v="6"/>
    <n v="11400"/>
    <n v="5"/>
    <n v="3800"/>
    <n v="22800"/>
    <n v="427"/>
  </r>
  <r>
    <x v="27"/>
    <x v="5"/>
    <n v="2011"/>
    <n v="56700"/>
    <x v="58"/>
    <n v="290000"/>
    <d v="2015-08-20T00:00:00"/>
    <n v="6"/>
    <n v="17010"/>
    <n v="2"/>
    <n v="2268"/>
    <n v="37422"/>
    <n v="500"/>
  </r>
  <r>
    <x v="27"/>
    <x v="5"/>
    <n v="2011"/>
    <n v="57700"/>
    <x v="59"/>
    <n v="286000"/>
    <d v="2015-08-20T00:00:00"/>
    <n v="6"/>
    <n v="17310"/>
    <n v="2"/>
    <n v="2308"/>
    <n v="38082"/>
    <n v="500"/>
  </r>
  <r>
    <x v="21"/>
    <x v="5"/>
    <n v="2011"/>
    <n v="59000"/>
    <x v="60"/>
    <n v="103250"/>
    <d v="2015-08-10T00:00:00"/>
    <n v="6"/>
    <n v="17700"/>
    <n v="1"/>
    <n v="1180"/>
    <n v="40120"/>
    <n v="510"/>
  </r>
  <r>
    <x v="22"/>
    <x v="5"/>
    <n v="2011"/>
    <n v="74300"/>
    <x v="61"/>
    <n v="306000"/>
    <d v="2015-06-19T00:00:00"/>
    <n v="6"/>
    <n v="22290"/>
    <n v="3"/>
    <n v="4458"/>
    <n v="47552"/>
    <n v="562"/>
  </r>
  <r>
    <x v="20"/>
    <x v="1"/>
    <n v="2011"/>
    <n v="210000"/>
    <x v="62"/>
    <n v="780000"/>
    <d v="2016-04-21T00:00:00"/>
    <n v="6"/>
    <n v="63000"/>
    <n v="7"/>
    <n v="29400"/>
    <n v="117600"/>
    <n v="255"/>
  </r>
  <r>
    <x v="20"/>
    <x v="1"/>
    <n v="2011"/>
    <n v="210000"/>
    <x v="63"/>
    <n v="760300"/>
    <d v="2016-04-21T00:00:00"/>
    <n v="6"/>
    <n v="63000"/>
    <n v="7"/>
    <n v="29400"/>
    <n v="117600"/>
    <n v="255"/>
  </r>
  <r>
    <x v="20"/>
    <x v="1"/>
    <n v="2011"/>
    <n v="210000"/>
    <x v="64"/>
    <n v="680000"/>
    <d v="2016-04-21T00:00:00"/>
    <n v="6"/>
    <n v="63000"/>
    <n v="6"/>
    <n v="25200"/>
    <n v="121800"/>
    <n v="255"/>
  </r>
  <r>
    <x v="20"/>
    <x v="1"/>
    <n v="2011"/>
    <n v="210000"/>
    <x v="65"/>
    <n v="655000"/>
    <d v="2016-04-21T00:00:00"/>
    <n v="6"/>
    <n v="63000"/>
    <n v="6"/>
    <n v="25200"/>
    <n v="121800"/>
    <n v="255"/>
  </r>
  <r>
    <x v="28"/>
    <x v="5"/>
    <n v="2011"/>
    <n v="220000"/>
    <x v="66"/>
    <n v="731000"/>
    <d v="2015-08-20T00:00:00"/>
    <n v="6"/>
    <n v="66000"/>
    <n v="7"/>
    <n v="30800"/>
    <n v="123200"/>
    <n v="500"/>
  </r>
  <r>
    <x v="28"/>
    <x v="5"/>
    <n v="2011"/>
    <n v="220000"/>
    <x v="67"/>
    <n v="685413"/>
    <d v="2015-08-20T00:00:00"/>
    <n v="6"/>
    <n v="66000"/>
    <n v="6"/>
    <n v="26400"/>
    <n v="127600"/>
    <n v="500"/>
  </r>
  <r>
    <x v="18"/>
    <x v="6"/>
    <n v="2011"/>
    <n v="196340"/>
    <x v="68"/>
    <n v="186000"/>
    <d v="2015-10-01T00:00:00"/>
    <n v="6"/>
    <n v="58902"/>
    <n v="1"/>
    <n v="3926.8"/>
    <n v="133511.20000000001"/>
    <n v="458"/>
  </r>
  <r>
    <x v="29"/>
    <x v="4"/>
    <n v="2011"/>
    <n v="245000"/>
    <x v="69"/>
    <n v="720000"/>
    <d v="2016-04-02T00:00:00"/>
    <n v="6"/>
    <n v="73500"/>
    <n v="7"/>
    <n v="34300"/>
    <n v="137200"/>
    <n v="274"/>
  </r>
  <r>
    <x v="29"/>
    <x v="4"/>
    <n v="2011"/>
    <n v="245000"/>
    <x v="70"/>
    <n v="680000"/>
    <d v="2016-04-02T00:00:00"/>
    <n v="6"/>
    <n v="73500"/>
    <n v="6"/>
    <n v="29400"/>
    <n v="142100"/>
    <n v="274"/>
  </r>
  <r>
    <x v="29"/>
    <x v="4"/>
    <n v="2011"/>
    <n v="245000"/>
    <x v="71"/>
    <n v="660000"/>
    <d v="2016-04-02T00:00:00"/>
    <n v="6"/>
    <n v="73500"/>
    <n v="6"/>
    <n v="29400"/>
    <n v="142100"/>
    <n v="274"/>
  </r>
  <r>
    <x v="29"/>
    <x v="4"/>
    <n v="2011"/>
    <n v="245000"/>
    <x v="72"/>
    <n v="630000"/>
    <d v="2016-04-02T00:00:00"/>
    <n v="6"/>
    <n v="73500"/>
    <n v="6"/>
    <n v="29400"/>
    <n v="142100"/>
    <n v="274"/>
  </r>
  <r>
    <x v="29"/>
    <x v="4"/>
    <n v="2011"/>
    <n v="245000"/>
    <x v="73"/>
    <n v="655000"/>
    <d v="2016-04-02T00:00:00"/>
    <n v="6"/>
    <n v="73500"/>
    <n v="6"/>
    <n v="29400"/>
    <n v="142100"/>
    <n v="274"/>
  </r>
  <r>
    <x v="29"/>
    <x v="4"/>
    <n v="2011"/>
    <n v="245000"/>
    <x v="74"/>
    <n v="590000"/>
    <d v="2016-04-02T00:00:00"/>
    <n v="6"/>
    <n v="73500"/>
    <n v="5"/>
    <n v="24500"/>
    <n v="147000"/>
    <n v="274"/>
  </r>
  <r>
    <x v="15"/>
    <x v="6"/>
    <n v="2012"/>
    <n v="39830"/>
    <x v="75"/>
    <n v="330000"/>
    <d v="2015-02-27T00:00:00"/>
    <n v="5"/>
    <n v="9957.5"/>
    <n v="3"/>
    <n v="2389.8000000000002"/>
    <n v="27482.7"/>
    <n v="674"/>
  </r>
  <r>
    <x v="15"/>
    <x v="6"/>
    <n v="2012"/>
    <n v="48800"/>
    <x v="76"/>
    <n v="268650"/>
    <d v="2015-04-23T00:00:00"/>
    <n v="5"/>
    <n v="12200"/>
    <n v="2"/>
    <n v="1952"/>
    <n v="34648"/>
    <n v="619"/>
  </r>
  <r>
    <x v="4"/>
    <x v="3"/>
    <n v="2012"/>
    <n v="59000"/>
    <x v="77"/>
    <n v="302000"/>
    <d v="2015-09-24T00:00:00"/>
    <n v="5"/>
    <n v="14750"/>
    <n v="3"/>
    <n v="3540"/>
    <n v="40710"/>
    <n v="465"/>
  </r>
  <r>
    <x v="9"/>
    <x v="5"/>
    <n v="2012"/>
    <n v="76000"/>
    <x v="78"/>
    <n v="850000"/>
    <d v="2016-01-07T00:00:00"/>
    <n v="5"/>
    <n v="19000"/>
    <n v="8"/>
    <n v="12160"/>
    <n v="44840"/>
    <n v="360"/>
  </r>
  <r>
    <x v="12"/>
    <x v="0"/>
    <n v="2012"/>
    <n v="87133"/>
    <x v="79"/>
    <n v="376000"/>
    <d v="2015-07-23T00:00:00"/>
    <n v="5"/>
    <n v="21783.25"/>
    <n v="3"/>
    <n v="5227.9800000000005"/>
    <n v="60121.77"/>
    <n v="528"/>
  </r>
  <r>
    <x v="6"/>
    <x v="3"/>
    <n v="2012"/>
    <n v="110000"/>
    <x v="80"/>
    <n v="201000"/>
    <d v="2015-03-12T00:00:00"/>
    <n v="5"/>
    <n v="27500"/>
    <n v="2"/>
    <n v="4400"/>
    <n v="78100"/>
    <n v="661"/>
  </r>
  <r>
    <x v="15"/>
    <x v="6"/>
    <n v="2012"/>
    <n v="130780"/>
    <x v="81"/>
    <n v="310000"/>
    <d v="2015-12-27T00:00:00"/>
    <n v="5"/>
    <n v="32695"/>
    <n v="3"/>
    <n v="7846.8"/>
    <n v="90238.2"/>
    <n v="371"/>
  </r>
  <r>
    <x v="13"/>
    <x v="2"/>
    <n v="2012"/>
    <n v="135502"/>
    <x v="82"/>
    <n v="247000"/>
    <d v="2016-04-16T00:00:00"/>
    <n v="5"/>
    <n v="33875.5"/>
    <n v="2"/>
    <n v="5420.08"/>
    <n v="96206.42"/>
    <n v="260"/>
  </r>
  <r>
    <x v="30"/>
    <x v="0"/>
    <n v="2012"/>
    <n v="145000"/>
    <x v="83"/>
    <n v="386732"/>
    <d v="2015-02-24T00:00:00"/>
    <n v="5"/>
    <n v="36250"/>
    <n v="3"/>
    <n v="8700"/>
    <n v="100050"/>
    <n v="677"/>
  </r>
  <r>
    <x v="30"/>
    <x v="0"/>
    <n v="2012"/>
    <n v="145000"/>
    <x v="84"/>
    <n v="312680"/>
    <d v="2015-02-24T00:00:00"/>
    <n v="5"/>
    <n v="36250"/>
    <n v="3"/>
    <n v="8700"/>
    <n v="100050"/>
    <n v="677"/>
  </r>
  <r>
    <x v="9"/>
    <x v="5"/>
    <n v="2012"/>
    <n v="163800"/>
    <x v="85"/>
    <n v="366000"/>
    <d v="2015-11-21T00:00:00"/>
    <n v="5"/>
    <n v="40950"/>
    <n v="3"/>
    <n v="9828"/>
    <n v="113022"/>
    <n v="407"/>
  </r>
  <r>
    <x v="31"/>
    <x v="4"/>
    <n v="2012"/>
    <n v="183000"/>
    <x v="86"/>
    <n v="520000"/>
    <d v="2016-03-15T00:00:00"/>
    <n v="5"/>
    <n v="45750"/>
    <n v="5"/>
    <n v="18300"/>
    <n v="118950"/>
    <n v="292"/>
  </r>
  <r>
    <x v="31"/>
    <x v="4"/>
    <n v="2012"/>
    <n v="183000"/>
    <x v="87"/>
    <n v="530000"/>
    <d v="2016-03-15T00:00:00"/>
    <n v="5"/>
    <n v="45750"/>
    <n v="5"/>
    <n v="18300"/>
    <n v="118950"/>
    <n v="292"/>
  </r>
  <r>
    <x v="31"/>
    <x v="4"/>
    <n v="2012"/>
    <n v="183000"/>
    <x v="88"/>
    <n v="490000"/>
    <d v="2016-03-15T00:00:00"/>
    <n v="5"/>
    <n v="45750"/>
    <n v="4"/>
    <n v="14640"/>
    <n v="122610"/>
    <n v="292"/>
  </r>
  <r>
    <x v="31"/>
    <x v="4"/>
    <n v="2012"/>
    <n v="183000"/>
    <x v="89"/>
    <n v="481000"/>
    <d v="2016-03-15T00:00:00"/>
    <n v="5"/>
    <n v="45750"/>
    <n v="4"/>
    <n v="14640"/>
    <n v="122610"/>
    <n v="292"/>
  </r>
  <r>
    <x v="31"/>
    <x v="4"/>
    <n v="2012"/>
    <n v="183000"/>
    <x v="90"/>
    <n v="454000"/>
    <d v="2016-03-15T00:00:00"/>
    <n v="5"/>
    <n v="45750"/>
    <n v="4"/>
    <n v="14640"/>
    <n v="122610"/>
    <n v="292"/>
  </r>
  <r>
    <x v="32"/>
    <x v="3"/>
    <n v="2012"/>
    <n v="210000"/>
    <x v="91"/>
    <n v="517000"/>
    <d v="2016-02-15T00:00:00"/>
    <n v="5"/>
    <n v="52500"/>
    <n v="5"/>
    <n v="21000"/>
    <n v="136500"/>
    <n v="321"/>
  </r>
  <r>
    <x v="17"/>
    <x v="2"/>
    <n v="2012"/>
    <n v="196370"/>
    <x v="92"/>
    <n v="286000"/>
    <d v="2016-04-07T00:00:00"/>
    <n v="5"/>
    <n v="49092.5"/>
    <n v="2"/>
    <n v="7854.8"/>
    <n v="139422.70000000001"/>
    <n v="269"/>
  </r>
  <r>
    <x v="32"/>
    <x v="3"/>
    <n v="2012"/>
    <n v="210000"/>
    <x v="93"/>
    <n v="435000"/>
    <d v="2016-02-15T00:00:00"/>
    <n v="5"/>
    <n v="52500"/>
    <n v="4"/>
    <n v="16800"/>
    <n v="140700"/>
    <n v="321"/>
  </r>
  <r>
    <x v="33"/>
    <x v="2"/>
    <n v="2012"/>
    <n v="210300"/>
    <x v="94"/>
    <n v="417671"/>
    <d v="2016-05-30T00:00:00"/>
    <n v="5"/>
    <n v="52575"/>
    <n v="4"/>
    <n v="16824"/>
    <n v="140901"/>
    <n v="216"/>
  </r>
  <r>
    <x v="9"/>
    <x v="5"/>
    <n v="2012"/>
    <n v="231000"/>
    <x v="95"/>
    <n v="451000"/>
    <d v="2016-03-10T00:00:00"/>
    <n v="5"/>
    <n v="57750"/>
    <n v="4"/>
    <n v="18480"/>
    <n v="154770"/>
    <n v="297"/>
  </r>
  <r>
    <x v="34"/>
    <x v="6"/>
    <n v="2012"/>
    <n v="240000"/>
    <x v="96"/>
    <n v="301344"/>
    <d v="2015-06-30T00:00:00"/>
    <n v="5"/>
    <n v="60000"/>
    <n v="3"/>
    <n v="14400"/>
    <n v="165600"/>
    <n v="551"/>
  </r>
  <r>
    <x v="34"/>
    <x v="6"/>
    <n v="2012"/>
    <n v="240000"/>
    <x v="97"/>
    <n v="315988"/>
    <d v="2015-06-30T00:00:00"/>
    <n v="5"/>
    <n v="60000"/>
    <n v="3"/>
    <n v="14400"/>
    <n v="165600"/>
    <n v="551"/>
  </r>
  <r>
    <x v="34"/>
    <x v="6"/>
    <n v="2012"/>
    <n v="240000"/>
    <x v="98"/>
    <n v="234760"/>
    <d v="2015-06-30T00:00:00"/>
    <n v="5"/>
    <n v="60000"/>
    <n v="2"/>
    <n v="9600"/>
    <n v="170400"/>
    <n v="551"/>
  </r>
  <r>
    <x v="34"/>
    <x v="6"/>
    <n v="2012"/>
    <n v="240000"/>
    <x v="99"/>
    <n v="210780"/>
    <d v="2015-06-30T00:00:00"/>
    <n v="5"/>
    <n v="60000"/>
    <n v="2"/>
    <n v="9600"/>
    <n v="170400"/>
    <n v="551"/>
  </r>
  <r>
    <x v="34"/>
    <x v="6"/>
    <n v="2012"/>
    <n v="240000"/>
    <x v="100"/>
    <n v="198240"/>
    <d v="2015-06-30T00:00:00"/>
    <n v="5"/>
    <n v="60000"/>
    <n v="1"/>
    <n v="4800"/>
    <n v="175200"/>
    <n v="551"/>
  </r>
  <r>
    <x v="20"/>
    <x v="1"/>
    <n v="2012"/>
    <n v="290000"/>
    <x v="101"/>
    <n v="170000"/>
    <d v="2015-10-20T00:00:00"/>
    <n v="5"/>
    <n v="72500"/>
    <n v="1"/>
    <n v="5800"/>
    <n v="211700"/>
    <n v="439"/>
  </r>
  <r>
    <x v="15"/>
    <x v="6"/>
    <n v="2013"/>
    <n v="47800"/>
    <x v="102"/>
    <n v="272650"/>
    <d v="2015-04-23T00:00:00"/>
    <n v="4"/>
    <n v="9560"/>
    <n v="2"/>
    <n v="1912"/>
    <n v="36328"/>
    <n v="619"/>
  </r>
  <r>
    <x v="11"/>
    <x v="4"/>
    <n v="2013"/>
    <n v="80000"/>
    <x v="103"/>
    <n v="350000"/>
    <d v="2016-01-10T00:00:00"/>
    <n v="4"/>
    <n v="16000"/>
    <n v="3"/>
    <n v="4800"/>
    <n v="59200"/>
    <n v="357"/>
  </r>
  <r>
    <x v="11"/>
    <x v="4"/>
    <n v="2013"/>
    <n v="80000"/>
    <x v="104"/>
    <n v="235000"/>
    <d v="2016-01-10T00:00:00"/>
    <n v="4"/>
    <n v="16000"/>
    <n v="2"/>
    <n v="3200"/>
    <n v="60800"/>
    <n v="357"/>
  </r>
  <r>
    <x v="23"/>
    <x v="6"/>
    <n v="2013"/>
    <n v="93000"/>
    <x v="105"/>
    <n v="195000"/>
    <d v="2015-09-21T00:00:00"/>
    <n v="4"/>
    <n v="18600"/>
    <n v="1"/>
    <n v="1860"/>
    <n v="72540"/>
    <n v="468"/>
  </r>
  <r>
    <x v="24"/>
    <x v="6"/>
    <n v="2013"/>
    <n v="136000"/>
    <x v="106"/>
    <n v="247000"/>
    <d v="2015-03-04T00:00:00"/>
    <n v="4"/>
    <n v="27200"/>
    <n v="2"/>
    <n v="5440"/>
    <n v="103360"/>
    <n v="669"/>
  </r>
  <r>
    <x v="13"/>
    <x v="2"/>
    <n v="2013"/>
    <n v="158000"/>
    <x v="107"/>
    <n v="407000"/>
    <d v="2016-11-07T00:00:00"/>
    <n v="4"/>
    <n v="31600"/>
    <n v="4"/>
    <n v="12640"/>
    <n v="113760"/>
    <n v="55"/>
  </r>
  <r>
    <x v="34"/>
    <x v="6"/>
    <n v="2013"/>
    <n v="240000"/>
    <x v="108"/>
    <n v="301232"/>
    <d v="2016-12-15T00:00:00"/>
    <n v="4"/>
    <n v="48000"/>
    <n v="3"/>
    <n v="14400"/>
    <n v="177600"/>
    <n v="17"/>
  </r>
  <r>
    <x v="34"/>
    <x v="6"/>
    <n v="2013"/>
    <n v="240000"/>
    <x v="109"/>
    <n v="289567"/>
    <d v="2016-12-15T00:00:00"/>
    <n v="4"/>
    <n v="48000"/>
    <n v="2"/>
    <n v="9600"/>
    <n v="182400"/>
    <n v="17"/>
  </r>
  <r>
    <x v="34"/>
    <x v="6"/>
    <n v="2013"/>
    <n v="240000"/>
    <x v="110"/>
    <n v="245211"/>
    <d v="2016-12-15T00:00:00"/>
    <n v="4"/>
    <n v="48000"/>
    <n v="2"/>
    <n v="9600"/>
    <n v="182400"/>
    <n v="17"/>
  </r>
  <r>
    <x v="34"/>
    <x v="6"/>
    <n v="2013"/>
    <n v="240000"/>
    <x v="111"/>
    <n v="200123"/>
    <d v="2016-12-15T00:00:00"/>
    <n v="4"/>
    <n v="48000"/>
    <n v="2"/>
    <n v="9600"/>
    <n v="182400"/>
    <n v="17"/>
  </r>
  <r>
    <x v="34"/>
    <x v="6"/>
    <n v="2013"/>
    <n v="240000"/>
    <x v="112"/>
    <n v="235811"/>
    <d v="2016-12-15T00:00:00"/>
    <n v="4"/>
    <n v="48000"/>
    <n v="2"/>
    <n v="9600"/>
    <n v="182400"/>
    <n v="17"/>
  </r>
  <r>
    <x v="34"/>
    <x v="6"/>
    <n v="2013"/>
    <n v="240000"/>
    <x v="113"/>
    <n v="250021"/>
    <d v="2016-12-15T00:00:00"/>
    <n v="4"/>
    <n v="48000"/>
    <n v="2"/>
    <n v="9600"/>
    <n v="182400"/>
    <n v="17"/>
  </r>
  <r>
    <x v="34"/>
    <x v="6"/>
    <n v="2013"/>
    <n v="240000"/>
    <x v="114"/>
    <n v="198340"/>
    <d v="2016-12-15T00:00:00"/>
    <n v="4"/>
    <n v="48000"/>
    <n v="1"/>
    <n v="4800"/>
    <n v="187200"/>
    <n v="17"/>
  </r>
  <r>
    <x v="34"/>
    <x v="6"/>
    <n v="2013"/>
    <n v="240000"/>
    <x v="115"/>
    <n v="189761"/>
    <d v="2016-12-15T00:00:00"/>
    <n v="4"/>
    <n v="48000"/>
    <n v="1"/>
    <n v="4800"/>
    <n v="187200"/>
    <n v="17"/>
  </r>
  <r>
    <x v="35"/>
    <x v="2"/>
    <n v="2013"/>
    <n v="271000"/>
    <x v="116"/>
    <n v="153000"/>
    <d v="2015-11-26T00:00:00"/>
    <n v="4"/>
    <n v="54200"/>
    <n v="1"/>
    <n v="5420"/>
    <n v="211380"/>
    <n v="402"/>
  </r>
  <r>
    <x v="35"/>
    <x v="2"/>
    <n v="2013"/>
    <n v="271000"/>
    <x v="117"/>
    <n v="123000"/>
    <d v="2016-05-30T00:00:00"/>
    <n v="4"/>
    <n v="54200"/>
    <n v="1"/>
    <n v="5420"/>
    <n v="211380"/>
    <n v="216"/>
  </r>
  <r>
    <x v="36"/>
    <x v="2"/>
    <n v="2014"/>
    <n v="98000"/>
    <x v="118"/>
    <n v="251000"/>
    <d v="2015-12-06T00:00:00"/>
    <n v="3"/>
    <n v="14700"/>
    <n v="2"/>
    <n v="3920"/>
    <n v="79380"/>
    <n v="392"/>
  </r>
  <r>
    <x v="36"/>
    <x v="2"/>
    <n v="2014"/>
    <n v="99000"/>
    <x v="119"/>
    <n v="247000"/>
    <d v="2015-12-06T00:00:00"/>
    <n v="3"/>
    <n v="14850"/>
    <n v="2"/>
    <n v="3960"/>
    <n v="80190"/>
    <n v="392"/>
  </r>
  <r>
    <x v="13"/>
    <x v="2"/>
    <n v="2014"/>
    <n v="136502"/>
    <x v="120"/>
    <n v="243000"/>
    <d v="2016-04-16T00:00:00"/>
    <n v="3"/>
    <n v="20475.300000000003"/>
    <n v="2"/>
    <n v="5460.08"/>
    <n v="110566.62"/>
    <n v="260"/>
  </r>
  <r>
    <x v="16"/>
    <x v="2"/>
    <n v="2014"/>
    <n v="167800"/>
    <x v="121"/>
    <n v="190300"/>
    <d v="2015-09-25T00:00:00"/>
    <n v="3"/>
    <n v="25170"/>
    <n v="1"/>
    <n v="3356"/>
    <n v="139274"/>
    <n v="464"/>
  </r>
  <r>
    <x v="10"/>
    <x v="1"/>
    <n v="2014"/>
    <n v="219000"/>
    <x v="122"/>
    <n v="126290"/>
    <d v="2015-03-20T00:00:00"/>
    <n v="3"/>
    <n v="32850"/>
    <n v="1"/>
    <n v="4380"/>
    <n v="181770"/>
    <n v="653"/>
  </r>
  <r>
    <x v="34"/>
    <x v="6"/>
    <n v="2014"/>
    <n v="240000"/>
    <x v="123"/>
    <n v="183788"/>
    <d v="2016-11-07T00:00:00"/>
    <n v="3"/>
    <n v="36000"/>
    <n v="1"/>
    <n v="4800"/>
    <n v="199200"/>
    <n v="55"/>
  </r>
  <r>
    <x v="34"/>
    <x v="6"/>
    <n v="2014"/>
    <n v="240000"/>
    <x v="124"/>
    <n v="160198"/>
    <d v="2016-11-07T00:00:00"/>
    <n v="3"/>
    <n v="36000"/>
    <n v="1"/>
    <n v="4800"/>
    <n v="199200"/>
    <n v="55"/>
  </r>
  <r>
    <x v="34"/>
    <x v="6"/>
    <n v="2014"/>
    <n v="240000"/>
    <x v="125"/>
    <n v="156724"/>
    <d v="2016-11-07T00:00:00"/>
    <n v="3"/>
    <n v="36000"/>
    <n v="1"/>
    <n v="4800"/>
    <n v="199200"/>
    <n v="55"/>
  </r>
  <r>
    <x v="35"/>
    <x v="2"/>
    <n v="2014"/>
    <n v="270000"/>
    <x v="126"/>
    <n v="157000"/>
    <d v="2015-11-26T00:00:00"/>
    <n v="3"/>
    <n v="40500"/>
    <n v="1"/>
    <n v="5400"/>
    <n v="224100"/>
    <n v="402"/>
  </r>
  <r>
    <x v="10"/>
    <x v="1"/>
    <n v="2015"/>
    <n v="218000"/>
    <x v="127"/>
    <n v="130290"/>
    <d v="2015-03-20T00:00:00"/>
    <n v="2"/>
    <n v="21800"/>
    <n v="1"/>
    <n v="4360"/>
    <n v="191840"/>
    <n v="653"/>
  </r>
  <r>
    <x v="20"/>
    <x v="1"/>
    <n v="2015"/>
    <n v="258000"/>
    <x v="128"/>
    <n v="160700"/>
    <d v="2015-10-09T00:00:00"/>
    <n v="2"/>
    <n v="25800"/>
    <n v="1"/>
    <n v="5160"/>
    <n v="227040"/>
    <n v="450"/>
  </r>
  <r>
    <x v="37"/>
    <x v="3"/>
    <n v="2015"/>
    <n v="360000"/>
    <x v="129"/>
    <n v="100000"/>
    <d v="2016-12-30T00:00:00"/>
    <n v="2"/>
    <n v="36000"/>
    <n v="1"/>
    <n v="7200"/>
    <n v="316800"/>
    <n v="2"/>
  </r>
  <r>
    <x v="37"/>
    <x v="3"/>
    <n v="2015"/>
    <n v="360000"/>
    <x v="130"/>
    <n v="115000"/>
    <d v="2016-12-30T00:00:00"/>
    <n v="2"/>
    <n v="36000"/>
    <n v="1"/>
    <n v="7200"/>
    <n v="316800"/>
    <n v="2"/>
  </r>
  <r>
    <x v="37"/>
    <x v="3"/>
    <n v="2015"/>
    <n v="360000"/>
    <x v="131"/>
    <n v="132000"/>
    <d v="2016-12-30T00:00:00"/>
    <n v="2"/>
    <n v="36000"/>
    <n v="1"/>
    <n v="7200"/>
    <n v="316800"/>
    <n v="2"/>
  </r>
  <r>
    <x v="37"/>
    <x v="3"/>
    <n v="2015"/>
    <n v="360000"/>
    <x v="132"/>
    <n v="108000"/>
    <d v="2016-12-30T00:00:00"/>
    <n v="2"/>
    <n v="36000"/>
    <n v="1"/>
    <n v="7200"/>
    <n v="316800"/>
    <n v="2"/>
  </r>
  <r>
    <x v="37"/>
    <x v="3"/>
    <n v="2015"/>
    <n v="360000"/>
    <x v="133"/>
    <n v="140000"/>
    <d v="2016-12-30T00:00:00"/>
    <n v="2"/>
    <n v="36000"/>
    <n v="1"/>
    <n v="7200"/>
    <n v="316800"/>
    <n v="2"/>
  </r>
  <r>
    <x v="38"/>
    <x v="7"/>
    <m/>
    <m/>
    <x v="13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dataField="1" showAll="0"/>
    <pivotField axis="axisRow" showAll="0">
      <items count="9">
        <item x="6"/>
        <item x="0"/>
        <item x="2"/>
        <item x="1"/>
        <item x="5"/>
        <item x="4"/>
        <item x="3"/>
        <item h="1" x="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arka_i_model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axis="axisRow" showAll="0">
      <items count="9">
        <item x="6"/>
        <item x="0"/>
        <item x="2"/>
        <item x="1"/>
        <item x="5"/>
        <item x="4"/>
        <item x="3"/>
        <item h="1" x="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Przebieg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L12" firstHeaderRow="1" firstDataRow="2" firstDataCol="1"/>
  <pivotFields count="3">
    <pivotField dataField="1" showAll="0"/>
    <pivotField axis="axisRow" showAll="0">
      <items count="9">
        <item x="6"/>
        <item x="0"/>
        <item x="2"/>
        <item x="1"/>
        <item x="5"/>
        <item x="4"/>
        <item x="3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Liczba z Marka_i_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74" firstHeaderRow="1" firstDataRow="1" firstDataCol="1"/>
  <pivotFields count="13">
    <pivotField axis="axisRow" showAll="0">
      <items count="40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x="38"/>
        <item t="default"/>
      </items>
    </pivotField>
    <pivotField showAll="0">
      <items count="9">
        <item x="6"/>
        <item x="0"/>
        <item x="2"/>
        <item x="1"/>
        <item x="5"/>
        <item x="4"/>
        <item x="3"/>
        <item x="7"/>
        <item t="default"/>
      </items>
    </pivotField>
    <pivotField showAll="0"/>
    <pivotField showAll="0"/>
    <pivotField axis="axisRow" showAll="0" sortType="descending">
      <items count="136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4"/>
    <field x="0"/>
  </rowFields>
  <rowItems count="271">
    <i>
      <x v="20"/>
    </i>
    <i r="1">
      <x v="18"/>
    </i>
    <i>
      <x v="87"/>
    </i>
    <i r="1">
      <x v="7"/>
    </i>
    <i>
      <x v="89"/>
    </i>
    <i r="1">
      <x v="9"/>
    </i>
    <i>
      <x v="88"/>
    </i>
    <i r="1">
      <x v="7"/>
    </i>
    <i>
      <x v="86"/>
    </i>
    <i r="1">
      <x v="7"/>
    </i>
    <i>
      <x v="33"/>
    </i>
    <i r="1">
      <x v="18"/>
    </i>
    <i>
      <x v="84"/>
    </i>
    <i r="1">
      <x v="7"/>
    </i>
    <i>
      <x v="85"/>
    </i>
    <i r="1">
      <x v="7"/>
    </i>
    <i>
      <x v="90"/>
    </i>
    <i r="1">
      <x v="8"/>
    </i>
    <i>
      <x v="91"/>
    </i>
    <i r="1">
      <x v="8"/>
    </i>
    <i>
      <x v="37"/>
    </i>
    <i r="1">
      <x v="3"/>
    </i>
    <i>
      <x v="50"/>
    </i>
    <i r="1">
      <x v="3"/>
    </i>
    <i>
      <x v="64"/>
    </i>
    <i r="1">
      <x/>
    </i>
    <i>
      <x v="31"/>
    </i>
    <i r="1">
      <x/>
    </i>
    <i>
      <x v="25"/>
    </i>
    <i r="1">
      <x v="14"/>
    </i>
    <i>
      <x v="35"/>
    </i>
    <i r="1">
      <x v="14"/>
    </i>
    <i>
      <x v="27"/>
    </i>
    <i r="1">
      <x v="33"/>
    </i>
    <i>
      <x v="54"/>
    </i>
    <i r="1">
      <x v="33"/>
    </i>
    <i>
      <x/>
    </i>
    <i r="1">
      <x v="33"/>
    </i>
    <i>
      <x v="71"/>
    </i>
    <i r="1">
      <x v="18"/>
    </i>
    <i>
      <x v="80"/>
    </i>
    <i r="1">
      <x v="18"/>
    </i>
    <i>
      <x v="57"/>
    </i>
    <i r="1">
      <x v="3"/>
    </i>
    <i>
      <x v="61"/>
    </i>
    <i r="1">
      <x v="3"/>
    </i>
    <i>
      <x v="34"/>
    </i>
    <i r="1">
      <x v="5"/>
    </i>
    <i>
      <x v="22"/>
    </i>
    <i r="1">
      <x v="5"/>
    </i>
    <i>
      <x v="14"/>
    </i>
    <i r="1">
      <x v="18"/>
    </i>
    <i>
      <x v="42"/>
    </i>
    <i r="1">
      <x v="18"/>
    </i>
    <i>
      <x v="43"/>
    </i>
    <i r="1">
      <x v="21"/>
    </i>
    <i>
      <x v="36"/>
    </i>
    <i r="1">
      <x v="21"/>
    </i>
    <i>
      <x v="129"/>
    </i>
    <i r="1">
      <x v="4"/>
    </i>
    <i>
      <x v="83"/>
    </i>
    <i r="1">
      <x v="4"/>
    </i>
    <i>
      <x v="79"/>
    </i>
    <i r="1">
      <x v="4"/>
    </i>
    <i>
      <x v="128"/>
    </i>
    <i r="1">
      <x v="4"/>
    </i>
    <i>
      <x v="82"/>
    </i>
    <i r="1">
      <x v="4"/>
    </i>
    <i>
      <x v="8"/>
    </i>
    <i r="1">
      <x v="27"/>
    </i>
    <i>
      <x v="19"/>
    </i>
    <i r="1">
      <x v="27"/>
    </i>
    <i>
      <x v="12"/>
    </i>
    <i r="1">
      <x v="6"/>
    </i>
    <i>
      <x v="58"/>
    </i>
    <i r="1">
      <x v="6"/>
    </i>
    <i>
      <x v="5"/>
    </i>
    <i r="1">
      <x v="32"/>
    </i>
    <i>
      <x v="3"/>
    </i>
    <i r="1">
      <x v="32"/>
    </i>
    <i>
      <x v="16"/>
    </i>
    <i r="1">
      <x v="32"/>
    </i>
    <i>
      <x v="45"/>
    </i>
    <i r="1">
      <x v="23"/>
    </i>
    <i>
      <x v="41"/>
    </i>
    <i r="1">
      <x v="23"/>
    </i>
    <i>
      <x v="102"/>
    </i>
    <i r="1">
      <x v="22"/>
    </i>
    <i>
      <x v="104"/>
    </i>
    <i r="1">
      <x v="24"/>
    </i>
    <i>
      <x v="103"/>
    </i>
    <i r="1">
      <x v="24"/>
    </i>
    <i>
      <x v="100"/>
    </i>
    <i r="1">
      <x v="22"/>
    </i>
    <i>
      <x v="44"/>
    </i>
    <i r="1">
      <x v="26"/>
    </i>
    <i>
      <x v="101"/>
    </i>
    <i r="1">
      <x v="22"/>
    </i>
    <i>
      <x v="46"/>
    </i>
    <i r="1">
      <x v="26"/>
    </i>
    <i>
      <x v="38"/>
    </i>
    <i r="1">
      <x v="1"/>
    </i>
    <i>
      <x v="62"/>
    </i>
    <i r="1">
      <x v="1"/>
    </i>
    <i>
      <x v="55"/>
    </i>
    <i r="1">
      <x v="36"/>
    </i>
    <i>
      <x v="1"/>
    </i>
    <i r="1">
      <x v="36"/>
    </i>
    <i>
      <x v="28"/>
    </i>
    <i r="1">
      <x v="36"/>
    </i>
    <i>
      <x v="24"/>
    </i>
    <i r="1">
      <x v="13"/>
    </i>
    <i>
      <x v="69"/>
    </i>
    <i r="1">
      <x v="13"/>
    </i>
    <i>
      <x v="48"/>
    </i>
    <i r="1">
      <x v="2"/>
    </i>
    <i>
      <x v="11"/>
    </i>
    <i r="1">
      <x v="2"/>
    </i>
    <i>
      <x v="32"/>
    </i>
    <i r="1">
      <x v="17"/>
    </i>
    <i>
      <x v="81"/>
    </i>
    <i r="1">
      <x v="17"/>
    </i>
    <i>
      <x v="53"/>
    </i>
    <i r="1">
      <x v="17"/>
    </i>
    <i>
      <x v="26"/>
    </i>
    <i r="1">
      <x v="17"/>
    </i>
    <i>
      <x v="39"/>
    </i>
    <i r="1">
      <x v="20"/>
    </i>
    <i>
      <x v="7"/>
    </i>
    <i r="1">
      <x v="20"/>
    </i>
    <i>
      <x v="30"/>
    </i>
    <i r="1">
      <x v="3"/>
    </i>
    <i>
      <x v="47"/>
    </i>
    <i r="1">
      <x v="3"/>
    </i>
    <i>
      <x v="15"/>
    </i>
    <i r="1">
      <x v="25"/>
    </i>
    <i>
      <x v="60"/>
    </i>
    <i r="1">
      <x v="25"/>
    </i>
    <i>
      <x v="65"/>
    </i>
    <i r="1">
      <x v="15"/>
    </i>
    <i>
      <x v="67"/>
    </i>
    <i r="1">
      <x v="15"/>
    </i>
    <i>
      <x v="68"/>
    </i>
    <i r="1">
      <x v="11"/>
    </i>
    <i>
      <x v="70"/>
    </i>
    <i r="1">
      <x v="11"/>
    </i>
    <i>
      <x v="51"/>
    </i>
    <i r="1">
      <x v="3"/>
    </i>
    <i>
      <x v="23"/>
    </i>
    <i r="1">
      <x v="3"/>
    </i>
    <i>
      <x v="18"/>
    </i>
    <i r="1">
      <x v="25"/>
    </i>
    <i>
      <x v="49"/>
    </i>
    <i r="1">
      <x v="25"/>
    </i>
    <i>
      <x v="125"/>
    </i>
    <i r="1">
      <x v="28"/>
    </i>
    <i>
      <x v="123"/>
    </i>
    <i r="1">
      <x v="28"/>
    </i>
    <i>
      <x v="10"/>
    </i>
    <i r="1">
      <x v="28"/>
    </i>
    <i>
      <x v="66"/>
    </i>
    <i r="1">
      <x v="28"/>
    </i>
    <i>
      <x v="127"/>
    </i>
    <i r="1">
      <x v="14"/>
    </i>
    <i>
      <x v="2"/>
    </i>
    <i r="1">
      <x v="37"/>
    </i>
    <i>
      <x v="124"/>
    </i>
    <i r="1">
      <x v="37"/>
    </i>
    <i>
      <x v="4"/>
    </i>
    <i r="1">
      <x v="37"/>
    </i>
    <i>
      <x v="6"/>
    </i>
    <i r="1">
      <x v="35"/>
    </i>
    <i>
      <x v="17"/>
    </i>
    <i r="1">
      <x v="35"/>
    </i>
    <i>
      <x v="40"/>
    </i>
    <i r="1">
      <x v="32"/>
    </i>
    <i>
      <x v="9"/>
    </i>
    <i r="1">
      <x v="32"/>
    </i>
    <i>
      <x v="121"/>
    </i>
    <i r="1">
      <x v="34"/>
    </i>
    <i>
      <x v="122"/>
    </i>
    <i r="1">
      <x v="34"/>
    </i>
    <i>
      <x v="29"/>
    </i>
    <i r="1">
      <x v="25"/>
    </i>
    <i>
      <x v="56"/>
    </i>
    <i r="1">
      <x v="25"/>
    </i>
    <i>
      <x v="106"/>
    </i>
    <i r="1">
      <x v="29"/>
    </i>
    <i>
      <x v="109"/>
    </i>
    <i r="1">
      <x v="29"/>
    </i>
    <i>
      <x v="105"/>
    </i>
    <i r="1">
      <x v="29"/>
    </i>
    <i>
      <x v="108"/>
    </i>
    <i r="1">
      <x v="29"/>
    </i>
    <i>
      <x v="107"/>
    </i>
    <i r="1">
      <x v="29"/>
    </i>
    <i>
      <x v="112"/>
    </i>
    <i r="1">
      <x v="30"/>
    </i>
    <i>
      <x v="114"/>
    </i>
    <i r="1">
      <x v="30"/>
    </i>
    <i>
      <x v="113"/>
    </i>
    <i r="1">
      <x v="30"/>
    </i>
    <i>
      <x v="110"/>
    </i>
    <i r="1">
      <x v="30"/>
    </i>
    <i>
      <x v="111"/>
    </i>
    <i r="1">
      <x v="30"/>
    </i>
    <i>
      <x v="115"/>
    </i>
    <i r="1">
      <x v="30"/>
    </i>
    <i>
      <x v="13"/>
    </i>
    <i r="1">
      <x v="12"/>
    </i>
    <i>
      <x v="59"/>
    </i>
    <i r="1">
      <x v="12"/>
    </i>
    <i>
      <x v="72"/>
    </i>
    <i r="1">
      <x v="14"/>
    </i>
    <i>
      <x v="52"/>
    </i>
    <i r="1">
      <x v="14"/>
    </i>
    <i>
      <x v="96"/>
    </i>
    <i r="1">
      <x v="17"/>
    </i>
    <i>
      <x v="95"/>
    </i>
    <i r="1">
      <x v="17"/>
    </i>
    <i>
      <x v="97"/>
    </i>
    <i r="1">
      <x v="17"/>
    </i>
    <i>
      <x v="99"/>
    </i>
    <i r="1">
      <x v="17"/>
    </i>
    <i>
      <x v="98"/>
    </i>
    <i r="1">
      <x v="19"/>
    </i>
    <i>
      <x v="94"/>
    </i>
    <i r="1">
      <x v="15"/>
    </i>
    <i>
      <x v="92"/>
    </i>
    <i r="1">
      <x v="10"/>
    </i>
    <i>
      <x v="93"/>
    </i>
    <i r="1">
      <x v="16"/>
    </i>
    <i>
      <x v="21"/>
    </i>
    <i r="1">
      <x v="14"/>
    </i>
    <i>
      <x v="126"/>
    </i>
    <i r="1">
      <x v="4"/>
    </i>
    <i>
      <x v="131"/>
    </i>
    <i r="1">
      <x v="4"/>
    </i>
    <i>
      <x v="63"/>
    </i>
    <i r="1">
      <x v="14"/>
    </i>
    <i>
      <x v="130"/>
    </i>
    <i r="1">
      <x v="4"/>
    </i>
    <i>
      <x v="76"/>
    </i>
    <i r="1">
      <x v="4"/>
    </i>
    <i>
      <x v="75"/>
    </i>
    <i r="1">
      <x v="4"/>
    </i>
    <i>
      <x v="74"/>
    </i>
    <i r="1">
      <x v="4"/>
    </i>
    <i>
      <x v="73"/>
    </i>
    <i r="1">
      <x v="4"/>
    </i>
    <i>
      <x v="77"/>
    </i>
    <i r="1">
      <x v="4"/>
    </i>
    <i>
      <x v="78"/>
    </i>
    <i r="1">
      <x v="4"/>
    </i>
    <i>
      <x v="133"/>
    </i>
    <i r="1">
      <x v="4"/>
    </i>
    <i>
      <x v="132"/>
    </i>
    <i r="1">
      <x v="4"/>
    </i>
    <i>
      <x v="120"/>
    </i>
    <i r="1">
      <x v="31"/>
    </i>
    <i>
      <x v="119"/>
    </i>
    <i r="1">
      <x v="31"/>
    </i>
    <i>
      <x v="117"/>
    </i>
    <i r="1">
      <x v="31"/>
    </i>
    <i>
      <x v="118"/>
    </i>
    <i r="1">
      <x v="31"/>
    </i>
    <i>
      <x v="116"/>
    </i>
    <i r="1">
      <x v="31"/>
    </i>
    <i>
      <x v="134"/>
    </i>
    <i r="1">
      <x v="38"/>
    </i>
    <i t="grand">
      <x/>
    </i>
  </rowItems>
  <colItems count="1">
    <i/>
  </colItems>
  <dataFields count="1">
    <dataField name="Suma z ile czasu mineło od remontu do 1 stycznia 2017" fld="1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ns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32" sqref="B32"/>
    </sheetView>
  </sheetViews>
  <sheetFormatPr defaultRowHeight="15" x14ac:dyDescent="0.25"/>
  <cols>
    <col min="1" max="1" width="17.7109375" bestFit="1" customWidth="1"/>
    <col min="2" max="2" width="22.28515625" bestFit="1" customWidth="1"/>
  </cols>
  <sheetData>
    <row r="3" spans="1:2" x14ac:dyDescent="0.25">
      <c r="A3" s="5" t="s">
        <v>191</v>
      </c>
      <c r="B3" t="s">
        <v>194</v>
      </c>
    </row>
    <row r="4" spans="1:2" x14ac:dyDescent="0.25">
      <c r="A4" s="6" t="s">
        <v>190</v>
      </c>
      <c r="B4" s="7">
        <v>30</v>
      </c>
    </row>
    <row r="5" spans="1:2" x14ac:dyDescent="0.25">
      <c r="A5" s="6" t="s">
        <v>184</v>
      </c>
      <c r="B5" s="7">
        <v>12</v>
      </c>
    </row>
    <row r="6" spans="1:2" x14ac:dyDescent="0.25">
      <c r="A6" s="6" t="s">
        <v>186</v>
      </c>
      <c r="B6" s="7">
        <v>18</v>
      </c>
    </row>
    <row r="7" spans="1:2" x14ac:dyDescent="0.25">
      <c r="A7" s="6" t="s">
        <v>185</v>
      </c>
      <c r="B7" s="7">
        <v>17</v>
      </c>
    </row>
    <row r="8" spans="1:2" x14ac:dyDescent="0.25">
      <c r="A8" s="6" t="s">
        <v>189</v>
      </c>
      <c r="B8" s="7">
        <v>17</v>
      </c>
    </row>
    <row r="9" spans="1:2" x14ac:dyDescent="0.25">
      <c r="A9" s="6" t="s">
        <v>188</v>
      </c>
      <c r="B9" s="7">
        <v>17</v>
      </c>
    </row>
    <row r="10" spans="1:2" x14ac:dyDescent="0.25">
      <c r="A10" s="6" t="s">
        <v>187</v>
      </c>
      <c r="B10" s="7">
        <v>23</v>
      </c>
    </row>
    <row r="11" spans="1:2" x14ac:dyDescent="0.25">
      <c r="A11" s="6" t="s">
        <v>193</v>
      </c>
      <c r="B11" s="7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G23" sqref="G23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7" x14ac:dyDescent="0.25">
      <c r="A3" s="5" t="s">
        <v>191</v>
      </c>
      <c r="B3" t="s">
        <v>195</v>
      </c>
    </row>
    <row r="4" spans="1:7" x14ac:dyDescent="0.25">
      <c r="A4" s="6" t="s">
        <v>190</v>
      </c>
      <c r="B4" s="7">
        <v>273239.59999999998</v>
      </c>
      <c r="E4" s="6" t="s">
        <v>190</v>
      </c>
      <c r="F4" s="7">
        <v>273239.59999999998</v>
      </c>
      <c r="G4">
        <f>ROUND(F4,0)</f>
        <v>273240</v>
      </c>
    </row>
    <row r="5" spans="1:7" x14ac:dyDescent="0.25">
      <c r="A5" s="6" t="s">
        <v>184</v>
      </c>
      <c r="B5" s="7">
        <v>657434.5</v>
      </c>
      <c r="E5" s="6" t="s">
        <v>184</v>
      </c>
      <c r="F5" s="7">
        <v>657434.5</v>
      </c>
      <c r="G5">
        <f t="shared" ref="G5:G10" si="0">ROUND(F5,0)</f>
        <v>657435</v>
      </c>
    </row>
    <row r="6" spans="1:7" x14ac:dyDescent="0.25">
      <c r="A6" s="6" t="s">
        <v>186</v>
      </c>
      <c r="B6" s="7">
        <v>289637.27777777775</v>
      </c>
      <c r="E6" s="6" t="s">
        <v>186</v>
      </c>
      <c r="F6" s="7">
        <v>289637.27777777775</v>
      </c>
      <c r="G6">
        <f t="shared" si="0"/>
        <v>289637</v>
      </c>
    </row>
    <row r="7" spans="1:7" x14ac:dyDescent="0.25">
      <c r="A7" s="6" t="s">
        <v>185</v>
      </c>
      <c r="B7" s="7">
        <v>486545.8823529412</v>
      </c>
      <c r="E7" s="6" t="s">
        <v>185</v>
      </c>
      <c r="F7" s="7">
        <v>486545.8823529412</v>
      </c>
      <c r="G7">
        <f t="shared" si="0"/>
        <v>486546</v>
      </c>
    </row>
    <row r="8" spans="1:7" x14ac:dyDescent="0.25">
      <c r="A8" s="6" t="s">
        <v>189</v>
      </c>
      <c r="B8" s="7">
        <v>519936.0588235294</v>
      </c>
      <c r="E8" s="6" t="s">
        <v>189</v>
      </c>
      <c r="F8" s="7">
        <v>519936.0588235294</v>
      </c>
      <c r="G8">
        <f t="shared" si="0"/>
        <v>519936</v>
      </c>
    </row>
    <row r="9" spans="1:7" x14ac:dyDescent="0.25">
      <c r="A9" s="6" t="s">
        <v>188</v>
      </c>
      <c r="B9" s="7">
        <v>557117.6470588235</v>
      </c>
      <c r="E9" s="6" t="s">
        <v>188</v>
      </c>
      <c r="F9" s="7">
        <v>557117.6470588235</v>
      </c>
      <c r="G9">
        <f t="shared" si="0"/>
        <v>557118</v>
      </c>
    </row>
    <row r="10" spans="1:7" x14ac:dyDescent="0.25">
      <c r="A10" s="6" t="s">
        <v>187</v>
      </c>
      <c r="B10" s="7">
        <v>307130.4347826087</v>
      </c>
      <c r="E10" s="6" t="s">
        <v>187</v>
      </c>
      <c r="F10" s="7">
        <v>307130.4347826087</v>
      </c>
      <c r="G10">
        <f t="shared" si="0"/>
        <v>307130</v>
      </c>
    </row>
    <row r="11" spans="1:7" x14ac:dyDescent="0.25">
      <c r="A11" s="6" t="s">
        <v>193</v>
      </c>
      <c r="B11" s="7">
        <v>410037.80597014923</v>
      </c>
    </row>
    <row r="14" spans="1:7" x14ac:dyDescent="0.25">
      <c r="F14" s="6" t="s">
        <v>190</v>
      </c>
      <c r="G14">
        <v>273240</v>
      </c>
    </row>
    <row r="15" spans="1:7" x14ac:dyDescent="0.25">
      <c r="F15" s="6" t="s">
        <v>184</v>
      </c>
      <c r="G15">
        <v>657435</v>
      </c>
    </row>
    <row r="16" spans="1:7" x14ac:dyDescent="0.25">
      <c r="F16" s="6" t="s">
        <v>186</v>
      </c>
      <c r="G16">
        <v>289637</v>
      </c>
    </row>
    <row r="17" spans="6:7" x14ac:dyDescent="0.25">
      <c r="F17" s="6" t="s">
        <v>185</v>
      </c>
      <c r="G17">
        <v>486546</v>
      </c>
    </row>
    <row r="18" spans="6:7" x14ac:dyDescent="0.25">
      <c r="F18" s="6" t="s">
        <v>189</v>
      </c>
      <c r="G18">
        <v>519936</v>
      </c>
    </row>
    <row r="19" spans="6:7" x14ac:dyDescent="0.25">
      <c r="F19" s="6" t="s">
        <v>188</v>
      </c>
      <c r="G19">
        <v>557118</v>
      </c>
    </row>
    <row r="20" spans="6:7" x14ac:dyDescent="0.25">
      <c r="F20" s="6" t="s">
        <v>187</v>
      </c>
      <c r="G20">
        <v>307130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J18" sqref="J18"/>
    </sheetView>
  </sheetViews>
  <sheetFormatPr defaultRowHeight="15" x14ac:dyDescent="0.25"/>
  <cols>
    <col min="1" max="1" width="22.28515625" bestFit="1" customWidth="1"/>
    <col min="2" max="2" width="17.7109375" customWidth="1"/>
    <col min="3" max="11" width="5" customWidth="1"/>
    <col min="12" max="12" width="14.28515625" customWidth="1"/>
    <col min="13" max="13" width="14.28515625" bestFit="1" customWidth="1"/>
  </cols>
  <sheetData>
    <row r="3" spans="1:12" x14ac:dyDescent="0.25">
      <c r="A3" s="5" t="s">
        <v>194</v>
      </c>
      <c r="B3" s="5" t="s">
        <v>196</v>
      </c>
    </row>
    <row r="4" spans="1:12" x14ac:dyDescent="0.25">
      <c r="A4" s="5" t="s">
        <v>191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 t="s">
        <v>193</v>
      </c>
    </row>
    <row r="5" spans="1:12" x14ac:dyDescent="0.25">
      <c r="A5" s="6" t="s">
        <v>190</v>
      </c>
      <c r="B5" s="7"/>
      <c r="C5" s="7"/>
      <c r="D5" s="7"/>
      <c r="E5" s="7">
        <v>2</v>
      </c>
      <c r="F5" s="7">
        <v>4</v>
      </c>
      <c r="G5" s="7">
        <v>2</v>
      </c>
      <c r="H5" s="7">
        <v>8</v>
      </c>
      <c r="I5" s="7">
        <v>11</v>
      </c>
      <c r="J5" s="7">
        <v>3</v>
      </c>
      <c r="K5" s="7"/>
      <c r="L5" s="7">
        <v>30</v>
      </c>
    </row>
    <row r="6" spans="1:12" x14ac:dyDescent="0.25">
      <c r="A6" s="6" t="s">
        <v>184</v>
      </c>
      <c r="B6" s="7">
        <v>5</v>
      </c>
      <c r="C6" s="7"/>
      <c r="D6" s="7"/>
      <c r="E6" s="7">
        <v>2</v>
      </c>
      <c r="F6" s="7">
        <v>2</v>
      </c>
      <c r="G6" s="7"/>
      <c r="H6" s="7">
        <v>3</v>
      </c>
      <c r="I6" s="7"/>
      <c r="J6" s="7"/>
      <c r="K6" s="7"/>
      <c r="L6" s="7">
        <v>12</v>
      </c>
    </row>
    <row r="7" spans="1:12" x14ac:dyDescent="0.25">
      <c r="A7" s="6" t="s">
        <v>186</v>
      </c>
      <c r="B7" s="7"/>
      <c r="C7" s="7">
        <v>1</v>
      </c>
      <c r="D7" s="7"/>
      <c r="E7" s="7">
        <v>4</v>
      </c>
      <c r="F7" s="7">
        <v>2</v>
      </c>
      <c r="G7" s="7"/>
      <c r="H7" s="7">
        <v>3</v>
      </c>
      <c r="I7" s="7">
        <v>3</v>
      </c>
      <c r="J7" s="7">
        <v>5</v>
      </c>
      <c r="K7" s="7"/>
      <c r="L7" s="7">
        <v>18</v>
      </c>
    </row>
    <row r="8" spans="1:12" x14ac:dyDescent="0.25">
      <c r="A8" s="6" t="s">
        <v>185</v>
      </c>
      <c r="B8" s="7"/>
      <c r="C8" s="7">
        <v>1</v>
      </c>
      <c r="D8" s="7"/>
      <c r="E8" s="7">
        <v>4</v>
      </c>
      <c r="F8" s="7">
        <v>4</v>
      </c>
      <c r="G8" s="7">
        <v>4</v>
      </c>
      <c r="H8" s="7">
        <v>1</v>
      </c>
      <c r="I8" s="7"/>
      <c r="J8" s="7">
        <v>1</v>
      </c>
      <c r="K8" s="7">
        <v>2</v>
      </c>
      <c r="L8" s="7">
        <v>17</v>
      </c>
    </row>
    <row r="9" spans="1:12" x14ac:dyDescent="0.25">
      <c r="A9" s="6" t="s">
        <v>189</v>
      </c>
      <c r="B9" s="7"/>
      <c r="C9" s="7"/>
      <c r="D9" s="7"/>
      <c r="E9" s="7">
        <v>2</v>
      </c>
      <c r="F9" s="7">
        <v>6</v>
      </c>
      <c r="G9" s="7">
        <v>6</v>
      </c>
      <c r="H9" s="7">
        <v>3</v>
      </c>
      <c r="I9" s="7"/>
      <c r="J9" s="7"/>
      <c r="K9" s="7"/>
      <c r="L9" s="7">
        <v>17</v>
      </c>
    </row>
    <row r="10" spans="1:12" x14ac:dyDescent="0.25">
      <c r="A10" s="6" t="s">
        <v>188</v>
      </c>
      <c r="B10" s="7"/>
      <c r="C10" s="7"/>
      <c r="D10" s="7"/>
      <c r="E10" s="7">
        <v>4</v>
      </c>
      <c r="F10" s="7"/>
      <c r="G10" s="7">
        <v>6</v>
      </c>
      <c r="H10" s="7">
        <v>5</v>
      </c>
      <c r="I10" s="7">
        <v>2</v>
      </c>
      <c r="J10" s="7"/>
      <c r="K10" s="7"/>
      <c r="L10" s="7">
        <v>17</v>
      </c>
    </row>
    <row r="11" spans="1:12" x14ac:dyDescent="0.25">
      <c r="A11" s="6" t="s">
        <v>187</v>
      </c>
      <c r="B11" s="7"/>
      <c r="C11" s="7"/>
      <c r="D11" s="7">
        <v>4</v>
      </c>
      <c r="E11" s="7">
        <v>8</v>
      </c>
      <c r="F11" s="7">
        <v>2</v>
      </c>
      <c r="G11" s="7"/>
      <c r="H11" s="7">
        <v>4</v>
      </c>
      <c r="I11" s="7"/>
      <c r="J11" s="7"/>
      <c r="K11" s="7">
        <v>5</v>
      </c>
      <c r="L11" s="7">
        <v>23</v>
      </c>
    </row>
    <row r="12" spans="1:12" x14ac:dyDescent="0.25">
      <c r="A12" s="6" t="s">
        <v>193</v>
      </c>
      <c r="B12" s="7">
        <v>5</v>
      </c>
      <c r="C12" s="7">
        <v>2</v>
      </c>
      <c r="D12" s="7">
        <v>4</v>
      </c>
      <c r="E12" s="7">
        <v>26</v>
      </c>
      <c r="F12" s="7">
        <v>20</v>
      </c>
      <c r="G12" s="7">
        <v>18</v>
      </c>
      <c r="H12" s="7">
        <v>27</v>
      </c>
      <c r="I12" s="7">
        <v>16</v>
      </c>
      <c r="J12" s="7">
        <v>9</v>
      </c>
      <c r="K12" s="7">
        <v>7</v>
      </c>
      <c r="L12" s="7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4"/>
  <sheetViews>
    <sheetView tabSelected="1" workbookViewId="0">
      <selection activeCell="G22" sqref="G22:I25"/>
    </sheetView>
  </sheetViews>
  <sheetFormatPr defaultRowHeight="15" x14ac:dyDescent="0.25"/>
  <cols>
    <col min="1" max="1" width="21.7109375" bestFit="1" customWidth="1"/>
    <col min="2" max="2" width="49.85546875" bestFit="1" customWidth="1"/>
    <col min="7" max="7" width="22" customWidth="1"/>
    <col min="8" max="8" width="28.5703125" customWidth="1"/>
  </cols>
  <sheetData>
    <row r="3" spans="1:8" x14ac:dyDescent="0.25">
      <c r="A3" s="5" t="s">
        <v>191</v>
      </c>
      <c r="B3" t="s">
        <v>198</v>
      </c>
    </row>
    <row r="4" spans="1:8" x14ac:dyDescent="0.25">
      <c r="A4" s="6" t="s">
        <v>36</v>
      </c>
      <c r="B4" s="7">
        <v>722</v>
      </c>
    </row>
    <row r="5" spans="1:8" x14ac:dyDescent="0.25">
      <c r="A5" s="9" t="s">
        <v>35</v>
      </c>
      <c r="B5" s="7">
        <v>722</v>
      </c>
    </row>
    <row r="6" spans="1:8" x14ac:dyDescent="0.25">
      <c r="A6" s="6" t="s">
        <v>9</v>
      </c>
      <c r="B6" s="7">
        <v>708</v>
      </c>
    </row>
    <row r="7" spans="1:8" x14ac:dyDescent="0.25">
      <c r="A7" s="9" t="s">
        <v>6</v>
      </c>
      <c r="B7" s="7">
        <v>708</v>
      </c>
    </row>
    <row r="8" spans="1:8" x14ac:dyDescent="0.25">
      <c r="A8" s="6" t="s">
        <v>82</v>
      </c>
      <c r="B8" s="7">
        <v>708</v>
      </c>
    </row>
    <row r="9" spans="1:8" x14ac:dyDescent="0.25">
      <c r="A9" s="9" t="s">
        <v>81</v>
      </c>
      <c r="B9" s="7">
        <v>708</v>
      </c>
    </row>
    <row r="10" spans="1:8" x14ac:dyDescent="0.25">
      <c r="A10" s="6" t="s">
        <v>10</v>
      </c>
      <c r="B10" s="7">
        <v>708</v>
      </c>
    </row>
    <row r="11" spans="1:8" x14ac:dyDescent="0.25">
      <c r="A11" s="9" t="s">
        <v>6</v>
      </c>
      <c r="B11" s="7">
        <v>708</v>
      </c>
      <c r="H11" s="7">
        <v>722</v>
      </c>
    </row>
    <row r="12" spans="1:8" x14ac:dyDescent="0.25">
      <c r="A12" s="6" t="s">
        <v>8</v>
      </c>
      <c r="B12" s="7">
        <v>707</v>
      </c>
    </row>
    <row r="13" spans="1:8" x14ac:dyDescent="0.25">
      <c r="A13" s="9" t="s">
        <v>6</v>
      </c>
      <c r="B13" s="7">
        <v>707</v>
      </c>
      <c r="H13" s="7">
        <v>708</v>
      </c>
    </row>
    <row r="14" spans="1:8" x14ac:dyDescent="0.25">
      <c r="A14" s="6" t="s">
        <v>69</v>
      </c>
      <c r="B14" s="7">
        <v>707</v>
      </c>
    </row>
    <row r="15" spans="1:8" x14ac:dyDescent="0.25">
      <c r="A15" s="9" t="s">
        <v>35</v>
      </c>
      <c r="B15" s="7">
        <v>707</v>
      </c>
      <c r="H15" s="7">
        <v>708</v>
      </c>
    </row>
    <row r="16" spans="1:8" x14ac:dyDescent="0.25">
      <c r="A16" s="6" t="s">
        <v>11</v>
      </c>
      <c r="B16" s="7">
        <v>702</v>
      </c>
    </row>
    <row r="17" spans="1:9" x14ac:dyDescent="0.25">
      <c r="A17" s="9" t="s">
        <v>6</v>
      </c>
      <c r="B17" s="7">
        <v>702</v>
      </c>
      <c r="H17" s="7">
        <v>708</v>
      </c>
    </row>
    <row r="18" spans="1:9" x14ac:dyDescent="0.25">
      <c r="A18" s="6" t="s">
        <v>7</v>
      </c>
      <c r="B18" s="7">
        <v>701</v>
      </c>
    </row>
    <row r="19" spans="1:9" x14ac:dyDescent="0.25">
      <c r="A19" s="9" t="s">
        <v>6</v>
      </c>
      <c r="B19" s="7">
        <v>701</v>
      </c>
    </row>
    <row r="20" spans="1:9" x14ac:dyDescent="0.25">
      <c r="A20" s="6" t="s">
        <v>120</v>
      </c>
      <c r="B20" s="7">
        <v>677</v>
      </c>
    </row>
    <row r="21" spans="1:9" x14ac:dyDescent="0.25">
      <c r="A21" s="9" t="s">
        <v>119</v>
      </c>
      <c r="B21" s="7">
        <v>677</v>
      </c>
    </row>
    <row r="22" spans="1:9" x14ac:dyDescent="0.25">
      <c r="A22" s="6" t="s">
        <v>121</v>
      </c>
      <c r="B22" s="7">
        <v>677</v>
      </c>
      <c r="G22" s="9" t="s">
        <v>35</v>
      </c>
      <c r="H22" s="10" t="s">
        <v>36</v>
      </c>
      <c r="I22" s="11">
        <v>722</v>
      </c>
    </row>
    <row r="23" spans="1:9" x14ac:dyDescent="0.25">
      <c r="A23" s="9" t="s">
        <v>119</v>
      </c>
      <c r="B23" s="7">
        <v>677</v>
      </c>
      <c r="G23" s="9" t="s">
        <v>6</v>
      </c>
      <c r="H23" s="10" t="s">
        <v>9</v>
      </c>
      <c r="I23" s="11">
        <v>708</v>
      </c>
    </row>
    <row r="24" spans="1:9" x14ac:dyDescent="0.25">
      <c r="A24" s="6" t="s">
        <v>65</v>
      </c>
      <c r="B24" s="7">
        <v>674</v>
      </c>
      <c r="G24" s="9" t="s">
        <v>81</v>
      </c>
      <c r="H24" s="10" t="s">
        <v>82</v>
      </c>
      <c r="I24" s="11">
        <v>708</v>
      </c>
    </row>
    <row r="25" spans="1:9" x14ac:dyDescent="0.25">
      <c r="A25" s="9" t="s">
        <v>50</v>
      </c>
      <c r="B25" s="7">
        <v>674</v>
      </c>
      <c r="G25" s="9" t="s">
        <v>6</v>
      </c>
      <c r="H25" s="10" t="s">
        <v>10</v>
      </c>
      <c r="I25" s="11">
        <v>708</v>
      </c>
    </row>
    <row r="26" spans="1:9" x14ac:dyDescent="0.25">
      <c r="A26" s="6" t="s">
        <v>111</v>
      </c>
      <c r="B26" s="7">
        <v>674</v>
      </c>
    </row>
    <row r="27" spans="1:9" x14ac:dyDescent="0.25">
      <c r="A27" s="9" t="s">
        <v>50</v>
      </c>
      <c r="B27" s="7">
        <v>674</v>
      </c>
    </row>
    <row r="28" spans="1:9" x14ac:dyDescent="0.25">
      <c r="A28" s="6" t="s">
        <v>147</v>
      </c>
      <c r="B28" s="7">
        <v>669</v>
      </c>
    </row>
    <row r="29" spans="1:9" x14ac:dyDescent="0.25">
      <c r="A29" s="9" t="s">
        <v>79</v>
      </c>
      <c r="B29" s="7">
        <v>669</v>
      </c>
    </row>
    <row r="30" spans="1:9" x14ac:dyDescent="0.25">
      <c r="A30" s="6" t="s">
        <v>80</v>
      </c>
      <c r="B30" s="7">
        <v>669</v>
      </c>
    </row>
    <row r="31" spans="1:9" x14ac:dyDescent="0.25">
      <c r="A31" s="9" t="s">
        <v>79</v>
      </c>
      <c r="B31" s="7">
        <v>669</v>
      </c>
    </row>
    <row r="32" spans="1:9" x14ac:dyDescent="0.25">
      <c r="A32" s="6" t="s">
        <v>46</v>
      </c>
      <c r="B32" s="7">
        <v>663</v>
      </c>
    </row>
    <row r="33" spans="1:2" x14ac:dyDescent="0.25">
      <c r="A33" s="9" t="s">
        <v>45</v>
      </c>
      <c r="B33" s="7">
        <v>663</v>
      </c>
    </row>
    <row r="34" spans="1:2" x14ac:dyDescent="0.25">
      <c r="A34" s="6" t="s">
        <v>78</v>
      </c>
      <c r="B34" s="7">
        <v>663</v>
      </c>
    </row>
    <row r="35" spans="1:2" x14ac:dyDescent="0.25">
      <c r="A35" s="9" t="s">
        <v>45</v>
      </c>
      <c r="B35" s="7">
        <v>663</v>
      </c>
    </row>
    <row r="36" spans="1:2" x14ac:dyDescent="0.25">
      <c r="A36" s="6" t="s">
        <v>43</v>
      </c>
      <c r="B36" s="7">
        <v>661</v>
      </c>
    </row>
    <row r="37" spans="1:2" x14ac:dyDescent="0.25">
      <c r="A37" s="9" t="s">
        <v>22</v>
      </c>
      <c r="B37" s="7">
        <v>661</v>
      </c>
    </row>
    <row r="38" spans="1:2" x14ac:dyDescent="0.25">
      <c r="A38" s="6" t="s">
        <v>116</v>
      </c>
      <c r="B38" s="7">
        <v>661</v>
      </c>
    </row>
    <row r="39" spans="1:2" x14ac:dyDescent="0.25">
      <c r="A39" s="9" t="s">
        <v>22</v>
      </c>
      <c r="B39" s="7">
        <v>661</v>
      </c>
    </row>
    <row r="40" spans="1:2" x14ac:dyDescent="0.25">
      <c r="A40" s="6" t="s">
        <v>23</v>
      </c>
      <c r="B40" s="7">
        <v>661</v>
      </c>
    </row>
    <row r="41" spans="1:2" x14ac:dyDescent="0.25">
      <c r="A41" s="9" t="s">
        <v>22</v>
      </c>
      <c r="B41" s="7">
        <v>661</v>
      </c>
    </row>
    <row r="42" spans="1:2" x14ac:dyDescent="0.25">
      <c r="A42" s="6" t="s">
        <v>165</v>
      </c>
      <c r="B42" s="7">
        <v>653</v>
      </c>
    </row>
    <row r="43" spans="1:2" x14ac:dyDescent="0.25">
      <c r="A43" s="9" t="s">
        <v>35</v>
      </c>
      <c r="B43" s="7">
        <v>653</v>
      </c>
    </row>
    <row r="44" spans="1:2" x14ac:dyDescent="0.25">
      <c r="A44" s="6" t="s">
        <v>170</v>
      </c>
      <c r="B44" s="7">
        <v>653</v>
      </c>
    </row>
    <row r="45" spans="1:2" x14ac:dyDescent="0.25">
      <c r="A45" s="9" t="s">
        <v>35</v>
      </c>
      <c r="B45" s="7">
        <v>653</v>
      </c>
    </row>
    <row r="46" spans="1:2" x14ac:dyDescent="0.25">
      <c r="A46" s="6" t="s">
        <v>112</v>
      </c>
      <c r="B46" s="7">
        <v>619</v>
      </c>
    </row>
    <row r="47" spans="1:2" x14ac:dyDescent="0.25">
      <c r="A47" s="9" t="s">
        <v>50</v>
      </c>
      <c r="B47" s="7">
        <v>619</v>
      </c>
    </row>
    <row r="48" spans="1:2" x14ac:dyDescent="0.25">
      <c r="A48" s="6" t="s">
        <v>143</v>
      </c>
      <c r="B48" s="7">
        <v>619</v>
      </c>
    </row>
    <row r="49" spans="1:2" x14ac:dyDescent="0.25">
      <c r="A49" s="9" t="s">
        <v>50</v>
      </c>
      <c r="B49" s="7">
        <v>619</v>
      </c>
    </row>
    <row r="50" spans="1:2" x14ac:dyDescent="0.25">
      <c r="A50" s="6" t="s">
        <v>70</v>
      </c>
      <c r="B50" s="7">
        <v>579</v>
      </c>
    </row>
    <row r="51" spans="1:2" x14ac:dyDescent="0.25">
      <c r="A51" s="9" t="s">
        <v>25</v>
      </c>
      <c r="B51" s="7">
        <v>579</v>
      </c>
    </row>
    <row r="52" spans="1:2" x14ac:dyDescent="0.25">
      <c r="A52" s="6" t="s">
        <v>26</v>
      </c>
      <c r="B52" s="7">
        <v>579</v>
      </c>
    </row>
    <row r="53" spans="1:2" x14ac:dyDescent="0.25">
      <c r="A53" s="9" t="s">
        <v>25</v>
      </c>
      <c r="B53" s="7">
        <v>579</v>
      </c>
    </row>
    <row r="54" spans="1:2" x14ac:dyDescent="0.25">
      <c r="A54" s="6" t="s">
        <v>44</v>
      </c>
      <c r="B54" s="7">
        <v>562</v>
      </c>
    </row>
    <row r="55" spans="1:2" x14ac:dyDescent="0.25">
      <c r="A55" s="9" t="s">
        <v>35</v>
      </c>
      <c r="B55" s="7">
        <v>562</v>
      </c>
    </row>
    <row r="56" spans="1:2" x14ac:dyDescent="0.25">
      <c r="A56" s="6" t="s">
        <v>74</v>
      </c>
      <c r="B56" s="7">
        <v>562</v>
      </c>
    </row>
    <row r="57" spans="1:2" x14ac:dyDescent="0.25">
      <c r="A57" s="9" t="s">
        <v>35</v>
      </c>
      <c r="B57" s="7">
        <v>562</v>
      </c>
    </row>
    <row r="58" spans="1:2" x14ac:dyDescent="0.25">
      <c r="A58" s="6" t="s">
        <v>95</v>
      </c>
      <c r="B58" s="7">
        <v>562</v>
      </c>
    </row>
    <row r="59" spans="1:2" x14ac:dyDescent="0.25">
      <c r="A59" s="9" t="s">
        <v>71</v>
      </c>
      <c r="B59" s="7">
        <v>562</v>
      </c>
    </row>
    <row r="60" spans="1:2" x14ac:dyDescent="0.25">
      <c r="A60" s="6" t="s">
        <v>72</v>
      </c>
      <c r="B60" s="7">
        <v>562</v>
      </c>
    </row>
    <row r="61" spans="1:2" x14ac:dyDescent="0.25">
      <c r="A61" s="9" t="s">
        <v>71</v>
      </c>
      <c r="B61" s="7">
        <v>562</v>
      </c>
    </row>
    <row r="62" spans="1:2" x14ac:dyDescent="0.25">
      <c r="A62" s="6" t="s">
        <v>141</v>
      </c>
      <c r="B62" s="7">
        <v>551</v>
      </c>
    </row>
    <row r="63" spans="1:2" x14ac:dyDescent="0.25">
      <c r="A63" s="9" t="s">
        <v>136</v>
      </c>
      <c r="B63" s="7">
        <v>551</v>
      </c>
    </row>
    <row r="64" spans="1:2" x14ac:dyDescent="0.25">
      <c r="A64" s="6" t="s">
        <v>140</v>
      </c>
      <c r="B64" s="7">
        <v>551</v>
      </c>
    </row>
    <row r="65" spans="1:2" x14ac:dyDescent="0.25">
      <c r="A65" s="9" t="s">
        <v>136</v>
      </c>
      <c r="B65" s="7">
        <v>551</v>
      </c>
    </row>
    <row r="66" spans="1:2" x14ac:dyDescent="0.25">
      <c r="A66" s="6" t="s">
        <v>139</v>
      </c>
      <c r="B66" s="7">
        <v>551</v>
      </c>
    </row>
    <row r="67" spans="1:2" x14ac:dyDescent="0.25">
      <c r="A67" s="9" t="s">
        <v>136</v>
      </c>
      <c r="B67" s="7">
        <v>551</v>
      </c>
    </row>
    <row r="68" spans="1:2" x14ac:dyDescent="0.25">
      <c r="A68" s="6" t="s">
        <v>138</v>
      </c>
      <c r="B68" s="7">
        <v>551</v>
      </c>
    </row>
    <row r="69" spans="1:2" x14ac:dyDescent="0.25">
      <c r="A69" s="9" t="s">
        <v>136</v>
      </c>
      <c r="B69" s="7">
        <v>551</v>
      </c>
    </row>
    <row r="70" spans="1:2" x14ac:dyDescent="0.25">
      <c r="A70" s="6" t="s">
        <v>137</v>
      </c>
      <c r="B70" s="7">
        <v>551</v>
      </c>
    </row>
    <row r="71" spans="1:2" x14ac:dyDescent="0.25">
      <c r="A71" s="9" t="s">
        <v>136</v>
      </c>
      <c r="B71" s="7">
        <v>551</v>
      </c>
    </row>
    <row r="72" spans="1:2" x14ac:dyDescent="0.25">
      <c r="A72" s="6" t="s">
        <v>29</v>
      </c>
      <c r="B72" s="7">
        <v>542</v>
      </c>
    </row>
    <row r="73" spans="1:2" x14ac:dyDescent="0.25">
      <c r="A73" s="9" t="s">
        <v>28</v>
      </c>
      <c r="B73" s="7">
        <v>542</v>
      </c>
    </row>
    <row r="74" spans="1:2" x14ac:dyDescent="0.25">
      <c r="A74" s="6" t="s">
        <v>31</v>
      </c>
      <c r="B74" s="7">
        <v>542</v>
      </c>
    </row>
    <row r="75" spans="1:2" x14ac:dyDescent="0.25">
      <c r="A75" s="9" t="s">
        <v>28</v>
      </c>
      <c r="B75" s="7">
        <v>542</v>
      </c>
    </row>
    <row r="76" spans="1:2" x14ac:dyDescent="0.25">
      <c r="A76" s="6" t="s">
        <v>42</v>
      </c>
      <c r="B76" s="7">
        <v>528</v>
      </c>
    </row>
    <row r="77" spans="1:2" x14ac:dyDescent="0.25">
      <c r="A77" s="9" t="s">
        <v>41</v>
      </c>
      <c r="B77" s="7">
        <v>528</v>
      </c>
    </row>
    <row r="78" spans="1:2" x14ac:dyDescent="0.25">
      <c r="A78" s="6" t="s">
        <v>115</v>
      </c>
      <c r="B78" s="7">
        <v>528</v>
      </c>
    </row>
    <row r="79" spans="1:2" x14ac:dyDescent="0.25">
      <c r="A79" s="9" t="s">
        <v>41</v>
      </c>
      <c r="B79" s="7">
        <v>528</v>
      </c>
    </row>
    <row r="80" spans="1:2" x14ac:dyDescent="0.25">
      <c r="A80" s="6" t="s">
        <v>24</v>
      </c>
      <c r="B80" s="7">
        <v>526</v>
      </c>
    </row>
    <row r="81" spans="1:2" x14ac:dyDescent="0.25">
      <c r="A81" s="9" t="s">
        <v>16</v>
      </c>
      <c r="B81" s="7">
        <v>526</v>
      </c>
    </row>
    <row r="82" spans="1:2" x14ac:dyDescent="0.25">
      <c r="A82" s="6" t="s">
        <v>17</v>
      </c>
      <c r="B82" s="7">
        <v>526</v>
      </c>
    </row>
    <row r="83" spans="1:2" x14ac:dyDescent="0.25">
      <c r="A83" s="9" t="s">
        <v>16</v>
      </c>
      <c r="B83" s="7">
        <v>526</v>
      </c>
    </row>
    <row r="84" spans="1:2" x14ac:dyDescent="0.25">
      <c r="A84" s="6" t="s">
        <v>27</v>
      </c>
      <c r="B84" s="7">
        <v>526</v>
      </c>
    </row>
    <row r="85" spans="1:2" x14ac:dyDescent="0.25">
      <c r="A85" s="9" t="s">
        <v>16</v>
      </c>
      <c r="B85" s="7">
        <v>526</v>
      </c>
    </row>
    <row r="86" spans="1:2" x14ac:dyDescent="0.25">
      <c r="A86" s="6" t="s">
        <v>94</v>
      </c>
      <c r="B86" s="7">
        <v>510</v>
      </c>
    </row>
    <row r="87" spans="1:2" x14ac:dyDescent="0.25">
      <c r="A87" s="9" t="s">
        <v>67</v>
      </c>
      <c r="B87" s="7">
        <v>510</v>
      </c>
    </row>
    <row r="88" spans="1:2" x14ac:dyDescent="0.25">
      <c r="A88" s="6" t="s">
        <v>68</v>
      </c>
      <c r="B88" s="7">
        <v>510</v>
      </c>
    </row>
    <row r="89" spans="1:2" x14ac:dyDescent="0.25">
      <c r="A89" s="9" t="s">
        <v>67</v>
      </c>
      <c r="B89" s="7">
        <v>510</v>
      </c>
    </row>
    <row r="90" spans="1:2" x14ac:dyDescent="0.25">
      <c r="A90" s="6" t="s">
        <v>85</v>
      </c>
      <c r="B90" s="7">
        <v>500</v>
      </c>
    </row>
    <row r="91" spans="1:2" x14ac:dyDescent="0.25">
      <c r="A91" s="9" t="s">
        <v>83</v>
      </c>
      <c r="B91" s="7">
        <v>500</v>
      </c>
    </row>
    <row r="92" spans="1:2" x14ac:dyDescent="0.25">
      <c r="A92" s="6" t="s">
        <v>101</v>
      </c>
      <c r="B92" s="7">
        <v>500</v>
      </c>
    </row>
    <row r="93" spans="1:2" x14ac:dyDescent="0.25">
      <c r="A93" s="9" t="s">
        <v>100</v>
      </c>
      <c r="B93" s="7">
        <v>500</v>
      </c>
    </row>
    <row r="94" spans="1:2" x14ac:dyDescent="0.25">
      <c r="A94" s="6" t="s">
        <v>102</v>
      </c>
      <c r="B94" s="7">
        <v>500</v>
      </c>
    </row>
    <row r="95" spans="1:2" x14ac:dyDescent="0.25">
      <c r="A95" s="9" t="s">
        <v>100</v>
      </c>
      <c r="B95" s="7">
        <v>500</v>
      </c>
    </row>
    <row r="96" spans="1:2" x14ac:dyDescent="0.25">
      <c r="A96" s="6" t="s">
        <v>86</v>
      </c>
      <c r="B96" s="7">
        <v>500</v>
      </c>
    </row>
    <row r="97" spans="1:2" x14ac:dyDescent="0.25">
      <c r="A97" s="9" t="s">
        <v>83</v>
      </c>
      <c r="B97" s="7">
        <v>500</v>
      </c>
    </row>
    <row r="98" spans="1:2" x14ac:dyDescent="0.25">
      <c r="A98" s="6" t="s">
        <v>92</v>
      </c>
      <c r="B98" s="7">
        <v>500</v>
      </c>
    </row>
    <row r="99" spans="1:2" x14ac:dyDescent="0.25">
      <c r="A99" s="9" t="s">
        <v>91</v>
      </c>
      <c r="B99" s="7">
        <v>500</v>
      </c>
    </row>
    <row r="100" spans="1:2" x14ac:dyDescent="0.25">
      <c r="A100" s="6" t="s">
        <v>84</v>
      </c>
      <c r="B100" s="7">
        <v>500</v>
      </c>
    </row>
    <row r="101" spans="1:2" x14ac:dyDescent="0.25">
      <c r="A101" s="9" t="s">
        <v>83</v>
      </c>
      <c r="B101" s="7">
        <v>500</v>
      </c>
    </row>
    <row r="102" spans="1:2" x14ac:dyDescent="0.25">
      <c r="A102" s="6" t="s">
        <v>93</v>
      </c>
      <c r="B102" s="7">
        <v>500</v>
      </c>
    </row>
    <row r="103" spans="1:2" x14ac:dyDescent="0.25">
      <c r="A103" s="9" t="s">
        <v>91</v>
      </c>
      <c r="B103" s="7">
        <v>500</v>
      </c>
    </row>
    <row r="104" spans="1:2" x14ac:dyDescent="0.25">
      <c r="A104" s="6" t="s">
        <v>77</v>
      </c>
      <c r="B104" s="7">
        <v>468</v>
      </c>
    </row>
    <row r="105" spans="1:2" x14ac:dyDescent="0.25">
      <c r="A105" s="9" t="s">
        <v>76</v>
      </c>
      <c r="B105" s="7">
        <v>468</v>
      </c>
    </row>
    <row r="106" spans="1:2" x14ac:dyDescent="0.25">
      <c r="A106" s="6" t="s">
        <v>146</v>
      </c>
      <c r="B106" s="7">
        <v>468</v>
      </c>
    </row>
    <row r="107" spans="1:2" x14ac:dyDescent="0.25">
      <c r="A107" s="9" t="s">
        <v>76</v>
      </c>
      <c r="B107" s="7">
        <v>468</v>
      </c>
    </row>
    <row r="108" spans="1:2" x14ac:dyDescent="0.25">
      <c r="A108" s="6" t="s">
        <v>113</v>
      </c>
      <c r="B108" s="7">
        <v>465</v>
      </c>
    </row>
    <row r="109" spans="1:2" x14ac:dyDescent="0.25">
      <c r="A109" s="9" t="s">
        <v>18</v>
      </c>
      <c r="B109" s="7">
        <v>465</v>
      </c>
    </row>
    <row r="110" spans="1:2" x14ac:dyDescent="0.25">
      <c r="A110" s="6" t="s">
        <v>19</v>
      </c>
      <c r="B110" s="7">
        <v>465</v>
      </c>
    </row>
    <row r="111" spans="1:2" x14ac:dyDescent="0.25">
      <c r="A111" s="9" t="s">
        <v>18</v>
      </c>
      <c r="B111" s="7">
        <v>465</v>
      </c>
    </row>
    <row r="112" spans="1:2" x14ac:dyDescent="0.25">
      <c r="A112" s="6" t="s">
        <v>32</v>
      </c>
      <c r="B112" s="7">
        <v>465</v>
      </c>
    </row>
    <row r="113" spans="1:2" x14ac:dyDescent="0.25">
      <c r="A113" s="9" t="s">
        <v>18</v>
      </c>
      <c r="B113" s="7">
        <v>465</v>
      </c>
    </row>
    <row r="114" spans="1:2" x14ac:dyDescent="0.25">
      <c r="A114" s="6" t="s">
        <v>55</v>
      </c>
      <c r="B114" s="7">
        <v>464</v>
      </c>
    </row>
    <row r="115" spans="1:2" x14ac:dyDescent="0.25">
      <c r="A115" s="9" t="s">
        <v>54</v>
      </c>
      <c r="B115" s="7">
        <v>464</v>
      </c>
    </row>
    <row r="116" spans="1:2" x14ac:dyDescent="0.25">
      <c r="A116" s="6" t="s">
        <v>164</v>
      </c>
      <c r="B116" s="7">
        <v>464</v>
      </c>
    </row>
    <row r="117" spans="1:2" x14ac:dyDescent="0.25">
      <c r="A117" s="9" t="s">
        <v>54</v>
      </c>
      <c r="B117" s="7">
        <v>464</v>
      </c>
    </row>
    <row r="118" spans="1:2" x14ac:dyDescent="0.25">
      <c r="A118" s="6" t="s">
        <v>103</v>
      </c>
      <c r="B118" s="7">
        <v>458</v>
      </c>
    </row>
    <row r="119" spans="1:2" x14ac:dyDescent="0.25">
      <c r="A119" s="9" t="s">
        <v>58</v>
      </c>
      <c r="B119" s="7">
        <v>458</v>
      </c>
    </row>
    <row r="120" spans="1:2" x14ac:dyDescent="0.25">
      <c r="A120" s="6" t="s">
        <v>59</v>
      </c>
      <c r="B120" s="7">
        <v>458</v>
      </c>
    </row>
    <row r="121" spans="1:2" x14ac:dyDescent="0.25">
      <c r="A121" s="9" t="s">
        <v>58</v>
      </c>
      <c r="B121" s="7">
        <v>458</v>
      </c>
    </row>
    <row r="122" spans="1:2" x14ac:dyDescent="0.25">
      <c r="A122" s="6" t="s">
        <v>89</v>
      </c>
      <c r="B122" s="7">
        <v>450</v>
      </c>
    </row>
    <row r="123" spans="1:2" x14ac:dyDescent="0.25">
      <c r="A123" s="9" t="s">
        <v>62</v>
      </c>
      <c r="B123" s="7">
        <v>450</v>
      </c>
    </row>
    <row r="124" spans="1:2" x14ac:dyDescent="0.25">
      <c r="A124" s="6" t="s">
        <v>171</v>
      </c>
      <c r="B124" s="7">
        <v>450</v>
      </c>
    </row>
    <row r="125" spans="1:2" x14ac:dyDescent="0.25">
      <c r="A125" s="9" t="s">
        <v>62</v>
      </c>
      <c r="B125" s="7">
        <v>450</v>
      </c>
    </row>
    <row r="126" spans="1:2" x14ac:dyDescent="0.25">
      <c r="A126" s="6" t="s">
        <v>142</v>
      </c>
      <c r="B126" s="7">
        <v>439</v>
      </c>
    </row>
    <row r="127" spans="1:2" x14ac:dyDescent="0.25">
      <c r="A127" s="9" t="s">
        <v>62</v>
      </c>
      <c r="B127" s="7">
        <v>439</v>
      </c>
    </row>
    <row r="128" spans="1:2" x14ac:dyDescent="0.25">
      <c r="A128" s="6" t="s">
        <v>63</v>
      </c>
      <c r="B128" s="7">
        <v>439</v>
      </c>
    </row>
    <row r="129" spans="1:2" x14ac:dyDescent="0.25">
      <c r="A129" s="9" t="s">
        <v>62</v>
      </c>
      <c r="B129" s="7">
        <v>439</v>
      </c>
    </row>
    <row r="130" spans="1:2" x14ac:dyDescent="0.25">
      <c r="A130" s="6" t="s">
        <v>88</v>
      </c>
      <c r="B130" s="7">
        <v>429</v>
      </c>
    </row>
    <row r="131" spans="1:2" x14ac:dyDescent="0.25">
      <c r="A131" s="9" t="s">
        <v>60</v>
      </c>
      <c r="B131" s="7">
        <v>429</v>
      </c>
    </row>
    <row r="132" spans="1:2" x14ac:dyDescent="0.25">
      <c r="A132" s="6" t="s">
        <v>61</v>
      </c>
      <c r="B132" s="7">
        <v>429</v>
      </c>
    </row>
    <row r="133" spans="1:2" x14ac:dyDescent="0.25">
      <c r="A133" s="9" t="s">
        <v>60</v>
      </c>
      <c r="B133" s="7">
        <v>429</v>
      </c>
    </row>
    <row r="134" spans="1:2" x14ac:dyDescent="0.25">
      <c r="A134" s="6" t="s">
        <v>64</v>
      </c>
      <c r="B134" s="7">
        <v>427</v>
      </c>
    </row>
    <row r="135" spans="1:2" x14ac:dyDescent="0.25">
      <c r="A135" s="9" t="s">
        <v>50</v>
      </c>
      <c r="B135" s="7">
        <v>427</v>
      </c>
    </row>
    <row r="136" spans="1:2" x14ac:dyDescent="0.25">
      <c r="A136" s="6" t="s">
        <v>90</v>
      </c>
      <c r="B136" s="7">
        <v>427</v>
      </c>
    </row>
    <row r="137" spans="1:2" x14ac:dyDescent="0.25">
      <c r="A137" s="9" t="s">
        <v>50</v>
      </c>
      <c r="B137" s="7">
        <v>427</v>
      </c>
    </row>
    <row r="138" spans="1:2" x14ac:dyDescent="0.25">
      <c r="A138" s="6" t="s">
        <v>53</v>
      </c>
      <c r="B138" s="7">
        <v>407</v>
      </c>
    </row>
    <row r="139" spans="1:2" x14ac:dyDescent="0.25">
      <c r="A139" s="9" t="s">
        <v>33</v>
      </c>
      <c r="B139" s="7">
        <v>407</v>
      </c>
    </row>
    <row r="140" spans="1:2" x14ac:dyDescent="0.25">
      <c r="A140" s="6" t="s">
        <v>122</v>
      </c>
      <c r="B140" s="7">
        <v>407</v>
      </c>
    </row>
    <row r="141" spans="1:2" x14ac:dyDescent="0.25">
      <c r="A141" s="9" t="s">
        <v>33</v>
      </c>
      <c r="B141" s="7">
        <v>407</v>
      </c>
    </row>
    <row r="142" spans="1:2" x14ac:dyDescent="0.25">
      <c r="A142" s="6" t="s">
        <v>158</v>
      </c>
      <c r="B142" s="7">
        <v>402</v>
      </c>
    </row>
    <row r="143" spans="1:2" x14ac:dyDescent="0.25">
      <c r="A143" s="9" t="s">
        <v>157</v>
      </c>
      <c r="B143" s="7">
        <v>402</v>
      </c>
    </row>
    <row r="144" spans="1:2" x14ac:dyDescent="0.25">
      <c r="A144" s="6" t="s">
        <v>169</v>
      </c>
      <c r="B144" s="7">
        <v>402</v>
      </c>
    </row>
    <row r="145" spans="1:2" x14ac:dyDescent="0.25">
      <c r="A145" s="9" t="s">
        <v>157</v>
      </c>
      <c r="B145" s="7">
        <v>402</v>
      </c>
    </row>
    <row r="146" spans="1:2" x14ac:dyDescent="0.25">
      <c r="A146" s="6" t="s">
        <v>161</v>
      </c>
      <c r="B146" s="7">
        <v>392</v>
      </c>
    </row>
    <row r="147" spans="1:2" x14ac:dyDescent="0.25">
      <c r="A147" s="9" t="s">
        <v>160</v>
      </c>
      <c r="B147" s="7">
        <v>392</v>
      </c>
    </row>
    <row r="148" spans="1:2" x14ac:dyDescent="0.25">
      <c r="A148" s="6" t="s">
        <v>162</v>
      </c>
      <c r="B148" s="7">
        <v>392</v>
      </c>
    </row>
    <row r="149" spans="1:2" x14ac:dyDescent="0.25">
      <c r="A149" s="9" t="s">
        <v>160</v>
      </c>
      <c r="B149" s="7">
        <v>392</v>
      </c>
    </row>
    <row r="150" spans="1:2" x14ac:dyDescent="0.25">
      <c r="A150" s="6" t="s">
        <v>117</v>
      </c>
      <c r="B150" s="7">
        <v>371</v>
      </c>
    </row>
    <row r="151" spans="1:2" x14ac:dyDescent="0.25">
      <c r="A151" s="9" t="s">
        <v>50</v>
      </c>
      <c r="B151" s="7">
        <v>371</v>
      </c>
    </row>
    <row r="152" spans="1:2" x14ac:dyDescent="0.25">
      <c r="A152" s="6" t="s">
        <v>51</v>
      </c>
      <c r="B152" s="7">
        <v>371</v>
      </c>
    </row>
    <row r="153" spans="1:2" x14ac:dyDescent="0.25">
      <c r="A153" s="9" t="s">
        <v>50</v>
      </c>
      <c r="B153" s="7">
        <v>371</v>
      </c>
    </row>
    <row r="154" spans="1:2" x14ac:dyDescent="0.25">
      <c r="A154" s="6" t="s">
        <v>34</v>
      </c>
      <c r="B154" s="7">
        <v>360</v>
      </c>
    </row>
    <row r="155" spans="1:2" x14ac:dyDescent="0.25">
      <c r="A155" s="9" t="s">
        <v>33</v>
      </c>
      <c r="B155" s="7">
        <v>360</v>
      </c>
    </row>
    <row r="156" spans="1:2" x14ac:dyDescent="0.25">
      <c r="A156" s="6" t="s">
        <v>114</v>
      </c>
      <c r="B156" s="7">
        <v>360</v>
      </c>
    </row>
    <row r="157" spans="1:2" x14ac:dyDescent="0.25">
      <c r="A157" s="9" t="s">
        <v>33</v>
      </c>
      <c r="B157" s="7">
        <v>360</v>
      </c>
    </row>
    <row r="158" spans="1:2" x14ac:dyDescent="0.25">
      <c r="A158" s="6" t="s">
        <v>144</v>
      </c>
      <c r="B158" s="7">
        <v>357</v>
      </c>
    </row>
    <row r="159" spans="1:2" x14ac:dyDescent="0.25">
      <c r="A159" s="9" t="s">
        <v>37</v>
      </c>
      <c r="B159" s="7">
        <v>357</v>
      </c>
    </row>
    <row r="160" spans="1:2" x14ac:dyDescent="0.25">
      <c r="A160" s="6" t="s">
        <v>39</v>
      </c>
      <c r="B160" s="7">
        <v>357</v>
      </c>
    </row>
    <row r="161" spans="1:2" x14ac:dyDescent="0.25">
      <c r="A161" s="9" t="s">
        <v>37</v>
      </c>
      <c r="B161" s="7">
        <v>357</v>
      </c>
    </row>
    <row r="162" spans="1:2" x14ac:dyDescent="0.25">
      <c r="A162" s="6" t="s">
        <v>38</v>
      </c>
      <c r="B162" s="7">
        <v>357</v>
      </c>
    </row>
    <row r="163" spans="1:2" x14ac:dyDescent="0.25">
      <c r="A163" s="9" t="s">
        <v>37</v>
      </c>
      <c r="B163" s="7">
        <v>357</v>
      </c>
    </row>
    <row r="164" spans="1:2" x14ac:dyDescent="0.25">
      <c r="A164" s="6" t="s">
        <v>145</v>
      </c>
      <c r="B164" s="7">
        <v>357</v>
      </c>
    </row>
    <row r="165" spans="1:2" x14ac:dyDescent="0.25">
      <c r="A165" s="9" t="s">
        <v>37</v>
      </c>
      <c r="B165" s="7">
        <v>357</v>
      </c>
    </row>
    <row r="166" spans="1:2" x14ac:dyDescent="0.25">
      <c r="A166" s="6" t="s">
        <v>75</v>
      </c>
      <c r="B166" s="7">
        <v>354</v>
      </c>
    </row>
    <row r="167" spans="1:2" x14ac:dyDescent="0.25">
      <c r="A167" s="9" t="s">
        <v>45</v>
      </c>
      <c r="B167" s="7">
        <v>354</v>
      </c>
    </row>
    <row r="168" spans="1:2" x14ac:dyDescent="0.25">
      <c r="A168" s="6" t="s">
        <v>21</v>
      </c>
      <c r="B168" s="7">
        <v>354</v>
      </c>
    </row>
    <row r="169" spans="1:2" x14ac:dyDescent="0.25">
      <c r="A169" s="9" t="s">
        <v>20</v>
      </c>
      <c r="B169" s="7">
        <v>354</v>
      </c>
    </row>
    <row r="170" spans="1:2" x14ac:dyDescent="0.25">
      <c r="A170" s="6" t="s">
        <v>73</v>
      </c>
      <c r="B170" s="7">
        <v>354</v>
      </c>
    </row>
    <row r="171" spans="1:2" x14ac:dyDescent="0.25">
      <c r="A171" s="9" t="s">
        <v>20</v>
      </c>
      <c r="B171" s="7">
        <v>354</v>
      </c>
    </row>
    <row r="172" spans="1:2" x14ac:dyDescent="0.25">
      <c r="A172" s="6" t="s">
        <v>40</v>
      </c>
      <c r="B172" s="7">
        <v>354</v>
      </c>
    </row>
    <row r="173" spans="1:2" x14ac:dyDescent="0.25">
      <c r="A173" s="9" t="s">
        <v>20</v>
      </c>
      <c r="B173" s="7">
        <v>354</v>
      </c>
    </row>
    <row r="174" spans="1:2" x14ac:dyDescent="0.25">
      <c r="A174" s="6" t="s">
        <v>48</v>
      </c>
      <c r="B174" s="7">
        <v>351</v>
      </c>
    </row>
    <row r="175" spans="1:2" x14ac:dyDescent="0.25">
      <c r="A175" s="9" t="s">
        <v>47</v>
      </c>
      <c r="B175" s="7">
        <v>351</v>
      </c>
    </row>
    <row r="176" spans="1:2" x14ac:dyDescent="0.25">
      <c r="A176" s="6" t="s">
        <v>49</v>
      </c>
      <c r="B176" s="7">
        <v>351</v>
      </c>
    </row>
    <row r="177" spans="1:2" x14ac:dyDescent="0.25">
      <c r="A177" s="9" t="s">
        <v>47</v>
      </c>
      <c r="B177" s="7">
        <v>351</v>
      </c>
    </row>
    <row r="178" spans="1:2" x14ac:dyDescent="0.25">
      <c r="A178" s="6" t="s">
        <v>66</v>
      </c>
      <c r="B178" s="7">
        <v>351</v>
      </c>
    </row>
    <row r="179" spans="1:2" x14ac:dyDescent="0.25">
      <c r="A179" s="9" t="s">
        <v>16</v>
      </c>
      <c r="B179" s="7">
        <v>351</v>
      </c>
    </row>
    <row r="180" spans="1:2" x14ac:dyDescent="0.25">
      <c r="A180" s="6" t="s">
        <v>30</v>
      </c>
      <c r="B180" s="7">
        <v>351</v>
      </c>
    </row>
    <row r="181" spans="1:2" x14ac:dyDescent="0.25">
      <c r="A181" s="9" t="s">
        <v>16</v>
      </c>
      <c r="B181" s="7">
        <v>351</v>
      </c>
    </row>
    <row r="182" spans="1:2" x14ac:dyDescent="0.25">
      <c r="A182" s="6" t="s">
        <v>132</v>
      </c>
      <c r="B182" s="7">
        <v>321</v>
      </c>
    </row>
    <row r="183" spans="1:2" x14ac:dyDescent="0.25">
      <c r="A183" s="9" t="s">
        <v>129</v>
      </c>
      <c r="B183" s="7">
        <v>321</v>
      </c>
    </row>
    <row r="184" spans="1:2" x14ac:dyDescent="0.25">
      <c r="A184" s="6" t="s">
        <v>130</v>
      </c>
      <c r="B184" s="7">
        <v>321</v>
      </c>
    </row>
    <row r="185" spans="1:2" x14ac:dyDescent="0.25">
      <c r="A185" s="9" t="s">
        <v>129</v>
      </c>
      <c r="B185" s="7">
        <v>321</v>
      </c>
    </row>
    <row r="186" spans="1:2" x14ac:dyDescent="0.25">
      <c r="A186" s="6" t="s">
        <v>87</v>
      </c>
      <c r="B186" s="7">
        <v>297</v>
      </c>
    </row>
    <row r="187" spans="1:2" x14ac:dyDescent="0.25">
      <c r="A187" s="9" t="s">
        <v>33</v>
      </c>
      <c r="B187" s="7">
        <v>297</v>
      </c>
    </row>
    <row r="188" spans="1:2" x14ac:dyDescent="0.25">
      <c r="A188" s="6" t="s">
        <v>135</v>
      </c>
      <c r="B188" s="7">
        <v>297</v>
      </c>
    </row>
    <row r="189" spans="1:2" x14ac:dyDescent="0.25">
      <c r="A189" s="9" t="s">
        <v>33</v>
      </c>
      <c r="B189" s="7">
        <v>297</v>
      </c>
    </row>
    <row r="190" spans="1:2" x14ac:dyDescent="0.25">
      <c r="A190" s="6" t="s">
        <v>124</v>
      </c>
      <c r="B190" s="7">
        <v>292</v>
      </c>
    </row>
    <row r="191" spans="1:2" x14ac:dyDescent="0.25">
      <c r="A191" s="9" t="s">
        <v>123</v>
      </c>
      <c r="B191" s="7">
        <v>292</v>
      </c>
    </row>
    <row r="192" spans="1:2" x14ac:dyDescent="0.25">
      <c r="A192" s="6" t="s">
        <v>128</v>
      </c>
      <c r="B192" s="7">
        <v>292</v>
      </c>
    </row>
    <row r="193" spans="1:2" x14ac:dyDescent="0.25">
      <c r="A193" s="9" t="s">
        <v>123</v>
      </c>
      <c r="B193" s="7">
        <v>292</v>
      </c>
    </row>
    <row r="194" spans="1:2" x14ac:dyDescent="0.25">
      <c r="A194" s="6" t="s">
        <v>126</v>
      </c>
      <c r="B194" s="7">
        <v>292</v>
      </c>
    </row>
    <row r="195" spans="1:2" x14ac:dyDescent="0.25">
      <c r="A195" s="9" t="s">
        <v>123</v>
      </c>
      <c r="B195" s="7">
        <v>292</v>
      </c>
    </row>
    <row r="196" spans="1:2" x14ac:dyDescent="0.25">
      <c r="A196" s="6" t="s">
        <v>127</v>
      </c>
      <c r="B196" s="7">
        <v>292</v>
      </c>
    </row>
    <row r="197" spans="1:2" x14ac:dyDescent="0.25">
      <c r="A197" s="9" t="s">
        <v>123</v>
      </c>
      <c r="B197" s="7">
        <v>292</v>
      </c>
    </row>
    <row r="198" spans="1:2" x14ac:dyDescent="0.25">
      <c r="A198" s="6" t="s">
        <v>125</v>
      </c>
      <c r="B198" s="7">
        <v>292</v>
      </c>
    </row>
    <row r="199" spans="1:2" x14ac:dyDescent="0.25">
      <c r="A199" s="9" t="s">
        <v>123</v>
      </c>
      <c r="B199" s="7">
        <v>292</v>
      </c>
    </row>
    <row r="200" spans="1:2" x14ac:dyDescent="0.25">
      <c r="A200" s="6" t="s">
        <v>107</v>
      </c>
      <c r="B200" s="7">
        <v>274</v>
      </c>
    </row>
    <row r="201" spans="1:2" x14ac:dyDescent="0.25">
      <c r="A201" s="9" t="s">
        <v>104</v>
      </c>
      <c r="B201" s="7">
        <v>274</v>
      </c>
    </row>
    <row r="202" spans="1:2" x14ac:dyDescent="0.25">
      <c r="A202" s="6" t="s">
        <v>108</v>
      </c>
      <c r="B202" s="7">
        <v>274</v>
      </c>
    </row>
    <row r="203" spans="1:2" x14ac:dyDescent="0.25">
      <c r="A203" s="9" t="s">
        <v>104</v>
      </c>
      <c r="B203" s="7">
        <v>274</v>
      </c>
    </row>
    <row r="204" spans="1:2" x14ac:dyDescent="0.25">
      <c r="A204" s="6" t="s">
        <v>110</v>
      </c>
      <c r="B204" s="7">
        <v>274</v>
      </c>
    </row>
    <row r="205" spans="1:2" x14ac:dyDescent="0.25">
      <c r="A205" s="9" t="s">
        <v>104</v>
      </c>
      <c r="B205" s="7">
        <v>274</v>
      </c>
    </row>
    <row r="206" spans="1:2" x14ac:dyDescent="0.25">
      <c r="A206" s="6" t="s">
        <v>106</v>
      </c>
      <c r="B206" s="7">
        <v>274</v>
      </c>
    </row>
    <row r="207" spans="1:2" x14ac:dyDescent="0.25">
      <c r="A207" s="9" t="s">
        <v>104</v>
      </c>
      <c r="B207" s="7">
        <v>274</v>
      </c>
    </row>
    <row r="208" spans="1:2" x14ac:dyDescent="0.25">
      <c r="A208" s="6" t="s">
        <v>105</v>
      </c>
      <c r="B208" s="7">
        <v>274</v>
      </c>
    </row>
    <row r="209" spans="1:2" x14ac:dyDescent="0.25">
      <c r="A209" s="9" t="s">
        <v>104</v>
      </c>
      <c r="B209" s="7">
        <v>274</v>
      </c>
    </row>
    <row r="210" spans="1:2" x14ac:dyDescent="0.25">
      <c r="A210" s="6" t="s">
        <v>109</v>
      </c>
      <c r="B210" s="7">
        <v>274</v>
      </c>
    </row>
    <row r="211" spans="1:2" x14ac:dyDescent="0.25">
      <c r="A211" s="9" t="s">
        <v>104</v>
      </c>
      <c r="B211" s="7">
        <v>274</v>
      </c>
    </row>
    <row r="212" spans="1:2" x14ac:dyDescent="0.25">
      <c r="A212" s="6" t="s">
        <v>57</v>
      </c>
      <c r="B212" s="7">
        <v>269</v>
      </c>
    </row>
    <row r="213" spans="1:2" x14ac:dyDescent="0.25">
      <c r="A213" s="9" t="s">
        <v>56</v>
      </c>
      <c r="B213" s="7">
        <v>269</v>
      </c>
    </row>
    <row r="214" spans="1:2" x14ac:dyDescent="0.25">
      <c r="A214" s="6" t="s">
        <v>131</v>
      </c>
      <c r="B214" s="7">
        <v>269</v>
      </c>
    </row>
    <row r="215" spans="1:2" x14ac:dyDescent="0.25">
      <c r="A215" s="9" t="s">
        <v>56</v>
      </c>
      <c r="B215" s="7">
        <v>269</v>
      </c>
    </row>
    <row r="216" spans="1:2" x14ac:dyDescent="0.25">
      <c r="A216" s="6" t="s">
        <v>163</v>
      </c>
      <c r="B216" s="7">
        <v>260</v>
      </c>
    </row>
    <row r="217" spans="1:2" x14ac:dyDescent="0.25">
      <c r="A217" s="9" t="s">
        <v>45</v>
      </c>
      <c r="B217" s="7">
        <v>260</v>
      </c>
    </row>
    <row r="218" spans="1:2" x14ac:dyDescent="0.25">
      <c r="A218" s="6" t="s">
        <v>118</v>
      </c>
      <c r="B218" s="7">
        <v>260</v>
      </c>
    </row>
    <row r="219" spans="1:2" x14ac:dyDescent="0.25">
      <c r="A219" s="9" t="s">
        <v>45</v>
      </c>
      <c r="B219" s="7">
        <v>260</v>
      </c>
    </row>
    <row r="220" spans="1:2" x14ac:dyDescent="0.25">
      <c r="A220" s="6" t="s">
        <v>96</v>
      </c>
      <c r="B220" s="7">
        <v>255</v>
      </c>
    </row>
    <row r="221" spans="1:2" x14ac:dyDescent="0.25">
      <c r="A221" s="9" t="s">
        <v>62</v>
      </c>
      <c r="B221" s="7">
        <v>255</v>
      </c>
    </row>
    <row r="222" spans="1:2" x14ac:dyDescent="0.25">
      <c r="A222" s="6" t="s">
        <v>98</v>
      </c>
      <c r="B222" s="7">
        <v>255</v>
      </c>
    </row>
    <row r="223" spans="1:2" x14ac:dyDescent="0.25">
      <c r="A223" s="9" t="s">
        <v>62</v>
      </c>
      <c r="B223" s="7">
        <v>255</v>
      </c>
    </row>
    <row r="224" spans="1:2" x14ac:dyDescent="0.25">
      <c r="A224" s="6" t="s">
        <v>99</v>
      </c>
      <c r="B224" s="7">
        <v>255</v>
      </c>
    </row>
    <row r="225" spans="1:2" x14ac:dyDescent="0.25">
      <c r="A225" s="9" t="s">
        <v>62</v>
      </c>
      <c r="B225" s="7">
        <v>255</v>
      </c>
    </row>
    <row r="226" spans="1:2" x14ac:dyDescent="0.25">
      <c r="A226" s="6" t="s">
        <v>97</v>
      </c>
      <c r="B226" s="7">
        <v>255</v>
      </c>
    </row>
    <row r="227" spans="1:2" x14ac:dyDescent="0.25">
      <c r="A227" s="9" t="s">
        <v>62</v>
      </c>
      <c r="B227" s="7">
        <v>255</v>
      </c>
    </row>
    <row r="228" spans="1:2" x14ac:dyDescent="0.25">
      <c r="A228" s="6" t="s">
        <v>13</v>
      </c>
      <c r="B228" s="7">
        <v>253</v>
      </c>
    </row>
    <row r="229" spans="1:2" x14ac:dyDescent="0.25">
      <c r="A229" s="9" t="s">
        <v>12</v>
      </c>
      <c r="B229" s="7">
        <v>253</v>
      </c>
    </row>
    <row r="230" spans="1:2" x14ac:dyDescent="0.25">
      <c r="A230" s="6" t="s">
        <v>159</v>
      </c>
      <c r="B230" s="7">
        <v>216</v>
      </c>
    </row>
    <row r="231" spans="1:2" x14ac:dyDescent="0.25">
      <c r="A231" s="9" t="s">
        <v>157</v>
      </c>
      <c r="B231" s="7">
        <v>216</v>
      </c>
    </row>
    <row r="232" spans="1:2" x14ac:dyDescent="0.25">
      <c r="A232" s="6" t="s">
        <v>15</v>
      </c>
      <c r="B232" s="7">
        <v>216</v>
      </c>
    </row>
    <row r="233" spans="1:2" x14ac:dyDescent="0.25">
      <c r="A233" s="9" t="s">
        <v>14</v>
      </c>
      <c r="B233" s="7">
        <v>216</v>
      </c>
    </row>
    <row r="234" spans="1:2" x14ac:dyDescent="0.25">
      <c r="A234" s="6" t="s">
        <v>134</v>
      </c>
      <c r="B234" s="7">
        <v>216</v>
      </c>
    </row>
    <row r="235" spans="1:2" x14ac:dyDescent="0.25">
      <c r="A235" s="9" t="s">
        <v>133</v>
      </c>
      <c r="B235" s="7">
        <v>216</v>
      </c>
    </row>
    <row r="236" spans="1:2" x14ac:dyDescent="0.25">
      <c r="A236" s="6" t="s">
        <v>52</v>
      </c>
      <c r="B236" s="7">
        <v>55</v>
      </c>
    </row>
    <row r="237" spans="1:2" x14ac:dyDescent="0.25">
      <c r="A237" s="9" t="s">
        <v>45</v>
      </c>
      <c r="B237" s="7">
        <v>55</v>
      </c>
    </row>
    <row r="238" spans="1:2" x14ac:dyDescent="0.25">
      <c r="A238" s="6" t="s">
        <v>166</v>
      </c>
      <c r="B238" s="7">
        <v>55</v>
      </c>
    </row>
    <row r="239" spans="1:2" x14ac:dyDescent="0.25">
      <c r="A239" s="9" t="s">
        <v>136</v>
      </c>
      <c r="B239" s="7">
        <v>55</v>
      </c>
    </row>
    <row r="240" spans="1:2" x14ac:dyDescent="0.25">
      <c r="A240" s="6" t="s">
        <v>168</v>
      </c>
      <c r="B240" s="7">
        <v>55</v>
      </c>
    </row>
    <row r="241" spans="1:2" x14ac:dyDescent="0.25">
      <c r="A241" s="9" t="s">
        <v>136</v>
      </c>
      <c r="B241" s="7">
        <v>55</v>
      </c>
    </row>
    <row r="242" spans="1:2" x14ac:dyDescent="0.25">
      <c r="A242" s="6" t="s">
        <v>148</v>
      </c>
      <c r="B242" s="7">
        <v>55</v>
      </c>
    </row>
    <row r="243" spans="1:2" x14ac:dyDescent="0.25">
      <c r="A243" s="9" t="s">
        <v>45</v>
      </c>
      <c r="B243" s="7">
        <v>55</v>
      </c>
    </row>
    <row r="244" spans="1:2" x14ac:dyDescent="0.25">
      <c r="A244" s="6" t="s">
        <v>167</v>
      </c>
      <c r="B244" s="7">
        <v>55</v>
      </c>
    </row>
    <row r="245" spans="1:2" x14ac:dyDescent="0.25">
      <c r="A245" s="9" t="s">
        <v>136</v>
      </c>
      <c r="B245" s="7">
        <v>55</v>
      </c>
    </row>
    <row r="246" spans="1:2" x14ac:dyDescent="0.25">
      <c r="A246" s="6" t="s">
        <v>152</v>
      </c>
      <c r="B246" s="7">
        <v>17</v>
      </c>
    </row>
    <row r="247" spans="1:2" x14ac:dyDescent="0.25">
      <c r="A247" s="9" t="s">
        <v>136</v>
      </c>
      <c r="B247" s="7">
        <v>17</v>
      </c>
    </row>
    <row r="248" spans="1:2" x14ac:dyDescent="0.25">
      <c r="A248" s="6" t="s">
        <v>151</v>
      </c>
      <c r="B248" s="7">
        <v>17</v>
      </c>
    </row>
    <row r="249" spans="1:2" x14ac:dyDescent="0.25">
      <c r="A249" s="9" t="s">
        <v>136</v>
      </c>
      <c r="B249" s="7">
        <v>17</v>
      </c>
    </row>
    <row r="250" spans="1:2" x14ac:dyDescent="0.25">
      <c r="A250" s="6" t="s">
        <v>149</v>
      </c>
      <c r="B250" s="7">
        <v>17</v>
      </c>
    </row>
    <row r="251" spans="1:2" x14ac:dyDescent="0.25">
      <c r="A251" s="9" t="s">
        <v>136</v>
      </c>
      <c r="B251" s="7">
        <v>17</v>
      </c>
    </row>
    <row r="252" spans="1:2" x14ac:dyDescent="0.25">
      <c r="A252" s="6" t="s">
        <v>150</v>
      </c>
      <c r="B252" s="7">
        <v>17</v>
      </c>
    </row>
    <row r="253" spans="1:2" x14ac:dyDescent="0.25">
      <c r="A253" s="9" t="s">
        <v>136</v>
      </c>
      <c r="B253" s="7">
        <v>17</v>
      </c>
    </row>
    <row r="254" spans="1:2" x14ac:dyDescent="0.25">
      <c r="A254" s="6" t="s">
        <v>155</v>
      </c>
      <c r="B254" s="7">
        <v>17</v>
      </c>
    </row>
    <row r="255" spans="1:2" x14ac:dyDescent="0.25">
      <c r="A255" s="9" t="s">
        <v>136</v>
      </c>
      <c r="B255" s="7">
        <v>17</v>
      </c>
    </row>
    <row r="256" spans="1:2" x14ac:dyDescent="0.25">
      <c r="A256" s="6" t="s">
        <v>156</v>
      </c>
      <c r="B256" s="7">
        <v>17</v>
      </c>
    </row>
    <row r="257" spans="1:2" x14ac:dyDescent="0.25">
      <c r="A257" s="9" t="s">
        <v>136</v>
      </c>
      <c r="B257" s="7">
        <v>17</v>
      </c>
    </row>
    <row r="258" spans="1:2" x14ac:dyDescent="0.25">
      <c r="A258" s="6" t="s">
        <v>154</v>
      </c>
      <c r="B258" s="7">
        <v>17</v>
      </c>
    </row>
    <row r="259" spans="1:2" x14ac:dyDescent="0.25">
      <c r="A259" s="9" t="s">
        <v>136</v>
      </c>
      <c r="B259" s="7">
        <v>17</v>
      </c>
    </row>
    <row r="260" spans="1:2" x14ac:dyDescent="0.25">
      <c r="A260" s="6" t="s">
        <v>153</v>
      </c>
      <c r="B260" s="7">
        <v>17</v>
      </c>
    </row>
    <row r="261" spans="1:2" x14ac:dyDescent="0.25">
      <c r="A261" s="9" t="s">
        <v>136</v>
      </c>
      <c r="B261" s="7">
        <v>17</v>
      </c>
    </row>
    <row r="262" spans="1:2" x14ac:dyDescent="0.25">
      <c r="A262" s="6" t="s">
        <v>177</v>
      </c>
      <c r="B262" s="7">
        <v>2</v>
      </c>
    </row>
    <row r="263" spans="1:2" x14ac:dyDescent="0.25">
      <c r="A263" s="9" t="s">
        <v>172</v>
      </c>
      <c r="B263" s="7">
        <v>2</v>
      </c>
    </row>
    <row r="264" spans="1:2" x14ac:dyDescent="0.25">
      <c r="A264" s="6" t="s">
        <v>176</v>
      </c>
      <c r="B264" s="7">
        <v>2</v>
      </c>
    </row>
    <row r="265" spans="1:2" x14ac:dyDescent="0.25">
      <c r="A265" s="9" t="s">
        <v>172</v>
      </c>
      <c r="B265" s="7">
        <v>2</v>
      </c>
    </row>
    <row r="266" spans="1:2" x14ac:dyDescent="0.25">
      <c r="A266" s="6" t="s">
        <v>174</v>
      </c>
      <c r="B266" s="7">
        <v>2</v>
      </c>
    </row>
    <row r="267" spans="1:2" x14ac:dyDescent="0.25">
      <c r="A267" s="9" t="s">
        <v>172</v>
      </c>
      <c r="B267" s="7">
        <v>2</v>
      </c>
    </row>
    <row r="268" spans="1:2" x14ac:dyDescent="0.25">
      <c r="A268" s="6" t="s">
        <v>175</v>
      </c>
      <c r="B268" s="7">
        <v>2</v>
      </c>
    </row>
    <row r="269" spans="1:2" x14ac:dyDescent="0.25">
      <c r="A269" s="9" t="s">
        <v>172</v>
      </c>
      <c r="B269" s="7">
        <v>2</v>
      </c>
    </row>
    <row r="270" spans="1:2" x14ac:dyDescent="0.25">
      <c r="A270" s="6" t="s">
        <v>173</v>
      </c>
      <c r="B270" s="7">
        <v>2</v>
      </c>
    </row>
    <row r="271" spans="1:2" x14ac:dyDescent="0.25">
      <c r="A271" s="9" t="s">
        <v>172</v>
      </c>
      <c r="B271" s="7">
        <v>2</v>
      </c>
    </row>
    <row r="272" spans="1:2" x14ac:dyDescent="0.25">
      <c r="A272" s="6" t="s">
        <v>192</v>
      </c>
      <c r="B272" s="7"/>
    </row>
    <row r="273" spans="1:2" x14ac:dyDescent="0.25">
      <c r="A273" s="9" t="s">
        <v>192</v>
      </c>
      <c r="B273" s="7"/>
    </row>
    <row r="274" spans="1:2" x14ac:dyDescent="0.25">
      <c r="A274" s="6" t="s">
        <v>193</v>
      </c>
      <c r="B274" s="7">
        <v>53472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>
      <pane ySplit="1" topLeftCell="A2" activePane="bottomLeft" state="frozen"/>
      <selection pane="bottomLeft" sqref="A1:M1048576"/>
    </sheetView>
  </sheetViews>
  <sheetFormatPr defaultRowHeight="15" x14ac:dyDescent="0.25"/>
  <cols>
    <col min="1" max="1" width="18" bestFit="1" customWidth="1"/>
    <col min="2" max="2" width="18" customWidth="1"/>
    <col min="3" max="3" width="13.7109375" bestFit="1" customWidth="1"/>
    <col min="4" max="4" width="12.7109375" bestFit="1" customWidth="1"/>
    <col min="5" max="5" width="15.7109375" bestFit="1" customWidth="1"/>
    <col min="6" max="6" width="8.7109375" bestFit="1" customWidth="1"/>
    <col min="7" max="7" width="28.85546875" style="1" bestFit="1" customWidth="1"/>
    <col min="8" max="8" width="25.140625" customWidth="1"/>
    <col min="9" max="9" width="19.85546875" customWidth="1"/>
    <col min="10" max="10" width="20.28515625" customWidth="1"/>
    <col min="11" max="11" width="32.140625" customWidth="1"/>
    <col min="12" max="12" width="16.7109375" customWidth="1"/>
    <col min="13" max="13" width="42.28515625" customWidth="1"/>
    <col min="14" max="14" width="10.140625" bestFit="1" customWidth="1"/>
  </cols>
  <sheetData>
    <row r="1" spans="1:15" s="4" customFormat="1" x14ac:dyDescent="0.25">
      <c r="A1" s="4" t="s">
        <v>0</v>
      </c>
      <c r="B1" s="4" t="s">
        <v>183</v>
      </c>
      <c r="C1" s="4" t="s">
        <v>1</v>
      </c>
      <c r="D1" s="4" t="s">
        <v>2</v>
      </c>
      <c r="E1" s="4" t="s">
        <v>3</v>
      </c>
      <c r="F1" s="4" t="s">
        <v>4</v>
      </c>
      <c r="G1" s="8" t="s">
        <v>5</v>
      </c>
      <c r="H1" s="4" t="s">
        <v>178</v>
      </c>
      <c r="I1" s="4" t="s">
        <v>179</v>
      </c>
      <c r="J1" s="4" t="s">
        <v>180</v>
      </c>
      <c r="K1" s="4" t="s">
        <v>181</v>
      </c>
      <c r="L1" s="4" t="s">
        <v>182</v>
      </c>
      <c r="M1" s="4" t="s">
        <v>197</v>
      </c>
    </row>
    <row r="2" spans="1:15" x14ac:dyDescent="0.25">
      <c r="A2" t="s">
        <v>6</v>
      </c>
      <c r="B2" t="s">
        <v>184</v>
      </c>
      <c r="C2">
        <v>2006</v>
      </c>
      <c r="D2">
        <v>85900</v>
      </c>
      <c r="E2" t="s">
        <v>7</v>
      </c>
      <c r="F2">
        <v>1200655</v>
      </c>
      <c r="G2" s="1">
        <v>42035</v>
      </c>
      <c r="H2">
        <f>2017-C2</f>
        <v>11</v>
      </c>
      <c r="I2">
        <f>D2*H2*5%</f>
        <v>47245</v>
      </c>
      <c r="J2">
        <f>ROUNDDOWN(F2/100000,0)</f>
        <v>12</v>
      </c>
      <c r="K2">
        <f>J2*D2*2%</f>
        <v>20616</v>
      </c>
      <c r="L2">
        <f>D2-I2-K2</f>
        <v>18039</v>
      </c>
      <c r="M2" s="7">
        <f>_xlfn.DAYS("01.01.2017",G2)</f>
        <v>701</v>
      </c>
    </row>
    <row r="3" spans="1:15" x14ac:dyDescent="0.25">
      <c r="A3" t="s">
        <v>6</v>
      </c>
      <c r="B3" t="s">
        <v>184</v>
      </c>
      <c r="C3">
        <v>2006</v>
      </c>
      <c r="D3">
        <v>85900</v>
      </c>
      <c r="E3" t="s">
        <v>8</v>
      </c>
      <c r="F3">
        <v>1068570</v>
      </c>
      <c r="G3" s="1">
        <v>42029</v>
      </c>
      <c r="H3">
        <f t="shared" ref="H3:H66" si="0">2017-C3</f>
        <v>11</v>
      </c>
      <c r="I3">
        <f t="shared" ref="I3:I66" si="1">D3*H3*5%</f>
        <v>47245</v>
      </c>
      <c r="J3">
        <f t="shared" ref="J3:J66" si="2">ROUNDDOWN(F3/100000,0)</f>
        <v>10</v>
      </c>
      <c r="K3">
        <f t="shared" ref="K3:K66" si="3">J3*D3*2%</f>
        <v>17180</v>
      </c>
      <c r="L3">
        <f t="shared" ref="L3:L66" si="4">D3-I3-K3</f>
        <v>21475</v>
      </c>
      <c r="M3" s="7">
        <f t="shared" ref="M3:M66" si="5">_xlfn.DAYS("01.01.2017",G3)</f>
        <v>707</v>
      </c>
    </row>
    <row r="4" spans="1:15" x14ac:dyDescent="0.25">
      <c r="A4" t="s">
        <v>6</v>
      </c>
      <c r="B4" t="s">
        <v>184</v>
      </c>
      <c r="C4">
        <v>2006</v>
      </c>
      <c r="D4">
        <v>85900</v>
      </c>
      <c r="E4" t="s">
        <v>9</v>
      </c>
      <c r="F4">
        <v>998704</v>
      </c>
      <c r="G4" s="1">
        <v>42028</v>
      </c>
      <c r="H4">
        <f t="shared" si="0"/>
        <v>11</v>
      </c>
      <c r="I4">
        <f t="shared" si="1"/>
        <v>47245</v>
      </c>
      <c r="J4">
        <f t="shared" si="2"/>
        <v>9</v>
      </c>
      <c r="K4">
        <f t="shared" si="3"/>
        <v>15462</v>
      </c>
      <c r="L4">
        <f t="shared" si="4"/>
        <v>23193</v>
      </c>
      <c r="M4" s="7">
        <f t="shared" si="5"/>
        <v>708</v>
      </c>
    </row>
    <row r="5" spans="1:15" x14ac:dyDescent="0.25">
      <c r="A5" t="s">
        <v>6</v>
      </c>
      <c r="B5" t="s">
        <v>184</v>
      </c>
      <c r="C5">
        <v>2006</v>
      </c>
      <c r="D5">
        <v>85900</v>
      </c>
      <c r="E5" t="s">
        <v>10</v>
      </c>
      <c r="F5">
        <v>936780</v>
      </c>
      <c r="G5" s="1">
        <v>42028</v>
      </c>
      <c r="H5">
        <f t="shared" si="0"/>
        <v>11</v>
      </c>
      <c r="I5">
        <f t="shared" si="1"/>
        <v>47245</v>
      </c>
      <c r="J5">
        <f t="shared" si="2"/>
        <v>9</v>
      </c>
      <c r="K5">
        <f t="shared" si="3"/>
        <v>15462</v>
      </c>
      <c r="L5">
        <f t="shared" si="4"/>
        <v>23193</v>
      </c>
      <c r="M5" s="7">
        <f t="shared" si="5"/>
        <v>708</v>
      </c>
      <c r="N5" t="e">
        <f>data</f>
        <v>#NAME?</v>
      </c>
      <c r="O5">
        <f>MIN(L:L)</f>
        <v>17390</v>
      </c>
    </row>
    <row r="6" spans="1:15" x14ac:dyDescent="0.25">
      <c r="A6" t="s">
        <v>6</v>
      </c>
      <c r="B6" t="s">
        <v>184</v>
      </c>
      <c r="C6">
        <v>2006</v>
      </c>
      <c r="D6">
        <v>85900</v>
      </c>
      <c r="E6" t="s">
        <v>11</v>
      </c>
      <c r="F6">
        <v>870233</v>
      </c>
      <c r="G6" s="1">
        <v>42034</v>
      </c>
      <c r="H6">
        <f t="shared" si="0"/>
        <v>11</v>
      </c>
      <c r="I6">
        <f t="shared" si="1"/>
        <v>47245</v>
      </c>
      <c r="J6">
        <f t="shared" si="2"/>
        <v>8</v>
      </c>
      <c r="K6">
        <f t="shared" si="3"/>
        <v>13744</v>
      </c>
      <c r="L6">
        <f t="shared" si="4"/>
        <v>24911</v>
      </c>
      <c r="M6" s="7">
        <f t="shared" si="5"/>
        <v>702</v>
      </c>
    </row>
    <row r="7" spans="1:15" x14ac:dyDescent="0.25">
      <c r="A7" t="s">
        <v>12</v>
      </c>
      <c r="B7" t="s">
        <v>185</v>
      </c>
      <c r="C7">
        <v>2007</v>
      </c>
      <c r="D7">
        <v>205000</v>
      </c>
      <c r="E7" t="s">
        <v>13</v>
      </c>
      <c r="F7">
        <v>1260000</v>
      </c>
      <c r="G7" s="1">
        <v>42483</v>
      </c>
      <c r="H7">
        <f t="shared" si="0"/>
        <v>10</v>
      </c>
      <c r="I7">
        <f t="shared" si="1"/>
        <v>102500</v>
      </c>
      <c r="J7">
        <f t="shared" si="2"/>
        <v>12</v>
      </c>
      <c r="K7">
        <f t="shared" si="3"/>
        <v>49200</v>
      </c>
      <c r="L7">
        <f t="shared" si="4"/>
        <v>53300</v>
      </c>
      <c r="M7" s="7">
        <f t="shared" si="5"/>
        <v>253</v>
      </c>
    </row>
    <row r="8" spans="1:15" x14ac:dyDescent="0.25">
      <c r="A8" t="s">
        <v>14</v>
      </c>
      <c r="B8" t="s">
        <v>186</v>
      </c>
      <c r="C8">
        <v>2007</v>
      </c>
      <c r="D8">
        <v>198000</v>
      </c>
      <c r="E8" t="s">
        <v>15</v>
      </c>
      <c r="F8">
        <v>890200</v>
      </c>
      <c r="G8" s="1">
        <v>42520</v>
      </c>
      <c r="H8">
        <f t="shared" si="0"/>
        <v>10</v>
      </c>
      <c r="I8">
        <f t="shared" si="1"/>
        <v>99000</v>
      </c>
      <c r="J8">
        <f t="shared" si="2"/>
        <v>8</v>
      </c>
      <c r="K8">
        <f t="shared" si="3"/>
        <v>31680</v>
      </c>
      <c r="L8">
        <f t="shared" si="4"/>
        <v>67320</v>
      </c>
      <c r="M8" s="7">
        <f t="shared" si="5"/>
        <v>216</v>
      </c>
    </row>
    <row r="9" spans="1:15" x14ac:dyDescent="0.25">
      <c r="A9" t="s">
        <v>16</v>
      </c>
      <c r="B9" t="s">
        <v>187</v>
      </c>
      <c r="C9">
        <v>2008</v>
      </c>
      <c r="D9">
        <v>49411</v>
      </c>
      <c r="E9" t="s">
        <v>17</v>
      </c>
      <c r="F9">
        <v>186000</v>
      </c>
      <c r="G9" s="1">
        <v>42210</v>
      </c>
      <c r="H9">
        <f t="shared" si="0"/>
        <v>9</v>
      </c>
      <c r="I9">
        <f t="shared" si="1"/>
        <v>22234.95</v>
      </c>
      <c r="J9">
        <f t="shared" si="2"/>
        <v>1</v>
      </c>
      <c r="K9">
        <f t="shared" si="3"/>
        <v>988.22</v>
      </c>
      <c r="L9">
        <f t="shared" si="4"/>
        <v>26187.829999999998</v>
      </c>
      <c r="M9" s="7">
        <f t="shared" si="5"/>
        <v>526</v>
      </c>
    </row>
    <row r="10" spans="1:15" x14ac:dyDescent="0.25">
      <c r="A10" t="s">
        <v>18</v>
      </c>
      <c r="B10" t="s">
        <v>187</v>
      </c>
      <c r="C10">
        <v>2008</v>
      </c>
      <c r="D10">
        <v>58000</v>
      </c>
      <c r="E10" t="s">
        <v>19</v>
      </c>
      <c r="F10">
        <v>306000</v>
      </c>
      <c r="G10" s="1">
        <v>42271</v>
      </c>
      <c r="H10">
        <f t="shared" si="0"/>
        <v>9</v>
      </c>
      <c r="I10">
        <f t="shared" si="1"/>
        <v>26100</v>
      </c>
      <c r="J10">
        <f t="shared" si="2"/>
        <v>3</v>
      </c>
      <c r="K10">
        <f t="shared" si="3"/>
        <v>3480</v>
      </c>
      <c r="L10">
        <f t="shared" si="4"/>
        <v>28420</v>
      </c>
      <c r="M10" s="7">
        <f t="shared" si="5"/>
        <v>465</v>
      </c>
    </row>
    <row r="11" spans="1:15" x14ac:dyDescent="0.25">
      <c r="A11" t="s">
        <v>20</v>
      </c>
      <c r="B11" t="s">
        <v>187</v>
      </c>
      <c r="C11">
        <v>2008</v>
      </c>
      <c r="D11">
        <v>84000</v>
      </c>
      <c r="E11" t="s">
        <v>21</v>
      </c>
      <c r="F11">
        <v>266000</v>
      </c>
      <c r="G11" s="1">
        <v>42382</v>
      </c>
      <c r="H11">
        <f t="shared" si="0"/>
        <v>9</v>
      </c>
      <c r="I11">
        <f t="shared" si="1"/>
        <v>37800</v>
      </c>
      <c r="J11">
        <f t="shared" si="2"/>
        <v>2</v>
      </c>
      <c r="K11">
        <f t="shared" si="3"/>
        <v>3360</v>
      </c>
      <c r="L11">
        <f t="shared" si="4"/>
        <v>42840</v>
      </c>
      <c r="M11" s="7">
        <f t="shared" si="5"/>
        <v>354</v>
      </c>
    </row>
    <row r="12" spans="1:15" x14ac:dyDescent="0.25">
      <c r="A12" s="2" t="s">
        <v>22</v>
      </c>
      <c r="B12" s="2" t="s">
        <v>187</v>
      </c>
      <c r="C12" s="2">
        <v>2008</v>
      </c>
      <c r="D12" s="2">
        <v>89000</v>
      </c>
      <c r="E12" s="2" t="s">
        <v>23</v>
      </c>
      <c r="F12" s="2">
        <v>305000</v>
      </c>
      <c r="G12" s="3">
        <v>42075</v>
      </c>
      <c r="H12">
        <f t="shared" si="0"/>
        <v>9</v>
      </c>
      <c r="I12">
        <f t="shared" si="1"/>
        <v>40050</v>
      </c>
      <c r="J12">
        <f t="shared" si="2"/>
        <v>3</v>
      </c>
      <c r="K12">
        <f t="shared" si="3"/>
        <v>5340</v>
      </c>
      <c r="L12">
        <f t="shared" si="4"/>
        <v>43610</v>
      </c>
      <c r="M12" s="7">
        <f t="shared" si="5"/>
        <v>661</v>
      </c>
      <c r="N12" s="1"/>
    </row>
    <row r="13" spans="1:15" x14ac:dyDescent="0.25">
      <c r="A13" t="s">
        <v>16</v>
      </c>
      <c r="B13" t="s">
        <v>187</v>
      </c>
      <c r="C13">
        <v>2009</v>
      </c>
      <c r="D13">
        <v>48411</v>
      </c>
      <c r="E13" t="s">
        <v>24</v>
      </c>
      <c r="F13">
        <v>190000</v>
      </c>
      <c r="G13" s="1">
        <v>42210</v>
      </c>
      <c r="H13">
        <f t="shared" si="0"/>
        <v>8</v>
      </c>
      <c r="I13">
        <f t="shared" si="1"/>
        <v>19364.400000000001</v>
      </c>
      <c r="J13">
        <f t="shared" si="2"/>
        <v>1</v>
      </c>
      <c r="K13">
        <f t="shared" si="3"/>
        <v>968.22</v>
      </c>
      <c r="L13">
        <f t="shared" si="4"/>
        <v>28078.379999999997</v>
      </c>
      <c r="M13" s="7">
        <f t="shared" si="5"/>
        <v>526</v>
      </c>
    </row>
    <row r="14" spans="1:15" x14ac:dyDescent="0.25">
      <c r="A14" t="s">
        <v>25</v>
      </c>
      <c r="B14" t="s">
        <v>184</v>
      </c>
      <c r="C14">
        <v>2009</v>
      </c>
      <c r="D14">
        <v>68000</v>
      </c>
      <c r="E14" t="s">
        <v>26</v>
      </c>
      <c r="F14">
        <v>992600</v>
      </c>
      <c r="G14" s="1">
        <v>42157</v>
      </c>
      <c r="H14">
        <f t="shared" si="0"/>
        <v>8</v>
      </c>
      <c r="I14">
        <f t="shared" si="1"/>
        <v>27200</v>
      </c>
      <c r="J14">
        <f t="shared" si="2"/>
        <v>9</v>
      </c>
      <c r="K14">
        <f t="shared" si="3"/>
        <v>12240</v>
      </c>
      <c r="L14">
        <f t="shared" si="4"/>
        <v>28560</v>
      </c>
      <c r="M14" s="7">
        <f t="shared" si="5"/>
        <v>579</v>
      </c>
    </row>
    <row r="15" spans="1:15" x14ac:dyDescent="0.25">
      <c r="A15" t="s">
        <v>16</v>
      </c>
      <c r="B15" t="s">
        <v>187</v>
      </c>
      <c r="C15">
        <v>2009</v>
      </c>
      <c r="D15">
        <v>49411</v>
      </c>
      <c r="E15" t="s">
        <v>27</v>
      </c>
      <c r="F15">
        <v>186000</v>
      </c>
      <c r="G15" s="1">
        <v>42210</v>
      </c>
      <c r="H15">
        <f t="shared" si="0"/>
        <v>8</v>
      </c>
      <c r="I15">
        <f t="shared" si="1"/>
        <v>19764.400000000001</v>
      </c>
      <c r="J15">
        <f t="shared" si="2"/>
        <v>1</v>
      </c>
      <c r="K15">
        <f t="shared" si="3"/>
        <v>988.22</v>
      </c>
      <c r="L15">
        <f t="shared" si="4"/>
        <v>28658.379999999997</v>
      </c>
      <c r="M15" s="7">
        <f t="shared" si="5"/>
        <v>526</v>
      </c>
    </row>
    <row r="16" spans="1:15" x14ac:dyDescent="0.25">
      <c r="A16" t="s">
        <v>28</v>
      </c>
      <c r="B16" t="s">
        <v>188</v>
      </c>
      <c r="C16">
        <v>2009</v>
      </c>
      <c r="D16">
        <v>67900</v>
      </c>
      <c r="E16" t="s">
        <v>29</v>
      </c>
      <c r="F16">
        <v>850000</v>
      </c>
      <c r="G16" s="1">
        <v>42194</v>
      </c>
      <c r="H16">
        <f t="shared" si="0"/>
        <v>8</v>
      </c>
      <c r="I16">
        <f t="shared" si="1"/>
        <v>27160</v>
      </c>
      <c r="J16">
        <f t="shared" si="2"/>
        <v>8</v>
      </c>
      <c r="K16">
        <f t="shared" si="3"/>
        <v>10864</v>
      </c>
      <c r="L16">
        <f t="shared" si="4"/>
        <v>29876</v>
      </c>
      <c r="M16" s="7">
        <f t="shared" si="5"/>
        <v>542</v>
      </c>
    </row>
    <row r="17" spans="1:13" x14ac:dyDescent="0.25">
      <c r="A17" t="s">
        <v>16</v>
      </c>
      <c r="B17" t="s">
        <v>187</v>
      </c>
      <c r="C17">
        <v>2009</v>
      </c>
      <c r="D17">
        <v>65000</v>
      </c>
      <c r="E17" t="s">
        <v>30</v>
      </c>
      <c r="F17">
        <v>740000</v>
      </c>
      <c r="G17" s="1">
        <v>42385</v>
      </c>
      <c r="H17">
        <f t="shared" si="0"/>
        <v>8</v>
      </c>
      <c r="I17">
        <f t="shared" si="1"/>
        <v>26000</v>
      </c>
      <c r="J17">
        <f t="shared" si="2"/>
        <v>7</v>
      </c>
      <c r="K17">
        <f t="shared" si="3"/>
        <v>9100</v>
      </c>
      <c r="L17">
        <f t="shared" si="4"/>
        <v>29900</v>
      </c>
      <c r="M17" s="7">
        <f t="shared" si="5"/>
        <v>351</v>
      </c>
    </row>
    <row r="18" spans="1:13" x14ac:dyDescent="0.25">
      <c r="A18" t="s">
        <v>28</v>
      </c>
      <c r="B18" t="s">
        <v>188</v>
      </c>
      <c r="C18">
        <v>2009</v>
      </c>
      <c r="D18">
        <v>68900</v>
      </c>
      <c r="E18" t="s">
        <v>31</v>
      </c>
      <c r="F18">
        <v>846000</v>
      </c>
      <c r="G18" s="1">
        <v>42194</v>
      </c>
      <c r="H18">
        <f t="shared" si="0"/>
        <v>8</v>
      </c>
      <c r="I18">
        <f t="shared" si="1"/>
        <v>27560</v>
      </c>
      <c r="J18">
        <f t="shared" si="2"/>
        <v>8</v>
      </c>
      <c r="K18">
        <f t="shared" si="3"/>
        <v>11024</v>
      </c>
      <c r="L18">
        <f t="shared" si="4"/>
        <v>30316</v>
      </c>
      <c r="M18" s="7">
        <f t="shared" si="5"/>
        <v>542</v>
      </c>
    </row>
    <row r="19" spans="1:13" x14ac:dyDescent="0.25">
      <c r="A19" t="s">
        <v>18</v>
      </c>
      <c r="B19" t="s">
        <v>187</v>
      </c>
      <c r="C19">
        <v>2009</v>
      </c>
      <c r="D19">
        <v>59000</v>
      </c>
      <c r="E19" t="s">
        <v>32</v>
      </c>
      <c r="F19">
        <v>302000</v>
      </c>
      <c r="G19" s="1">
        <v>42271</v>
      </c>
      <c r="H19">
        <f t="shared" si="0"/>
        <v>8</v>
      </c>
      <c r="I19">
        <f t="shared" si="1"/>
        <v>23600</v>
      </c>
      <c r="J19">
        <f t="shared" si="2"/>
        <v>3</v>
      </c>
      <c r="K19">
        <f t="shared" si="3"/>
        <v>3540</v>
      </c>
      <c r="L19">
        <f t="shared" si="4"/>
        <v>31860</v>
      </c>
      <c r="M19" s="7">
        <f t="shared" si="5"/>
        <v>465</v>
      </c>
    </row>
    <row r="20" spans="1:13" x14ac:dyDescent="0.25">
      <c r="A20" t="s">
        <v>33</v>
      </c>
      <c r="B20" t="s">
        <v>189</v>
      </c>
      <c r="C20">
        <v>2009</v>
      </c>
      <c r="D20">
        <v>77000</v>
      </c>
      <c r="E20" t="s">
        <v>34</v>
      </c>
      <c r="F20">
        <v>846000</v>
      </c>
      <c r="G20" s="1">
        <v>42376</v>
      </c>
      <c r="H20">
        <f t="shared" si="0"/>
        <v>8</v>
      </c>
      <c r="I20">
        <f t="shared" si="1"/>
        <v>30800</v>
      </c>
      <c r="J20">
        <f t="shared" si="2"/>
        <v>8</v>
      </c>
      <c r="K20">
        <f t="shared" si="3"/>
        <v>12320</v>
      </c>
      <c r="L20">
        <f t="shared" si="4"/>
        <v>33880</v>
      </c>
      <c r="M20" s="7">
        <f t="shared" si="5"/>
        <v>360</v>
      </c>
    </row>
    <row r="21" spans="1:13" x14ac:dyDescent="0.25">
      <c r="A21" t="s">
        <v>35</v>
      </c>
      <c r="B21" t="s">
        <v>185</v>
      </c>
      <c r="C21">
        <v>2009</v>
      </c>
      <c r="D21">
        <v>85000</v>
      </c>
      <c r="E21" t="s">
        <v>36</v>
      </c>
      <c r="F21">
        <v>946000</v>
      </c>
      <c r="G21" s="1">
        <v>42014</v>
      </c>
      <c r="H21">
        <f t="shared" si="0"/>
        <v>8</v>
      </c>
      <c r="I21">
        <f t="shared" si="1"/>
        <v>34000</v>
      </c>
      <c r="J21">
        <f t="shared" si="2"/>
        <v>9</v>
      </c>
      <c r="K21">
        <f t="shared" si="3"/>
        <v>15300</v>
      </c>
      <c r="L21">
        <f t="shared" si="4"/>
        <v>35700</v>
      </c>
      <c r="M21" s="7">
        <f t="shared" si="5"/>
        <v>722</v>
      </c>
    </row>
    <row r="22" spans="1:13" x14ac:dyDescent="0.25">
      <c r="A22" t="s">
        <v>37</v>
      </c>
      <c r="B22" t="s">
        <v>188</v>
      </c>
      <c r="C22">
        <v>2009</v>
      </c>
      <c r="D22">
        <v>79000</v>
      </c>
      <c r="E22" t="s">
        <v>38</v>
      </c>
      <c r="F22">
        <v>390000</v>
      </c>
      <c r="G22" s="1">
        <v>42379</v>
      </c>
      <c r="H22">
        <f t="shared" si="0"/>
        <v>8</v>
      </c>
      <c r="I22">
        <f t="shared" si="1"/>
        <v>31600</v>
      </c>
      <c r="J22">
        <f t="shared" si="2"/>
        <v>3</v>
      </c>
      <c r="K22">
        <f t="shared" si="3"/>
        <v>4740</v>
      </c>
      <c r="L22">
        <f t="shared" si="4"/>
        <v>42660</v>
      </c>
      <c r="M22" s="7">
        <f t="shared" si="5"/>
        <v>357</v>
      </c>
    </row>
    <row r="23" spans="1:13" x14ac:dyDescent="0.25">
      <c r="A23" t="s">
        <v>37</v>
      </c>
      <c r="B23" t="s">
        <v>188</v>
      </c>
      <c r="C23">
        <v>2009</v>
      </c>
      <c r="D23">
        <v>79000</v>
      </c>
      <c r="E23" t="s">
        <v>39</v>
      </c>
      <c r="F23">
        <v>390000</v>
      </c>
      <c r="G23" s="1">
        <v>42379</v>
      </c>
      <c r="H23">
        <f t="shared" si="0"/>
        <v>8</v>
      </c>
      <c r="I23">
        <f t="shared" si="1"/>
        <v>31600</v>
      </c>
      <c r="J23">
        <f t="shared" si="2"/>
        <v>3</v>
      </c>
      <c r="K23">
        <f t="shared" si="3"/>
        <v>4740</v>
      </c>
      <c r="L23">
        <f t="shared" si="4"/>
        <v>42660</v>
      </c>
      <c r="M23" s="7">
        <f t="shared" si="5"/>
        <v>357</v>
      </c>
    </row>
    <row r="24" spans="1:13" x14ac:dyDescent="0.25">
      <c r="A24" t="s">
        <v>20</v>
      </c>
      <c r="B24" t="s">
        <v>187</v>
      </c>
      <c r="C24">
        <v>2009</v>
      </c>
      <c r="D24">
        <v>83000</v>
      </c>
      <c r="E24" t="s">
        <v>40</v>
      </c>
      <c r="F24">
        <v>270000</v>
      </c>
      <c r="G24" s="1">
        <v>42382</v>
      </c>
      <c r="H24">
        <f t="shared" si="0"/>
        <v>8</v>
      </c>
      <c r="I24">
        <f t="shared" si="1"/>
        <v>33200</v>
      </c>
      <c r="J24">
        <f t="shared" si="2"/>
        <v>2</v>
      </c>
      <c r="K24">
        <f t="shared" si="3"/>
        <v>3320</v>
      </c>
      <c r="L24">
        <f t="shared" si="4"/>
        <v>46480</v>
      </c>
      <c r="M24" s="7">
        <f t="shared" si="5"/>
        <v>354</v>
      </c>
    </row>
    <row r="25" spans="1:13" x14ac:dyDescent="0.25">
      <c r="A25" t="s">
        <v>41</v>
      </c>
      <c r="B25" t="s">
        <v>184</v>
      </c>
      <c r="C25">
        <v>2009</v>
      </c>
      <c r="D25">
        <v>86133</v>
      </c>
      <c r="E25" t="s">
        <v>42</v>
      </c>
      <c r="F25">
        <v>380000</v>
      </c>
      <c r="G25" s="1">
        <v>42208</v>
      </c>
      <c r="H25">
        <f t="shared" si="0"/>
        <v>8</v>
      </c>
      <c r="I25">
        <f t="shared" si="1"/>
        <v>34453.200000000004</v>
      </c>
      <c r="J25">
        <f t="shared" si="2"/>
        <v>3</v>
      </c>
      <c r="K25">
        <f t="shared" si="3"/>
        <v>5167.9800000000005</v>
      </c>
      <c r="L25">
        <f t="shared" si="4"/>
        <v>46511.819999999992</v>
      </c>
      <c r="M25" s="7">
        <f t="shared" si="5"/>
        <v>528</v>
      </c>
    </row>
    <row r="26" spans="1:13" x14ac:dyDescent="0.25">
      <c r="A26" t="s">
        <v>22</v>
      </c>
      <c r="B26" t="s">
        <v>187</v>
      </c>
      <c r="C26">
        <v>2009</v>
      </c>
      <c r="D26">
        <v>90000</v>
      </c>
      <c r="E26" t="s">
        <v>43</v>
      </c>
      <c r="F26">
        <v>301000</v>
      </c>
      <c r="G26" s="1">
        <v>42075</v>
      </c>
      <c r="H26">
        <f t="shared" si="0"/>
        <v>8</v>
      </c>
      <c r="I26">
        <f t="shared" si="1"/>
        <v>36000</v>
      </c>
      <c r="J26">
        <f t="shared" si="2"/>
        <v>3</v>
      </c>
      <c r="K26">
        <f t="shared" si="3"/>
        <v>5400</v>
      </c>
      <c r="L26">
        <f t="shared" si="4"/>
        <v>48600</v>
      </c>
      <c r="M26" s="7">
        <f t="shared" si="5"/>
        <v>661</v>
      </c>
    </row>
    <row r="27" spans="1:13" x14ac:dyDescent="0.25">
      <c r="A27" t="s">
        <v>35</v>
      </c>
      <c r="B27" t="s">
        <v>185</v>
      </c>
      <c r="C27">
        <v>2009</v>
      </c>
      <c r="D27">
        <v>91000</v>
      </c>
      <c r="E27" t="s">
        <v>44</v>
      </c>
      <c r="F27">
        <v>360000</v>
      </c>
      <c r="G27" s="1">
        <v>42174</v>
      </c>
      <c r="H27">
        <f t="shared" si="0"/>
        <v>8</v>
      </c>
      <c r="I27">
        <f t="shared" si="1"/>
        <v>36400</v>
      </c>
      <c r="J27">
        <f t="shared" si="2"/>
        <v>3</v>
      </c>
      <c r="K27">
        <f t="shared" si="3"/>
        <v>5460</v>
      </c>
      <c r="L27">
        <f t="shared" si="4"/>
        <v>49140</v>
      </c>
      <c r="M27" s="7">
        <f t="shared" si="5"/>
        <v>562</v>
      </c>
    </row>
    <row r="28" spans="1:13" x14ac:dyDescent="0.25">
      <c r="A28" t="s">
        <v>45</v>
      </c>
      <c r="B28" t="s">
        <v>186</v>
      </c>
      <c r="C28">
        <v>2009</v>
      </c>
      <c r="D28">
        <v>114400</v>
      </c>
      <c r="E28" t="s">
        <v>46</v>
      </c>
      <c r="F28">
        <v>226000</v>
      </c>
      <c r="G28" s="1">
        <v>42073</v>
      </c>
      <c r="H28">
        <f t="shared" si="0"/>
        <v>8</v>
      </c>
      <c r="I28">
        <f t="shared" si="1"/>
        <v>45760</v>
      </c>
      <c r="J28">
        <f t="shared" si="2"/>
        <v>2</v>
      </c>
      <c r="K28">
        <f t="shared" si="3"/>
        <v>4576</v>
      </c>
      <c r="L28">
        <f t="shared" si="4"/>
        <v>64064</v>
      </c>
      <c r="M28" s="7">
        <f t="shared" si="5"/>
        <v>663</v>
      </c>
    </row>
    <row r="29" spans="1:13" x14ac:dyDescent="0.25">
      <c r="A29" t="s">
        <v>47</v>
      </c>
      <c r="B29" t="s">
        <v>187</v>
      </c>
      <c r="C29">
        <v>2009</v>
      </c>
      <c r="D29">
        <v>134000</v>
      </c>
      <c r="E29" t="s">
        <v>48</v>
      </c>
      <c r="F29">
        <v>482000</v>
      </c>
      <c r="G29" s="1">
        <v>42385</v>
      </c>
      <c r="H29">
        <f t="shared" si="0"/>
        <v>8</v>
      </c>
      <c r="I29">
        <f t="shared" si="1"/>
        <v>53600</v>
      </c>
      <c r="J29">
        <f t="shared" si="2"/>
        <v>4</v>
      </c>
      <c r="K29">
        <f t="shared" si="3"/>
        <v>10720</v>
      </c>
      <c r="L29">
        <f t="shared" si="4"/>
        <v>69680</v>
      </c>
      <c r="M29" s="7">
        <f t="shared" si="5"/>
        <v>351</v>
      </c>
    </row>
    <row r="30" spans="1:13" x14ac:dyDescent="0.25">
      <c r="A30" t="s">
        <v>47</v>
      </c>
      <c r="B30" t="s">
        <v>187</v>
      </c>
      <c r="C30">
        <v>2009</v>
      </c>
      <c r="D30">
        <v>135000</v>
      </c>
      <c r="E30" t="s">
        <v>49</v>
      </c>
      <c r="F30">
        <v>478000</v>
      </c>
      <c r="G30" s="1">
        <v>42385</v>
      </c>
      <c r="H30">
        <f t="shared" si="0"/>
        <v>8</v>
      </c>
      <c r="I30">
        <f t="shared" si="1"/>
        <v>54000</v>
      </c>
      <c r="J30">
        <f t="shared" si="2"/>
        <v>4</v>
      </c>
      <c r="K30">
        <f t="shared" si="3"/>
        <v>10800</v>
      </c>
      <c r="L30">
        <f t="shared" si="4"/>
        <v>70200</v>
      </c>
      <c r="M30" s="7">
        <f t="shared" si="5"/>
        <v>351</v>
      </c>
    </row>
    <row r="31" spans="1:13" x14ac:dyDescent="0.25">
      <c r="A31" t="s">
        <v>50</v>
      </c>
      <c r="B31" t="s">
        <v>190</v>
      </c>
      <c r="C31">
        <v>2009</v>
      </c>
      <c r="D31">
        <v>131780</v>
      </c>
      <c r="E31" t="s">
        <v>51</v>
      </c>
      <c r="F31">
        <v>306000</v>
      </c>
      <c r="G31" s="1">
        <v>42365</v>
      </c>
      <c r="H31">
        <f t="shared" si="0"/>
        <v>8</v>
      </c>
      <c r="I31">
        <f t="shared" si="1"/>
        <v>52712</v>
      </c>
      <c r="J31">
        <f t="shared" si="2"/>
        <v>3</v>
      </c>
      <c r="K31">
        <f t="shared" si="3"/>
        <v>7906.8</v>
      </c>
      <c r="L31">
        <f t="shared" si="4"/>
        <v>71161.2</v>
      </c>
      <c r="M31" s="7">
        <f t="shared" si="5"/>
        <v>371</v>
      </c>
    </row>
    <row r="32" spans="1:13" x14ac:dyDescent="0.25">
      <c r="A32" t="s">
        <v>45</v>
      </c>
      <c r="B32" t="s">
        <v>186</v>
      </c>
      <c r="C32">
        <v>2009</v>
      </c>
      <c r="D32">
        <v>159000</v>
      </c>
      <c r="E32" t="s">
        <v>52</v>
      </c>
      <c r="F32">
        <v>403000</v>
      </c>
      <c r="G32" s="1">
        <v>42681</v>
      </c>
      <c r="H32">
        <f t="shared" si="0"/>
        <v>8</v>
      </c>
      <c r="I32">
        <f t="shared" si="1"/>
        <v>63600</v>
      </c>
      <c r="J32">
        <f t="shared" si="2"/>
        <v>4</v>
      </c>
      <c r="K32">
        <f t="shared" si="3"/>
        <v>12720</v>
      </c>
      <c r="L32">
        <f t="shared" si="4"/>
        <v>82680</v>
      </c>
      <c r="M32" s="7">
        <f t="shared" si="5"/>
        <v>55</v>
      </c>
    </row>
    <row r="33" spans="1:13" x14ac:dyDescent="0.25">
      <c r="A33" t="s">
        <v>33</v>
      </c>
      <c r="B33" t="s">
        <v>189</v>
      </c>
      <c r="C33">
        <v>2009</v>
      </c>
      <c r="D33">
        <v>162800</v>
      </c>
      <c r="E33" t="s">
        <v>53</v>
      </c>
      <c r="F33">
        <v>370000</v>
      </c>
      <c r="G33" s="1">
        <v>42329</v>
      </c>
      <c r="H33">
        <f t="shared" si="0"/>
        <v>8</v>
      </c>
      <c r="I33">
        <f t="shared" si="1"/>
        <v>65120</v>
      </c>
      <c r="J33">
        <f t="shared" si="2"/>
        <v>3</v>
      </c>
      <c r="K33">
        <f t="shared" si="3"/>
        <v>9768</v>
      </c>
      <c r="L33">
        <f t="shared" si="4"/>
        <v>87912</v>
      </c>
      <c r="M33" s="7">
        <f t="shared" si="5"/>
        <v>407</v>
      </c>
    </row>
    <row r="34" spans="1:13" x14ac:dyDescent="0.25">
      <c r="A34" t="s">
        <v>54</v>
      </c>
      <c r="B34" t="s">
        <v>186</v>
      </c>
      <c r="C34">
        <v>2009</v>
      </c>
      <c r="D34">
        <v>168800</v>
      </c>
      <c r="E34" t="s">
        <v>55</v>
      </c>
      <c r="F34">
        <v>186300</v>
      </c>
      <c r="G34" s="1">
        <v>42272</v>
      </c>
      <c r="H34">
        <f t="shared" si="0"/>
        <v>8</v>
      </c>
      <c r="I34">
        <f t="shared" si="1"/>
        <v>67520</v>
      </c>
      <c r="J34">
        <f t="shared" si="2"/>
        <v>1</v>
      </c>
      <c r="K34">
        <f t="shared" si="3"/>
        <v>3376</v>
      </c>
      <c r="L34">
        <f t="shared" si="4"/>
        <v>97904</v>
      </c>
      <c r="M34" s="7">
        <f t="shared" si="5"/>
        <v>464</v>
      </c>
    </row>
    <row r="35" spans="1:13" x14ac:dyDescent="0.25">
      <c r="A35" t="s">
        <v>56</v>
      </c>
      <c r="B35" t="s">
        <v>186</v>
      </c>
      <c r="C35">
        <v>2009</v>
      </c>
      <c r="D35">
        <v>195370</v>
      </c>
      <c r="E35" t="s">
        <v>57</v>
      </c>
      <c r="F35">
        <v>290000</v>
      </c>
      <c r="G35" s="1">
        <v>42467</v>
      </c>
      <c r="H35">
        <f t="shared" si="0"/>
        <v>8</v>
      </c>
      <c r="I35">
        <f t="shared" si="1"/>
        <v>78148</v>
      </c>
      <c r="J35">
        <f t="shared" si="2"/>
        <v>2</v>
      </c>
      <c r="K35">
        <f t="shared" si="3"/>
        <v>7814.8</v>
      </c>
      <c r="L35">
        <f t="shared" si="4"/>
        <v>109407.2</v>
      </c>
      <c r="M35" s="7">
        <f t="shared" si="5"/>
        <v>269</v>
      </c>
    </row>
    <row r="36" spans="1:13" x14ac:dyDescent="0.25">
      <c r="A36" t="s">
        <v>58</v>
      </c>
      <c r="B36" t="s">
        <v>190</v>
      </c>
      <c r="C36">
        <v>2009</v>
      </c>
      <c r="D36">
        <v>195340</v>
      </c>
      <c r="E36" t="s">
        <v>59</v>
      </c>
      <c r="F36">
        <v>190000</v>
      </c>
      <c r="G36" s="1">
        <v>42278</v>
      </c>
      <c r="H36">
        <f t="shared" si="0"/>
        <v>8</v>
      </c>
      <c r="I36">
        <f t="shared" si="1"/>
        <v>78136</v>
      </c>
      <c r="J36">
        <f t="shared" si="2"/>
        <v>1</v>
      </c>
      <c r="K36">
        <f t="shared" si="3"/>
        <v>3906.8</v>
      </c>
      <c r="L36">
        <f t="shared" si="4"/>
        <v>113297.2</v>
      </c>
      <c r="M36" s="7">
        <f t="shared" si="5"/>
        <v>458</v>
      </c>
    </row>
    <row r="37" spans="1:13" x14ac:dyDescent="0.25">
      <c r="A37" t="s">
        <v>60</v>
      </c>
      <c r="B37" t="s">
        <v>185</v>
      </c>
      <c r="C37">
        <v>2009</v>
      </c>
      <c r="D37">
        <v>230000</v>
      </c>
      <c r="E37" t="s">
        <v>61</v>
      </c>
      <c r="F37">
        <v>305000</v>
      </c>
      <c r="G37" s="1">
        <v>42307</v>
      </c>
      <c r="H37">
        <f t="shared" si="0"/>
        <v>8</v>
      </c>
      <c r="I37">
        <f t="shared" si="1"/>
        <v>92000</v>
      </c>
      <c r="J37">
        <f t="shared" si="2"/>
        <v>3</v>
      </c>
      <c r="K37">
        <f t="shared" si="3"/>
        <v>13800</v>
      </c>
      <c r="L37">
        <f t="shared" si="4"/>
        <v>124200</v>
      </c>
      <c r="M37" s="7">
        <f t="shared" si="5"/>
        <v>429</v>
      </c>
    </row>
    <row r="38" spans="1:13" x14ac:dyDescent="0.25">
      <c r="A38" t="s">
        <v>62</v>
      </c>
      <c r="B38" t="s">
        <v>185</v>
      </c>
      <c r="C38">
        <v>2009</v>
      </c>
      <c r="D38">
        <v>291000</v>
      </c>
      <c r="E38" t="s">
        <v>63</v>
      </c>
      <c r="F38">
        <v>166000</v>
      </c>
      <c r="G38" s="1">
        <v>42297</v>
      </c>
      <c r="H38">
        <f t="shared" si="0"/>
        <v>8</v>
      </c>
      <c r="I38">
        <f t="shared" si="1"/>
        <v>116400</v>
      </c>
      <c r="J38">
        <f t="shared" si="2"/>
        <v>1</v>
      </c>
      <c r="K38">
        <f t="shared" si="3"/>
        <v>5820</v>
      </c>
      <c r="L38">
        <f t="shared" si="4"/>
        <v>168780</v>
      </c>
      <c r="M38" s="7">
        <f t="shared" si="5"/>
        <v>439</v>
      </c>
    </row>
    <row r="39" spans="1:13" x14ac:dyDescent="0.25">
      <c r="A39" s="2" t="s">
        <v>50</v>
      </c>
      <c r="B39" s="2" t="s">
        <v>190</v>
      </c>
      <c r="C39" s="2">
        <v>2010</v>
      </c>
      <c r="D39" s="2">
        <v>37000</v>
      </c>
      <c r="E39" s="2" t="s">
        <v>64</v>
      </c>
      <c r="F39" s="2">
        <v>978000</v>
      </c>
      <c r="G39" s="3">
        <v>42309</v>
      </c>
      <c r="H39" s="2">
        <f t="shared" si="0"/>
        <v>7</v>
      </c>
      <c r="I39" s="2">
        <f t="shared" si="1"/>
        <v>12950</v>
      </c>
      <c r="J39" s="2">
        <f t="shared" si="2"/>
        <v>9</v>
      </c>
      <c r="K39" s="2">
        <f t="shared" si="3"/>
        <v>6660</v>
      </c>
      <c r="L39" s="2">
        <f t="shared" si="4"/>
        <v>17390</v>
      </c>
      <c r="M39" s="7">
        <f t="shared" si="5"/>
        <v>427</v>
      </c>
    </row>
    <row r="40" spans="1:13" x14ac:dyDescent="0.25">
      <c r="A40" t="s">
        <v>50</v>
      </c>
      <c r="B40" t="s">
        <v>190</v>
      </c>
      <c r="C40">
        <v>2010</v>
      </c>
      <c r="D40">
        <v>40830</v>
      </c>
      <c r="E40" t="s">
        <v>65</v>
      </c>
      <c r="F40">
        <v>326000</v>
      </c>
      <c r="G40" s="1">
        <v>42062</v>
      </c>
      <c r="H40">
        <f t="shared" si="0"/>
        <v>7</v>
      </c>
      <c r="I40">
        <f t="shared" si="1"/>
        <v>14290.5</v>
      </c>
      <c r="J40">
        <f t="shared" si="2"/>
        <v>3</v>
      </c>
      <c r="K40">
        <f t="shared" si="3"/>
        <v>2449.8000000000002</v>
      </c>
      <c r="L40">
        <f t="shared" si="4"/>
        <v>24089.7</v>
      </c>
      <c r="M40" s="7">
        <f t="shared" si="5"/>
        <v>674</v>
      </c>
    </row>
    <row r="41" spans="1:13" x14ac:dyDescent="0.25">
      <c r="A41" t="s">
        <v>16</v>
      </c>
      <c r="B41" t="s">
        <v>187</v>
      </c>
      <c r="C41">
        <v>2010</v>
      </c>
      <c r="D41">
        <v>66000</v>
      </c>
      <c r="E41" t="s">
        <v>66</v>
      </c>
      <c r="F41">
        <v>736000</v>
      </c>
      <c r="G41" s="1">
        <v>42385</v>
      </c>
      <c r="H41">
        <f t="shared" si="0"/>
        <v>7</v>
      </c>
      <c r="I41">
        <f t="shared" si="1"/>
        <v>23100</v>
      </c>
      <c r="J41">
        <f t="shared" si="2"/>
        <v>7</v>
      </c>
      <c r="K41">
        <f t="shared" si="3"/>
        <v>9240</v>
      </c>
      <c r="L41">
        <f t="shared" si="4"/>
        <v>33660</v>
      </c>
      <c r="M41" s="7">
        <f t="shared" si="5"/>
        <v>351</v>
      </c>
    </row>
    <row r="42" spans="1:13" x14ac:dyDescent="0.25">
      <c r="A42" t="s">
        <v>67</v>
      </c>
      <c r="B42" t="s">
        <v>189</v>
      </c>
      <c r="C42">
        <v>2010</v>
      </c>
      <c r="D42">
        <v>60000</v>
      </c>
      <c r="E42" t="s">
        <v>68</v>
      </c>
      <c r="F42">
        <v>99250</v>
      </c>
      <c r="G42" s="1">
        <v>42226</v>
      </c>
      <c r="H42">
        <f t="shared" si="0"/>
        <v>7</v>
      </c>
      <c r="I42">
        <f t="shared" si="1"/>
        <v>21000</v>
      </c>
      <c r="J42">
        <f t="shared" si="2"/>
        <v>0</v>
      </c>
      <c r="K42">
        <f t="shared" si="3"/>
        <v>0</v>
      </c>
      <c r="L42">
        <f t="shared" si="4"/>
        <v>39000</v>
      </c>
      <c r="M42" s="7">
        <f t="shared" si="5"/>
        <v>510</v>
      </c>
    </row>
    <row r="43" spans="1:13" x14ac:dyDescent="0.25">
      <c r="A43" t="s">
        <v>35</v>
      </c>
      <c r="B43" t="s">
        <v>185</v>
      </c>
      <c r="C43">
        <v>2010</v>
      </c>
      <c r="D43">
        <v>84000</v>
      </c>
      <c r="E43" t="s">
        <v>69</v>
      </c>
      <c r="F43">
        <v>950000</v>
      </c>
      <c r="G43" s="1">
        <v>42029</v>
      </c>
      <c r="H43">
        <f t="shared" si="0"/>
        <v>7</v>
      </c>
      <c r="I43">
        <f t="shared" si="1"/>
        <v>29400</v>
      </c>
      <c r="J43">
        <f t="shared" si="2"/>
        <v>9</v>
      </c>
      <c r="K43">
        <f t="shared" si="3"/>
        <v>15120</v>
      </c>
      <c r="L43">
        <f t="shared" si="4"/>
        <v>39480</v>
      </c>
      <c r="M43" s="7">
        <f t="shared" si="5"/>
        <v>707</v>
      </c>
    </row>
    <row r="44" spans="1:13" x14ac:dyDescent="0.25">
      <c r="A44" t="s">
        <v>25</v>
      </c>
      <c r="B44" t="s">
        <v>184</v>
      </c>
      <c r="C44">
        <v>2010</v>
      </c>
      <c r="D44">
        <v>67000</v>
      </c>
      <c r="E44" t="s">
        <v>70</v>
      </c>
      <c r="F44">
        <v>103260</v>
      </c>
      <c r="G44" s="1">
        <v>42157</v>
      </c>
      <c r="H44">
        <f t="shared" si="0"/>
        <v>7</v>
      </c>
      <c r="I44">
        <f t="shared" si="1"/>
        <v>23450</v>
      </c>
      <c r="J44">
        <f t="shared" si="2"/>
        <v>1</v>
      </c>
      <c r="K44">
        <f t="shared" si="3"/>
        <v>1340</v>
      </c>
      <c r="L44">
        <f t="shared" si="4"/>
        <v>42210</v>
      </c>
      <c r="M44" s="7">
        <f t="shared" si="5"/>
        <v>579</v>
      </c>
    </row>
    <row r="45" spans="1:13" x14ac:dyDescent="0.25">
      <c r="A45" t="s">
        <v>71</v>
      </c>
      <c r="B45" t="s">
        <v>189</v>
      </c>
      <c r="C45">
        <v>2010</v>
      </c>
      <c r="D45">
        <v>75300</v>
      </c>
      <c r="E45" t="s">
        <v>72</v>
      </c>
      <c r="F45">
        <v>302000</v>
      </c>
      <c r="G45" s="1">
        <v>42174</v>
      </c>
      <c r="H45">
        <f t="shared" si="0"/>
        <v>7</v>
      </c>
      <c r="I45">
        <f t="shared" si="1"/>
        <v>26355</v>
      </c>
      <c r="J45">
        <f t="shared" si="2"/>
        <v>3</v>
      </c>
      <c r="K45">
        <f t="shared" si="3"/>
        <v>4518</v>
      </c>
      <c r="L45">
        <f t="shared" si="4"/>
        <v>44427</v>
      </c>
      <c r="M45" s="7">
        <f t="shared" si="5"/>
        <v>562</v>
      </c>
    </row>
    <row r="46" spans="1:13" x14ac:dyDescent="0.25">
      <c r="A46" t="s">
        <v>20</v>
      </c>
      <c r="B46" t="s">
        <v>187</v>
      </c>
      <c r="C46">
        <v>2010</v>
      </c>
      <c r="D46">
        <v>84000</v>
      </c>
      <c r="E46" t="s">
        <v>73</v>
      </c>
      <c r="F46">
        <v>266000</v>
      </c>
      <c r="G46" s="1">
        <v>42382</v>
      </c>
      <c r="H46">
        <f t="shared" si="0"/>
        <v>7</v>
      </c>
      <c r="I46">
        <f t="shared" si="1"/>
        <v>29400</v>
      </c>
      <c r="J46">
        <f t="shared" si="2"/>
        <v>2</v>
      </c>
      <c r="K46">
        <f t="shared" si="3"/>
        <v>3360</v>
      </c>
      <c r="L46">
        <f t="shared" si="4"/>
        <v>51240</v>
      </c>
      <c r="M46" s="7">
        <f t="shared" si="5"/>
        <v>354</v>
      </c>
    </row>
    <row r="47" spans="1:13" x14ac:dyDescent="0.25">
      <c r="A47" t="s">
        <v>35</v>
      </c>
      <c r="B47" t="s">
        <v>185</v>
      </c>
      <c r="C47">
        <v>2010</v>
      </c>
      <c r="D47">
        <v>92000</v>
      </c>
      <c r="E47" t="s">
        <v>74</v>
      </c>
      <c r="F47">
        <v>356000</v>
      </c>
      <c r="G47" s="1">
        <v>42174</v>
      </c>
      <c r="H47">
        <f t="shared" si="0"/>
        <v>7</v>
      </c>
      <c r="I47">
        <f t="shared" si="1"/>
        <v>32200</v>
      </c>
      <c r="J47">
        <f t="shared" si="2"/>
        <v>3</v>
      </c>
      <c r="K47">
        <f t="shared" si="3"/>
        <v>5520</v>
      </c>
      <c r="L47">
        <f t="shared" si="4"/>
        <v>54280</v>
      </c>
      <c r="M47" s="7">
        <f t="shared" si="5"/>
        <v>562</v>
      </c>
    </row>
    <row r="48" spans="1:13" x14ac:dyDescent="0.25">
      <c r="A48" t="s">
        <v>45</v>
      </c>
      <c r="B48" t="s">
        <v>186</v>
      </c>
      <c r="C48">
        <v>2010</v>
      </c>
      <c r="D48">
        <v>89000</v>
      </c>
      <c r="E48" t="s">
        <v>75</v>
      </c>
      <c r="F48">
        <v>266000</v>
      </c>
      <c r="G48" s="1">
        <v>42382</v>
      </c>
      <c r="H48">
        <f t="shared" si="0"/>
        <v>7</v>
      </c>
      <c r="I48">
        <f t="shared" si="1"/>
        <v>31150</v>
      </c>
      <c r="J48">
        <f t="shared" si="2"/>
        <v>2</v>
      </c>
      <c r="K48">
        <f t="shared" si="3"/>
        <v>3560</v>
      </c>
      <c r="L48">
        <f t="shared" si="4"/>
        <v>54290</v>
      </c>
      <c r="M48" s="7">
        <f t="shared" si="5"/>
        <v>354</v>
      </c>
    </row>
    <row r="49" spans="1:13" x14ac:dyDescent="0.25">
      <c r="A49" t="s">
        <v>76</v>
      </c>
      <c r="B49" t="s">
        <v>190</v>
      </c>
      <c r="C49">
        <v>2010</v>
      </c>
      <c r="D49">
        <v>94000</v>
      </c>
      <c r="E49" t="s">
        <v>77</v>
      </c>
      <c r="F49">
        <v>91000</v>
      </c>
      <c r="G49" s="1">
        <v>42268</v>
      </c>
      <c r="H49">
        <f t="shared" si="0"/>
        <v>7</v>
      </c>
      <c r="I49">
        <f t="shared" si="1"/>
        <v>32900</v>
      </c>
      <c r="J49">
        <f t="shared" si="2"/>
        <v>0</v>
      </c>
      <c r="K49">
        <f t="shared" si="3"/>
        <v>0</v>
      </c>
      <c r="L49">
        <f t="shared" si="4"/>
        <v>61100</v>
      </c>
      <c r="M49" s="7">
        <f t="shared" si="5"/>
        <v>468</v>
      </c>
    </row>
    <row r="50" spans="1:13" x14ac:dyDescent="0.25">
      <c r="A50" t="s">
        <v>45</v>
      </c>
      <c r="B50" t="s">
        <v>186</v>
      </c>
      <c r="C50">
        <v>2010</v>
      </c>
      <c r="D50">
        <v>113400</v>
      </c>
      <c r="E50" t="s">
        <v>78</v>
      </c>
      <c r="F50">
        <v>230000</v>
      </c>
      <c r="G50" s="1">
        <v>42073</v>
      </c>
      <c r="H50">
        <f t="shared" si="0"/>
        <v>7</v>
      </c>
      <c r="I50">
        <f t="shared" si="1"/>
        <v>39690</v>
      </c>
      <c r="J50">
        <f t="shared" si="2"/>
        <v>2</v>
      </c>
      <c r="K50">
        <f t="shared" si="3"/>
        <v>4536</v>
      </c>
      <c r="L50">
        <f t="shared" si="4"/>
        <v>69174</v>
      </c>
      <c r="M50" s="7">
        <f t="shared" si="5"/>
        <v>663</v>
      </c>
    </row>
    <row r="51" spans="1:13" x14ac:dyDescent="0.25">
      <c r="A51" t="s">
        <v>79</v>
      </c>
      <c r="B51" t="s">
        <v>190</v>
      </c>
      <c r="C51">
        <v>2010</v>
      </c>
      <c r="D51">
        <v>135000</v>
      </c>
      <c r="E51" t="s">
        <v>80</v>
      </c>
      <c r="F51">
        <v>251000</v>
      </c>
      <c r="G51" s="1">
        <v>42067</v>
      </c>
      <c r="H51">
        <f t="shared" si="0"/>
        <v>7</v>
      </c>
      <c r="I51">
        <f t="shared" si="1"/>
        <v>47250</v>
      </c>
      <c r="J51">
        <f t="shared" si="2"/>
        <v>2</v>
      </c>
      <c r="K51">
        <f t="shared" si="3"/>
        <v>5400</v>
      </c>
      <c r="L51">
        <f t="shared" si="4"/>
        <v>82350</v>
      </c>
      <c r="M51" s="7">
        <f t="shared" si="5"/>
        <v>669</v>
      </c>
    </row>
    <row r="52" spans="1:13" x14ac:dyDescent="0.25">
      <c r="A52" t="s">
        <v>81</v>
      </c>
      <c r="B52" t="s">
        <v>184</v>
      </c>
      <c r="C52">
        <v>2010</v>
      </c>
      <c r="D52">
        <v>160000</v>
      </c>
      <c r="E52" t="s">
        <v>82</v>
      </c>
      <c r="F52">
        <v>263000</v>
      </c>
      <c r="G52" s="1">
        <v>42028</v>
      </c>
      <c r="H52">
        <f t="shared" si="0"/>
        <v>7</v>
      </c>
      <c r="I52">
        <f t="shared" si="1"/>
        <v>56000</v>
      </c>
      <c r="J52">
        <f t="shared" si="2"/>
        <v>2</v>
      </c>
      <c r="K52">
        <f t="shared" si="3"/>
        <v>6400</v>
      </c>
      <c r="L52">
        <f t="shared" si="4"/>
        <v>97600</v>
      </c>
      <c r="M52" s="7">
        <f t="shared" si="5"/>
        <v>708</v>
      </c>
    </row>
    <row r="53" spans="1:13" x14ac:dyDescent="0.25">
      <c r="A53" t="s">
        <v>83</v>
      </c>
      <c r="B53" t="s">
        <v>189</v>
      </c>
      <c r="C53">
        <v>2010</v>
      </c>
      <c r="D53">
        <v>265000</v>
      </c>
      <c r="E53" t="s">
        <v>84</v>
      </c>
      <c r="F53">
        <v>930000</v>
      </c>
      <c r="G53" s="1">
        <v>42236</v>
      </c>
      <c r="H53">
        <f t="shared" si="0"/>
        <v>7</v>
      </c>
      <c r="I53">
        <f t="shared" si="1"/>
        <v>92750</v>
      </c>
      <c r="J53">
        <f t="shared" si="2"/>
        <v>9</v>
      </c>
      <c r="K53">
        <f t="shared" si="3"/>
        <v>47700</v>
      </c>
      <c r="L53">
        <f t="shared" si="4"/>
        <v>124550</v>
      </c>
      <c r="M53" s="7">
        <f t="shared" si="5"/>
        <v>500</v>
      </c>
    </row>
    <row r="54" spans="1:13" x14ac:dyDescent="0.25">
      <c r="A54" t="s">
        <v>83</v>
      </c>
      <c r="B54" t="s">
        <v>189</v>
      </c>
      <c r="C54">
        <v>2010</v>
      </c>
      <c r="D54">
        <v>265000</v>
      </c>
      <c r="E54" t="s">
        <v>85</v>
      </c>
      <c r="F54">
        <v>912000</v>
      </c>
      <c r="G54" s="1">
        <v>42236</v>
      </c>
      <c r="H54">
        <f t="shared" si="0"/>
        <v>7</v>
      </c>
      <c r="I54">
        <f t="shared" si="1"/>
        <v>92750</v>
      </c>
      <c r="J54">
        <f t="shared" si="2"/>
        <v>9</v>
      </c>
      <c r="K54">
        <f t="shared" si="3"/>
        <v>47700</v>
      </c>
      <c r="L54">
        <f t="shared" si="4"/>
        <v>124550</v>
      </c>
      <c r="M54" s="7">
        <f t="shared" si="5"/>
        <v>500</v>
      </c>
    </row>
    <row r="55" spans="1:13" x14ac:dyDescent="0.25">
      <c r="A55" t="s">
        <v>83</v>
      </c>
      <c r="B55" t="s">
        <v>189</v>
      </c>
      <c r="C55">
        <v>2010</v>
      </c>
      <c r="D55">
        <v>265000</v>
      </c>
      <c r="E55" t="s">
        <v>86</v>
      </c>
      <c r="F55">
        <v>856000</v>
      </c>
      <c r="G55" s="1">
        <v>42236</v>
      </c>
      <c r="H55">
        <f t="shared" si="0"/>
        <v>7</v>
      </c>
      <c r="I55">
        <f t="shared" si="1"/>
        <v>92750</v>
      </c>
      <c r="J55">
        <f t="shared" si="2"/>
        <v>8</v>
      </c>
      <c r="K55">
        <f t="shared" si="3"/>
        <v>42400</v>
      </c>
      <c r="L55">
        <f t="shared" si="4"/>
        <v>129850</v>
      </c>
      <c r="M55" s="7">
        <f t="shared" si="5"/>
        <v>500</v>
      </c>
    </row>
    <row r="56" spans="1:13" x14ac:dyDescent="0.25">
      <c r="A56" t="s">
        <v>33</v>
      </c>
      <c r="B56" t="s">
        <v>189</v>
      </c>
      <c r="C56">
        <v>2010</v>
      </c>
      <c r="D56">
        <v>230000</v>
      </c>
      <c r="E56" t="s">
        <v>87</v>
      </c>
      <c r="F56">
        <v>455000</v>
      </c>
      <c r="G56" s="1">
        <v>42439</v>
      </c>
      <c r="H56">
        <f t="shared" si="0"/>
        <v>7</v>
      </c>
      <c r="I56">
        <f t="shared" si="1"/>
        <v>80500</v>
      </c>
      <c r="J56">
        <f t="shared" si="2"/>
        <v>4</v>
      </c>
      <c r="K56">
        <f t="shared" si="3"/>
        <v>18400</v>
      </c>
      <c r="L56">
        <f t="shared" si="4"/>
        <v>131100</v>
      </c>
      <c r="M56" s="7">
        <f t="shared" si="5"/>
        <v>297</v>
      </c>
    </row>
    <row r="57" spans="1:13" x14ac:dyDescent="0.25">
      <c r="A57" t="s">
        <v>60</v>
      </c>
      <c r="B57" t="s">
        <v>185</v>
      </c>
      <c r="C57">
        <v>2010</v>
      </c>
      <c r="D57">
        <v>231000</v>
      </c>
      <c r="E57" t="s">
        <v>88</v>
      </c>
      <c r="F57">
        <v>301000</v>
      </c>
      <c r="G57" s="1">
        <v>42307</v>
      </c>
      <c r="H57">
        <f t="shared" si="0"/>
        <v>7</v>
      </c>
      <c r="I57">
        <f t="shared" si="1"/>
        <v>80850</v>
      </c>
      <c r="J57">
        <f t="shared" si="2"/>
        <v>3</v>
      </c>
      <c r="K57">
        <f t="shared" si="3"/>
        <v>13860</v>
      </c>
      <c r="L57">
        <f t="shared" si="4"/>
        <v>136290</v>
      </c>
      <c r="M57" s="7">
        <f t="shared" si="5"/>
        <v>429</v>
      </c>
    </row>
    <row r="58" spans="1:13" x14ac:dyDescent="0.25">
      <c r="A58" t="s">
        <v>62</v>
      </c>
      <c r="B58" t="s">
        <v>185</v>
      </c>
      <c r="C58">
        <v>2010</v>
      </c>
      <c r="D58">
        <v>257000</v>
      </c>
      <c r="E58" t="s">
        <v>89</v>
      </c>
      <c r="F58">
        <v>164700</v>
      </c>
      <c r="G58" s="1">
        <v>42286</v>
      </c>
      <c r="H58">
        <f t="shared" si="0"/>
        <v>7</v>
      </c>
      <c r="I58">
        <f t="shared" si="1"/>
        <v>89950</v>
      </c>
      <c r="J58">
        <f t="shared" si="2"/>
        <v>1</v>
      </c>
      <c r="K58">
        <f t="shared" si="3"/>
        <v>5140</v>
      </c>
      <c r="L58">
        <f t="shared" si="4"/>
        <v>161910</v>
      </c>
      <c r="M58" s="7">
        <f t="shared" si="5"/>
        <v>450</v>
      </c>
    </row>
    <row r="59" spans="1:13" x14ac:dyDescent="0.25">
      <c r="A59" t="s">
        <v>50</v>
      </c>
      <c r="B59" t="s">
        <v>190</v>
      </c>
      <c r="C59">
        <v>2011</v>
      </c>
      <c r="D59">
        <v>38000</v>
      </c>
      <c r="E59" t="s">
        <v>90</v>
      </c>
      <c r="F59">
        <v>574000</v>
      </c>
      <c r="G59" s="1">
        <v>42309</v>
      </c>
      <c r="H59">
        <f t="shared" si="0"/>
        <v>6</v>
      </c>
      <c r="I59">
        <f t="shared" si="1"/>
        <v>11400</v>
      </c>
      <c r="J59">
        <f t="shared" si="2"/>
        <v>5</v>
      </c>
      <c r="K59">
        <f t="shared" si="3"/>
        <v>3800</v>
      </c>
      <c r="L59">
        <f t="shared" si="4"/>
        <v>22800</v>
      </c>
      <c r="M59" s="7">
        <f t="shared" si="5"/>
        <v>427</v>
      </c>
    </row>
    <row r="60" spans="1:13" x14ac:dyDescent="0.25">
      <c r="A60" t="s">
        <v>91</v>
      </c>
      <c r="B60" t="s">
        <v>189</v>
      </c>
      <c r="C60">
        <v>2011</v>
      </c>
      <c r="D60">
        <v>56700</v>
      </c>
      <c r="E60" t="s">
        <v>92</v>
      </c>
      <c r="F60">
        <v>290000</v>
      </c>
      <c r="G60" s="1">
        <v>42236</v>
      </c>
      <c r="H60">
        <f t="shared" si="0"/>
        <v>6</v>
      </c>
      <c r="I60">
        <f t="shared" si="1"/>
        <v>17010</v>
      </c>
      <c r="J60">
        <f t="shared" si="2"/>
        <v>2</v>
      </c>
      <c r="K60">
        <f t="shared" si="3"/>
        <v>2268</v>
      </c>
      <c r="L60">
        <f t="shared" si="4"/>
        <v>37422</v>
      </c>
      <c r="M60" s="7">
        <f t="shared" si="5"/>
        <v>500</v>
      </c>
    </row>
    <row r="61" spans="1:13" x14ac:dyDescent="0.25">
      <c r="A61" t="s">
        <v>91</v>
      </c>
      <c r="B61" t="s">
        <v>189</v>
      </c>
      <c r="C61">
        <v>2011</v>
      </c>
      <c r="D61">
        <v>57700</v>
      </c>
      <c r="E61" t="s">
        <v>93</v>
      </c>
      <c r="F61">
        <v>286000</v>
      </c>
      <c r="G61" s="1">
        <v>42236</v>
      </c>
      <c r="H61">
        <f t="shared" si="0"/>
        <v>6</v>
      </c>
      <c r="I61">
        <f t="shared" si="1"/>
        <v>17310</v>
      </c>
      <c r="J61">
        <f t="shared" si="2"/>
        <v>2</v>
      </c>
      <c r="K61">
        <f t="shared" si="3"/>
        <v>2308</v>
      </c>
      <c r="L61">
        <f t="shared" si="4"/>
        <v>38082</v>
      </c>
      <c r="M61" s="7">
        <f t="shared" si="5"/>
        <v>500</v>
      </c>
    </row>
    <row r="62" spans="1:13" x14ac:dyDescent="0.25">
      <c r="A62" t="s">
        <v>67</v>
      </c>
      <c r="B62" t="s">
        <v>189</v>
      </c>
      <c r="C62">
        <v>2011</v>
      </c>
      <c r="D62">
        <v>59000</v>
      </c>
      <c r="E62" t="s">
        <v>94</v>
      </c>
      <c r="F62">
        <v>103250</v>
      </c>
      <c r="G62" s="1">
        <v>42226</v>
      </c>
      <c r="H62">
        <f t="shared" si="0"/>
        <v>6</v>
      </c>
      <c r="I62">
        <f t="shared" si="1"/>
        <v>17700</v>
      </c>
      <c r="J62">
        <f t="shared" si="2"/>
        <v>1</v>
      </c>
      <c r="K62">
        <f t="shared" si="3"/>
        <v>1180</v>
      </c>
      <c r="L62">
        <f t="shared" si="4"/>
        <v>40120</v>
      </c>
      <c r="M62" s="7">
        <f t="shared" si="5"/>
        <v>510</v>
      </c>
    </row>
    <row r="63" spans="1:13" x14ac:dyDescent="0.25">
      <c r="A63" t="s">
        <v>71</v>
      </c>
      <c r="B63" t="s">
        <v>189</v>
      </c>
      <c r="C63">
        <v>2011</v>
      </c>
      <c r="D63">
        <v>74300</v>
      </c>
      <c r="E63" t="s">
        <v>95</v>
      </c>
      <c r="F63">
        <v>306000</v>
      </c>
      <c r="G63" s="1">
        <v>42174</v>
      </c>
      <c r="H63">
        <f t="shared" si="0"/>
        <v>6</v>
      </c>
      <c r="I63">
        <f t="shared" si="1"/>
        <v>22290</v>
      </c>
      <c r="J63">
        <f t="shared" si="2"/>
        <v>3</v>
      </c>
      <c r="K63">
        <f t="shared" si="3"/>
        <v>4458</v>
      </c>
      <c r="L63">
        <f t="shared" si="4"/>
        <v>47552</v>
      </c>
      <c r="M63" s="7">
        <f t="shared" si="5"/>
        <v>562</v>
      </c>
    </row>
    <row r="64" spans="1:13" x14ac:dyDescent="0.25">
      <c r="A64" t="s">
        <v>62</v>
      </c>
      <c r="B64" t="s">
        <v>185</v>
      </c>
      <c r="C64">
        <v>2011</v>
      </c>
      <c r="D64">
        <v>210000</v>
      </c>
      <c r="E64" t="s">
        <v>96</v>
      </c>
      <c r="F64">
        <v>780000</v>
      </c>
      <c r="G64" s="1">
        <v>42481</v>
      </c>
      <c r="H64">
        <f t="shared" si="0"/>
        <v>6</v>
      </c>
      <c r="I64">
        <f t="shared" si="1"/>
        <v>63000</v>
      </c>
      <c r="J64">
        <f t="shared" si="2"/>
        <v>7</v>
      </c>
      <c r="K64">
        <f t="shared" si="3"/>
        <v>29400</v>
      </c>
      <c r="L64">
        <f t="shared" si="4"/>
        <v>117600</v>
      </c>
      <c r="M64" s="7">
        <f t="shared" si="5"/>
        <v>255</v>
      </c>
    </row>
    <row r="65" spans="1:13" x14ac:dyDescent="0.25">
      <c r="A65" t="s">
        <v>62</v>
      </c>
      <c r="B65" t="s">
        <v>185</v>
      </c>
      <c r="C65">
        <v>2011</v>
      </c>
      <c r="D65">
        <v>210000</v>
      </c>
      <c r="E65" t="s">
        <v>97</v>
      </c>
      <c r="F65">
        <v>760300</v>
      </c>
      <c r="G65" s="1">
        <v>42481</v>
      </c>
      <c r="H65">
        <f t="shared" si="0"/>
        <v>6</v>
      </c>
      <c r="I65">
        <f t="shared" si="1"/>
        <v>63000</v>
      </c>
      <c r="J65">
        <f t="shared" si="2"/>
        <v>7</v>
      </c>
      <c r="K65">
        <f t="shared" si="3"/>
        <v>29400</v>
      </c>
      <c r="L65">
        <f t="shared" si="4"/>
        <v>117600</v>
      </c>
      <c r="M65" s="7">
        <f t="shared" si="5"/>
        <v>255</v>
      </c>
    </row>
    <row r="66" spans="1:13" x14ac:dyDescent="0.25">
      <c r="A66" t="s">
        <v>62</v>
      </c>
      <c r="B66" t="s">
        <v>185</v>
      </c>
      <c r="C66">
        <v>2011</v>
      </c>
      <c r="D66">
        <v>210000</v>
      </c>
      <c r="E66" t="s">
        <v>98</v>
      </c>
      <c r="F66">
        <v>680000</v>
      </c>
      <c r="G66" s="1">
        <v>42481</v>
      </c>
      <c r="H66">
        <f t="shared" si="0"/>
        <v>6</v>
      </c>
      <c r="I66">
        <f t="shared" si="1"/>
        <v>63000</v>
      </c>
      <c r="J66">
        <f t="shared" si="2"/>
        <v>6</v>
      </c>
      <c r="K66">
        <f t="shared" si="3"/>
        <v>25200</v>
      </c>
      <c r="L66">
        <f t="shared" si="4"/>
        <v>121800</v>
      </c>
      <c r="M66" s="7">
        <f t="shared" si="5"/>
        <v>255</v>
      </c>
    </row>
    <row r="67" spans="1:13" x14ac:dyDescent="0.25">
      <c r="A67" t="s">
        <v>62</v>
      </c>
      <c r="B67" t="s">
        <v>185</v>
      </c>
      <c r="C67">
        <v>2011</v>
      </c>
      <c r="D67">
        <v>210000</v>
      </c>
      <c r="E67" t="s">
        <v>99</v>
      </c>
      <c r="F67">
        <v>655000</v>
      </c>
      <c r="G67" s="1">
        <v>42481</v>
      </c>
      <c r="H67">
        <f t="shared" ref="H67:H130" si="6">2017-C67</f>
        <v>6</v>
      </c>
      <c r="I67">
        <f t="shared" ref="I67:I130" si="7">D67*H67*5%</f>
        <v>63000</v>
      </c>
      <c r="J67">
        <f t="shared" ref="J67:J130" si="8">ROUNDDOWN(F67/100000,0)</f>
        <v>6</v>
      </c>
      <c r="K67">
        <f t="shared" ref="K67:K130" si="9">J67*D67*2%</f>
        <v>25200</v>
      </c>
      <c r="L67">
        <f t="shared" ref="L67:L130" si="10">D67-I67-K67</f>
        <v>121800</v>
      </c>
      <c r="M67" s="7">
        <f t="shared" ref="M67:M130" si="11">_xlfn.DAYS("01.01.2017",G67)</f>
        <v>255</v>
      </c>
    </row>
    <row r="68" spans="1:13" x14ac:dyDescent="0.25">
      <c r="A68" t="s">
        <v>100</v>
      </c>
      <c r="B68" t="s">
        <v>189</v>
      </c>
      <c r="C68">
        <v>2011</v>
      </c>
      <c r="D68">
        <v>220000</v>
      </c>
      <c r="E68" t="s">
        <v>101</v>
      </c>
      <c r="F68">
        <v>731000</v>
      </c>
      <c r="G68" s="1">
        <v>42236</v>
      </c>
      <c r="H68">
        <f t="shared" si="6"/>
        <v>6</v>
      </c>
      <c r="I68">
        <f t="shared" si="7"/>
        <v>66000</v>
      </c>
      <c r="J68">
        <f t="shared" si="8"/>
        <v>7</v>
      </c>
      <c r="K68">
        <f t="shared" si="9"/>
        <v>30800</v>
      </c>
      <c r="L68">
        <f t="shared" si="10"/>
        <v>123200</v>
      </c>
      <c r="M68" s="7">
        <f t="shared" si="11"/>
        <v>500</v>
      </c>
    </row>
    <row r="69" spans="1:13" x14ac:dyDescent="0.25">
      <c r="A69" t="s">
        <v>100</v>
      </c>
      <c r="B69" t="s">
        <v>189</v>
      </c>
      <c r="C69">
        <v>2011</v>
      </c>
      <c r="D69">
        <v>220000</v>
      </c>
      <c r="E69" t="s">
        <v>102</v>
      </c>
      <c r="F69">
        <v>685413</v>
      </c>
      <c r="G69" s="1">
        <v>42236</v>
      </c>
      <c r="H69">
        <f t="shared" si="6"/>
        <v>6</v>
      </c>
      <c r="I69">
        <f t="shared" si="7"/>
        <v>66000</v>
      </c>
      <c r="J69">
        <f t="shared" si="8"/>
        <v>6</v>
      </c>
      <c r="K69">
        <f t="shared" si="9"/>
        <v>26400</v>
      </c>
      <c r="L69">
        <f t="shared" si="10"/>
        <v>127600</v>
      </c>
      <c r="M69" s="7">
        <f t="shared" si="11"/>
        <v>500</v>
      </c>
    </row>
    <row r="70" spans="1:13" x14ac:dyDescent="0.25">
      <c r="A70" t="s">
        <v>58</v>
      </c>
      <c r="B70" t="s">
        <v>190</v>
      </c>
      <c r="C70">
        <v>2011</v>
      </c>
      <c r="D70">
        <v>196340</v>
      </c>
      <c r="E70" t="s">
        <v>103</v>
      </c>
      <c r="F70">
        <v>186000</v>
      </c>
      <c r="G70" s="1">
        <v>42278</v>
      </c>
      <c r="H70">
        <f t="shared" si="6"/>
        <v>6</v>
      </c>
      <c r="I70">
        <f t="shared" si="7"/>
        <v>58902</v>
      </c>
      <c r="J70">
        <f t="shared" si="8"/>
        <v>1</v>
      </c>
      <c r="K70">
        <f t="shared" si="9"/>
        <v>3926.8</v>
      </c>
      <c r="L70">
        <f t="shared" si="10"/>
        <v>133511.20000000001</v>
      </c>
      <c r="M70" s="7">
        <f t="shared" si="11"/>
        <v>458</v>
      </c>
    </row>
    <row r="71" spans="1:13" x14ac:dyDescent="0.25">
      <c r="A71" t="s">
        <v>104</v>
      </c>
      <c r="B71" t="s">
        <v>188</v>
      </c>
      <c r="C71">
        <v>2011</v>
      </c>
      <c r="D71">
        <v>245000</v>
      </c>
      <c r="E71" t="s">
        <v>105</v>
      </c>
      <c r="F71">
        <v>720000</v>
      </c>
      <c r="G71" s="1">
        <v>42462</v>
      </c>
      <c r="H71">
        <f t="shared" si="6"/>
        <v>6</v>
      </c>
      <c r="I71">
        <f t="shared" si="7"/>
        <v>73500</v>
      </c>
      <c r="J71">
        <f t="shared" si="8"/>
        <v>7</v>
      </c>
      <c r="K71">
        <f t="shared" si="9"/>
        <v>34300</v>
      </c>
      <c r="L71">
        <f t="shared" si="10"/>
        <v>137200</v>
      </c>
      <c r="M71" s="7">
        <f t="shared" si="11"/>
        <v>274</v>
      </c>
    </row>
    <row r="72" spans="1:13" x14ac:dyDescent="0.25">
      <c r="A72" t="s">
        <v>104</v>
      </c>
      <c r="B72" t="s">
        <v>188</v>
      </c>
      <c r="C72">
        <v>2011</v>
      </c>
      <c r="D72">
        <v>245000</v>
      </c>
      <c r="E72" t="s">
        <v>106</v>
      </c>
      <c r="F72">
        <v>680000</v>
      </c>
      <c r="G72" s="1">
        <v>42462</v>
      </c>
      <c r="H72">
        <f t="shared" si="6"/>
        <v>6</v>
      </c>
      <c r="I72">
        <f t="shared" si="7"/>
        <v>73500</v>
      </c>
      <c r="J72">
        <f t="shared" si="8"/>
        <v>6</v>
      </c>
      <c r="K72">
        <f t="shared" si="9"/>
        <v>29400</v>
      </c>
      <c r="L72">
        <f t="shared" si="10"/>
        <v>142100</v>
      </c>
      <c r="M72" s="7">
        <f t="shared" si="11"/>
        <v>274</v>
      </c>
    </row>
    <row r="73" spans="1:13" x14ac:dyDescent="0.25">
      <c r="A73" t="s">
        <v>104</v>
      </c>
      <c r="B73" t="s">
        <v>188</v>
      </c>
      <c r="C73">
        <v>2011</v>
      </c>
      <c r="D73">
        <v>245000</v>
      </c>
      <c r="E73" t="s">
        <v>107</v>
      </c>
      <c r="F73">
        <v>660000</v>
      </c>
      <c r="G73" s="1">
        <v>42462</v>
      </c>
      <c r="H73">
        <f t="shared" si="6"/>
        <v>6</v>
      </c>
      <c r="I73">
        <f t="shared" si="7"/>
        <v>73500</v>
      </c>
      <c r="J73">
        <f t="shared" si="8"/>
        <v>6</v>
      </c>
      <c r="K73">
        <f t="shared" si="9"/>
        <v>29400</v>
      </c>
      <c r="L73">
        <f t="shared" si="10"/>
        <v>142100</v>
      </c>
      <c r="M73" s="7">
        <f t="shared" si="11"/>
        <v>274</v>
      </c>
    </row>
    <row r="74" spans="1:13" x14ac:dyDescent="0.25">
      <c r="A74" t="s">
        <v>104</v>
      </c>
      <c r="B74" t="s">
        <v>188</v>
      </c>
      <c r="C74">
        <v>2011</v>
      </c>
      <c r="D74">
        <v>245000</v>
      </c>
      <c r="E74" t="s">
        <v>108</v>
      </c>
      <c r="F74">
        <v>630000</v>
      </c>
      <c r="G74" s="1">
        <v>42462</v>
      </c>
      <c r="H74">
        <f t="shared" si="6"/>
        <v>6</v>
      </c>
      <c r="I74">
        <f t="shared" si="7"/>
        <v>73500</v>
      </c>
      <c r="J74">
        <f t="shared" si="8"/>
        <v>6</v>
      </c>
      <c r="K74">
        <f t="shared" si="9"/>
        <v>29400</v>
      </c>
      <c r="L74">
        <f t="shared" si="10"/>
        <v>142100</v>
      </c>
      <c r="M74" s="7">
        <f t="shared" si="11"/>
        <v>274</v>
      </c>
    </row>
    <row r="75" spans="1:13" x14ac:dyDescent="0.25">
      <c r="A75" t="s">
        <v>104</v>
      </c>
      <c r="B75" t="s">
        <v>188</v>
      </c>
      <c r="C75">
        <v>2011</v>
      </c>
      <c r="D75">
        <v>245000</v>
      </c>
      <c r="E75" t="s">
        <v>109</v>
      </c>
      <c r="F75">
        <v>655000</v>
      </c>
      <c r="G75" s="1">
        <v>42462</v>
      </c>
      <c r="H75">
        <f t="shared" si="6"/>
        <v>6</v>
      </c>
      <c r="I75">
        <f t="shared" si="7"/>
        <v>73500</v>
      </c>
      <c r="J75">
        <f t="shared" si="8"/>
        <v>6</v>
      </c>
      <c r="K75">
        <f t="shared" si="9"/>
        <v>29400</v>
      </c>
      <c r="L75">
        <f t="shared" si="10"/>
        <v>142100</v>
      </c>
      <c r="M75" s="7">
        <f t="shared" si="11"/>
        <v>274</v>
      </c>
    </row>
    <row r="76" spans="1:13" x14ac:dyDescent="0.25">
      <c r="A76" t="s">
        <v>104</v>
      </c>
      <c r="B76" t="s">
        <v>188</v>
      </c>
      <c r="C76">
        <v>2011</v>
      </c>
      <c r="D76">
        <v>245000</v>
      </c>
      <c r="E76" t="s">
        <v>110</v>
      </c>
      <c r="F76">
        <v>590000</v>
      </c>
      <c r="G76" s="1">
        <v>42462</v>
      </c>
      <c r="H76">
        <f t="shared" si="6"/>
        <v>6</v>
      </c>
      <c r="I76">
        <f t="shared" si="7"/>
        <v>73500</v>
      </c>
      <c r="J76">
        <f t="shared" si="8"/>
        <v>5</v>
      </c>
      <c r="K76">
        <f t="shared" si="9"/>
        <v>24500</v>
      </c>
      <c r="L76">
        <f t="shared" si="10"/>
        <v>147000</v>
      </c>
      <c r="M76" s="7">
        <f t="shared" si="11"/>
        <v>274</v>
      </c>
    </row>
    <row r="77" spans="1:13" x14ac:dyDescent="0.25">
      <c r="A77" t="s">
        <v>50</v>
      </c>
      <c r="B77" t="s">
        <v>190</v>
      </c>
      <c r="C77">
        <v>2012</v>
      </c>
      <c r="D77">
        <v>39830</v>
      </c>
      <c r="E77" t="s">
        <v>111</v>
      </c>
      <c r="F77">
        <v>330000</v>
      </c>
      <c r="G77" s="1">
        <v>42062</v>
      </c>
      <c r="H77">
        <f t="shared" si="6"/>
        <v>5</v>
      </c>
      <c r="I77">
        <f t="shared" si="7"/>
        <v>9957.5</v>
      </c>
      <c r="J77">
        <f t="shared" si="8"/>
        <v>3</v>
      </c>
      <c r="K77">
        <f t="shared" si="9"/>
        <v>2389.8000000000002</v>
      </c>
      <c r="L77">
        <f t="shared" si="10"/>
        <v>27482.7</v>
      </c>
      <c r="M77" s="7">
        <f t="shared" si="11"/>
        <v>674</v>
      </c>
    </row>
    <row r="78" spans="1:13" x14ac:dyDescent="0.25">
      <c r="A78" t="s">
        <v>50</v>
      </c>
      <c r="B78" t="s">
        <v>190</v>
      </c>
      <c r="C78">
        <v>2012</v>
      </c>
      <c r="D78">
        <v>48800</v>
      </c>
      <c r="E78" t="s">
        <v>112</v>
      </c>
      <c r="F78">
        <v>268650</v>
      </c>
      <c r="G78" s="1">
        <v>42117</v>
      </c>
      <c r="H78">
        <f t="shared" si="6"/>
        <v>5</v>
      </c>
      <c r="I78">
        <f t="shared" si="7"/>
        <v>12200</v>
      </c>
      <c r="J78">
        <f t="shared" si="8"/>
        <v>2</v>
      </c>
      <c r="K78">
        <f t="shared" si="9"/>
        <v>1952</v>
      </c>
      <c r="L78">
        <f t="shared" si="10"/>
        <v>34648</v>
      </c>
      <c r="M78" s="7">
        <f t="shared" si="11"/>
        <v>619</v>
      </c>
    </row>
    <row r="79" spans="1:13" x14ac:dyDescent="0.25">
      <c r="A79" t="s">
        <v>18</v>
      </c>
      <c r="B79" t="s">
        <v>187</v>
      </c>
      <c r="C79">
        <v>2012</v>
      </c>
      <c r="D79">
        <v>59000</v>
      </c>
      <c r="E79" t="s">
        <v>113</v>
      </c>
      <c r="F79">
        <v>302000</v>
      </c>
      <c r="G79" s="1">
        <v>42271</v>
      </c>
      <c r="H79">
        <f t="shared" si="6"/>
        <v>5</v>
      </c>
      <c r="I79">
        <f t="shared" si="7"/>
        <v>14750</v>
      </c>
      <c r="J79">
        <f t="shared" si="8"/>
        <v>3</v>
      </c>
      <c r="K79">
        <f t="shared" si="9"/>
        <v>3540</v>
      </c>
      <c r="L79">
        <f t="shared" si="10"/>
        <v>40710</v>
      </c>
      <c r="M79" s="7">
        <f t="shared" si="11"/>
        <v>465</v>
      </c>
    </row>
    <row r="80" spans="1:13" x14ac:dyDescent="0.25">
      <c r="A80" t="s">
        <v>33</v>
      </c>
      <c r="B80" t="s">
        <v>189</v>
      </c>
      <c r="C80">
        <v>2012</v>
      </c>
      <c r="D80">
        <v>76000</v>
      </c>
      <c r="E80" t="s">
        <v>114</v>
      </c>
      <c r="F80">
        <v>850000</v>
      </c>
      <c r="G80" s="1">
        <v>42376</v>
      </c>
      <c r="H80">
        <f t="shared" si="6"/>
        <v>5</v>
      </c>
      <c r="I80">
        <f t="shared" si="7"/>
        <v>19000</v>
      </c>
      <c r="J80">
        <f t="shared" si="8"/>
        <v>8</v>
      </c>
      <c r="K80">
        <f t="shared" si="9"/>
        <v>12160</v>
      </c>
      <c r="L80">
        <f t="shared" si="10"/>
        <v>44840</v>
      </c>
      <c r="M80" s="7">
        <f t="shared" si="11"/>
        <v>360</v>
      </c>
    </row>
    <row r="81" spans="1:13" x14ac:dyDescent="0.25">
      <c r="A81" t="s">
        <v>41</v>
      </c>
      <c r="B81" t="s">
        <v>184</v>
      </c>
      <c r="C81">
        <v>2012</v>
      </c>
      <c r="D81">
        <v>87133</v>
      </c>
      <c r="E81" t="s">
        <v>115</v>
      </c>
      <c r="F81">
        <v>376000</v>
      </c>
      <c r="G81" s="1">
        <v>42208</v>
      </c>
      <c r="H81">
        <f t="shared" si="6"/>
        <v>5</v>
      </c>
      <c r="I81">
        <f t="shared" si="7"/>
        <v>21783.25</v>
      </c>
      <c r="J81">
        <f t="shared" si="8"/>
        <v>3</v>
      </c>
      <c r="K81">
        <f t="shared" si="9"/>
        <v>5227.9800000000005</v>
      </c>
      <c r="L81">
        <f t="shared" si="10"/>
        <v>60121.77</v>
      </c>
      <c r="M81" s="7">
        <f t="shared" si="11"/>
        <v>528</v>
      </c>
    </row>
    <row r="82" spans="1:13" x14ac:dyDescent="0.25">
      <c r="A82" t="s">
        <v>22</v>
      </c>
      <c r="B82" t="s">
        <v>187</v>
      </c>
      <c r="C82">
        <v>2012</v>
      </c>
      <c r="D82">
        <v>110000</v>
      </c>
      <c r="E82" t="s">
        <v>116</v>
      </c>
      <c r="F82">
        <v>201000</v>
      </c>
      <c r="G82" s="1">
        <v>42075</v>
      </c>
      <c r="H82">
        <f t="shared" si="6"/>
        <v>5</v>
      </c>
      <c r="I82">
        <f t="shared" si="7"/>
        <v>27500</v>
      </c>
      <c r="J82">
        <f t="shared" si="8"/>
        <v>2</v>
      </c>
      <c r="K82">
        <f t="shared" si="9"/>
        <v>4400</v>
      </c>
      <c r="L82">
        <f t="shared" si="10"/>
        <v>78100</v>
      </c>
      <c r="M82" s="7">
        <f t="shared" si="11"/>
        <v>661</v>
      </c>
    </row>
    <row r="83" spans="1:13" x14ac:dyDescent="0.25">
      <c r="A83" t="s">
        <v>50</v>
      </c>
      <c r="B83" t="s">
        <v>190</v>
      </c>
      <c r="C83">
        <v>2012</v>
      </c>
      <c r="D83">
        <v>130780</v>
      </c>
      <c r="E83" t="s">
        <v>117</v>
      </c>
      <c r="F83">
        <v>310000</v>
      </c>
      <c r="G83" s="1">
        <v>42365</v>
      </c>
      <c r="H83">
        <f t="shared" si="6"/>
        <v>5</v>
      </c>
      <c r="I83">
        <f t="shared" si="7"/>
        <v>32695</v>
      </c>
      <c r="J83">
        <f t="shared" si="8"/>
        <v>3</v>
      </c>
      <c r="K83">
        <f t="shared" si="9"/>
        <v>7846.8</v>
      </c>
      <c r="L83">
        <f t="shared" si="10"/>
        <v>90238.2</v>
      </c>
      <c r="M83" s="7">
        <f t="shared" si="11"/>
        <v>371</v>
      </c>
    </row>
    <row r="84" spans="1:13" x14ac:dyDescent="0.25">
      <c r="A84" t="s">
        <v>45</v>
      </c>
      <c r="B84" t="s">
        <v>186</v>
      </c>
      <c r="C84">
        <v>2012</v>
      </c>
      <c r="D84">
        <v>135502</v>
      </c>
      <c r="E84" t="s">
        <v>118</v>
      </c>
      <c r="F84">
        <v>247000</v>
      </c>
      <c r="G84" s="1">
        <v>42476</v>
      </c>
      <c r="H84">
        <f t="shared" si="6"/>
        <v>5</v>
      </c>
      <c r="I84">
        <f t="shared" si="7"/>
        <v>33875.5</v>
      </c>
      <c r="J84">
        <f t="shared" si="8"/>
        <v>2</v>
      </c>
      <c r="K84">
        <f t="shared" si="9"/>
        <v>5420.08</v>
      </c>
      <c r="L84">
        <f t="shared" si="10"/>
        <v>96206.42</v>
      </c>
      <c r="M84" s="7">
        <f t="shared" si="11"/>
        <v>260</v>
      </c>
    </row>
    <row r="85" spans="1:13" x14ac:dyDescent="0.25">
      <c r="A85" t="s">
        <v>119</v>
      </c>
      <c r="B85" t="s">
        <v>184</v>
      </c>
      <c r="C85">
        <v>2012</v>
      </c>
      <c r="D85">
        <v>145000</v>
      </c>
      <c r="E85" t="s">
        <v>120</v>
      </c>
      <c r="F85">
        <v>386732</v>
      </c>
      <c r="G85" s="1">
        <v>42059</v>
      </c>
      <c r="H85">
        <f t="shared" si="6"/>
        <v>5</v>
      </c>
      <c r="I85">
        <f t="shared" si="7"/>
        <v>36250</v>
      </c>
      <c r="J85">
        <f t="shared" si="8"/>
        <v>3</v>
      </c>
      <c r="K85">
        <f t="shared" si="9"/>
        <v>8700</v>
      </c>
      <c r="L85">
        <f t="shared" si="10"/>
        <v>100050</v>
      </c>
      <c r="M85" s="7">
        <f t="shared" si="11"/>
        <v>677</v>
      </c>
    </row>
    <row r="86" spans="1:13" x14ac:dyDescent="0.25">
      <c r="A86" t="s">
        <v>119</v>
      </c>
      <c r="B86" t="s">
        <v>184</v>
      </c>
      <c r="C86">
        <v>2012</v>
      </c>
      <c r="D86">
        <v>145000</v>
      </c>
      <c r="E86" t="s">
        <v>121</v>
      </c>
      <c r="F86">
        <v>312680</v>
      </c>
      <c r="G86" s="1">
        <v>42059</v>
      </c>
      <c r="H86">
        <f t="shared" si="6"/>
        <v>5</v>
      </c>
      <c r="I86">
        <f t="shared" si="7"/>
        <v>36250</v>
      </c>
      <c r="J86">
        <f t="shared" si="8"/>
        <v>3</v>
      </c>
      <c r="K86">
        <f t="shared" si="9"/>
        <v>8700</v>
      </c>
      <c r="L86">
        <f t="shared" si="10"/>
        <v>100050</v>
      </c>
      <c r="M86" s="7">
        <f t="shared" si="11"/>
        <v>677</v>
      </c>
    </row>
    <row r="87" spans="1:13" x14ac:dyDescent="0.25">
      <c r="A87" t="s">
        <v>33</v>
      </c>
      <c r="B87" t="s">
        <v>189</v>
      </c>
      <c r="C87">
        <v>2012</v>
      </c>
      <c r="D87">
        <v>163800</v>
      </c>
      <c r="E87" t="s">
        <v>122</v>
      </c>
      <c r="F87">
        <v>366000</v>
      </c>
      <c r="G87" s="1">
        <v>42329</v>
      </c>
      <c r="H87">
        <f t="shared" si="6"/>
        <v>5</v>
      </c>
      <c r="I87">
        <f t="shared" si="7"/>
        <v>40950</v>
      </c>
      <c r="J87">
        <f t="shared" si="8"/>
        <v>3</v>
      </c>
      <c r="K87">
        <f t="shared" si="9"/>
        <v>9828</v>
      </c>
      <c r="L87">
        <f t="shared" si="10"/>
        <v>113022</v>
      </c>
      <c r="M87" s="7">
        <f t="shared" si="11"/>
        <v>407</v>
      </c>
    </row>
    <row r="88" spans="1:13" x14ac:dyDescent="0.25">
      <c r="A88" t="s">
        <v>123</v>
      </c>
      <c r="B88" t="s">
        <v>188</v>
      </c>
      <c r="C88">
        <v>2012</v>
      </c>
      <c r="D88">
        <v>183000</v>
      </c>
      <c r="E88" t="s">
        <v>124</v>
      </c>
      <c r="F88">
        <v>520000</v>
      </c>
      <c r="G88" s="1">
        <v>42444</v>
      </c>
      <c r="H88">
        <f t="shared" si="6"/>
        <v>5</v>
      </c>
      <c r="I88">
        <f t="shared" si="7"/>
        <v>45750</v>
      </c>
      <c r="J88">
        <f t="shared" si="8"/>
        <v>5</v>
      </c>
      <c r="K88">
        <f t="shared" si="9"/>
        <v>18300</v>
      </c>
      <c r="L88">
        <f t="shared" si="10"/>
        <v>118950</v>
      </c>
      <c r="M88" s="7">
        <f t="shared" si="11"/>
        <v>292</v>
      </c>
    </row>
    <row r="89" spans="1:13" x14ac:dyDescent="0.25">
      <c r="A89" t="s">
        <v>123</v>
      </c>
      <c r="B89" t="s">
        <v>188</v>
      </c>
      <c r="C89">
        <v>2012</v>
      </c>
      <c r="D89">
        <v>183000</v>
      </c>
      <c r="E89" t="s">
        <v>125</v>
      </c>
      <c r="F89">
        <v>530000</v>
      </c>
      <c r="G89" s="1">
        <v>42444</v>
      </c>
      <c r="H89">
        <f t="shared" si="6"/>
        <v>5</v>
      </c>
      <c r="I89">
        <f t="shared" si="7"/>
        <v>45750</v>
      </c>
      <c r="J89">
        <f t="shared" si="8"/>
        <v>5</v>
      </c>
      <c r="K89">
        <f t="shared" si="9"/>
        <v>18300</v>
      </c>
      <c r="L89">
        <f t="shared" si="10"/>
        <v>118950</v>
      </c>
      <c r="M89" s="7">
        <f t="shared" si="11"/>
        <v>292</v>
      </c>
    </row>
    <row r="90" spans="1:13" x14ac:dyDescent="0.25">
      <c r="A90" t="s">
        <v>123</v>
      </c>
      <c r="B90" t="s">
        <v>188</v>
      </c>
      <c r="C90">
        <v>2012</v>
      </c>
      <c r="D90">
        <v>183000</v>
      </c>
      <c r="E90" t="s">
        <v>126</v>
      </c>
      <c r="F90">
        <v>490000</v>
      </c>
      <c r="G90" s="1">
        <v>42444</v>
      </c>
      <c r="H90">
        <f t="shared" si="6"/>
        <v>5</v>
      </c>
      <c r="I90">
        <f t="shared" si="7"/>
        <v>45750</v>
      </c>
      <c r="J90">
        <f t="shared" si="8"/>
        <v>4</v>
      </c>
      <c r="K90">
        <f t="shared" si="9"/>
        <v>14640</v>
      </c>
      <c r="L90">
        <f t="shared" si="10"/>
        <v>122610</v>
      </c>
      <c r="M90" s="7">
        <f t="shared" si="11"/>
        <v>292</v>
      </c>
    </row>
    <row r="91" spans="1:13" x14ac:dyDescent="0.25">
      <c r="A91" t="s">
        <v>123</v>
      </c>
      <c r="B91" t="s">
        <v>188</v>
      </c>
      <c r="C91">
        <v>2012</v>
      </c>
      <c r="D91">
        <v>183000</v>
      </c>
      <c r="E91" t="s">
        <v>127</v>
      </c>
      <c r="F91">
        <v>481000</v>
      </c>
      <c r="G91" s="1">
        <v>42444</v>
      </c>
      <c r="H91">
        <f t="shared" si="6"/>
        <v>5</v>
      </c>
      <c r="I91">
        <f t="shared" si="7"/>
        <v>45750</v>
      </c>
      <c r="J91">
        <f t="shared" si="8"/>
        <v>4</v>
      </c>
      <c r="K91">
        <f t="shared" si="9"/>
        <v>14640</v>
      </c>
      <c r="L91">
        <f t="shared" si="10"/>
        <v>122610</v>
      </c>
      <c r="M91" s="7">
        <f t="shared" si="11"/>
        <v>292</v>
      </c>
    </row>
    <row r="92" spans="1:13" x14ac:dyDescent="0.25">
      <c r="A92" t="s">
        <v>123</v>
      </c>
      <c r="B92" t="s">
        <v>188</v>
      </c>
      <c r="C92">
        <v>2012</v>
      </c>
      <c r="D92">
        <v>183000</v>
      </c>
      <c r="E92" t="s">
        <v>128</v>
      </c>
      <c r="F92">
        <v>454000</v>
      </c>
      <c r="G92" s="1">
        <v>42444</v>
      </c>
      <c r="H92">
        <f t="shared" si="6"/>
        <v>5</v>
      </c>
      <c r="I92">
        <f t="shared" si="7"/>
        <v>45750</v>
      </c>
      <c r="J92">
        <f t="shared" si="8"/>
        <v>4</v>
      </c>
      <c r="K92">
        <f t="shared" si="9"/>
        <v>14640</v>
      </c>
      <c r="L92">
        <f t="shared" si="10"/>
        <v>122610</v>
      </c>
      <c r="M92" s="7">
        <f t="shared" si="11"/>
        <v>292</v>
      </c>
    </row>
    <row r="93" spans="1:13" x14ac:dyDescent="0.25">
      <c r="A93" t="s">
        <v>129</v>
      </c>
      <c r="B93" t="s">
        <v>187</v>
      </c>
      <c r="C93">
        <v>2012</v>
      </c>
      <c r="D93">
        <v>210000</v>
      </c>
      <c r="E93" t="s">
        <v>130</v>
      </c>
      <c r="F93">
        <v>517000</v>
      </c>
      <c r="G93" s="1">
        <v>42415</v>
      </c>
      <c r="H93">
        <f t="shared" si="6"/>
        <v>5</v>
      </c>
      <c r="I93">
        <f t="shared" si="7"/>
        <v>52500</v>
      </c>
      <c r="J93">
        <f t="shared" si="8"/>
        <v>5</v>
      </c>
      <c r="K93">
        <f t="shared" si="9"/>
        <v>21000</v>
      </c>
      <c r="L93">
        <f t="shared" si="10"/>
        <v>136500</v>
      </c>
      <c r="M93" s="7">
        <f t="shared" si="11"/>
        <v>321</v>
      </c>
    </row>
    <row r="94" spans="1:13" x14ac:dyDescent="0.25">
      <c r="A94" t="s">
        <v>56</v>
      </c>
      <c r="B94" t="s">
        <v>186</v>
      </c>
      <c r="C94">
        <v>2012</v>
      </c>
      <c r="D94">
        <v>196370</v>
      </c>
      <c r="E94" t="s">
        <v>131</v>
      </c>
      <c r="F94">
        <v>286000</v>
      </c>
      <c r="G94" s="1">
        <v>42467</v>
      </c>
      <c r="H94">
        <f t="shared" si="6"/>
        <v>5</v>
      </c>
      <c r="I94">
        <f t="shared" si="7"/>
        <v>49092.5</v>
      </c>
      <c r="J94">
        <f t="shared" si="8"/>
        <v>2</v>
      </c>
      <c r="K94">
        <f t="shared" si="9"/>
        <v>7854.8</v>
      </c>
      <c r="L94">
        <f t="shared" si="10"/>
        <v>139422.70000000001</v>
      </c>
      <c r="M94" s="7">
        <f t="shared" si="11"/>
        <v>269</v>
      </c>
    </row>
    <row r="95" spans="1:13" x14ac:dyDescent="0.25">
      <c r="A95" t="s">
        <v>129</v>
      </c>
      <c r="B95" t="s">
        <v>187</v>
      </c>
      <c r="C95">
        <v>2012</v>
      </c>
      <c r="D95">
        <v>210000</v>
      </c>
      <c r="E95" t="s">
        <v>132</v>
      </c>
      <c r="F95">
        <v>435000</v>
      </c>
      <c r="G95" s="1">
        <v>42415</v>
      </c>
      <c r="H95">
        <f t="shared" si="6"/>
        <v>5</v>
      </c>
      <c r="I95">
        <f t="shared" si="7"/>
        <v>52500</v>
      </c>
      <c r="J95">
        <f t="shared" si="8"/>
        <v>4</v>
      </c>
      <c r="K95">
        <f t="shared" si="9"/>
        <v>16800</v>
      </c>
      <c r="L95">
        <f t="shared" si="10"/>
        <v>140700</v>
      </c>
      <c r="M95" s="7">
        <f t="shared" si="11"/>
        <v>321</v>
      </c>
    </row>
    <row r="96" spans="1:13" x14ac:dyDescent="0.25">
      <c r="A96" t="s">
        <v>133</v>
      </c>
      <c r="B96" t="s">
        <v>186</v>
      </c>
      <c r="C96">
        <v>2012</v>
      </c>
      <c r="D96">
        <v>210300</v>
      </c>
      <c r="E96" t="s">
        <v>134</v>
      </c>
      <c r="F96">
        <v>417671</v>
      </c>
      <c r="G96" s="1">
        <v>42520</v>
      </c>
      <c r="H96">
        <f t="shared" si="6"/>
        <v>5</v>
      </c>
      <c r="I96">
        <f t="shared" si="7"/>
        <v>52575</v>
      </c>
      <c r="J96">
        <f t="shared" si="8"/>
        <v>4</v>
      </c>
      <c r="K96">
        <f t="shared" si="9"/>
        <v>16824</v>
      </c>
      <c r="L96">
        <f t="shared" si="10"/>
        <v>140901</v>
      </c>
      <c r="M96" s="7">
        <f t="shared" si="11"/>
        <v>216</v>
      </c>
    </row>
    <row r="97" spans="1:13" x14ac:dyDescent="0.25">
      <c r="A97" t="s">
        <v>33</v>
      </c>
      <c r="B97" t="s">
        <v>189</v>
      </c>
      <c r="C97">
        <v>2012</v>
      </c>
      <c r="D97">
        <v>231000</v>
      </c>
      <c r="E97" t="s">
        <v>135</v>
      </c>
      <c r="F97">
        <v>451000</v>
      </c>
      <c r="G97" s="1">
        <v>42439</v>
      </c>
      <c r="H97">
        <f t="shared" si="6"/>
        <v>5</v>
      </c>
      <c r="I97">
        <f t="shared" si="7"/>
        <v>57750</v>
      </c>
      <c r="J97">
        <f t="shared" si="8"/>
        <v>4</v>
      </c>
      <c r="K97">
        <f t="shared" si="9"/>
        <v>18480</v>
      </c>
      <c r="L97">
        <f t="shared" si="10"/>
        <v>154770</v>
      </c>
      <c r="M97" s="7">
        <f t="shared" si="11"/>
        <v>297</v>
      </c>
    </row>
    <row r="98" spans="1:13" x14ac:dyDescent="0.25">
      <c r="A98" t="s">
        <v>136</v>
      </c>
      <c r="B98" t="s">
        <v>190</v>
      </c>
      <c r="C98">
        <v>2012</v>
      </c>
      <c r="D98">
        <v>240000</v>
      </c>
      <c r="E98" t="s">
        <v>137</v>
      </c>
      <c r="F98">
        <v>301344</v>
      </c>
      <c r="G98" s="1">
        <v>42185</v>
      </c>
      <c r="H98">
        <f t="shared" si="6"/>
        <v>5</v>
      </c>
      <c r="I98">
        <f t="shared" si="7"/>
        <v>60000</v>
      </c>
      <c r="J98">
        <f t="shared" si="8"/>
        <v>3</v>
      </c>
      <c r="K98">
        <f t="shared" si="9"/>
        <v>14400</v>
      </c>
      <c r="L98">
        <f t="shared" si="10"/>
        <v>165600</v>
      </c>
      <c r="M98" s="7">
        <f t="shared" si="11"/>
        <v>551</v>
      </c>
    </row>
    <row r="99" spans="1:13" x14ac:dyDescent="0.25">
      <c r="A99" t="s">
        <v>136</v>
      </c>
      <c r="B99" t="s">
        <v>190</v>
      </c>
      <c r="C99">
        <v>2012</v>
      </c>
      <c r="D99">
        <v>240000</v>
      </c>
      <c r="E99" t="s">
        <v>138</v>
      </c>
      <c r="F99">
        <v>315988</v>
      </c>
      <c r="G99" s="1">
        <v>42185</v>
      </c>
      <c r="H99">
        <f t="shared" si="6"/>
        <v>5</v>
      </c>
      <c r="I99">
        <f t="shared" si="7"/>
        <v>60000</v>
      </c>
      <c r="J99">
        <f t="shared" si="8"/>
        <v>3</v>
      </c>
      <c r="K99">
        <f t="shared" si="9"/>
        <v>14400</v>
      </c>
      <c r="L99">
        <f t="shared" si="10"/>
        <v>165600</v>
      </c>
      <c r="M99" s="7">
        <f t="shared" si="11"/>
        <v>551</v>
      </c>
    </row>
    <row r="100" spans="1:13" x14ac:dyDescent="0.25">
      <c r="A100" t="s">
        <v>136</v>
      </c>
      <c r="B100" t="s">
        <v>190</v>
      </c>
      <c r="C100">
        <v>2012</v>
      </c>
      <c r="D100">
        <v>240000</v>
      </c>
      <c r="E100" t="s">
        <v>139</v>
      </c>
      <c r="F100">
        <v>234760</v>
      </c>
      <c r="G100" s="1">
        <v>42185</v>
      </c>
      <c r="H100">
        <f t="shared" si="6"/>
        <v>5</v>
      </c>
      <c r="I100">
        <f t="shared" si="7"/>
        <v>60000</v>
      </c>
      <c r="J100">
        <f t="shared" si="8"/>
        <v>2</v>
      </c>
      <c r="K100">
        <f t="shared" si="9"/>
        <v>9600</v>
      </c>
      <c r="L100">
        <f t="shared" si="10"/>
        <v>170400</v>
      </c>
      <c r="M100" s="7">
        <f t="shared" si="11"/>
        <v>551</v>
      </c>
    </row>
    <row r="101" spans="1:13" x14ac:dyDescent="0.25">
      <c r="A101" t="s">
        <v>136</v>
      </c>
      <c r="B101" t="s">
        <v>190</v>
      </c>
      <c r="C101">
        <v>2012</v>
      </c>
      <c r="D101">
        <v>240000</v>
      </c>
      <c r="E101" t="s">
        <v>140</v>
      </c>
      <c r="F101">
        <v>210780</v>
      </c>
      <c r="G101" s="1">
        <v>42185</v>
      </c>
      <c r="H101">
        <f t="shared" si="6"/>
        <v>5</v>
      </c>
      <c r="I101">
        <f t="shared" si="7"/>
        <v>60000</v>
      </c>
      <c r="J101">
        <f t="shared" si="8"/>
        <v>2</v>
      </c>
      <c r="K101">
        <f t="shared" si="9"/>
        <v>9600</v>
      </c>
      <c r="L101">
        <f t="shared" si="10"/>
        <v>170400</v>
      </c>
      <c r="M101" s="7">
        <f t="shared" si="11"/>
        <v>551</v>
      </c>
    </row>
    <row r="102" spans="1:13" x14ac:dyDescent="0.25">
      <c r="A102" t="s">
        <v>136</v>
      </c>
      <c r="B102" t="s">
        <v>190</v>
      </c>
      <c r="C102">
        <v>2012</v>
      </c>
      <c r="D102">
        <v>240000</v>
      </c>
      <c r="E102" t="s">
        <v>141</v>
      </c>
      <c r="F102">
        <v>198240</v>
      </c>
      <c r="G102" s="1">
        <v>42185</v>
      </c>
      <c r="H102">
        <f t="shared" si="6"/>
        <v>5</v>
      </c>
      <c r="I102">
        <f t="shared" si="7"/>
        <v>60000</v>
      </c>
      <c r="J102">
        <f t="shared" si="8"/>
        <v>1</v>
      </c>
      <c r="K102">
        <f t="shared" si="9"/>
        <v>4800</v>
      </c>
      <c r="L102">
        <f t="shared" si="10"/>
        <v>175200</v>
      </c>
      <c r="M102" s="7">
        <f t="shared" si="11"/>
        <v>551</v>
      </c>
    </row>
    <row r="103" spans="1:13" x14ac:dyDescent="0.25">
      <c r="A103" t="s">
        <v>62</v>
      </c>
      <c r="B103" t="s">
        <v>185</v>
      </c>
      <c r="C103">
        <v>2012</v>
      </c>
      <c r="D103">
        <v>290000</v>
      </c>
      <c r="E103" t="s">
        <v>142</v>
      </c>
      <c r="F103">
        <v>170000</v>
      </c>
      <c r="G103" s="1">
        <v>42297</v>
      </c>
      <c r="H103">
        <f t="shared" si="6"/>
        <v>5</v>
      </c>
      <c r="I103">
        <f t="shared" si="7"/>
        <v>72500</v>
      </c>
      <c r="J103">
        <f t="shared" si="8"/>
        <v>1</v>
      </c>
      <c r="K103">
        <f t="shared" si="9"/>
        <v>5800</v>
      </c>
      <c r="L103">
        <f t="shared" si="10"/>
        <v>211700</v>
      </c>
      <c r="M103" s="7">
        <f t="shared" si="11"/>
        <v>439</v>
      </c>
    </row>
    <row r="104" spans="1:13" x14ac:dyDescent="0.25">
      <c r="A104" t="s">
        <v>50</v>
      </c>
      <c r="B104" t="s">
        <v>190</v>
      </c>
      <c r="C104">
        <v>2013</v>
      </c>
      <c r="D104">
        <v>47800</v>
      </c>
      <c r="E104" t="s">
        <v>143</v>
      </c>
      <c r="F104">
        <v>272650</v>
      </c>
      <c r="G104" s="1">
        <v>42117</v>
      </c>
      <c r="H104">
        <f t="shared" si="6"/>
        <v>4</v>
      </c>
      <c r="I104">
        <f t="shared" si="7"/>
        <v>9560</v>
      </c>
      <c r="J104">
        <f t="shared" si="8"/>
        <v>2</v>
      </c>
      <c r="K104">
        <f t="shared" si="9"/>
        <v>1912</v>
      </c>
      <c r="L104">
        <f t="shared" si="10"/>
        <v>36328</v>
      </c>
      <c r="M104" s="7">
        <f t="shared" si="11"/>
        <v>619</v>
      </c>
    </row>
    <row r="105" spans="1:13" x14ac:dyDescent="0.25">
      <c r="A105" t="s">
        <v>37</v>
      </c>
      <c r="B105" t="s">
        <v>188</v>
      </c>
      <c r="C105">
        <v>2013</v>
      </c>
      <c r="D105">
        <v>80000</v>
      </c>
      <c r="E105" t="s">
        <v>144</v>
      </c>
      <c r="F105">
        <v>350000</v>
      </c>
      <c r="G105" s="1">
        <v>42379</v>
      </c>
      <c r="H105">
        <f t="shared" si="6"/>
        <v>4</v>
      </c>
      <c r="I105">
        <f t="shared" si="7"/>
        <v>16000</v>
      </c>
      <c r="J105">
        <f t="shared" si="8"/>
        <v>3</v>
      </c>
      <c r="K105">
        <f t="shared" si="9"/>
        <v>4800</v>
      </c>
      <c r="L105">
        <f t="shared" si="10"/>
        <v>59200</v>
      </c>
      <c r="M105" s="7">
        <f t="shared" si="11"/>
        <v>357</v>
      </c>
    </row>
    <row r="106" spans="1:13" x14ac:dyDescent="0.25">
      <c r="A106" t="s">
        <v>37</v>
      </c>
      <c r="B106" t="s">
        <v>188</v>
      </c>
      <c r="C106">
        <v>2013</v>
      </c>
      <c r="D106">
        <v>80000</v>
      </c>
      <c r="E106" t="s">
        <v>145</v>
      </c>
      <c r="F106">
        <v>235000</v>
      </c>
      <c r="G106" s="1">
        <v>42379</v>
      </c>
      <c r="H106">
        <f t="shared" si="6"/>
        <v>4</v>
      </c>
      <c r="I106">
        <f t="shared" si="7"/>
        <v>16000</v>
      </c>
      <c r="J106">
        <f t="shared" si="8"/>
        <v>2</v>
      </c>
      <c r="K106">
        <f t="shared" si="9"/>
        <v>3200</v>
      </c>
      <c r="L106">
        <f t="shared" si="10"/>
        <v>60800</v>
      </c>
      <c r="M106" s="7">
        <f t="shared" si="11"/>
        <v>357</v>
      </c>
    </row>
    <row r="107" spans="1:13" x14ac:dyDescent="0.25">
      <c r="A107" t="s">
        <v>76</v>
      </c>
      <c r="B107" t="s">
        <v>190</v>
      </c>
      <c r="C107">
        <v>2013</v>
      </c>
      <c r="D107">
        <v>93000</v>
      </c>
      <c r="E107" t="s">
        <v>146</v>
      </c>
      <c r="F107">
        <v>195000</v>
      </c>
      <c r="G107" s="1">
        <v>42268</v>
      </c>
      <c r="H107">
        <f t="shared" si="6"/>
        <v>4</v>
      </c>
      <c r="I107">
        <f t="shared" si="7"/>
        <v>18600</v>
      </c>
      <c r="J107">
        <f t="shared" si="8"/>
        <v>1</v>
      </c>
      <c r="K107">
        <f t="shared" si="9"/>
        <v>1860</v>
      </c>
      <c r="L107">
        <f t="shared" si="10"/>
        <v>72540</v>
      </c>
      <c r="M107" s="7">
        <f t="shared" si="11"/>
        <v>468</v>
      </c>
    </row>
    <row r="108" spans="1:13" x14ac:dyDescent="0.25">
      <c r="A108" t="s">
        <v>79</v>
      </c>
      <c r="B108" t="s">
        <v>190</v>
      </c>
      <c r="C108">
        <v>2013</v>
      </c>
      <c r="D108">
        <v>136000</v>
      </c>
      <c r="E108" t="s">
        <v>147</v>
      </c>
      <c r="F108">
        <v>247000</v>
      </c>
      <c r="G108" s="1">
        <v>42067</v>
      </c>
      <c r="H108">
        <f t="shared" si="6"/>
        <v>4</v>
      </c>
      <c r="I108">
        <f t="shared" si="7"/>
        <v>27200</v>
      </c>
      <c r="J108">
        <f t="shared" si="8"/>
        <v>2</v>
      </c>
      <c r="K108">
        <f t="shared" si="9"/>
        <v>5440</v>
      </c>
      <c r="L108">
        <f t="shared" si="10"/>
        <v>103360</v>
      </c>
      <c r="M108" s="7">
        <f t="shared" si="11"/>
        <v>669</v>
      </c>
    </row>
    <row r="109" spans="1:13" x14ac:dyDescent="0.25">
      <c r="A109" t="s">
        <v>45</v>
      </c>
      <c r="B109" t="s">
        <v>186</v>
      </c>
      <c r="C109">
        <v>2013</v>
      </c>
      <c r="D109">
        <v>158000</v>
      </c>
      <c r="E109" t="s">
        <v>148</v>
      </c>
      <c r="F109">
        <v>407000</v>
      </c>
      <c r="G109" s="1">
        <v>42681</v>
      </c>
      <c r="H109">
        <f t="shared" si="6"/>
        <v>4</v>
      </c>
      <c r="I109">
        <f t="shared" si="7"/>
        <v>31600</v>
      </c>
      <c r="J109">
        <f t="shared" si="8"/>
        <v>4</v>
      </c>
      <c r="K109">
        <f t="shared" si="9"/>
        <v>12640</v>
      </c>
      <c r="L109">
        <f t="shared" si="10"/>
        <v>113760</v>
      </c>
      <c r="M109" s="7">
        <f t="shared" si="11"/>
        <v>55</v>
      </c>
    </row>
    <row r="110" spans="1:13" x14ac:dyDescent="0.25">
      <c r="A110" t="s">
        <v>136</v>
      </c>
      <c r="B110" t="s">
        <v>190</v>
      </c>
      <c r="C110">
        <v>2013</v>
      </c>
      <c r="D110">
        <v>240000</v>
      </c>
      <c r="E110" t="s">
        <v>149</v>
      </c>
      <c r="F110">
        <v>301232</v>
      </c>
      <c r="G110" s="1">
        <v>42719</v>
      </c>
      <c r="H110">
        <f t="shared" si="6"/>
        <v>4</v>
      </c>
      <c r="I110">
        <f t="shared" si="7"/>
        <v>48000</v>
      </c>
      <c r="J110">
        <f t="shared" si="8"/>
        <v>3</v>
      </c>
      <c r="K110">
        <f t="shared" si="9"/>
        <v>14400</v>
      </c>
      <c r="L110">
        <f t="shared" si="10"/>
        <v>177600</v>
      </c>
      <c r="M110" s="7">
        <f t="shared" si="11"/>
        <v>17</v>
      </c>
    </row>
    <row r="111" spans="1:13" x14ac:dyDescent="0.25">
      <c r="A111" t="s">
        <v>136</v>
      </c>
      <c r="B111" t="s">
        <v>190</v>
      </c>
      <c r="C111">
        <v>2013</v>
      </c>
      <c r="D111">
        <v>240000</v>
      </c>
      <c r="E111" t="s">
        <v>150</v>
      </c>
      <c r="F111">
        <v>289567</v>
      </c>
      <c r="G111" s="1">
        <v>42719</v>
      </c>
      <c r="H111">
        <f t="shared" si="6"/>
        <v>4</v>
      </c>
      <c r="I111">
        <f t="shared" si="7"/>
        <v>48000</v>
      </c>
      <c r="J111">
        <f t="shared" si="8"/>
        <v>2</v>
      </c>
      <c r="K111">
        <f t="shared" si="9"/>
        <v>9600</v>
      </c>
      <c r="L111">
        <f t="shared" si="10"/>
        <v>182400</v>
      </c>
      <c r="M111" s="7">
        <f t="shared" si="11"/>
        <v>17</v>
      </c>
    </row>
    <row r="112" spans="1:13" x14ac:dyDescent="0.25">
      <c r="A112" t="s">
        <v>136</v>
      </c>
      <c r="B112" t="s">
        <v>190</v>
      </c>
      <c r="C112">
        <v>2013</v>
      </c>
      <c r="D112">
        <v>240000</v>
      </c>
      <c r="E112" t="s">
        <v>151</v>
      </c>
      <c r="F112">
        <v>245211</v>
      </c>
      <c r="G112" s="1">
        <v>42719</v>
      </c>
      <c r="H112">
        <f t="shared" si="6"/>
        <v>4</v>
      </c>
      <c r="I112">
        <f t="shared" si="7"/>
        <v>48000</v>
      </c>
      <c r="J112">
        <f t="shared" si="8"/>
        <v>2</v>
      </c>
      <c r="K112">
        <f t="shared" si="9"/>
        <v>9600</v>
      </c>
      <c r="L112">
        <f t="shared" si="10"/>
        <v>182400</v>
      </c>
      <c r="M112" s="7">
        <f t="shared" si="11"/>
        <v>17</v>
      </c>
    </row>
    <row r="113" spans="1:13" x14ac:dyDescent="0.25">
      <c r="A113" t="s">
        <v>136</v>
      </c>
      <c r="B113" t="s">
        <v>190</v>
      </c>
      <c r="C113">
        <v>2013</v>
      </c>
      <c r="D113">
        <v>240000</v>
      </c>
      <c r="E113" t="s">
        <v>152</v>
      </c>
      <c r="F113">
        <v>200123</v>
      </c>
      <c r="G113" s="1">
        <v>42719</v>
      </c>
      <c r="H113">
        <f t="shared" si="6"/>
        <v>4</v>
      </c>
      <c r="I113">
        <f t="shared" si="7"/>
        <v>48000</v>
      </c>
      <c r="J113">
        <f t="shared" si="8"/>
        <v>2</v>
      </c>
      <c r="K113">
        <f t="shared" si="9"/>
        <v>9600</v>
      </c>
      <c r="L113">
        <f t="shared" si="10"/>
        <v>182400</v>
      </c>
      <c r="M113" s="7">
        <f t="shared" si="11"/>
        <v>17</v>
      </c>
    </row>
    <row r="114" spans="1:13" x14ac:dyDescent="0.25">
      <c r="A114" t="s">
        <v>136</v>
      </c>
      <c r="B114" t="s">
        <v>190</v>
      </c>
      <c r="C114">
        <v>2013</v>
      </c>
      <c r="D114">
        <v>240000</v>
      </c>
      <c r="E114" t="s">
        <v>153</v>
      </c>
      <c r="F114">
        <v>235811</v>
      </c>
      <c r="G114" s="1">
        <v>42719</v>
      </c>
      <c r="H114">
        <f t="shared" si="6"/>
        <v>4</v>
      </c>
      <c r="I114">
        <f t="shared" si="7"/>
        <v>48000</v>
      </c>
      <c r="J114">
        <f t="shared" si="8"/>
        <v>2</v>
      </c>
      <c r="K114">
        <f t="shared" si="9"/>
        <v>9600</v>
      </c>
      <c r="L114">
        <f t="shared" si="10"/>
        <v>182400</v>
      </c>
      <c r="M114" s="7">
        <f t="shared" si="11"/>
        <v>17</v>
      </c>
    </row>
    <row r="115" spans="1:13" x14ac:dyDescent="0.25">
      <c r="A115" t="s">
        <v>136</v>
      </c>
      <c r="B115" t="s">
        <v>190</v>
      </c>
      <c r="C115">
        <v>2013</v>
      </c>
      <c r="D115">
        <v>240000</v>
      </c>
      <c r="E115" t="s">
        <v>154</v>
      </c>
      <c r="F115">
        <v>250021</v>
      </c>
      <c r="G115" s="1">
        <v>42719</v>
      </c>
      <c r="H115">
        <f t="shared" si="6"/>
        <v>4</v>
      </c>
      <c r="I115">
        <f t="shared" si="7"/>
        <v>48000</v>
      </c>
      <c r="J115">
        <f t="shared" si="8"/>
        <v>2</v>
      </c>
      <c r="K115">
        <f t="shared" si="9"/>
        <v>9600</v>
      </c>
      <c r="L115">
        <f t="shared" si="10"/>
        <v>182400</v>
      </c>
      <c r="M115" s="7">
        <f t="shared" si="11"/>
        <v>17</v>
      </c>
    </row>
    <row r="116" spans="1:13" x14ac:dyDescent="0.25">
      <c r="A116" t="s">
        <v>136</v>
      </c>
      <c r="B116" t="s">
        <v>190</v>
      </c>
      <c r="C116">
        <v>2013</v>
      </c>
      <c r="D116">
        <v>240000</v>
      </c>
      <c r="E116" t="s">
        <v>155</v>
      </c>
      <c r="F116">
        <v>198340</v>
      </c>
      <c r="G116" s="1">
        <v>42719</v>
      </c>
      <c r="H116">
        <f t="shared" si="6"/>
        <v>4</v>
      </c>
      <c r="I116">
        <f t="shared" si="7"/>
        <v>48000</v>
      </c>
      <c r="J116">
        <f t="shared" si="8"/>
        <v>1</v>
      </c>
      <c r="K116">
        <f t="shared" si="9"/>
        <v>4800</v>
      </c>
      <c r="L116">
        <f t="shared" si="10"/>
        <v>187200</v>
      </c>
      <c r="M116" s="7">
        <f t="shared" si="11"/>
        <v>17</v>
      </c>
    </row>
    <row r="117" spans="1:13" x14ac:dyDescent="0.25">
      <c r="A117" t="s">
        <v>136</v>
      </c>
      <c r="B117" t="s">
        <v>190</v>
      </c>
      <c r="C117">
        <v>2013</v>
      </c>
      <c r="D117">
        <v>240000</v>
      </c>
      <c r="E117" t="s">
        <v>156</v>
      </c>
      <c r="F117">
        <v>189761</v>
      </c>
      <c r="G117" s="1">
        <v>42719</v>
      </c>
      <c r="H117">
        <f t="shared" si="6"/>
        <v>4</v>
      </c>
      <c r="I117">
        <f t="shared" si="7"/>
        <v>48000</v>
      </c>
      <c r="J117">
        <f t="shared" si="8"/>
        <v>1</v>
      </c>
      <c r="K117">
        <f t="shared" si="9"/>
        <v>4800</v>
      </c>
      <c r="L117">
        <f t="shared" si="10"/>
        <v>187200</v>
      </c>
      <c r="M117" s="7">
        <f t="shared" si="11"/>
        <v>17</v>
      </c>
    </row>
    <row r="118" spans="1:13" x14ac:dyDescent="0.25">
      <c r="A118" t="s">
        <v>157</v>
      </c>
      <c r="B118" t="s">
        <v>186</v>
      </c>
      <c r="C118">
        <v>2013</v>
      </c>
      <c r="D118">
        <v>271000</v>
      </c>
      <c r="E118" t="s">
        <v>158</v>
      </c>
      <c r="F118">
        <v>153000</v>
      </c>
      <c r="G118" s="1">
        <v>42334</v>
      </c>
      <c r="H118">
        <f t="shared" si="6"/>
        <v>4</v>
      </c>
      <c r="I118">
        <f t="shared" si="7"/>
        <v>54200</v>
      </c>
      <c r="J118">
        <f t="shared" si="8"/>
        <v>1</v>
      </c>
      <c r="K118">
        <f t="shared" si="9"/>
        <v>5420</v>
      </c>
      <c r="L118">
        <f t="shared" si="10"/>
        <v>211380</v>
      </c>
      <c r="M118" s="7">
        <f t="shared" si="11"/>
        <v>402</v>
      </c>
    </row>
    <row r="119" spans="1:13" x14ac:dyDescent="0.25">
      <c r="A119" t="s">
        <v>157</v>
      </c>
      <c r="B119" t="s">
        <v>186</v>
      </c>
      <c r="C119">
        <v>2013</v>
      </c>
      <c r="D119">
        <v>271000</v>
      </c>
      <c r="E119" t="s">
        <v>159</v>
      </c>
      <c r="F119">
        <v>123000</v>
      </c>
      <c r="G119" s="1">
        <v>42520</v>
      </c>
      <c r="H119">
        <f t="shared" si="6"/>
        <v>4</v>
      </c>
      <c r="I119">
        <f t="shared" si="7"/>
        <v>54200</v>
      </c>
      <c r="J119">
        <f t="shared" si="8"/>
        <v>1</v>
      </c>
      <c r="K119">
        <f t="shared" si="9"/>
        <v>5420</v>
      </c>
      <c r="L119">
        <f t="shared" si="10"/>
        <v>211380</v>
      </c>
      <c r="M119" s="7">
        <f t="shared" si="11"/>
        <v>216</v>
      </c>
    </row>
    <row r="120" spans="1:13" x14ac:dyDescent="0.25">
      <c r="A120" t="s">
        <v>160</v>
      </c>
      <c r="B120" t="s">
        <v>186</v>
      </c>
      <c r="C120">
        <v>2014</v>
      </c>
      <c r="D120">
        <v>98000</v>
      </c>
      <c r="E120" t="s">
        <v>161</v>
      </c>
      <c r="F120">
        <v>251000</v>
      </c>
      <c r="G120" s="1">
        <v>42344</v>
      </c>
      <c r="H120">
        <f t="shared" si="6"/>
        <v>3</v>
      </c>
      <c r="I120">
        <f t="shared" si="7"/>
        <v>14700</v>
      </c>
      <c r="J120">
        <f t="shared" si="8"/>
        <v>2</v>
      </c>
      <c r="K120">
        <f t="shared" si="9"/>
        <v>3920</v>
      </c>
      <c r="L120">
        <f t="shared" si="10"/>
        <v>79380</v>
      </c>
      <c r="M120" s="7">
        <f t="shared" si="11"/>
        <v>392</v>
      </c>
    </row>
    <row r="121" spans="1:13" x14ac:dyDescent="0.25">
      <c r="A121" t="s">
        <v>160</v>
      </c>
      <c r="B121" t="s">
        <v>186</v>
      </c>
      <c r="C121">
        <v>2014</v>
      </c>
      <c r="D121">
        <v>99000</v>
      </c>
      <c r="E121" t="s">
        <v>162</v>
      </c>
      <c r="F121">
        <v>247000</v>
      </c>
      <c r="G121" s="1">
        <v>42344</v>
      </c>
      <c r="H121">
        <f t="shared" si="6"/>
        <v>3</v>
      </c>
      <c r="I121">
        <f t="shared" si="7"/>
        <v>14850</v>
      </c>
      <c r="J121">
        <f t="shared" si="8"/>
        <v>2</v>
      </c>
      <c r="K121">
        <f t="shared" si="9"/>
        <v>3960</v>
      </c>
      <c r="L121">
        <f t="shared" si="10"/>
        <v>80190</v>
      </c>
      <c r="M121" s="7">
        <f t="shared" si="11"/>
        <v>392</v>
      </c>
    </row>
    <row r="122" spans="1:13" x14ac:dyDescent="0.25">
      <c r="A122" t="s">
        <v>45</v>
      </c>
      <c r="B122" t="s">
        <v>186</v>
      </c>
      <c r="C122">
        <v>2014</v>
      </c>
      <c r="D122">
        <v>136502</v>
      </c>
      <c r="E122" t="s">
        <v>163</v>
      </c>
      <c r="F122">
        <v>243000</v>
      </c>
      <c r="G122" s="1">
        <v>42476</v>
      </c>
      <c r="H122">
        <f t="shared" si="6"/>
        <v>3</v>
      </c>
      <c r="I122">
        <f t="shared" si="7"/>
        <v>20475.300000000003</v>
      </c>
      <c r="J122">
        <f t="shared" si="8"/>
        <v>2</v>
      </c>
      <c r="K122">
        <f t="shared" si="9"/>
        <v>5460.08</v>
      </c>
      <c r="L122">
        <f t="shared" si="10"/>
        <v>110566.62</v>
      </c>
      <c r="M122" s="7">
        <f t="shared" si="11"/>
        <v>260</v>
      </c>
    </row>
    <row r="123" spans="1:13" x14ac:dyDescent="0.25">
      <c r="A123" t="s">
        <v>54</v>
      </c>
      <c r="B123" t="s">
        <v>186</v>
      </c>
      <c r="C123">
        <v>2014</v>
      </c>
      <c r="D123">
        <v>167800</v>
      </c>
      <c r="E123" t="s">
        <v>164</v>
      </c>
      <c r="F123">
        <v>190300</v>
      </c>
      <c r="G123" s="1">
        <v>42272</v>
      </c>
      <c r="H123">
        <f t="shared" si="6"/>
        <v>3</v>
      </c>
      <c r="I123">
        <f t="shared" si="7"/>
        <v>25170</v>
      </c>
      <c r="J123">
        <f t="shared" si="8"/>
        <v>1</v>
      </c>
      <c r="K123">
        <f t="shared" si="9"/>
        <v>3356</v>
      </c>
      <c r="L123">
        <f t="shared" si="10"/>
        <v>139274</v>
      </c>
      <c r="M123" s="7">
        <f t="shared" si="11"/>
        <v>464</v>
      </c>
    </row>
    <row r="124" spans="1:13" x14ac:dyDescent="0.25">
      <c r="A124" t="s">
        <v>35</v>
      </c>
      <c r="B124" t="s">
        <v>185</v>
      </c>
      <c r="C124">
        <v>2014</v>
      </c>
      <c r="D124">
        <v>219000</v>
      </c>
      <c r="E124" t="s">
        <v>165</v>
      </c>
      <c r="F124">
        <v>126290</v>
      </c>
      <c r="G124" s="1">
        <v>42083</v>
      </c>
      <c r="H124">
        <f t="shared" si="6"/>
        <v>3</v>
      </c>
      <c r="I124">
        <f t="shared" si="7"/>
        <v>32850</v>
      </c>
      <c r="J124">
        <f t="shared" si="8"/>
        <v>1</v>
      </c>
      <c r="K124">
        <f t="shared" si="9"/>
        <v>4380</v>
      </c>
      <c r="L124">
        <f t="shared" si="10"/>
        <v>181770</v>
      </c>
      <c r="M124" s="7">
        <f t="shared" si="11"/>
        <v>653</v>
      </c>
    </row>
    <row r="125" spans="1:13" x14ac:dyDescent="0.25">
      <c r="A125" t="s">
        <v>136</v>
      </c>
      <c r="B125" t="s">
        <v>190</v>
      </c>
      <c r="C125">
        <v>2014</v>
      </c>
      <c r="D125">
        <v>240000</v>
      </c>
      <c r="E125" t="s">
        <v>166</v>
      </c>
      <c r="F125">
        <v>183788</v>
      </c>
      <c r="G125" s="1">
        <v>42681</v>
      </c>
      <c r="H125">
        <f t="shared" si="6"/>
        <v>3</v>
      </c>
      <c r="I125">
        <f t="shared" si="7"/>
        <v>36000</v>
      </c>
      <c r="J125">
        <f t="shared" si="8"/>
        <v>1</v>
      </c>
      <c r="K125">
        <f t="shared" si="9"/>
        <v>4800</v>
      </c>
      <c r="L125">
        <f t="shared" si="10"/>
        <v>199200</v>
      </c>
      <c r="M125" s="7">
        <f t="shared" si="11"/>
        <v>55</v>
      </c>
    </row>
    <row r="126" spans="1:13" x14ac:dyDescent="0.25">
      <c r="A126" t="s">
        <v>136</v>
      </c>
      <c r="B126" t="s">
        <v>190</v>
      </c>
      <c r="C126">
        <v>2014</v>
      </c>
      <c r="D126">
        <v>240000</v>
      </c>
      <c r="E126" t="s">
        <v>167</v>
      </c>
      <c r="F126">
        <v>160198</v>
      </c>
      <c r="G126" s="1">
        <v>42681</v>
      </c>
      <c r="H126">
        <f t="shared" si="6"/>
        <v>3</v>
      </c>
      <c r="I126">
        <f t="shared" si="7"/>
        <v>36000</v>
      </c>
      <c r="J126">
        <f t="shared" si="8"/>
        <v>1</v>
      </c>
      <c r="K126">
        <f t="shared" si="9"/>
        <v>4800</v>
      </c>
      <c r="L126">
        <f t="shared" si="10"/>
        <v>199200</v>
      </c>
      <c r="M126" s="7">
        <f t="shared" si="11"/>
        <v>55</v>
      </c>
    </row>
    <row r="127" spans="1:13" x14ac:dyDescent="0.25">
      <c r="A127" t="s">
        <v>136</v>
      </c>
      <c r="B127" t="s">
        <v>190</v>
      </c>
      <c r="C127">
        <v>2014</v>
      </c>
      <c r="D127">
        <v>240000</v>
      </c>
      <c r="E127" t="s">
        <v>168</v>
      </c>
      <c r="F127">
        <v>156724</v>
      </c>
      <c r="G127" s="1">
        <v>42681</v>
      </c>
      <c r="H127">
        <f t="shared" si="6"/>
        <v>3</v>
      </c>
      <c r="I127">
        <f t="shared" si="7"/>
        <v>36000</v>
      </c>
      <c r="J127">
        <f t="shared" si="8"/>
        <v>1</v>
      </c>
      <c r="K127">
        <f t="shared" si="9"/>
        <v>4800</v>
      </c>
      <c r="L127">
        <f t="shared" si="10"/>
        <v>199200</v>
      </c>
      <c r="M127" s="7">
        <f t="shared" si="11"/>
        <v>55</v>
      </c>
    </row>
    <row r="128" spans="1:13" x14ac:dyDescent="0.25">
      <c r="A128" t="s">
        <v>157</v>
      </c>
      <c r="B128" t="s">
        <v>186</v>
      </c>
      <c r="C128">
        <v>2014</v>
      </c>
      <c r="D128">
        <v>270000</v>
      </c>
      <c r="E128" t="s">
        <v>169</v>
      </c>
      <c r="F128">
        <v>157000</v>
      </c>
      <c r="G128" s="1">
        <v>42334</v>
      </c>
      <c r="H128">
        <f t="shared" si="6"/>
        <v>3</v>
      </c>
      <c r="I128">
        <f t="shared" si="7"/>
        <v>40500</v>
      </c>
      <c r="J128">
        <f t="shared" si="8"/>
        <v>1</v>
      </c>
      <c r="K128">
        <f t="shared" si="9"/>
        <v>5400</v>
      </c>
      <c r="L128">
        <f t="shared" si="10"/>
        <v>224100</v>
      </c>
      <c r="M128" s="7">
        <f t="shared" si="11"/>
        <v>402</v>
      </c>
    </row>
    <row r="129" spans="1:13" x14ac:dyDescent="0.25">
      <c r="A129" t="s">
        <v>35</v>
      </c>
      <c r="B129" t="s">
        <v>185</v>
      </c>
      <c r="C129">
        <v>2015</v>
      </c>
      <c r="D129">
        <v>218000</v>
      </c>
      <c r="E129" t="s">
        <v>170</v>
      </c>
      <c r="F129">
        <v>130290</v>
      </c>
      <c r="G129" s="1">
        <v>42083</v>
      </c>
      <c r="H129">
        <f t="shared" si="6"/>
        <v>2</v>
      </c>
      <c r="I129">
        <f t="shared" si="7"/>
        <v>21800</v>
      </c>
      <c r="J129">
        <f t="shared" si="8"/>
        <v>1</v>
      </c>
      <c r="K129">
        <f t="shared" si="9"/>
        <v>4360</v>
      </c>
      <c r="L129">
        <f t="shared" si="10"/>
        <v>191840</v>
      </c>
      <c r="M129" s="7">
        <f t="shared" si="11"/>
        <v>653</v>
      </c>
    </row>
    <row r="130" spans="1:13" x14ac:dyDescent="0.25">
      <c r="A130" t="s">
        <v>62</v>
      </c>
      <c r="B130" t="s">
        <v>185</v>
      </c>
      <c r="C130">
        <v>2015</v>
      </c>
      <c r="D130">
        <v>258000</v>
      </c>
      <c r="E130" t="s">
        <v>171</v>
      </c>
      <c r="F130">
        <v>160700</v>
      </c>
      <c r="G130" s="1">
        <v>42286</v>
      </c>
      <c r="H130">
        <f t="shared" si="6"/>
        <v>2</v>
      </c>
      <c r="I130">
        <f t="shared" si="7"/>
        <v>25800</v>
      </c>
      <c r="J130">
        <f t="shared" si="8"/>
        <v>1</v>
      </c>
      <c r="K130">
        <f t="shared" si="9"/>
        <v>5160</v>
      </c>
      <c r="L130">
        <f t="shared" si="10"/>
        <v>227040</v>
      </c>
      <c r="M130" s="7">
        <f t="shared" si="11"/>
        <v>450</v>
      </c>
    </row>
    <row r="131" spans="1:13" x14ac:dyDescent="0.25">
      <c r="A131" t="s">
        <v>172</v>
      </c>
      <c r="B131" t="s">
        <v>187</v>
      </c>
      <c r="C131">
        <v>2015</v>
      </c>
      <c r="D131">
        <v>360000</v>
      </c>
      <c r="E131" t="s">
        <v>173</v>
      </c>
      <c r="F131">
        <v>100000</v>
      </c>
      <c r="G131" s="1">
        <v>42734</v>
      </c>
      <c r="H131">
        <f t="shared" ref="H131:H135" si="12">2017-C131</f>
        <v>2</v>
      </c>
      <c r="I131">
        <f t="shared" ref="I131:I135" si="13">D131*H131*5%</f>
        <v>36000</v>
      </c>
      <c r="J131">
        <f t="shared" ref="J131:J135" si="14">ROUNDDOWN(F131/100000,0)</f>
        <v>1</v>
      </c>
      <c r="K131">
        <f t="shared" ref="K131:K135" si="15">J131*D131*2%</f>
        <v>7200</v>
      </c>
      <c r="L131">
        <f t="shared" ref="L131:L135" si="16">D131-I131-K131</f>
        <v>316800</v>
      </c>
      <c r="M131" s="7">
        <f t="shared" ref="M131:M135" si="17">_xlfn.DAYS("01.01.2017",G131)</f>
        <v>2</v>
      </c>
    </row>
    <row r="132" spans="1:13" x14ac:dyDescent="0.25">
      <c r="A132" t="s">
        <v>172</v>
      </c>
      <c r="B132" t="s">
        <v>187</v>
      </c>
      <c r="C132">
        <v>2015</v>
      </c>
      <c r="D132">
        <v>360000</v>
      </c>
      <c r="E132" t="s">
        <v>174</v>
      </c>
      <c r="F132">
        <v>115000</v>
      </c>
      <c r="G132" s="1">
        <v>42734</v>
      </c>
      <c r="H132">
        <f t="shared" si="12"/>
        <v>2</v>
      </c>
      <c r="I132">
        <f t="shared" si="13"/>
        <v>36000</v>
      </c>
      <c r="J132">
        <f t="shared" si="14"/>
        <v>1</v>
      </c>
      <c r="K132">
        <f t="shared" si="15"/>
        <v>7200</v>
      </c>
      <c r="L132">
        <f t="shared" si="16"/>
        <v>316800</v>
      </c>
      <c r="M132" s="7">
        <f t="shared" si="17"/>
        <v>2</v>
      </c>
    </row>
    <row r="133" spans="1:13" x14ac:dyDescent="0.25">
      <c r="A133" t="s">
        <v>172</v>
      </c>
      <c r="B133" t="s">
        <v>187</v>
      </c>
      <c r="C133">
        <v>2015</v>
      </c>
      <c r="D133">
        <v>360000</v>
      </c>
      <c r="E133" t="s">
        <v>175</v>
      </c>
      <c r="F133">
        <v>132000</v>
      </c>
      <c r="G133" s="1">
        <v>42734</v>
      </c>
      <c r="H133">
        <f t="shared" si="12"/>
        <v>2</v>
      </c>
      <c r="I133">
        <f t="shared" si="13"/>
        <v>36000</v>
      </c>
      <c r="J133">
        <f t="shared" si="14"/>
        <v>1</v>
      </c>
      <c r="K133">
        <f t="shared" si="15"/>
        <v>7200</v>
      </c>
      <c r="L133">
        <f t="shared" si="16"/>
        <v>316800</v>
      </c>
      <c r="M133" s="7">
        <f t="shared" si="17"/>
        <v>2</v>
      </c>
    </row>
    <row r="134" spans="1:13" x14ac:dyDescent="0.25">
      <c r="A134" t="s">
        <v>172</v>
      </c>
      <c r="B134" t="s">
        <v>187</v>
      </c>
      <c r="C134">
        <v>2015</v>
      </c>
      <c r="D134">
        <v>360000</v>
      </c>
      <c r="E134" t="s">
        <v>176</v>
      </c>
      <c r="F134">
        <v>108000</v>
      </c>
      <c r="G134" s="1">
        <v>42734</v>
      </c>
      <c r="H134">
        <f t="shared" si="12"/>
        <v>2</v>
      </c>
      <c r="I134">
        <f t="shared" si="13"/>
        <v>36000</v>
      </c>
      <c r="J134">
        <f t="shared" si="14"/>
        <v>1</v>
      </c>
      <c r="K134">
        <f t="shared" si="15"/>
        <v>7200</v>
      </c>
      <c r="L134">
        <f t="shared" si="16"/>
        <v>316800</v>
      </c>
      <c r="M134" s="7">
        <f t="shared" si="17"/>
        <v>2</v>
      </c>
    </row>
    <row r="135" spans="1:13" x14ac:dyDescent="0.25">
      <c r="A135" t="s">
        <v>172</v>
      </c>
      <c r="B135" t="s">
        <v>187</v>
      </c>
      <c r="C135">
        <v>2015</v>
      </c>
      <c r="D135">
        <v>360000</v>
      </c>
      <c r="E135" t="s">
        <v>177</v>
      </c>
      <c r="F135">
        <v>140000</v>
      </c>
      <c r="G135" s="1">
        <v>42734</v>
      </c>
      <c r="H135">
        <f t="shared" si="12"/>
        <v>2</v>
      </c>
      <c r="I135">
        <f t="shared" si="13"/>
        <v>36000</v>
      </c>
      <c r="J135">
        <f t="shared" si="14"/>
        <v>1</v>
      </c>
      <c r="K135">
        <f t="shared" si="15"/>
        <v>7200</v>
      </c>
      <c r="L135">
        <f t="shared" si="16"/>
        <v>316800</v>
      </c>
      <c r="M135" s="7">
        <f t="shared" si="17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o u Z W I y u f Y y m A A A A + Q A A A B I A H A B D b 2 5 m a W c v U G F j a 2 F n Z S 5 4 b W w g o h g A K K A U A A A A A A A A A A A A A A A A A A A A A A A A A A A A h Y + 9 D o I w G E V f h X S n P 4 j G m I 8 y u E J C Y m J c m 1 K h E Q q h x f J u D j 6 S r y C J Y t g c 7 8 k Z z n 0 9 n p B O b R P c 1 W B 1 Z x L E M E W B M r I r t a k S N L p r u E c p h 0 L I m 6 h U M M v G H i Z b J q h 2 r j 8 Q 4 r 3 H f o O 7 o S I R p Y x c 8 u w k a 9 U K 9 J P 1 f z n U x j p h p E I c z p 8 Y H u E o x j H d b T G L K Q O y c M i 1 W T l z M q Z A V h C O Y + P G Q f G + C Y s M y D K B f G / w N 1 B L A w Q U A A I A C A B a i 5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u Z W C i K R 7 g O A A A A E Q A A A B M A H A B G b 3 J t d W x h c y 9 T Z W N 0 a W 9 u M S 5 t I K I Y A C i g F A A A A A A A A A A A A A A A A A A A A A A A A A A A A C t O T S 7 J z M 9 T C I b Q h t Y A U E s B A i 0 A F A A C A A g A W o u Z W I y u f Y y m A A A A + Q A A A B I A A A A A A A A A A A A A A A A A A A A A A E N v b m Z p Z y 9 Q Y W N r Y W d l L n h t b F B L A Q I t A B Q A A g A I A F q L m V g P y u m r p A A A A O k A A A A T A A A A A A A A A A A A A A A A A P I A A A B b Q 2 9 u d G V u d F 9 U e X B l c 1 0 u e G 1 s U E s B A i 0 A F A A C A A g A W o u Z W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2 X Z i k q w 9 T b D C 4 7 a q W a 4 O A A A A A A I A A A A A A B B m A A A A A Q A A I A A A A F S F p y m i E b K B L w q o P + a / w N 4 l i j 8 Q O l 6 F S 7 P j / E a 7 E n g 8 A A A A A A 6 A A A A A A g A A I A A A A D o 7 u k L 3 6 P U / t 2 t K L / l R 1 H B 2 S F r b v b O R v N Q W a 4 a r h 0 b c U A A A A E p f o Q 2 r 6 9 M h T 4 0 e C Z Y t n 5 U E u M 2 L o E 3 Z A P M 4 G C X O F W X / K M x x a N 1 U l 1 I e U i O k 7 0 b D n i r 2 u j w o Z 4 e X l 8 e I 6 v x 2 P 9 / j o 1 i S X 1 m O J Z O b 7 v X O H o f h Q A A A A N f Y h N x l o 6 o R J X c q O K x H P E H N / 3 Q 8 p q u K h P C o T q p S l / w 5 v i O C 4 8 0 r K r T 0 A 3 C t v w 5 0 D w y I U e q j 0 3 8 1 0 d I 7 U 7 r 7 / / E = < / D a t a M a s h u p > 
</file>

<file path=customXml/itemProps1.xml><?xml version="1.0" encoding="utf-8"?>
<ds:datastoreItem xmlns:ds="http://schemas.openxmlformats.org/officeDocument/2006/customXml" ds:itemID="{016F5F10-4A08-49E1-BBDD-DA277732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zad2a</vt:lpstr>
      <vt:lpstr>zad2b</vt:lpstr>
      <vt:lpstr>zad3</vt:lpstr>
      <vt:lpstr>Arkusz6</vt:lpstr>
      <vt:lpstr>Arkusz1</vt:lpstr>
      <vt:lpstr>Arkusz1!transport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2024-04-25T15:26:17Z</dcterms:created>
  <dcterms:modified xsi:type="dcterms:W3CDTF">2024-04-25T16:13:28Z</dcterms:modified>
</cp:coreProperties>
</file>