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8664\Desktop\infa\2019 czerwiec\"/>
    </mc:Choice>
  </mc:AlternateContent>
  <bookViews>
    <workbookView xWindow="0" yWindow="0" windowWidth="20835" windowHeight="9195" activeTab="1"/>
  </bookViews>
  <sheets>
    <sheet name="Arkusz2" sheetId="2" r:id="rId1"/>
    <sheet name="Arkusz1" sheetId="1" r:id="rId2"/>
  </sheets>
  <definedNames>
    <definedName name="pogoda" localSheetId="1">Arkusz1!$B$1:$C$184</definedName>
  </definedNames>
  <calcPr calcId="162913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2" i="1"/>
  <c r="C6" i="2"/>
  <c r="C7" i="2"/>
  <c r="C8" i="2"/>
  <c r="C9" i="2"/>
  <c r="D9" i="2" s="1"/>
  <c r="C5" i="2"/>
  <c r="D7" i="2"/>
  <c r="D8" i="2"/>
  <c r="C4" i="2"/>
  <c r="D4" i="2" s="1"/>
  <c r="D5" i="2"/>
  <c r="D6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2" i="1"/>
  <c r="N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2" i="1"/>
  <c r="K4" i="1"/>
  <c r="K5" i="1"/>
  <c r="K6" i="1"/>
  <c r="K7" i="1"/>
  <c r="L7" i="1" s="1"/>
  <c r="P7" i="1" s="1"/>
  <c r="K8" i="1"/>
  <c r="K9" i="1"/>
  <c r="K10" i="1"/>
  <c r="K11" i="1"/>
  <c r="K12" i="1"/>
  <c r="K13" i="1"/>
  <c r="K14" i="1"/>
  <c r="K15" i="1"/>
  <c r="L15" i="1" s="1"/>
  <c r="P15" i="1" s="1"/>
  <c r="K16" i="1"/>
  <c r="K17" i="1"/>
  <c r="K18" i="1"/>
  <c r="K19" i="1"/>
  <c r="K20" i="1"/>
  <c r="K21" i="1"/>
  <c r="K22" i="1"/>
  <c r="L22" i="1" s="1"/>
  <c r="P22" i="1" s="1"/>
  <c r="K23" i="1"/>
  <c r="L23" i="1" s="1"/>
  <c r="P23" i="1" s="1"/>
  <c r="K24" i="1"/>
  <c r="K25" i="1"/>
  <c r="K26" i="1"/>
  <c r="K27" i="1"/>
  <c r="L27" i="1" s="1"/>
  <c r="P27" i="1" s="1"/>
  <c r="K28" i="1"/>
  <c r="K29" i="1"/>
  <c r="K30" i="1"/>
  <c r="K31" i="1"/>
  <c r="L31" i="1" s="1"/>
  <c r="P31" i="1" s="1"/>
  <c r="K32" i="1"/>
  <c r="K33" i="1"/>
  <c r="K34" i="1"/>
  <c r="K35" i="1"/>
  <c r="L35" i="1" s="1"/>
  <c r="P35" i="1" s="1"/>
  <c r="K36" i="1"/>
  <c r="K37" i="1"/>
  <c r="K38" i="1"/>
  <c r="L38" i="1" s="1"/>
  <c r="P38" i="1" s="1"/>
  <c r="K39" i="1"/>
  <c r="L39" i="1" s="1"/>
  <c r="P39" i="1" s="1"/>
  <c r="K40" i="1"/>
  <c r="K41" i="1"/>
  <c r="K42" i="1"/>
  <c r="K43" i="1"/>
  <c r="L43" i="1" s="1"/>
  <c r="P43" i="1" s="1"/>
  <c r="K44" i="1"/>
  <c r="K45" i="1"/>
  <c r="K46" i="1"/>
  <c r="K47" i="1"/>
  <c r="L47" i="1" s="1"/>
  <c r="P47" i="1" s="1"/>
  <c r="K48" i="1"/>
  <c r="K49" i="1"/>
  <c r="K50" i="1"/>
  <c r="K51" i="1"/>
  <c r="K52" i="1"/>
  <c r="K53" i="1"/>
  <c r="K54" i="1"/>
  <c r="K55" i="1"/>
  <c r="L55" i="1" s="1"/>
  <c r="P55" i="1" s="1"/>
  <c r="K56" i="1"/>
  <c r="K57" i="1"/>
  <c r="K58" i="1"/>
  <c r="K59" i="1"/>
  <c r="K60" i="1"/>
  <c r="K61" i="1"/>
  <c r="K62" i="1"/>
  <c r="K63" i="1"/>
  <c r="L63" i="1" s="1"/>
  <c r="P63" i="1" s="1"/>
  <c r="K64" i="1"/>
  <c r="K65" i="1"/>
  <c r="K66" i="1"/>
  <c r="K67" i="1"/>
  <c r="L67" i="1" s="1"/>
  <c r="P67" i="1" s="1"/>
  <c r="K68" i="1"/>
  <c r="K69" i="1"/>
  <c r="K70" i="1"/>
  <c r="K71" i="1"/>
  <c r="L71" i="1" s="1"/>
  <c r="P71" i="1" s="1"/>
  <c r="K72" i="1"/>
  <c r="K73" i="1"/>
  <c r="K74" i="1"/>
  <c r="K75" i="1"/>
  <c r="L75" i="1" s="1"/>
  <c r="P75" i="1" s="1"/>
  <c r="K76" i="1"/>
  <c r="K77" i="1"/>
  <c r="K78" i="1"/>
  <c r="K79" i="1"/>
  <c r="K80" i="1"/>
  <c r="K81" i="1"/>
  <c r="K82" i="1"/>
  <c r="L82" i="1" s="1"/>
  <c r="P82" i="1" s="1"/>
  <c r="K83" i="1"/>
  <c r="L83" i="1" s="1"/>
  <c r="P83" i="1" s="1"/>
  <c r="K84" i="1"/>
  <c r="K85" i="1"/>
  <c r="K86" i="1"/>
  <c r="K87" i="1"/>
  <c r="L87" i="1" s="1"/>
  <c r="P87" i="1" s="1"/>
  <c r="K88" i="1"/>
  <c r="K89" i="1"/>
  <c r="K90" i="1"/>
  <c r="L90" i="1" s="1"/>
  <c r="P90" i="1" s="1"/>
  <c r="K91" i="1"/>
  <c r="L91" i="1" s="1"/>
  <c r="P91" i="1" s="1"/>
  <c r="K92" i="1"/>
  <c r="K93" i="1"/>
  <c r="K94" i="1"/>
  <c r="K95" i="1"/>
  <c r="K96" i="1"/>
  <c r="K97" i="1"/>
  <c r="L97" i="1" s="1"/>
  <c r="P97" i="1" s="1"/>
  <c r="K98" i="1"/>
  <c r="K99" i="1"/>
  <c r="K100" i="1"/>
  <c r="K101" i="1"/>
  <c r="K102" i="1"/>
  <c r="K103" i="1"/>
  <c r="L103" i="1" s="1"/>
  <c r="P103" i="1" s="1"/>
  <c r="K104" i="1"/>
  <c r="K105" i="1"/>
  <c r="K106" i="1"/>
  <c r="K107" i="1"/>
  <c r="L107" i="1" s="1"/>
  <c r="P107" i="1" s="1"/>
  <c r="K108" i="1"/>
  <c r="K109" i="1"/>
  <c r="K110" i="1"/>
  <c r="K111" i="1"/>
  <c r="K112" i="1"/>
  <c r="K113" i="1"/>
  <c r="K114" i="1"/>
  <c r="K115" i="1"/>
  <c r="L115" i="1" s="1"/>
  <c r="P115" i="1" s="1"/>
  <c r="K116" i="1"/>
  <c r="K117" i="1"/>
  <c r="K118" i="1"/>
  <c r="K119" i="1"/>
  <c r="L119" i="1" s="1"/>
  <c r="P119" i="1" s="1"/>
  <c r="K120" i="1"/>
  <c r="K121" i="1"/>
  <c r="K122" i="1"/>
  <c r="K123" i="1"/>
  <c r="K124" i="1"/>
  <c r="K125" i="1"/>
  <c r="K126" i="1"/>
  <c r="K127" i="1"/>
  <c r="L127" i="1" s="1"/>
  <c r="P127" i="1" s="1"/>
  <c r="K128" i="1"/>
  <c r="K129" i="1"/>
  <c r="K130" i="1"/>
  <c r="K131" i="1"/>
  <c r="K132" i="1"/>
  <c r="K133" i="1"/>
  <c r="K134" i="1"/>
  <c r="K135" i="1"/>
  <c r="L135" i="1" s="1"/>
  <c r="P135" i="1" s="1"/>
  <c r="K136" i="1"/>
  <c r="K137" i="1"/>
  <c r="K138" i="1"/>
  <c r="K139" i="1"/>
  <c r="L139" i="1" s="1"/>
  <c r="P139" i="1" s="1"/>
  <c r="K140" i="1"/>
  <c r="K141" i="1"/>
  <c r="K142" i="1"/>
  <c r="K143" i="1"/>
  <c r="K144" i="1"/>
  <c r="K145" i="1"/>
  <c r="K146" i="1"/>
  <c r="L146" i="1" s="1"/>
  <c r="P146" i="1" s="1"/>
  <c r="K147" i="1"/>
  <c r="L147" i="1" s="1"/>
  <c r="P147" i="1" s="1"/>
  <c r="K148" i="1"/>
  <c r="K149" i="1"/>
  <c r="K150" i="1"/>
  <c r="K151" i="1"/>
  <c r="L151" i="1" s="1"/>
  <c r="P151" i="1" s="1"/>
  <c r="K152" i="1"/>
  <c r="K153" i="1"/>
  <c r="K154" i="1"/>
  <c r="L154" i="1" s="1"/>
  <c r="P154" i="1" s="1"/>
  <c r="K155" i="1"/>
  <c r="L155" i="1" s="1"/>
  <c r="P155" i="1" s="1"/>
  <c r="K156" i="1"/>
  <c r="K157" i="1"/>
  <c r="K158" i="1"/>
  <c r="K159" i="1"/>
  <c r="K160" i="1"/>
  <c r="K161" i="1"/>
  <c r="K162" i="1"/>
  <c r="K163" i="1"/>
  <c r="L163" i="1" s="1"/>
  <c r="P163" i="1" s="1"/>
  <c r="K164" i="1"/>
  <c r="K165" i="1"/>
  <c r="K166" i="1"/>
  <c r="L166" i="1" s="1"/>
  <c r="P166" i="1" s="1"/>
  <c r="K167" i="1"/>
  <c r="K168" i="1"/>
  <c r="K169" i="1"/>
  <c r="K170" i="1"/>
  <c r="K171" i="1"/>
  <c r="K172" i="1"/>
  <c r="K173" i="1"/>
  <c r="K174" i="1"/>
  <c r="K175" i="1"/>
  <c r="L175" i="1" s="1"/>
  <c r="P175" i="1" s="1"/>
  <c r="K176" i="1"/>
  <c r="K177" i="1"/>
  <c r="K178" i="1"/>
  <c r="L178" i="1" s="1"/>
  <c r="P178" i="1" s="1"/>
  <c r="K179" i="1"/>
  <c r="L179" i="1" s="1"/>
  <c r="P179" i="1" s="1"/>
  <c r="K180" i="1"/>
  <c r="K181" i="1"/>
  <c r="K182" i="1"/>
  <c r="K183" i="1"/>
  <c r="L183" i="1" s="1"/>
  <c r="P183" i="1" s="1"/>
  <c r="K184" i="1"/>
  <c r="K3" i="1"/>
  <c r="L8" i="1"/>
  <c r="P8" i="1" s="1"/>
  <c r="L20" i="1"/>
  <c r="P20" i="1" s="1"/>
  <c r="L32" i="1"/>
  <c r="P32" i="1" s="1"/>
  <c r="L60" i="1"/>
  <c r="P60" i="1" s="1"/>
  <c r="L72" i="1"/>
  <c r="P72" i="1" s="1"/>
  <c r="L73" i="1"/>
  <c r="P73" i="1" s="1"/>
  <c r="L79" i="1"/>
  <c r="P79" i="1" s="1"/>
  <c r="L84" i="1"/>
  <c r="P84" i="1" s="1"/>
  <c r="L89" i="1"/>
  <c r="P89" i="1" s="1"/>
  <c r="L96" i="1"/>
  <c r="P96" i="1" s="1"/>
  <c r="L105" i="1"/>
  <c r="P105" i="1" s="1"/>
  <c r="L111" i="1"/>
  <c r="P111" i="1" s="1"/>
  <c r="L124" i="1"/>
  <c r="P124" i="1" s="1"/>
  <c r="L131" i="1"/>
  <c r="P131" i="1" s="1"/>
  <c r="L136" i="1"/>
  <c r="P136" i="1" s="1"/>
  <c r="L137" i="1"/>
  <c r="P137" i="1" s="1"/>
  <c r="L143" i="1"/>
  <c r="P143" i="1" s="1"/>
  <c r="L148" i="1"/>
  <c r="P148" i="1" s="1"/>
  <c r="L153" i="1"/>
  <c r="P153" i="1" s="1"/>
  <c r="L159" i="1"/>
  <c r="P159" i="1" s="1"/>
  <c r="L164" i="1"/>
  <c r="P164" i="1" s="1"/>
  <c r="L169" i="1"/>
  <c r="P169" i="1" s="1"/>
  <c r="L171" i="1"/>
  <c r="P171" i="1" s="1"/>
  <c r="L180" i="1"/>
  <c r="P180" i="1" s="1"/>
  <c r="L11" i="1"/>
  <c r="P11" i="1" s="1"/>
  <c r="L51" i="1"/>
  <c r="P51" i="1" s="1"/>
  <c r="L99" i="1"/>
  <c r="P99" i="1" s="1"/>
  <c r="L167" i="1"/>
  <c r="P167" i="1" s="1"/>
  <c r="L4" i="1"/>
  <c r="P4" i="1" s="1"/>
  <c r="L12" i="1"/>
  <c r="P12" i="1" s="1"/>
  <c r="L14" i="1"/>
  <c r="P14" i="1" s="1"/>
  <c r="L16" i="1"/>
  <c r="P16" i="1" s="1"/>
  <c r="L24" i="1"/>
  <c r="P24" i="1" s="1"/>
  <c r="L28" i="1"/>
  <c r="P28" i="1" s="1"/>
  <c r="L30" i="1"/>
  <c r="P30" i="1" s="1"/>
  <c r="L36" i="1"/>
  <c r="P36" i="1" s="1"/>
  <c r="L40" i="1"/>
  <c r="P40" i="1" s="1"/>
  <c r="L44" i="1"/>
  <c r="P44" i="1" s="1"/>
  <c r="L46" i="1"/>
  <c r="P46" i="1" s="1"/>
  <c r="L48" i="1"/>
  <c r="P48" i="1" s="1"/>
  <c r="L52" i="1"/>
  <c r="P52" i="1" s="1"/>
  <c r="L56" i="1"/>
  <c r="P56" i="1" s="1"/>
  <c r="L62" i="1"/>
  <c r="P62" i="1" s="1"/>
  <c r="L64" i="1"/>
  <c r="P64" i="1" s="1"/>
  <c r="L68" i="1"/>
  <c r="P68" i="1" s="1"/>
  <c r="L76" i="1"/>
  <c r="P76" i="1" s="1"/>
  <c r="L78" i="1"/>
  <c r="P78" i="1" s="1"/>
  <c r="L80" i="1"/>
  <c r="P80" i="1" s="1"/>
  <c r="L88" i="1"/>
  <c r="P88" i="1" s="1"/>
  <c r="L92" i="1"/>
  <c r="P92" i="1" s="1"/>
  <c r="L94" i="1"/>
  <c r="P94" i="1" s="1"/>
  <c r="L100" i="1"/>
  <c r="P100" i="1" s="1"/>
  <c r="L104" i="1"/>
  <c r="P104" i="1" s="1"/>
  <c r="L108" i="1"/>
  <c r="P108" i="1" s="1"/>
  <c r="L110" i="1"/>
  <c r="P110" i="1" s="1"/>
  <c r="L112" i="1"/>
  <c r="P112" i="1" s="1"/>
  <c r="L116" i="1"/>
  <c r="P116" i="1" s="1"/>
  <c r="L120" i="1"/>
  <c r="P120" i="1" s="1"/>
  <c r="L126" i="1"/>
  <c r="P126" i="1" s="1"/>
  <c r="L128" i="1"/>
  <c r="P128" i="1" s="1"/>
  <c r="L132" i="1"/>
  <c r="P132" i="1" s="1"/>
  <c r="L140" i="1"/>
  <c r="P140" i="1" s="1"/>
  <c r="L142" i="1"/>
  <c r="P142" i="1" s="1"/>
  <c r="L144" i="1"/>
  <c r="P144" i="1" s="1"/>
  <c r="L152" i="1"/>
  <c r="P152" i="1" s="1"/>
  <c r="P2" i="1"/>
  <c r="M2" i="1"/>
  <c r="O2" i="1" s="1"/>
  <c r="Q2" i="1" s="1"/>
  <c r="N2" i="1" s="1"/>
  <c r="M3" i="1" s="1"/>
  <c r="O3" i="1" s="1"/>
  <c r="L3" i="1"/>
  <c r="P3" i="1" s="1"/>
  <c r="L5" i="1"/>
  <c r="P5" i="1" s="1"/>
  <c r="L6" i="1"/>
  <c r="P6" i="1" s="1"/>
  <c r="L9" i="1"/>
  <c r="P9" i="1" s="1"/>
  <c r="L10" i="1"/>
  <c r="P10" i="1" s="1"/>
  <c r="L13" i="1"/>
  <c r="P13" i="1" s="1"/>
  <c r="L17" i="1"/>
  <c r="P17" i="1" s="1"/>
  <c r="L18" i="1"/>
  <c r="P18" i="1" s="1"/>
  <c r="L19" i="1"/>
  <c r="P19" i="1" s="1"/>
  <c r="L21" i="1"/>
  <c r="P21" i="1" s="1"/>
  <c r="L25" i="1"/>
  <c r="P25" i="1" s="1"/>
  <c r="L26" i="1"/>
  <c r="P26" i="1" s="1"/>
  <c r="L29" i="1"/>
  <c r="P29" i="1" s="1"/>
  <c r="L33" i="1"/>
  <c r="P33" i="1" s="1"/>
  <c r="L34" i="1"/>
  <c r="P34" i="1" s="1"/>
  <c r="L37" i="1"/>
  <c r="P37" i="1" s="1"/>
  <c r="L41" i="1"/>
  <c r="P41" i="1" s="1"/>
  <c r="L42" i="1"/>
  <c r="P42" i="1" s="1"/>
  <c r="L45" i="1"/>
  <c r="P45" i="1" s="1"/>
  <c r="L49" i="1"/>
  <c r="P49" i="1" s="1"/>
  <c r="L50" i="1"/>
  <c r="P50" i="1" s="1"/>
  <c r="L53" i="1"/>
  <c r="P53" i="1" s="1"/>
  <c r="L54" i="1"/>
  <c r="P54" i="1" s="1"/>
  <c r="L57" i="1"/>
  <c r="P57" i="1" s="1"/>
  <c r="L58" i="1"/>
  <c r="P58" i="1" s="1"/>
  <c r="L59" i="1"/>
  <c r="P59" i="1" s="1"/>
  <c r="L61" i="1"/>
  <c r="P61" i="1" s="1"/>
  <c r="L65" i="1"/>
  <c r="P65" i="1" s="1"/>
  <c r="L66" i="1"/>
  <c r="P66" i="1" s="1"/>
  <c r="L69" i="1"/>
  <c r="P69" i="1" s="1"/>
  <c r="L70" i="1"/>
  <c r="P70" i="1" s="1"/>
  <c r="L74" i="1"/>
  <c r="P74" i="1" s="1"/>
  <c r="L77" i="1"/>
  <c r="P77" i="1" s="1"/>
  <c r="L81" i="1"/>
  <c r="P81" i="1" s="1"/>
  <c r="L85" i="1"/>
  <c r="P85" i="1" s="1"/>
  <c r="L86" i="1"/>
  <c r="P86" i="1" s="1"/>
  <c r="L93" i="1"/>
  <c r="P93" i="1" s="1"/>
  <c r="L95" i="1"/>
  <c r="P95" i="1" s="1"/>
  <c r="L98" i="1"/>
  <c r="P98" i="1" s="1"/>
  <c r="L101" i="1"/>
  <c r="P101" i="1" s="1"/>
  <c r="L102" i="1"/>
  <c r="P102" i="1" s="1"/>
  <c r="L106" i="1"/>
  <c r="P106" i="1" s="1"/>
  <c r="L109" i="1"/>
  <c r="P109" i="1" s="1"/>
  <c r="L113" i="1"/>
  <c r="P113" i="1" s="1"/>
  <c r="L114" i="1"/>
  <c r="P114" i="1" s="1"/>
  <c r="L117" i="1"/>
  <c r="P117" i="1" s="1"/>
  <c r="L118" i="1"/>
  <c r="P118" i="1" s="1"/>
  <c r="L121" i="1"/>
  <c r="P121" i="1" s="1"/>
  <c r="L122" i="1"/>
  <c r="P122" i="1" s="1"/>
  <c r="L123" i="1"/>
  <c r="P123" i="1" s="1"/>
  <c r="L125" i="1"/>
  <c r="P125" i="1" s="1"/>
  <c r="L129" i="1"/>
  <c r="P129" i="1" s="1"/>
  <c r="L130" i="1"/>
  <c r="P130" i="1" s="1"/>
  <c r="L133" i="1"/>
  <c r="P133" i="1" s="1"/>
  <c r="L134" i="1"/>
  <c r="P134" i="1" s="1"/>
  <c r="L138" i="1"/>
  <c r="P138" i="1" s="1"/>
  <c r="L141" i="1"/>
  <c r="P141" i="1" s="1"/>
  <c r="L145" i="1"/>
  <c r="P145" i="1" s="1"/>
  <c r="L149" i="1"/>
  <c r="P149" i="1" s="1"/>
  <c r="L150" i="1"/>
  <c r="P150" i="1" s="1"/>
  <c r="L156" i="1"/>
  <c r="P156" i="1" s="1"/>
  <c r="L157" i="1"/>
  <c r="P157" i="1" s="1"/>
  <c r="L158" i="1"/>
  <c r="P158" i="1" s="1"/>
  <c r="L160" i="1"/>
  <c r="P160" i="1" s="1"/>
  <c r="L161" i="1"/>
  <c r="P161" i="1" s="1"/>
  <c r="L162" i="1"/>
  <c r="P162" i="1" s="1"/>
  <c r="L165" i="1"/>
  <c r="P165" i="1" s="1"/>
  <c r="L168" i="1"/>
  <c r="P168" i="1" s="1"/>
  <c r="L170" i="1"/>
  <c r="P170" i="1" s="1"/>
  <c r="L172" i="1"/>
  <c r="P172" i="1" s="1"/>
  <c r="L173" i="1"/>
  <c r="P173" i="1" s="1"/>
  <c r="L174" i="1"/>
  <c r="P174" i="1" s="1"/>
  <c r="L176" i="1"/>
  <c r="P176" i="1" s="1"/>
  <c r="L177" i="1"/>
  <c r="P177" i="1" s="1"/>
  <c r="L181" i="1"/>
  <c r="P181" i="1" s="1"/>
  <c r="L182" i="1"/>
  <c r="P182" i="1" s="1"/>
  <c r="L184" i="1"/>
  <c r="P184" i="1" s="1"/>
  <c r="L2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2" i="1"/>
  <c r="R2" i="1" l="1"/>
  <c r="S2" i="1" s="1"/>
  <c r="Q3" i="1"/>
  <c r="M4" i="1" s="1"/>
  <c r="O4" i="1" s="1"/>
  <c r="Q4" i="1" s="1"/>
  <c r="N4" i="1" s="1"/>
  <c r="R3" i="1"/>
  <c r="S3" i="1" s="1"/>
  <c r="R4" i="1" l="1"/>
  <c r="S4" i="1" s="1"/>
  <c r="M5" i="1"/>
  <c r="O5" i="1" s="1"/>
  <c r="Q5" i="1" s="1"/>
  <c r="N5" i="1" s="1"/>
  <c r="R5" i="1" l="1"/>
  <c r="S5" i="1" s="1"/>
  <c r="M6" i="1"/>
  <c r="O6" i="1" s="1"/>
  <c r="Q6" i="1" s="1"/>
  <c r="N6" i="1" s="1"/>
  <c r="M7" i="1" l="1"/>
  <c r="O7" i="1" s="1"/>
  <c r="Q7" i="1" s="1"/>
  <c r="N7" i="1" s="1"/>
  <c r="R6" i="1"/>
  <c r="S6" i="1" s="1"/>
  <c r="M8" i="1" l="1"/>
  <c r="O8" i="1" s="1"/>
  <c r="Q8" i="1" s="1"/>
  <c r="N8" i="1" s="1"/>
  <c r="R7" i="1"/>
  <c r="S7" i="1" s="1"/>
  <c r="R8" i="1" l="1"/>
  <c r="S8" i="1" s="1"/>
  <c r="M9" i="1"/>
  <c r="O9" i="1" s="1"/>
  <c r="Q9" i="1" s="1"/>
  <c r="N9" i="1" s="1"/>
  <c r="R9" i="1" l="1"/>
  <c r="S9" i="1" s="1"/>
  <c r="M10" i="1"/>
  <c r="O10" i="1" s="1"/>
  <c r="Q10" i="1" s="1"/>
  <c r="N10" i="1" s="1"/>
  <c r="R10" i="1" l="1"/>
  <c r="S10" i="1" s="1"/>
  <c r="M11" i="1"/>
  <c r="O11" i="1" s="1"/>
  <c r="Q11" i="1" s="1"/>
  <c r="N11" i="1" s="1"/>
  <c r="R11" i="1" l="1"/>
  <c r="S11" i="1" s="1"/>
  <c r="M12" i="1"/>
  <c r="O12" i="1" s="1"/>
  <c r="Q12" i="1" s="1"/>
  <c r="N12" i="1" s="1"/>
  <c r="R12" i="1" l="1"/>
  <c r="S12" i="1" s="1"/>
  <c r="M13" i="1"/>
  <c r="O13" i="1" s="1"/>
  <c r="Q13" i="1" s="1"/>
  <c r="N13" i="1" s="1"/>
  <c r="R13" i="1" l="1"/>
  <c r="S13" i="1" s="1"/>
  <c r="M14" i="1"/>
  <c r="O14" i="1" s="1"/>
  <c r="Q14" i="1" s="1"/>
  <c r="N14" i="1" s="1"/>
  <c r="R14" i="1" l="1"/>
  <c r="S14" i="1" s="1"/>
  <c r="M15" i="1"/>
  <c r="O15" i="1" s="1"/>
  <c r="Q15" i="1" s="1"/>
  <c r="N15" i="1" s="1"/>
  <c r="R15" i="1" l="1"/>
  <c r="S15" i="1" s="1"/>
  <c r="M16" i="1"/>
  <c r="O16" i="1" s="1"/>
  <c r="Q16" i="1" s="1"/>
  <c r="N16" i="1" s="1"/>
  <c r="R16" i="1" l="1"/>
  <c r="S16" i="1" s="1"/>
  <c r="M17" i="1"/>
  <c r="O17" i="1" s="1"/>
  <c r="Q17" i="1" s="1"/>
  <c r="N17" i="1" s="1"/>
  <c r="R17" i="1" l="1"/>
  <c r="S17" i="1" s="1"/>
  <c r="M18" i="1"/>
  <c r="O18" i="1" s="1"/>
  <c r="Q18" i="1" s="1"/>
  <c r="N18" i="1" s="1"/>
  <c r="R18" i="1" l="1"/>
  <c r="S18" i="1" s="1"/>
  <c r="M19" i="1"/>
  <c r="O19" i="1" s="1"/>
  <c r="Q19" i="1" s="1"/>
  <c r="N19" i="1" s="1"/>
  <c r="R19" i="1" l="1"/>
  <c r="S19" i="1" s="1"/>
  <c r="M20" i="1"/>
  <c r="O20" i="1" s="1"/>
  <c r="Q20" i="1" s="1"/>
  <c r="N20" i="1" s="1"/>
  <c r="R20" i="1" l="1"/>
  <c r="S20" i="1" s="1"/>
  <c r="M21" i="1"/>
  <c r="O21" i="1" s="1"/>
  <c r="Q21" i="1" s="1"/>
  <c r="N21" i="1" s="1"/>
  <c r="R21" i="1" l="1"/>
  <c r="S21" i="1" s="1"/>
  <c r="M22" i="1"/>
  <c r="O22" i="1" s="1"/>
  <c r="Q22" i="1" s="1"/>
  <c r="N22" i="1" s="1"/>
  <c r="R22" i="1" l="1"/>
  <c r="S22" i="1" s="1"/>
  <c r="M23" i="1"/>
  <c r="O23" i="1" s="1"/>
  <c r="Q23" i="1" s="1"/>
  <c r="N23" i="1" s="1"/>
  <c r="R23" i="1" l="1"/>
  <c r="S23" i="1" s="1"/>
  <c r="M24" i="1"/>
  <c r="O24" i="1" s="1"/>
  <c r="Q24" i="1" s="1"/>
  <c r="N24" i="1" s="1"/>
  <c r="R24" i="1" l="1"/>
  <c r="S24" i="1" s="1"/>
  <c r="M25" i="1"/>
  <c r="O25" i="1" s="1"/>
  <c r="Q25" i="1" s="1"/>
  <c r="N25" i="1" s="1"/>
  <c r="R25" i="1" l="1"/>
  <c r="S25" i="1" s="1"/>
  <c r="M26" i="1"/>
  <c r="O26" i="1" s="1"/>
  <c r="Q26" i="1" s="1"/>
  <c r="N26" i="1" s="1"/>
  <c r="R26" i="1" l="1"/>
  <c r="S26" i="1" s="1"/>
  <c r="M27" i="1"/>
  <c r="O27" i="1" s="1"/>
  <c r="Q27" i="1" s="1"/>
  <c r="N27" i="1" s="1"/>
  <c r="R27" i="1" l="1"/>
  <c r="S27" i="1" s="1"/>
  <c r="M28" i="1"/>
  <c r="O28" i="1" s="1"/>
  <c r="Q28" i="1" s="1"/>
  <c r="N28" i="1" s="1"/>
  <c r="R28" i="1" l="1"/>
  <c r="S28" i="1" s="1"/>
  <c r="M29" i="1"/>
  <c r="O29" i="1" s="1"/>
  <c r="Q29" i="1" s="1"/>
  <c r="N29" i="1" s="1"/>
  <c r="R29" i="1" l="1"/>
  <c r="S29" i="1" s="1"/>
  <c r="M30" i="1"/>
  <c r="O30" i="1" s="1"/>
  <c r="Q30" i="1" s="1"/>
  <c r="N30" i="1" s="1"/>
  <c r="R30" i="1" l="1"/>
  <c r="S30" i="1" s="1"/>
  <c r="M31" i="1"/>
  <c r="O31" i="1" s="1"/>
  <c r="Q31" i="1" s="1"/>
  <c r="N31" i="1" s="1"/>
  <c r="R31" i="1" l="1"/>
  <c r="S31" i="1" s="1"/>
  <c r="M32" i="1"/>
  <c r="O32" i="1" s="1"/>
  <c r="Q32" i="1" s="1"/>
  <c r="N32" i="1" s="1"/>
  <c r="R32" i="1" l="1"/>
  <c r="S32" i="1" s="1"/>
  <c r="M33" i="1"/>
  <c r="O33" i="1" s="1"/>
  <c r="Q33" i="1" s="1"/>
  <c r="N33" i="1" s="1"/>
  <c r="R33" i="1" l="1"/>
  <c r="S33" i="1" s="1"/>
  <c r="M34" i="1"/>
  <c r="O34" i="1" s="1"/>
  <c r="Q34" i="1" s="1"/>
  <c r="N34" i="1" s="1"/>
  <c r="R34" i="1" l="1"/>
  <c r="S34" i="1" s="1"/>
  <c r="M35" i="1"/>
  <c r="O35" i="1" s="1"/>
  <c r="Q35" i="1" s="1"/>
  <c r="N35" i="1" s="1"/>
  <c r="R35" i="1" l="1"/>
  <c r="S35" i="1" s="1"/>
  <c r="M36" i="1"/>
  <c r="O36" i="1" s="1"/>
  <c r="Q36" i="1" s="1"/>
  <c r="N36" i="1" s="1"/>
  <c r="R36" i="1" l="1"/>
  <c r="S36" i="1" s="1"/>
  <c r="M37" i="1"/>
  <c r="O37" i="1" s="1"/>
  <c r="Q37" i="1" s="1"/>
  <c r="N37" i="1" s="1"/>
  <c r="R37" i="1" l="1"/>
  <c r="S37" i="1" s="1"/>
  <c r="M38" i="1"/>
  <c r="O38" i="1" s="1"/>
  <c r="Q38" i="1" s="1"/>
  <c r="N38" i="1" s="1"/>
  <c r="R38" i="1" l="1"/>
  <c r="S38" i="1" s="1"/>
  <c r="M39" i="1"/>
  <c r="O39" i="1" s="1"/>
  <c r="Q39" i="1" s="1"/>
  <c r="N39" i="1" s="1"/>
  <c r="R39" i="1" l="1"/>
  <c r="S39" i="1" s="1"/>
  <c r="M40" i="1"/>
  <c r="O40" i="1" s="1"/>
  <c r="Q40" i="1" s="1"/>
  <c r="N40" i="1" s="1"/>
  <c r="R40" i="1" l="1"/>
  <c r="S40" i="1" s="1"/>
  <c r="M41" i="1"/>
  <c r="O41" i="1" s="1"/>
  <c r="Q41" i="1" s="1"/>
  <c r="N41" i="1" s="1"/>
  <c r="R41" i="1" l="1"/>
  <c r="S41" i="1" s="1"/>
  <c r="M42" i="1"/>
  <c r="O42" i="1" s="1"/>
  <c r="Q42" i="1" s="1"/>
  <c r="N42" i="1" s="1"/>
  <c r="R42" i="1" l="1"/>
  <c r="S42" i="1" s="1"/>
  <c r="M43" i="1"/>
  <c r="O43" i="1" s="1"/>
  <c r="Q43" i="1" s="1"/>
  <c r="N43" i="1" s="1"/>
  <c r="R43" i="1" l="1"/>
  <c r="S43" i="1" s="1"/>
  <c r="M44" i="1"/>
  <c r="O44" i="1" s="1"/>
  <c r="Q44" i="1" s="1"/>
  <c r="N44" i="1" s="1"/>
  <c r="R44" i="1" l="1"/>
  <c r="S44" i="1" s="1"/>
  <c r="M45" i="1"/>
  <c r="O45" i="1" s="1"/>
  <c r="Q45" i="1" s="1"/>
  <c r="N45" i="1" s="1"/>
  <c r="R45" i="1" l="1"/>
  <c r="S45" i="1" s="1"/>
  <c r="M46" i="1"/>
  <c r="O46" i="1" s="1"/>
  <c r="Q46" i="1" s="1"/>
  <c r="N46" i="1" s="1"/>
  <c r="R46" i="1" l="1"/>
  <c r="S46" i="1" s="1"/>
  <c r="M47" i="1"/>
  <c r="O47" i="1" s="1"/>
  <c r="Q47" i="1" s="1"/>
  <c r="N47" i="1" s="1"/>
  <c r="R47" i="1" l="1"/>
  <c r="S47" i="1" s="1"/>
  <c r="M48" i="1"/>
  <c r="O48" i="1" s="1"/>
  <c r="Q48" i="1" s="1"/>
  <c r="N48" i="1" s="1"/>
  <c r="R48" i="1" l="1"/>
  <c r="S48" i="1" s="1"/>
  <c r="M49" i="1"/>
  <c r="O49" i="1" s="1"/>
  <c r="Q49" i="1" s="1"/>
  <c r="N49" i="1" s="1"/>
  <c r="R49" i="1" l="1"/>
  <c r="S49" i="1" s="1"/>
  <c r="M50" i="1"/>
  <c r="O50" i="1" s="1"/>
  <c r="Q50" i="1" s="1"/>
  <c r="N50" i="1" s="1"/>
  <c r="R50" i="1" l="1"/>
  <c r="S50" i="1" s="1"/>
  <c r="M51" i="1"/>
  <c r="O51" i="1" s="1"/>
  <c r="Q51" i="1" s="1"/>
  <c r="N51" i="1" s="1"/>
  <c r="R51" i="1" l="1"/>
  <c r="S51" i="1" s="1"/>
  <c r="M52" i="1"/>
  <c r="O52" i="1" s="1"/>
  <c r="Q52" i="1" s="1"/>
  <c r="N52" i="1" s="1"/>
  <c r="R52" i="1" l="1"/>
  <c r="S52" i="1" s="1"/>
  <c r="M53" i="1"/>
  <c r="O53" i="1" s="1"/>
  <c r="Q53" i="1" s="1"/>
  <c r="N53" i="1" s="1"/>
  <c r="R53" i="1" l="1"/>
  <c r="S53" i="1" s="1"/>
  <c r="M54" i="1"/>
  <c r="O54" i="1" s="1"/>
  <c r="Q54" i="1" s="1"/>
  <c r="N54" i="1" s="1"/>
  <c r="R54" i="1" l="1"/>
  <c r="S54" i="1" s="1"/>
  <c r="M55" i="1"/>
  <c r="O55" i="1" s="1"/>
  <c r="Q55" i="1" s="1"/>
  <c r="N55" i="1" s="1"/>
  <c r="R55" i="1" l="1"/>
  <c r="S55" i="1" s="1"/>
  <c r="M56" i="1"/>
  <c r="O56" i="1" s="1"/>
  <c r="Q56" i="1" s="1"/>
  <c r="N56" i="1" s="1"/>
  <c r="R56" i="1" l="1"/>
  <c r="S56" i="1" s="1"/>
  <c r="M57" i="1"/>
  <c r="O57" i="1" s="1"/>
  <c r="Q57" i="1" s="1"/>
  <c r="N57" i="1" s="1"/>
  <c r="R57" i="1" l="1"/>
  <c r="S57" i="1" s="1"/>
  <c r="M58" i="1"/>
  <c r="O58" i="1" s="1"/>
  <c r="Q58" i="1" s="1"/>
  <c r="N58" i="1" s="1"/>
  <c r="R58" i="1" l="1"/>
  <c r="S58" i="1" s="1"/>
  <c r="M59" i="1"/>
  <c r="O59" i="1" s="1"/>
  <c r="Q59" i="1" s="1"/>
  <c r="N59" i="1" s="1"/>
  <c r="R59" i="1" l="1"/>
  <c r="S59" i="1" s="1"/>
  <c r="M60" i="1"/>
  <c r="O60" i="1" s="1"/>
  <c r="Q60" i="1" s="1"/>
  <c r="N60" i="1" s="1"/>
  <c r="R60" i="1" l="1"/>
  <c r="S60" i="1" s="1"/>
  <c r="M61" i="1"/>
  <c r="O61" i="1" s="1"/>
  <c r="Q61" i="1" s="1"/>
  <c r="N61" i="1" s="1"/>
  <c r="R61" i="1" l="1"/>
  <c r="S61" i="1" s="1"/>
  <c r="M62" i="1"/>
  <c r="O62" i="1" s="1"/>
  <c r="Q62" i="1" s="1"/>
  <c r="N62" i="1" s="1"/>
  <c r="R62" i="1" l="1"/>
  <c r="S62" i="1" s="1"/>
  <c r="M63" i="1"/>
  <c r="O63" i="1" s="1"/>
  <c r="Q63" i="1" s="1"/>
  <c r="N63" i="1" s="1"/>
  <c r="R63" i="1" l="1"/>
  <c r="S63" i="1" s="1"/>
  <c r="M64" i="1"/>
  <c r="O64" i="1" s="1"/>
  <c r="Q64" i="1" s="1"/>
  <c r="N64" i="1" s="1"/>
  <c r="R64" i="1" l="1"/>
  <c r="S64" i="1" s="1"/>
  <c r="M65" i="1"/>
  <c r="O65" i="1" s="1"/>
  <c r="Q65" i="1" s="1"/>
  <c r="N65" i="1" s="1"/>
  <c r="R65" i="1" l="1"/>
  <c r="S65" i="1" s="1"/>
  <c r="M66" i="1"/>
  <c r="O66" i="1" s="1"/>
  <c r="Q66" i="1" s="1"/>
  <c r="N66" i="1" s="1"/>
  <c r="R66" i="1" l="1"/>
  <c r="S66" i="1" s="1"/>
  <c r="M67" i="1"/>
  <c r="O67" i="1" s="1"/>
  <c r="Q67" i="1" s="1"/>
  <c r="N67" i="1" s="1"/>
  <c r="R67" i="1" l="1"/>
  <c r="S67" i="1" s="1"/>
  <c r="M68" i="1"/>
  <c r="O68" i="1" s="1"/>
  <c r="Q68" i="1" s="1"/>
  <c r="N68" i="1" s="1"/>
  <c r="R68" i="1" l="1"/>
  <c r="S68" i="1" s="1"/>
  <c r="M69" i="1"/>
  <c r="O69" i="1" s="1"/>
  <c r="Q69" i="1" s="1"/>
  <c r="N69" i="1" s="1"/>
  <c r="R69" i="1" l="1"/>
  <c r="S69" i="1" s="1"/>
  <c r="M70" i="1"/>
  <c r="O70" i="1" s="1"/>
  <c r="Q70" i="1" s="1"/>
  <c r="N70" i="1" s="1"/>
  <c r="R70" i="1" l="1"/>
  <c r="S70" i="1" s="1"/>
  <c r="M71" i="1"/>
  <c r="O71" i="1" s="1"/>
  <c r="Q71" i="1" s="1"/>
  <c r="N71" i="1" s="1"/>
  <c r="R71" i="1" l="1"/>
  <c r="S71" i="1" s="1"/>
  <c r="M72" i="1"/>
  <c r="O72" i="1" s="1"/>
  <c r="Q72" i="1" s="1"/>
  <c r="N72" i="1" s="1"/>
  <c r="R72" i="1" l="1"/>
  <c r="S72" i="1" s="1"/>
  <c r="M73" i="1"/>
  <c r="O73" i="1" s="1"/>
  <c r="Q73" i="1" s="1"/>
  <c r="N73" i="1" s="1"/>
  <c r="R73" i="1" l="1"/>
  <c r="S73" i="1" s="1"/>
  <c r="M74" i="1"/>
  <c r="O74" i="1" s="1"/>
  <c r="Q74" i="1" s="1"/>
  <c r="N74" i="1" s="1"/>
  <c r="R74" i="1" l="1"/>
  <c r="S74" i="1" s="1"/>
  <c r="M75" i="1"/>
  <c r="O75" i="1" s="1"/>
  <c r="Q75" i="1" s="1"/>
  <c r="N75" i="1" s="1"/>
  <c r="R75" i="1" l="1"/>
  <c r="S75" i="1" s="1"/>
  <c r="M76" i="1"/>
  <c r="O76" i="1" s="1"/>
  <c r="Q76" i="1" s="1"/>
  <c r="N76" i="1" s="1"/>
  <c r="R76" i="1" l="1"/>
  <c r="S76" i="1" s="1"/>
  <c r="M77" i="1"/>
  <c r="O77" i="1" s="1"/>
  <c r="Q77" i="1" s="1"/>
  <c r="N77" i="1" s="1"/>
  <c r="R77" i="1" l="1"/>
  <c r="S77" i="1" s="1"/>
  <c r="M78" i="1"/>
  <c r="O78" i="1" s="1"/>
  <c r="Q78" i="1" s="1"/>
  <c r="N78" i="1" s="1"/>
  <c r="R78" i="1" l="1"/>
  <c r="S78" i="1" s="1"/>
  <c r="M79" i="1"/>
  <c r="O79" i="1" s="1"/>
  <c r="Q79" i="1" s="1"/>
  <c r="N79" i="1" s="1"/>
  <c r="R79" i="1" l="1"/>
  <c r="S79" i="1" s="1"/>
  <c r="M80" i="1"/>
  <c r="O80" i="1" s="1"/>
  <c r="Q80" i="1" s="1"/>
  <c r="N80" i="1" s="1"/>
  <c r="R80" i="1" l="1"/>
  <c r="S80" i="1" s="1"/>
  <c r="M81" i="1"/>
  <c r="O81" i="1" s="1"/>
  <c r="Q81" i="1" s="1"/>
  <c r="N81" i="1" s="1"/>
  <c r="R81" i="1" l="1"/>
  <c r="S81" i="1" s="1"/>
  <c r="M82" i="1"/>
  <c r="O82" i="1" s="1"/>
  <c r="Q82" i="1" s="1"/>
  <c r="N82" i="1" s="1"/>
  <c r="R82" i="1" l="1"/>
  <c r="S82" i="1" s="1"/>
  <c r="M83" i="1"/>
  <c r="O83" i="1" s="1"/>
  <c r="Q83" i="1" s="1"/>
  <c r="N83" i="1" s="1"/>
  <c r="R83" i="1" l="1"/>
  <c r="S83" i="1" s="1"/>
  <c r="M84" i="1"/>
  <c r="O84" i="1" s="1"/>
  <c r="Q84" i="1" s="1"/>
  <c r="N84" i="1" s="1"/>
  <c r="R84" i="1" l="1"/>
  <c r="S84" i="1" s="1"/>
  <c r="M85" i="1"/>
  <c r="O85" i="1" s="1"/>
  <c r="Q85" i="1" s="1"/>
  <c r="N85" i="1" s="1"/>
  <c r="R85" i="1" l="1"/>
  <c r="S85" i="1" s="1"/>
  <c r="M86" i="1"/>
  <c r="O86" i="1" s="1"/>
  <c r="Q86" i="1" s="1"/>
  <c r="N86" i="1" s="1"/>
  <c r="R86" i="1" l="1"/>
  <c r="S86" i="1" s="1"/>
  <c r="M87" i="1"/>
  <c r="O87" i="1" s="1"/>
  <c r="Q87" i="1" s="1"/>
  <c r="N87" i="1" s="1"/>
  <c r="R87" i="1" l="1"/>
  <c r="S87" i="1" s="1"/>
  <c r="M88" i="1"/>
  <c r="O88" i="1" s="1"/>
  <c r="Q88" i="1" s="1"/>
  <c r="N88" i="1" s="1"/>
  <c r="R88" i="1" l="1"/>
  <c r="S88" i="1" s="1"/>
  <c r="M89" i="1"/>
  <c r="O89" i="1" s="1"/>
  <c r="Q89" i="1" s="1"/>
  <c r="N89" i="1" s="1"/>
  <c r="R89" i="1" l="1"/>
  <c r="S89" i="1" s="1"/>
  <c r="M90" i="1"/>
  <c r="O90" i="1" s="1"/>
  <c r="Q90" i="1" s="1"/>
  <c r="N90" i="1" s="1"/>
  <c r="R90" i="1" l="1"/>
  <c r="S90" i="1" s="1"/>
  <c r="M91" i="1"/>
  <c r="O91" i="1" s="1"/>
  <c r="Q91" i="1" s="1"/>
  <c r="N91" i="1" s="1"/>
  <c r="R91" i="1" l="1"/>
  <c r="S91" i="1" s="1"/>
  <c r="M92" i="1"/>
  <c r="O92" i="1" s="1"/>
  <c r="Q92" i="1" s="1"/>
  <c r="N92" i="1" s="1"/>
  <c r="R92" i="1" l="1"/>
  <c r="S92" i="1" s="1"/>
  <c r="M93" i="1"/>
  <c r="O93" i="1" s="1"/>
  <c r="Q93" i="1" s="1"/>
  <c r="N93" i="1" s="1"/>
  <c r="R93" i="1" l="1"/>
  <c r="S93" i="1" s="1"/>
  <c r="M94" i="1"/>
  <c r="O94" i="1" s="1"/>
  <c r="Q94" i="1" s="1"/>
  <c r="N94" i="1" s="1"/>
  <c r="R94" i="1" l="1"/>
  <c r="S94" i="1" s="1"/>
  <c r="M95" i="1"/>
  <c r="O95" i="1" s="1"/>
  <c r="Q95" i="1" s="1"/>
  <c r="N95" i="1" s="1"/>
  <c r="R95" i="1" l="1"/>
  <c r="S95" i="1" s="1"/>
  <c r="M96" i="1"/>
  <c r="O96" i="1" s="1"/>
  <c r="Q96" i="1" s="1"/>
  <c r="N96" i="1" s="1"/>
  <c r="R96" i="1" l="1"/>
  <c r="S96" i="1" s="1"/>
  <c r="M97" i="1"/>
  <c r="O97" i="1" s="1"/>
  <c r="Q97" i="1" s="1"/>
  <c r="N97" i="1" s="1"/>
  <c r="R97" i="1" l="1"/>
  <c r="S97" i="1" s="1"/>
  <c r="M98" i="1"/>
  <c r="O98" i="1" s="1"/>
  <c r="Q98" i="1" s="1"/>
  <c r="N98" i="1" s="1"/>
  <c r="R98" i="1" l="1"/>
  <c r="S98" i="1" s="1"/>
  <c r="M99" i="1"/>
  <c r="O99" i="1" s="1"/>
  <c r="Q99" i="1" s="1"/>
  <c r="N99" i="1" s="1"/>
  <c r="R99" i="1" l="1"/>
  <c r="S99" i="1" s="1"/>
  <c r="M100" i="1"/>
  <c r="O100" i="1" s="1"/>
  <c r="Q100" i="1" s="1"/>
  <c r="N100" i="1" s="1"/>
  <c r="R100" i="1" l="1"/>
  <c r="S100" i="1" s="1"/>
  <c r="M101" i="1"/>
  <c r="O101" i="1" s="1"/>
  <c r="Q101" i="1" s="1"/>
  <c r="N101" i="1" s="1"/>
  <c r="R101" i="1" l="1"/>
  <c r="S101" i="1" s="1"/>
  <c r="M102" i="1"/>
  <c r="O102" i="1" s="1"/>
  <c r="Q102" i="1" s="1"/>
  <c r="N102" i="1" s="1"/>
  <c r="R102" i="1" l="1"/>
  <c r="S102" i="1" s="1"/>
  <c r="M103" i="1"/>
  <c r="O103" i="1" s="1"/>
  <c r="Q103" i="1" s="1"/>
  <c r="N103" i="1" s="1"/>
  <c r="R103" i="1" l="1"/>
  <c r="S103" i="1" s="1"/>
  <c r="M104" i="1"/>
  <c r="O104" i="1" s="1"/>
  <c r="Q104" i="1" s="1"/>
  <c r="N104" i="1" s="1"/>
  <c r="R104" i="1" l="1"/>
  <c r="S104" i="1" s="1"/>
  <c r="M105" i="1"/>
  <c r="O105" i="1" s="1"/>
  <c r="Q105" i="1" s="1"/>
  <c r="N105" i="1" s="1"/>
  <c r="R105" i="1" l="1"/>
  <c r="S105" i="1" s="1"/>
  <c r="M106" i="1"/>
  <c r="O106" i="1" s="1"/>
  <c r="Q106" i="1" s="1"/>
  <c r="N106" i="1" s="1"/>
  <c r="R106" i="1" l="1"/>
  <c r="S106" i="1" s="1"/>
  <c r="M107" i="1"/>
  <c r="O107" i="1" s="1"/>
  <c r="Q107" i="1" s="1"/>
  <c r="N107" i="1" s="1"/>
  <c r="R107" i="1" l="1"/>
  <c r="S107" i="1" s="1"/>
  <c r="M108" i="1"/>
  <c r="O108" i="1" s="1"/>
  <c r="Q108" i="1" s="1"/>
  <c r="N108" i="1" s="1"/>
  <c r="R108" i="1" l="1"/>
  <c r="S108" i="1" s="1"/>
  <c r="M109" i="1"/>
  <c r="O109" i="1" s="1"/>
  <c r="Q109" i="1" s="1"/>
  <c r="N109" i="1" s="1"/>
  <c r="R109" i="1" l="1"/>
  <c r="S109" i="1" s="1"/>
  <c r="M110" i="1"/>
  <c r="O110" i="1" s="1"/>
  <c r="Q110" i="1" s="1"/>
  <c r="N110" i="1" s="1"/>
  <c r="R110" i="1" l="1"/>
  <c r="S110" i="1" s="1"/>
  <c r="M111" i="1"/>
  <c r="O111" i="1" s="1"/>
  <c r="Q111" i="1" s="1"/>
  <c r="N111" i="1" s="1"/>
  <c r="R111" i="1" l="1"/>
  <c r="S111" i="1" s="1"/>
  <c r="M112" i="1"/>
  <c r="O112" i="1" s="1"/>
  <c r="Q112" i="1" s="1"/>
  <c r="N112" i="1" s="1"/>
  <c r="R112" i="1" l="1"/>
  <c r="S112" i="1" s="1"/>
  <c r="M113" i="1"/>
  <c r="O113" i="1" s="1"/>
  <c r="Q113" i="1" s="1"/>
  <c r="N113" i="1" s="1"/>
  <c r="R113" i="1" l="1"/>
  <c r="S113" i="1" s="1"/>
  <c r="M114" i="1"/>
  <c r="O114" i="1" s="1"/>
  <c r="Q114" i="1" s="1"/>
  <c r="N114" i="1" s="1"/>
  <c r="R114" i="1" l="1"/>
  <c r="S114" i="1" s="1"/>
  <c r="M115" i="1"/>
  <c r="O115" i="1" s="1"/>
  <c r="Q115" i="1" s="1"/>
  <c r="N115" i="1" s="1"/>
  <c r="R115" i="1" l="1"/>
  <c r="S115" i="1" s="1"/>
  <c r="M116" i="1"/>
  <c r="O116" i="1" s="1"/>
  <c r="Q116" i="1" s="1"/>
  <c r="N116" i="1" s="1"/>
  <c r="R116" i="1" l="1"/>
  <c r="S116" i="1" s="1"/>
  <c r="M117" i="1"/>
  <c r="O117" i="1" s="1"/>
  <c r="Q117" i="1" s="1"/>
  <c r="N117" i="1" s="1"/>
  <c r="R117" i="1" l="1"/>
  <c r="S117" i="1" s="1"/>
  <c r="M118" i="1"/>
  <c r="O118" i="1" s="1"/>
  <c r="Q118" i="1" s="1"/>
  <c r="N118" i="1" s="1"/>
  <c r="R118" i="1" l="1"/>
  <c r="S118" i="1" s="1"/>
  <c r="M119" i="1"/>
  <c r="O119" i="1" s="1"/>
  <c r="Q119" i="1" s="1"/>
  <c r="N119" i="1" s="1"/>
  <c r="R119" i="1" l="1"/>
  <c r="S119" i="1" s="1"/>
  <c r="M120" i="1"/>
  <c r="O120" i="1" s="1"/>
  <c r="Q120" i="1" s="1"/>
  <c r="N120" i="1" s="1"/>
  <c r="R120" i="1" l="1"/>
  <c r="S120" i="1" s="1"/>
  <c r="M121" i="1"/>
  <c r="O121" i="1" s="1"/>
  <c r="Q121" i="1" s="1"/>
  <c r="N121" i="1" s="1"/>
  <c r="R121" i="1" l="1"/>
  <c r="S121" i="1" s="1"/>
  <c r="M122" i="1"/>
  <c r="O122" i="1" s="1"/>
  <c r="Q122" i="1" s="1"/>
  <c r="N122" i="1" s="1"/>
  <c r="R122" i="1" l="1"/>
  <c r="S122" i="1" s="1"/>
  <c r="M123" i="1"/>
  <c r="O123" i="1" s="1"/>
  <c r="Q123" i="1" s="1"/>
  <c r="N123" i="1" s="1"/>
  <c r="R123" i="1" l="1"/>
  <c r="S123" i="1" s="1"/>
  <c r="M124" i="1"/>
  <c r="O124" i="1" s="1"/>
  <c r="Q124" i="1" s="1"/>
  <c r="N124" i="1" s="1"/>
  <c r="R124" i="1" l="1"/>
  <c r="S124" i="1" s="1"/>
  <c r="M125" i="1"/>
  <c r="O125" i="1" s="1"/>
  <c r="Q125" i="1" s="1"/>
  <c r="N125" i="1" s="1"/>
  <c r="R125" i="1" l="1"/>
  <c r="S125" i="1" s="1"/>
  <c r="M126" i="1"/>
  <c r="O126" i="1" s="1"/>
  <c r="Q126" i="1" s="1"/>
  <c r="N126" i="1" s="1"/>
  <c r="R126" i="1" l="1"/>
  <c r="S126" i="1" s="1"/>
  <c r="M127" i="1"/>
  <c r="O127" i="1" s="1"/>
  <c r="Q127" i="1" s="1"/>
  <c r="N127" i="1" s="1"/>
  <c r="R127" i="1" l="1"/>
  <c r="S127" i="1" s="1"/>
  <c r="M128" i="1"/>
  <c r="O128" i="1" s="1"/>
  <c r="Q128" i="1" s="1"/>
  <c r="N128" i="1" s="1"/>
  <c r="R128" i="1" l="1"/>
  <c r="S128" i="1" s="1"/>
  <c r="M129" i="1"/>
  <c r="O129" i="1" s="1"/>
  <c r="Q129" i="1" s="1"/>
  <c r="N129" i="1" s="1"/>
  <c r="R129" i="1" l="1"/>
  <c r="S129" i="1" s="1"/>
  <c r="M130" i="1"/>
  <c r="O130" i="1" s="1"/>
  <c r="Q130" i="1" s="1"/>
  <c r="N130" i="1" s="1"/>
  <c r="R130" i="1" l="1"/>
  <c r="S130" i="1" s="1"/>
  <c r="M131" i="1"/>
  <c r="O131" i="1" s="1"/>
  <c r="Q131" i="1" s="1"/>
  <c r="N131" i="1" s="1"/>
  <c r="R131" i="1" l="1"/>
  <c r="S131" i="1" s="1"/>
  <c r="M132" i="1"/>
  <c r="O132" i="1" s="1"/>
  <c r="Q132" i="1" s="1"/>
  <c r="N132" i="1" s="1"/>
  <c r="R132" i="1" l="1"/>
  <c r="S132" i="1" s="1"/>
  <c r="M133" i="1"/>
  <c r="O133" i="1" s="1"/>
  <c r="Q133" i="1" s="1"/>
  <c r="N133" i="1" s="1"/>
  <c r="R133" i="1" l="1"/>
  <c r="S133" i="1" s="1"/>
  <c r="M134" i="1"/>
  <c r="O134" i="1" s="1"/>
  <c r="Q134" i="1" s="1"/>
  <c r="N134" i="1" s="1"/>
  <c r="R134" i="1" l="1"/>
  <c r="S134" i="1" s="1"/>
  <c r="M135" i="1"/>
  <c r="O135" i="1" s="1"/>
  <c r="Q135" i="1" s="1"/>
  <c r="N135" i="1" s="1"/>
  <c r="R135" i="1" l="1"/>
  <c r="S135" i="1" s="1"/>
  <c r="M136" i="1"/>
  <c r="O136" i="1" s="1"/>
  <c r="Q136" i="1" s="1"/>
  <c r="N136" i="1" s="1"/>
  <c r="R136" i="1" l="1"/>
  <c r="S136" i="1" s="1"/>
  <c r="M137" i="1"/>
  <c r="O137" i="1" s="1"/>
  <c r="Q137" i="1" s="1"/>
  <c r="N137" i="1" s="1"/>
  <c r="R137" i="1" l="1"/>
  <c r="S137" i="1" s="1"/>
  <c r="M138" i="1"/>
  <c r="O138" i="1" s="1"/>
  <c r="Q138" i="1" s="1"/>
  <c r="N138" i="1" s="1"/>
  <c r="R138" i="1" l="1"/>
  <c r="S138" i="1" s="1"/>
  <c r="M139" i="1"/>
  <c r="O139" i="1" s="1"/>
  <c r="Q139" i="1" s="1"/>
  <c r="N139" i="1" s="1"/>
  <c r="R139" i="1" l="1"/>
  <c r="S139" i="1" s="1"/>
  <c r="M140" i="1"/>
  <c r="O140" i="1" s="1"/>
  <c r="Q140" i="1" s="1"/>
  <c r="N140" i="1" s="1"/>
  <c r="R140" i="1" l="1"/>
  <c r="S140" i="1" s="1"/>
  <c r="M141" i="1"/>
  <c r="O141" i="1" s="1"/>
  <c r="Q141" i="1" s="1"/>
  <c r="N141" i="1" s="1"/>
  <c r="R141" i="1" l="1"/>
  <c r="S141" i="1" s="1"/>
  <c r="M142" i="1"/>
  <c r="O142" i="1" s="1"/>
  <c r="Q142" i="1" s="1"/>
  <c r="N142" i="1" s="1"/>
  <c r="R142" i="1" l="1"/>
  <c r="S142" i="1" s="1"/>
  <c r="M143" i="1"/>
  <c r="O143" i="1" s="1"/>
  <c r="Q143" i="1" s="1"/>
  <c r="N143" i="1" s="1"/>
  <c r="R143" i="1" l="1"/>
  <c r="S143" i="1" s="1"/>
  <c r="M144" i="1"/>
  <c r="O144" i="1" s="1"/>
  <c r="Q144" i="1" s="1"/>
  <c r="N144" i="1" s="1"/>
  <c r="R144" i="1" l="1"/>
  <c r="S144" i="1" s="1"/>
  <c r="M145" i="1"/>
  <c r="O145" i="1" s="1"/>
  <c r="Q145" i="1" s="1"/>
  <c r="N145" i="1" s="1"/>
  <c r="R145" i="1" l="1"/>
  <c r="S145" i="1" s="1"/>
  <c r="M146" i="1"/>
  <c r="O146" i="1" s="1"/>
  <c r="Q146" i="1" s="1"/>
  <c r="N146" i="1" s="1"/>
  <c r="R146" i="1" l="1"/>
  <c r="S146" i="1" s="1"/>
  <c r="M147" i="1"/>
  <c r="O147" i="1" s="1"/>
  <c r="Q147" i="1" s="1"/>
  <c r="N147" i="1" s="1"/>
  <c r="R147" i="1" l="1"/>
  <c r="S147" i="1" s="1"/>
  <c r="M148" i="1"/>
  <c r="O148" i="1" s="1"/>
  <c r="Q148" i="1" s="1"/>
  <c r="N148" i="1" s="1"/>
  <c r="R148" i="1" l="1"/>
  <c r="S148" i="1" s="1"/>
  <c r="M149" i="1"/>
  <c r="O149" i="1" s="1"/>
  <c r="Q149" i="1" s="1"/>
  <c r="N149" i="1" s="1"/>
  <c r="R149" i="1" l="1"/>
  <c r="S149" i="1" s="1"/>
  <c r="M150" i="1"/>
  <c r="O150" i="1" s="1"/>
  <c r="Q150" i="1" s="1"/>
  <c r="N150" i="1" s="1"/>
  <c r="R150" i="1" l="1"/>
  <c r="S150" i="1" s="1"/>
  <c r="M151" i="1"/>
  <c r="O151" i="1" s="1"/>
  <c r="Q151" i="1" s="1"/>
  <c r="N151" i="1" s="1"/>
  <c r="R151" i="1" l="1"/>
  <c r="S151" i="1" s="1"/>
  <c r="M152" i="1"/>
  <c r="O152" i="1" s="1"/>
  <c r="Q152" i="1" s="1"/>
  <c r="N152" i="1" s="1"/>
  <c r="R152" i="1" l="1"/>
  <c r="S152" i="1" s="1"/>
  <c r="M153" i="1"/>
  <c r="O153" i="1" s="1"/>
  <c r="Q153" i="1" s="1"/>
  <c r="N153" i="1" s="1"/>
  <c r="R153" i="1" l="1"/>
  <c r="S153" i="1" s="1"/>
  <c r="M154" i="1"/>
  <c r="O154" i="1" s="1"/>
  <c r="Q154" i="1" s="1"/>
  <c r="N154" i="1" s="1"/>
  <c r="R154" i="1" l="1"/>
  <c r="S154" i="1" s="1"/>
  <c r="M155" i="1"/>
  <c r="O155" i="1" s="1"/>
  <c r="Q155" i="1" s="1"/>
  <c r="N155" i="1" s="1"/>
  <c r="R155" i="1" l="1"/>
  <c r="S155" i="1" s="1"/>
  <c r="M156" i="1"/>
  <c r="O156" i="1" s="1"/>
  <c r="Q156" i="1" s="1"/>
  <c r="N156" i="1" s="1"/>
  <c r="R156" i="1" l="1"/>
  <c r="S156" i="1" s="1"/>
  <c r="M157" i="1"/>
  <c r="O157" i="1" s="1"/>
  <c r="Q157" i="1" s="1"/>
  <c r="N157" i="1" s="1"/>
  <c r="R157" i="1" l="1"/>
  <c r="S157" i="1" s="1"/>
  <c r="M158" i="1"/>
  <c r="O158" i="1" s="1"/>
  <c r="Q158" i="1" s="1"/>
  <c r="N158" i="1" s="1"/>
  <c r="R158" i="1" l="1"/>
  <c r="S158" i="1" s="1"/>
  <c r="M159" i="1"/>
  <c r="O159" i="1" s="1"/>
  <c r="Q159" i="1" s="1"/>
  <c r="N159" i="1" s="1"/>
  <c r="R159" i="1" l="1"/>
  <c r="S159" i="1" s="1"/>
  <c r="M160" i="1"/>
  <c r="O160" i="1" s="1"/>
  <c r="Q160" i="1" s="1"/>
  <c r="N160" i="1" s="1"/>
  <c r="R160" i="1" l="1"/>
  <c r="S160" i="1" s="1"/>
  <c r="M161" i="1"/>
  <c r="O161" i="1" s="1"/>
  <c r="Q161" i="1" s="1"/>
  <c r="N161" i="1" s="1"/>
  <c r="R161" i="1" l="1"/>
  <c r="S161" i="1" s="1"/>
  <c r="M162" i="1"/>
  <c r="O162" i="1" s="1"/>
  <c r="Q162" i="1" s="1"/>
  <c r="N162" i="1" s="1"/>
  <c r="R162" i="1" l="1"/>
  <c r="S162" i="1" s="1"/>
  <c r="M163" i="1"/>
  <c r="O163" i="1" s="1"/>
  <c r="Q163" i="1" s="1"/>
  <c r="N163" i="1" s="1"/>
  <c r="R163" i="1" l="1"/>
  <c r="S163" i="1" s="1"/>
  <c r="M164" i="1"/>
  <c r="O164" i="1" s="1"/>
  <c r="Q164" i="1" s="1"/>
  <c r="N164" i="1" s="1"/>
  <c r="R164" i="1" l="1"/>
  <c r="S164" i="1" s="1"/>
  <c r="M165" i="1"/>
  <c r="O165" i="1" s="1"/>
  <c r="Q165" i="1" s="1"/>
  <c r="N165" i="1" s="1"/>
  <c r="R165" i="1" l="1"/>
  <c r="S165" i="1" s="1"/>
  <c r="M166" i="1"/>
  <c r="O166" i="1" s="1"/>
  <c r="Q166" i="1" s="1"/>
  <c r="N166" i="1" s="1"/>
  <c r="R166" i="1" l="1"/>
  <c r="S166" i="1" s="1"/>
  <c r="M167" i="1"/>
  <c r="O167" i="1" s="1"/>
  <c r="Q167" i="1" s="1"/>
  <c r="N167" i="1" s="1"/>
  <c r="R167" i="1" l="1"/>
  <c r="S167" i="1" s="1"/>
  <c r="M168" i="1"/>
  <c r="O168" i="1" s="1"/>
  <c r="Q168" i="1" s="1"/>
  <c r="N168" i="1" s="1"/>
  <c r="R168" i="1" l="1"/>
  <c r="S168" i="1" s="1"/>
  <c r="M169" i="1"/>
  <c r="O169" i="1" s="1"/>
  <c r="Q169" i="1" s="1"/>
  <c r="N169" i="1" s="1"/>
  <c r="R169" i="1" l="1"/>
  <c r="S169" i="1" s="1"/>
  <c r="M170" i="1"/>
  <c r="O170" i="1" s="1"/>
  <c r="Q170" i="1" s="1"/>
  <c r="N170" i="1" s="1"/>
  <c r="R170" i="1" l="1"/>
  <c r="S170" i="1" s="1"/>
  <c r="M171" i="1"/>
  <c r="O171" i="1" s="1"/>
  <c r="Q171" i="1" s="1"/>
  <c r="N171" i="1" s="1"/>
  <c r="R171" i="1" l="1"/>
  <c r="S171" i="1" s="1"/>
  <c r="M172" i="1"/>
  <c r="O172" i="1" s="1"/>
  <c r="Q172" i="1" s="1"/>
  <c r="N172" i="1" s="1"/>
  <c r="R172" i="1" l="1"/>
  <c r="S172" i="1" s="1"/>
  <c r="M173" i="1"/>
  <c r="O173" i="1" s="1"/>
  <c r="Q173" i="1" s="1"/>
  <c r="N173" i="1" s="1"/>
  <c r="R173" i="1" l="1"/>
  <c r="S173" i="1" s="1"/>
  <c r="M174" i="1"/>
  <c r="O174" i="1" s="1"/>
  <c r="Q174" i="1" s="1"/>
  <c r="N174" i="1" s="1"/>
  <c r="R174" i="1" l="1"/>
  <c r="S174" i="1" s="1"/>
  <c r="M175" i="1"/>
  <c r="O175" i="1" s="1"/>
  <c r="Q175" i="1" s="1"/>
  <c r="N175" i="1" s="1"/>
  <c r="R175" i="1" l="1"/>
  <c r="S175" i="1" s="1"/>
  <c r="M176" i="1"/>
  <c r="O176" i="1" s="1"/>
  <c r="Q176" i="1" s="1"/>
  <c r="N176" i="1" s="1"/>
  <c r="R176" i="1" l="1"/>
  <c r="S176" i="1" s="1"/>
  <c r="M177" i="1"/>
  <c r="O177" i="1" s="1"/>
  <c r="Q177" i="1" s="1"/>
  <c r="N177" i="1" s="1"/>
  <c r="R177" i="1" l="1"/>
  <c r="S177" i="1" s="1"/>
  <c r="M178" i="1"/>
  <c r="O178" i="1" s="1"/>
  <c r="Q178" i="1" s="1"/>
  <c r="N178" i="1" s="1"/>
  <c r="R178" i="1" l="1"/>
  <c r="S178" i="1" s="1"/>
  <c r="M179" i="1"/>
  <c r="O179" i="1" s="1"/>
  <c r="Q179" i="1" s="1"/>
  <c r="N179" i="1" s="1"/>
  <c r="R179" i="1" l="1"/>
  <c r="S179" i="1" s="1"/>
  <c r="M180" i="1"/>
  <c r="O180" i="1" s="1"/>
  <c r="Q180" i="1" s="1"/>
  <c r="N180" i="1" s="1"/>
  <c r="R180" i="1" l="1"/>
  <c r="S180" i="1" s="1"/>
  <c r="M181" i="1"/>
  <c r="O181" i="1" s="1"/>
  <c r="Q181" i="1" s="1"/>
  <c r="N181" i="1" s="1"/>
  <c r="R181" i="1" l="1"/>
  <c r="S181" i="1" s="1"/>
  <c r="M182" i="1"/>
  <c r="O182" i="1" s="1"/>
  <c r="Q182" i="1" s="1"/>
  <c r="N182" i="1" s="1"/>
  <c r="R182" i="1" l="1"/>
  <c r="S182" i="1" s="1"/>
  <c r="M183" i="1"/>
  <c r="O183" i="1" s="1"/>
  <c r="Q183" i="1" s="1"/>
  <c r="N183" i="1" s="1"/>
  <c r="R183" i="1" l="1"/>
  <c r="S183" i="1" s="1"/>
  <c r="M184" i="1"/>
  <c r="O184" i="1" s="1"/>
  <c r="Q184" i="1" s="1"/>
  <c r="N184" i="1" s="1"/>
  <c r="R184" i="1" l="1"/>
  <c r="S184" i="1" l="1"/>
  <c r="X1" i="1" s="1"/>
</calcChain>
</file>

<file path=xl/connections.xml><?xml version="1.0" encoding="utf-8"?>
<connections xmlns="http://schemas.openxmlformats.org/spreadsheetml/2006/main">
  <connection id="1" name="pogoda" type="6" refreshedVersion="6" background="1" saveData="1">
    <textPr codePage="852" sourceFile="C:\Users\48664\Desktop\infa\2019 czerwiec\MIN-R2A1P-193_dane\pogoda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<sst xmlns="http://schemas.openxmlformats.org/spreadsheetml/2006/main" count="27" uniqueCount="27">
  <si>
    <t>temperatura_srednia</t>
  </si>
  <si>
    <t>opady</t>
  </si>
  <si>
    <t>ilosc dodatkowej wody</t>
  </si>
  <si>
    <t>wyparowane</t>
  </si>
  <si>
    <t>czy podlewamy</t>
  </si>
  <si>
    <t>ile porcji</t>
  </si>
  <si>
    <t>data</t>
  </si>
  <si>
    <t>stan po wyparowaniu</t>
  </si>
  <si>
    <t>stan po dolewce</t>
  </si>
  <si>
    <t>ile wody do podlania</t>
  </si>
  <si>
    <t>stan po podlewaniu</t>
  </si>
  <si>
    <t xml:space="preserve">czy trza z wodociagow </t>
  </si>
  <si>
    <t>ile dolano</t>
  </si>
  <si>
    <t>czy dzien bez deszczny</t>
  </si>
  <si>
    <t>miesiacee</t>
  </si>
  <si>
    <t>Etykiety wierszy</t>
  </si>
  <si>
    <t>kwiecień</t>
  </si>
  <si>
    <t>maj</t>
  </si>
  <si>
    <t>czerwiec</t>
  </si>
  <si>
    <t>lipiec</t>
  </si>
  <si>
    <t>sierpień</t>
  </si>
  <si>
    <t>wrzesień</t>
  </si>
  <si>
    <t>Suma końcowa</t>
  </si>
  <si>
    <t>Suma z ile dolano</t>
  </si>
  <si>
    <t>nie przekracza 15stopni temp</t>
  </si>
  <si>
    <t>przekracza 15C nie przekracza 0,6l</t>
  </si>
  <si>
    <t xml:space="preserve">przekracza 15C i przekracza 0,6l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</si>
</sst>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wody</a:t>
            </a:r>
            <a:r>
              <a:rPr lang="pl-PL" baseline="0"/>
              <a:t> w zbiorniku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Arkusz1!$N$2:$N$184</c:f>
              <c:numCache>
                <c:formatCode>General</c:formatCode>
                <c:ptCount val="183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24961</c:v>
                </c:pt>
                <c:pt idx="5">
                  <c:v>24901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24889</c:v>
                </c:pt>
                <c:pt idx="14">
                  <c:v>24497</c:v>
                </c:pt>
                <c:pt idx="15">
                  <c:v>24264</c:v>
                </c:pt>
                <c:pt idx="16">
                  <c:v>24157</c:v>
                </c:pt>
                <c:pt idx="17">
                  <c:v>24099</c:v>
                </c:pt>
                <c:pt idx="18">
                  <c:v>23965</c:v>
                </c:pt>
                <c:pt idx="19">
                  <c:v>24665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12520</c:v>
                </c:pt>
                <c:pt idx="26">
                  <c:v>13220</c:v>
                </c:pt>
                <c:pt idx="27">
                  <c:v>14620</c:v>
                </c:pt>
                <c:pt idx="28">
                  <c:v>14538</c:v>
                </c:pt>
                <c:pt idx="29">
                  <c:v>14400</c:v>
                </c:pt>
                <c:pt idx="30">
                  <c:v>17200</c:v>
                </c:pt>
                <c:pt idx="31">
                  <c:v>20700</c:v>
                </c:pt>
                <c:pt idx="32">
                  <c:v>23500</c:v>
                </c:pt>
                <c:pt idx="33">
                  <c:v>23780</c:v>
                </c:pt>
                <c:pt idx="34">
                  <c:v>12060</c:v>
                </c:pt>
                <c:pt idx="35">
                  <c:v>13000</c:v>
                </c:pt>
                <c:pt idx="36">
                  <c:v>12795</c:v>
                </c:pt>
                <c:pt idx="37">
                  <c:v>12673</c:v>
                </c:pt>
                <c:pt idx="38">
                  <c:v>12883</c:v>
                </c:pt>
                <c:pt idx="39">
                  <c:v>12953</c:v>
                </c:pt>
                <c:pt idx="40">
                  <c:v>12811</c:v>
                </c:pt>
                <c:pt idx="41">
                  <c:v>14911</c:v>
                </c:pt>
                <c:pt idx="42">
                  <c:v>14725</c:v>
                </c:pt>
                <c:pt idx="43">
                  <c:v>14585</c:v>
                </c:pt>
                <c:pt idx="44">
                  <c:v>14403</c:v>
                </c:pt>
                <c:pt idx="45">
                  <c:v>15663</c:v>
                </c:pt>
                <c:pt idx="46">
                  <c:v>17623</c:v>
                </c:pt>
                <c:pt idx="47">
                  <c:v>18953</c:v>
                </c:pt>
                <c:pt idx="48">
                  <c:v>20493</c:v>
                </c:pt>
                <c:pt idx="49">
                  <c:v>22103</c:v>
                </c:pt>
                <c:pt idx="50">
                  <c:v>25000</c:v>
                </c:pt>
                <c:pt idx="51">
                  <c:v>25000</c:v>
                </c:pt>
                <c:pt idx="52">
                  <c:v>25000</c:v>
                </c:pt>
                <c:pt idx="53">
                  <c:v>25000</c:v>
                </c:pt>
                <c:pt idx="54">
                  <c:v>24564</c:v>
                </c:pt>
                <c:pt idx="55">
                  <c:v>24177</c:v>
                </c:pt>
                <c:pt idx="56">
                  <c:v>23947</c:v>
                </c:pt>
                <c:pt idx="57">
                  <c:v>24017</c:v>
                </c:pt>
                <c:pt idx="58">
                  <c:v>23639</c:v>
                </c:pt>
                <c:pt idx="59">
                  <c:v>23306</c:v>
                </c:pt>
                <c:pt idx="60">
                  <c:v>23015</c:v>
                </c:pt>
                <c:pt idx="61">
                  <c:v>25000</c:v>
                </c:pt>
                <c:pt idx="62">
                  <c:v>25000</c:v>
                </c:pt>
                <c:pt idx="63">
                  <c:v>12226</c:v>
                </c:pt>
                <c:pt idx="64">
                  <c:v>12012</c:v>
                </c:pt>
                <c:pt idx="65">
                  <c:v>13000</c:v>
                </c:pt>
                <c:pt idx="66">
                  <c:v>597</c:v>
                </c:pt>
                <c:pt idx="67">
                  <c:v>6197</c:v>
                </c:pt>
                <c:pt idx="68">
                  <c:v>10327</c:v>
                </c:pt>
                <c:pt idx="69">
                  <c:v>13827</c:v>
                </c:pt>
                <c:pt idx="70">
                  <c:v>1561</c:v>
                </c:pt>
                <c:pt idx="71">
                  <c:v>13000</c:v>
                </c:pt>
                <c:pt idx="72">
                  <c:v>16500</c:v>
                </c:pt>
                <c:pt idx="73">
                  <c:v>17200</c:v>
                </c:pt>
                <c:pt idx="74">
                  <c:v>4667</c:v>
                </c:pt>
                <c:pt idx="75">
                  <c:v>13000</c:v>
                </c:pt>
                <c:pt idx="76">
                  <c:v>12837</c:v>
                </c:pt>
                <c:pt idx="77">
                  <c:v>12635</c:v>
                </c:pt>
                <c:pt idx="78">
                  <c:v>845</c:v>
                </c:pt>
                <c:pt idx="79">
                  <c:v>2945</c:v>
                </c:pt>
                <c:pt idx="80">
                  <c:v>4345</c:v>
                </c:pt>
                <c:pt idx="81">
                  <c:v>4290</c:v>
                </c:pt>
                <c:pt idx="82">
                  <c:v>6390</c:v>
                </c:pt>
                <c:pt idx="83">
                  <c:v>8490</c:v>
                </c:pt>
                <c:pt idx="84">
                  <c:v>8384</c:v>
                </c:pt>
                <c:pt idx="85">
                  <c:v>13000</c:v>
                </c:pt>
                <c:pt idx="86">
                  <c:v>17900</c:v>
                </c:pt>
                <c:pt idx="87">
                  <c:v>22100</c:v>
                </c:pt>
                <c:pt idx="88">
                  <c:v>9675</c:v>
                </c:pt>
                <c:pt idx="89">
                  <c:v>13000</c:v>
                </c:pt>
                <c:pt idx="90">
                  <c:v>677</c:v>
                </c:pt>
                <c:pt idx="91">
                  <c:v>13000</c:v>
                </c:pt>
                <c:pt idx="92">
                  <c:v>651</c:v>
                </c:pt>
                <c:pt idx="93">
                  <c:v>13000</c:v>
                </c:pt>
                <c:pt idx="94">
                  <c:v>512</c:v>
                </c:pt>
                <c:pt idx="95">
                  <c:v>13000</c:v>
                </c:pt>
                <c:pt idx="96">
                  <c:v>597</c:v>
                </c:pt>
                <c:pt idx="97">
                  <c:v>13197</c:v>
                </c:pt>
                <c:pt idx="98">
                  <c:v>15297</c:v>
                </c:pt>
                <c:pt idx="99">
                  <c:v>3437</c:v>
                </c:pt>
                <c:pt idx="100">
                  <c:v>11977</c:v>
                </c:pt>
                <c:pt idx="101">
                  <c:v>13000</c:v>
                </c:pt>
                <c:pt idx="102">
                  <c:v>14400</c:v>
                </c:pt>
                <c:pt idx="103">
                  <c:v>22800</c:v>
                </c:pt>
                <c:pt idx="104">
                  <c:v>10277</c:v>
                </c:pt>
                <c:pt idx="105">
                  <c:v>13000</c:v>
                </c:pt>
                <c:pt idx="106">
                  <c:v>750</c:v>
                </c:pt>
                <c:pt idx="107">
                  <c:v>13000</c:v>
                </c:pt>
                <c:pt idx="108">
                  <c:v>482</c:v>
                </c:pt>
                <c:pt idx="109">
                  <c:v>13082</c:v>
                </c:pt>
                <c:pt idx="110">
                  <c:v>756</c:v>
                </c:pt>
                <c:pt idx="111">
                  <c:v>4956</c:v>
                </c:pt>
                <c:pt idx="112">
                  <c:v>13000</c:v>
                </c:pt>
                <c:pt idx="113">
                  <c:v>651</c:v>
                </c:pt>
                <c:pt idx="114">
                  <c:v>13000</c:v>
                </c:pt>
                <c:pt idx="115">
                  <c:v>1070</c:v>
                </c:pt>
                <c:pt idx="116">
                  <c:v>13000</c:v>
                </c:pt>
                <c:pt idx="117">
                  <c:v>1070</c:v>
                </c:pt>
                <c:pt idx="118">
                  <c:v>13000</c:v>
                </c:pt>
                <c:pt idx="119">
                  <c:v>702</c:v>
                </c:pt>
                <c:pt idx="120">
                  <c:v>690</c:v>
                </c:pt>
                <c:pt idx="121">
                  <c:v>679</c:v>
                </c:pt>
                <c:pt idx="122">
                  <c:v>13000</c:v>
                </c:pt>
                <c:pt idx="123">
                  <c:v>597</c:v>
                </c:pt>
                <c:pt idx="124">
                  <c:v>13000</c:v>
                </c:pt>
                <c:pt idx="125">
                  <c:v>512</c:v>
                </c:pt>
                <c:pt idx="126">
                  <c:v>13000</c:v>
                </c:pt>
                <c:pt idx="127">
                  <c:v>541</c:v>
                </c:pt>
                <c:pt idx="128">
                  <c:v>13000</c:v>
                </c:pt>
                <c:pt idx="129">
                  <c:v>422</c:v>
                </c:pt>
                <c:pt idx="130">
                  <c:v>13000</c:v>
                </c:pt>
                <c:pt idx="131">
                  <c:v>541</c:v>
                </c:pt>
                <c:pt idx="132">
                  <c:v>13000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9400</c:v>
                </c:pt>
                <c:pt idx="137">
                  <c:v>13000</c:v>
                </c:pt>
                <c:pt idx="138">
                  <c:v>1140</c:v>
                </c:pt>
                <c:pt idx="139">
                  <c:v>13000</c:v>
                </c:pt>
                <c:pt idx="140">
                  <c:v>677</c:v>
                </c:pt>
                <c:pt idx="141">
                  <c:v>13000</c:v>
                </c:pt>
                <c:pt idx="142">
                  <c:v>702</c:v>
                </c:pt>
                <c:pt idx="143">
                  <c:v>13000</c:v>
                </c:pt>
                <c:pt idx="144">
                  <c:v>677</c:v>
                </c:pt>
                <c:pt idx="145">
                  <c:v>4527</c:v>
                </c:pt>
                <c:pt idx="146">
                  <c:v>17127</c:v>
                </c:pt>
                <c:pt idx="147">
                  <c:v>25000</c:v>
                </c:pt>
                <c:pt idx="148">
                  <c:v>12172</c:v>
                </c:pt>
                <c:pt idx="149">
                  <c:v>242</c:v>
                </c:pt>
                <c:pt idx="150">
                  <c:v>10042</c:v>
                </c:pt>
                <c:pt idx="151">
                  <c:v>13000</c:v>
                </c:pt>
                <c:pt idx="152">
                  <c:v>482</c:v>
                </c:pt>
                <c:pt idx="153">
                  <c:v>1882</c:v>
                </c:pt>
                <c:pt idx="154">
                  <c:v>13000</c:v>
                </c:pt>
                <c:pt idx="155">
                  <c:v>726</c:v>
                </c:pt>
                <c:pt idx="156">
                  <c:v>13000</c:v>
                </c:pt>
                <c:pt idx="157">
                  <c:v>12773</c:v>
                </c:pt>
                <c:pt idx="158">
                  <c:v>15573</c:v>
                </c:pt>
                <c:pt idx="159">
                  <c:v>15354</c:v>
                </c:pt>
                <c:pt idx="160">
                  <c:v>18154</c:v>
                </c:pt>
                <c:pt idx="161">
                  <c:v>17955</c:v>
                </c:pt>
                <c:pt idx="162">
                  <c:v>17731</c:v>
                </c:pt>
                <c:pt idx="163">
                  <c:v>5801</c:v>
                </c:pt>
                <c:pt idx="164">
                  <c:v>13000</c:v>
                </c:pt>
                <c:pt idx="165">
                  <c:v>702</c:v>
                </c:pt>
                <c:pt idx="166">
                  <c:v>2802</c:v>
                </c:pt>
                <c:pt idx="167">
                  <c:v>13000</c:v>
                </c:pt>
                <c:pt idx="168">
                  <c:v>702</c:v>
                </c:pt>
                <c:pt idx="169">
                  <c:v>13000</c:v>
                </c:pt>
                <c:pt idx="170">
                  <c:v>750</c:v>
                </c:pt>
                <c:pt idx="171">
                  <c:v>736</c:v>
                </c:pt>
                <c:pt idx="172">
                  <c:v>2136</c:v>
                </c:pt>
                <c:pt idx="173">
                  <c:v>2109</c:v>
                </c:pt>
                <c:pt idx="174">
                  <c:v>2079</c:v>
                </c:pt>
                <c:pt idx="175">
                  <c:v>2042</c:v>
                </c:pt>
                <c:pt idx="176">
                  <c:v>2006</c:v>
                </c:pt>
                <c:pt idx="177">
                  <c:v>1974</c:v>
                </c:pt>
                <c:pt idx="178">
                  <c:v>1949</c:v>
                </c:pt>
                <c:pt idx="179">
                  <c:v>1927</c:v>
                </c:pt>
                <c:pt idx="180">
                  <c:v>1908</c:v>
                </c:pt>
                <c:pt idx="181">
                  <c:v>1889</c:v>
                </c:pt>
                <c:pt idx="182">
                  <c:v>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0-43EC-9689-D49DFF06D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33279"/>
        <c:axId val="172939471"/>
      </c:lineChart>
      <c:catAx>
        <c:axId val="101033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kolejne dni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939471"/>
        <c:crosses val="autoZero"/>
        <c:auto val="1"/>
        <c:lblAlgn val="ctr"/>
        <c:lblOffset val="100"/>
        <c:noMultiLvlLbl val="0"/>
      </c:catAx>
      <c:valAx>
        <c:axId val="17293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ilosc wody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03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313764</xdr:colOff>
      <xdr:row>185</xdr:row>
      <xdr:rowOff>29134</xdr:rowOff>
    </xdr:from>
    <xdr:to>
      <xdr:col>14</xdr:col>
      <xdr:colOff>1882588</xdr:colOff>
      <xdr:row>200</xdr:row>
      <xdr:rowOff>168087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iotr Matuszyk" refreshedDate="45360.487390625" createdVersion="6" refreshedVersion="6" minRefreshableVersion="3" recordCount="184">
  <cacheSource type="worksheet">
    <worksheetSource ref="A1:T1048576" sheet="Arkusz1"/>
  </cacheSource>
  <cacheFields count="16">
    <cacheField name="data" numFmtId="0">
      <sharedItems containsNonDate="0" containsDate="1" containsString="0" containsBlank="1" minDate="2015-04-01T00:00:00" maxDate="2015-10-01T00:00:00"/>
    </cacheField>
    <cacheField name="temperatura_srednia" numFmtId="0">
      <sharedItems containsString="0" containsBlank="1" containsNumber="1" containsInteger="1" minValue="2" maxValue="33"/>
    </cacheField>
    <cacheField name="opady" numFmtId="0">
      <sharedItems containsString="0" containsBlank="1" containsNumber="1" minValue="0" maxValue="18"/>
    </cacheField>
    <cacheField name="ilosc dodatkowej wody" numFmtId="0">
      <sharedItems containsString="0" containsBlank="1" containsNumber="1" minValue="0" maxValue="12600"/>
    </cacheField>
    <cacheField name="czy dzien bez deszczny" numFmtId="0">
      <sharedItems containsString="0" containsBlank="1" containsNumber="1" containsInteger="1" minValue="0" maxValue="1"/>
    </cacheField>
    <cacheField name="wyparowane" numFmtId="0">
      <sharedItems containsString="0" containsBlank="1" containsNumber="1" minValue="0" maxValue="5.687117020072649E-2"/>
    </cacheField>
    <cacheField name="czy podlewamy" numFmtId="0">
      <sharedItems containsString="0" containsBlank="1" containsNumber="1" containsInteger="1" minValue="0" maxValue="1"/>
    </cacheField>
    <cacheField name="ile porcji" numFmtId="0">
      <sharedItems containsString="0" containsBlank="1" containsNumber="1" containsInteger="1" minValue="0" maxValue="2"/>
    </cacheField>
    <cacheField name="stan po wyparowaniu" numFmtId="0">
      <sharedItems containsString="0" containsBlank="1" containsNumber="1" containsInteger="1" minValue="242" maxValue="25000"/>
    </cacheField>
    <cacheField name="25000" numFmtId="0">
      <sharedItems containsString="0" containsBlank="1" containsNumber="1" containsInteger="1" minValue="242" maxValue="25000"/>
    </cacheField>
    <cacheField name="stan po dolewce" numFmtId="0">
      <sharedItems containsString="0" containsBlank="1" containsNumber="1" containsInteger="1" minValue="407" maxValue="25000"/>
    </cacheField>
    <cacheField name="ile wody do podlania" numFmtId="0">
      <sharedItems containsString="0" containsBlank="1" containsNumber="1" containsInteger="1" minValue="0" maxValue="24000"/>
    </cacheField>
    <cacheField name="stan po podlewaniu" numFmtId="0">
      <sharedItems containsString="0" containsBlank="1" containsNumber="1" containsInteger="1" minValue="242" maxValue="25000"/>
    </cacheField>
    <cacheField name="czy trza z wodociagow " numFmtId="0">
      <sharedItems containsString="0" containsBlank="1" containsNumber="1" containsInteger="1" minValue="0" maxValue="1"/>
    </cacheField>
    <cacheField name="ile dolano" numFmtId="0">
      <sharedItems containsString="0" containsBlank="1" containsNumber="1" containsInteger="1" minValue="0" maxValue="24593"/>
    </cacheField>
    <cacheField name="miesiacee" numFmtId="0">
      <sharedItems containsBlank="1" count="7">
        <s v="kwiecień"/>
        <s v="maj"/>
        <s v="czerwiec"/>
        <s v="lipiec"/>
        <s v="sierpień"/>
        <s v="wrzesień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">
  <r>
    <d v="2015-04-01T00:00:00"/>
    <n v="4"/>
    <n v="2"/>
    <n v="1400"/>
    <n v="0"/>
    <n v="0"/>
    <n v="0"/>
    <n v="0"/>
    <n v="25000"/>
    <n v="25000"/>
    <n v="25000"/>
    <n v="0"/>
    <n v="25000"/>
    <n v="0"/>
    <n v="0"/>
    <x v="0"/>
  </r>
  <r>
    <d v="2015-04-02T00:00:00"/>
    <n v="2"/>
    <n v="6"/>
    <n v="4200"/>
    <n v="0"/>
    <n v="0"/>
    <n v="0"/>
    <n v="0"/>
    <n v="25000"/>
    <n v="25000"/>
    <n v="25000"/>
    <n v="0"/>
    <n v="25000"/>
    <n v="0"/>
    <n v="0"/>
    <x v="0"/>
  </r>
  <r>
    <d v="2015-04-03T00:00:00"/>
    <n v="4"/>
    <n v="1"/>
    <n v="700"/>
    <n v="0"/>
    <n v="0"/>
    <n v="0"/>
    <n v="0"/>
    <n v="25000"/>
    <n v="25000"/>
    <n v="25000"/>
    <n v="0"/>
    <n v="25000"/>
    <n v="0"/>
    <n v="0"/>
    <x v="0"/>
  </r>
  <r>
    <d v="2015-04-04T00:00:00"/>
    <n v="4"/>
    <n v="0.8"/>
    <n v="560"/>
    <n v="0"/>
    <n v="0"/>
    <n v="0"/>
    <n v="0"/>
    <n v="25000"/>
    <n v="25000"/>
    <n v="25000"/>
    <n v="0"/>
    <n v="25000"/>
    <n v="0"/>
    <n v="0"/>
    <x v="0"/>
  </r>
  <r>
    <d v="2015-04-05T00:00:00"/>
    <n v="3"/>
    <n v="0"/>
    <n v="0"/>
    <n v="1"/>
    <n v="1.5588457268119894E-3"/>
    <n v="0"/>
    <n v="0"/>
    <n v="24961"/>
    <n v="24961"/>
    <n v="24961"/>
    <n v="0"/>
    <n v="24961"/>
    <n v="0"/>
    <n v="0"/>
    <x v="0"/>
  </r>
  <r>
    <d v="2015-04-06T00:00:00"/>
    <n v="4"/>
    <n v="0"/>
    <n v="0"/>
    <n v="1"/>
    <n v="2.3999999999999994E-3"/>
    <n v="0"/>
    <n v="0"/>
    <n v="24901"/>
    <n v="24901"/>
    <n v="24901"/>
    <n v="0"/>
    <n v="24901"/>
    <n v="0"/>
    <n v="0"/>
    <x v="0"/>
  </r>
  <r>
    <d v="2015-04-07T00:00:00"/>
    <n v="4"/>
    <n v="1"/>
    <n v="700"/>
    <n v="0"/>
    <n v="0"/>
    <n v="0"/>
    <n v="0"/>
    <n v="24901"/>
    <n v="25000"/>
    <n v="25000"/>
    <n v="0"/>
    <n v="25000"/>
    <n v="0"/>
    <n v="0"/>
    <x v="0"/>
  </r>
  <r>
    <d v="2015-04-08T00:00:00"/>
    <n v="8"/>
    <n v="1"/>
    <n v="700"/>
    <n v="0"/>
    <n v="0"/>
    <n v="0"/>
    <n v="0"/>
    <n v="25000"/>
    <n v="25000"/>
    <n v="25000"/>
    <n v="0"/>
    <n v="25000"/>
    <n v="0"/>
    <n v="0"/>
    <x v="0"/>
  </r>
  <r>
    <d v="2015-04-09T00:00:00"/>
    <n v="6"/>
    <n v="2"/>
    <n v="1400"/>
    <n v="0"/>
    <n v="0"/>
    <n v="0"/>
    <n v="0"/>
    <n v="25000"/>
    <n v="25000"/>
    <n v="25000"/>
    <n v="0"/>
    <n v="25000"/>
    <n v="0"/>
    <n v="0"/>
    <x v="0"/>
  </r>
  <r>
    <d v="2015-04-10T00:00:00"/>
    <n v="9"/>
    <n v="2"/>
    <n v="1400"/>
    <n v="0"/>
    <n v="0"/>
    <n v="0"/>
    <n v="0"/>
    <n v="25000"/>
    <n v="25000"/>
    <n v="25000"/>
    <n v="0"/>
    <n v="25000"/>
    <n v="0"/>
    <n v="0"/>
    <x v="0"/>
  </r>
  <r>
    <d v="2015-04-11T00:00:00"/>
    <n v="12"/>
    <n v="3"/>
    <n v="2100"/>
    <n v="0"/>
    <n v="0"/>
    <n v="0"/>
    <n v="0"/>
    <n v="25000"/>
    <n v="25000"/>
    <n v="25000"/>
    <n v="0"/>
    <n v="25000"/>
    <n v="0"/>
    <n v="0"/>
    <x v="0"/>
  </r>
  <r>
    <d v="2015-04-12T00:00:00"/>
    <n v="10"/>
    <n v="2"/>
    <n v="1400"/>
    <n v="0"/>
    <n v="0"/>
    <n v="0"/>
    <n v="0"/>
    <n v="25000"/>
    <n v="25000"/>
    <n v="25000"/>
    <n v="0"/>
    <n v="25000"/>
    <n v="0"/>
    <n v="0"/>
    <x v="0"/>
  </r>
  <r>
    <d v="2015-04-13T00:00:00"/>
    <n v="8"/>
    <n v="1"/>
    <n v="700"/>
    <n v="0"/>
    <n v="0"/>
    <n v="0"/>
    <n v="0"/>
    <n v="25000"/>
    <n v="25000"/>
    <n v="25000"/>
    <n v="0"/>
    <n v="25000"/>
    <n v="0"/>
    <n v="0"/>
    <x v="0"/>
  </r>
  <r>
    <d v="2015-04-14T00:00:00"/>
    <n v="6"/>
    <n v="0"/>
    <n v="0"/>
    <n v="1"/>
    <n v="4.409081537009721E-3"/>
    <n v="0"/>
    <n v="0"/>
    <n v="24889"/>
    <n v="24889"/>
    <n v="24889"/>
    <n v="0"/>
    <n v="24889"/>
    <n v="0"/>
    <n v="0"/>
    <x v="0"/>
  </r>
  <r>
    <d v="2015-04-15T00:00:00"/>
    <n v="14"/>
    <n v="0"/>
    <n v="0"/>
    <n v="1"/>
    <n v="1.5714961024450545E-2"/>
    <n v="0"/>
    <n v="0"/>
    <n v="24497"/>
    <n v="24497"/>
    <n v="24497"/>
    <n v="0"/>
    <n v="24497"/>
    <n v="0"/>
    <n v="0"/>
    <x v="0"/>
  </r>
  <r>
    <d v="2015-04-16T00:00:00"/>
    <n v="10"/>
    <n v="0"/>
    <n v="0"/>
    <n v="1"/>
    <n v="9.4868329805051395E-3"/>
    <n v="0"/>
    <n v="0"/>
    <n v="24264"/>
    <n v="24264"/>
    <n v="24264"/>
    <n v="0"/>
    <n v="24264"/>
    <n v="0"/>
    <n v="0"/>
    <x v="0"/>
  </r>
  <r>
    <d v="2015-04-17T00:00:00"/>
    <n v="6"/>
    <n v="0"/>
    <n v="0"/>
    <n v="1"/>
    <n v="4.409081537009721E-3"/>
    <n v="0"/>
    <n v="0"/>
    <n v="24157"/>
    <n v="24157"/>
    <n v="24157"/>
    <n v="0"/>
    <n v="24157"/>
    <n v="0"/>
    <n v="0"/>
    <x v="0"/>
  </r>
  <r>
    <d v="2015-04-18T00:00:00"/>
    <n v="4"/>
    <n v="0"/>
    <n v="0"/>
    <n v="1"/>
    <n v="2.3999999999999994E-3"/>
    <n v="0"/>
    <n v="0"/>
    <n v="24099"/>
    <n v="24099"/>
    <n v="24099"/>
    <n v="0"/>
    <n v="24099"/>
    <n v="0"/>
    <n v="0"/>
    <x v="0"/>
  </r>
  <r>
    <d v="2015-04-19T00:00:00"/>
    <n v="7"/>
    <n v="0"/>
    <n v="0"/>
    <n v="1"/>
    <n v="5.5560777532356383E-3"/>
    <n v="0"/>
    <n v="0"/>
    <n v="23965"/>
    <n v="23965"/>
    <n v="23965"/>
    <n v="0"/>
    <n v="23965"/>
    <n v="0"/>
    <n v="0"/>
    <x v="0"/>
  </r>
  <r>
    <d v="2015-04-20T00:00:00"/>
    <n v="10"/>
    <n v="1"/>
    <n v="700"/>
    <n v="0"/>
    <n v="0"/>
    <n v="0"/>
    <n v="0"/>
    <n v="23965"/>
    <n v="24665"/>
    <n v="24665"/>
    <n v="0"/>
    <n v="24665"/>
    <n v="0"/>
    <n v="0"/>
    <x v="0"/>
  </r>
  <r>
    <d v="2015-04-21T00:00:00"/>
    <n v="11"/>
    <n v="3.2"/>
    <n v="2240"/>
    <n v="0"/>
    <n v="0"/>
    <n v="0"/>
    <n v="0"/>
    <n v="24665"/>
    <n v="25000"/>
    <n v="25000"/>
    <n v="0"/>
    <n v="25000"/>
    <n v="0"/>
    <n v="0"/>
    <x v="0"/>
  </r>
  <r>
    <d v="2015-04-22T00:00:00"/>
    <n v="8"/>
    <n v="2.2000000000000002"/>
    <n v="1540.0000000000002"/>
    <n v="0"/>
    <n v="0"/>
    <n v="0"/>
    <n v="0"/>
    <n v="25000"/>
    <n v="25000"/>
    <n v="25000"/>
    <n v="0"/>
    <n v="25000"/>
    <n v="0"/>
    <n v="0"/>
    <x v="0"/>
  </r>
  <r>
    <d v="2015-04-23T00:00:00"/>
    <n v="11"/>
    <n v="1"/>
    <n v="700"/>
    <n v="0"/>
    <n v="0"/>
    <n v="0"/>
    <n v="0"/>
    <n v="25000"/>
    <n v="25000"/>
    <n v="25000"/>
    <n v="0"/>
    <n v="25000"/>
    <n v="0"/>
    <n v="0"/>
    <x v="0"/>
  </r>
  <r>
    <d v="2015-04-24T00:00:00"/>
    <n v="12"/>
    <n v="1"/>
    <n v="700"/>
    <n v="0"/>
    <n v="0"/>
    <n v="0"/>
    <n v="0"/>
    <n v="25000"/>
    <n v="25000"/>
    <n v="25000"/>
    <n v="0"/>
    <n v="25000"/>
    <n v="0"/>
    <n v="0"/>
    <x v="0"/>
  </r>
  <r>
    <d v="2015-04-25T00:00:00"/>
    <n v="14"/>
    <n v="1"/>
    <n v="700"/>
    <n v="0"/>
    <n v="0"/>
    <n v="0"/>
    <n v="0"/>
    <n v="25000"/>
    <n v="25000"/>
    <n v="25000"/>
    <n v="0"/>
    <n v="25000"/>
    <n v="0"/>
    <n v="0"/>
    <x v="0"/>
  </r>
  <r>
    <d v="2015-04-26T00:00:00"/>
    <n v="16"/>
    <n v="0"/>
    <n v="0"/>
    <n v="1"/>
    <n v="1.9199999999999991E-2"/>
    <n v="1"/>
    <n v="1"/>
    <n v="24520"/>
    <n v="12520"/>
    <n v="24520"/>
    <n v="12000"/>
    <n v="12520"/>
    <n v="0"/>
    <n v="0"/>
    <x v="0"/>
  </r>
  <r>
    <d v="2015-04-27T00:00:00"/>
    <n v="16"/>
    <n v="1"/>
    <n v="700"/>
    <n v="0"/>
    <n v="0"/>
    <n v="0"/>
    <n v="0"/>
    <n v="12520"/>
    <n v="13220"/>
    <n v="13220"/>
    <n v="0"/>
    <n v="13220"/>
    <n v="0"/>
    <n v="0"/>
    <x v="0"/>
  </r>
  <r>
    <d v="2015-04-28T00:00:00"/>
    <n v="6"/>
    <n v="2"/>
    <n v="1400"/>
    <n v="0"/>
    <n v="0"/>
    <n v="0"/>
    <n v="0"/>
    <n v="13220"/>
    <n v="14620"/>
    <n v="14620"/>
    <n v="0"/>
    <n v="14620"/>
    <n v="0"/>
    <n v="0"/>
    <x v="0"/>
  </r>
  <r>
    <d v="2015-04-29T00:00:00"/>
    <n v="7"/>
    <n v="0"/>
    <n v="0"/>
    <n v="1"/>
    <n v="5.5560777532356383E-3"/>
    <n v="0"/>
    <n v="0"/>
    <n v="14538"/>
    <n v="14538"/>
    <n v="14538"/>
    <n v="0"/>
    <n v="14538"/>
    <n v="0"/>
    <n v="0"/>
    <x v="0"/>
  </r>
  <r>
    <d v="2015-04-30T00:00:00"/>
    <n v="10"/>
    <n v="0"/>
    <n v="0"/>
    <n v="1"/>
    <n v="9.4868329805051395E-3"/>
    <n v="0"/>
    <n v="0"/>
    <n v="14400"/>
    <n v="14400"/>
    <n v="14400"/>
    <n v="0"/>
    <n v="14400"/>
    <n v="0"/>
    <n v="0"/>
    <x v="0"/>
  </r>
  <r>
    <d v="2015-05-01T00:00:00"/>
    <n v="10"/>
    <n v="4"/>
    <n v="2800"/>
    <n v="0"/>
    <n v="0"/>
    <n v="0"/>
    <n v="0"/>
    <n v="14400"/>
    <n v="17200"/>
    <n v="17200"/>
    <n v="0"/>
    <n v="17200"/>
    <n v="0"/>
    <n v="0"/>
    <x v="1"/>
  </r>
  <r>
    <d v="2015-05-02T00:00:00"/>
    <n v="7"/>
    <n v="5"/>
    <n v="3500"/>
    <n v="0"/>
    <n v="0"/>
    <n v="0"/>
    <n v="0"/>
    <n v="17200"/>
    <n v="20700"/>
    <n v="20700"/>
    <n v="0"/>
    <n v="20700"/>
    <n v="0"/>
    <n v="0"/>
    <x v="1"/>
  </r>
  <r>
    <d v="2015-05-03T00:00:00"/>
    <n v="9"/>
    <n v="4"/>
    <n v="2800"/>
    <n v="0"/>
    <n v="0"/>
    <n v="0"/>
    <n v="0"/>
    <n v="20700"/>
    <n v="23500"/>
    <n v="23500"/>
    <n v="0"/>
    <n v="23500"/>
    <n v="0"/>
    <n v="0"/>
    <x v="1"/>
  </r>
  <r>
    <d v="2015-05-04T00:00:00"/>
    <n v="15"/>
    <n v="0.4"/>
    <n v="280"/>
    <n v="0"/>
    <n v="0"/>
    <n v="0"/>
    <n v="0"/>
    <n v="23500"/>
    <n v="23780"/>
    <n v="23780"/>
    <n v="0"/>
    <n v="23780"/>
    <n v="0"/>
    <n v="0"/>
    <x v="1"/>
  </r>
  <r>
    <d v="2015-05-05T00:00:00"/>
    <n v="18"/>
    <n v="0.4"/>
    <n v="280"/>
    <n v="0"/>
    <n v="0"/>
    <n v="1"/>
    <n v="1"/>
    <n v="23780"/>
    <n v="12060"/>
    <n v="24060"/>
    <n v="12000"/>
    <n v="12060"/>
    <n v="0"/>
    <n v="0"/>
    <x v="1"/>
  </r>
  <r>
    <d v="2015-05-06T00:00:00"/>
    <n v="16"/>
    <n v="0"/>
    <n v="0"/>
    <n v="1"/>
    <n v="1.9199999999999991E-2"/>
    <n v="1"/>
    <n v="1"/>
    <n v="11828"/>
    <n v="13000"/>
    <n v="11828"/>
    <n v="12000"/>
    <n v="13000"/>
    <n v="1"/>
    <n v="13172"/>
    <x v="1"/>
  </r>
  <r>
    <d v="2015-05-07T00:00:00"/>
    <n v="14"/>
    <n v="0"/>
    <n v="0"/>
    <n v="1"/>
    <n v="1.5714961024450545E-2"/>
    <n v="0"/>
    <n v="0"/>
    <n v="12795"/>
    <n v="12795"/>
    <n v="12795"/>
    <n v="0"/>
    <n v="12795"/>
    <n v="0"/>
    <n v="0"/>
    <x v="1"/>
  </r>
  <r>
    <d v="2015-05-08T00:00:00"/>
    <n v="10"/>
    <n v="0"/>
    <n v="0"/>
    <n v="1"/>
    <n v="9.4868329805051395E-3"/>
    <n v="0"/>
    <n v="0"/>
    <n v="12673"/>
    <n v="12673"/>
    <n v="12673"/>
    <n v="0"/>
    <n v="12673"/>
    <n v="0"/>
    <n v="0"/>
    <x v="1"/>
  </r>
  <r>
    <d v="2015-05-09T00:00:00"/>
    <n v="14"/>
    <n v="0.3"/>
    <n v="210"/>
    <n v="0"/>
    <n v="0"/>
    <n v="0"/>
    <n v="0"/>
    <n v="12673"/>
    <n v="12883"/>
    <n v="12883"/>
    <n v="0"/>
    <n v="12883"/>
    <n v="0"/>
    <n v="0"/>
    <x v="1"/>
  </r>
  <r>
    <d v="2015-05-10T00:00:00"/>
    <n v="12"/>
    <n v="0.1"/>
    <n v="70"/>
    <n v="0"/>
    <n v="0"/>
    <n v="0"/>
    <n v="0"/>
    <n v="12883"/>
    <n v="12953"/>
    <n v="12953"/>
    <n v="0"/>
    <n v="12953"/>
    <n v="0"/>
    <n v="0"/>
    <x v="1"/>
  </r>
  <r>
    <d v="2015-05-11T00:00:00"/>
    <n v="11"/>
    <n v="0"/>
    <n v="0"/>
    <n v="1"/>
    <n v="1.0944861808172821E-2"/>
    <n v="0"/>
    <n v="0"/>
    <n v="12811"/>
    <n v="12811"/>
    <n v="12811"/>
    <n v="0"/>
    <n v="12811"/>
    <n v="0"/>
    <n v="0"/>
    <x v="1"/>
  </r>
  <r>
    <d v="2015-05-12T00:00:00"/>
    <n v="16"/>
    <n v="3"/>
    <n v="2100"/>
    <n v="0"/>
    <n v="0"/>
    <n v="0"/>
    <n v="0"/>
    <n v="12811"/>
    <n v="14911"/>
    <n v="14911"/>
    <n v="0"/>
    <n v="14911"/>
    <n v="0"/>
    <n v="0"/>
    <x v="1"/>
  </r>
  <r>
    <d v="2015-05-13T00:00:00"/>
    <n v="12"/>
    <n v="0"/>
    <n v="0"/>
    <n v="1"/>
    <n v="1.247076581449592E-2"/>
    <n v="0"/>
    <n v="0"/>
    <n v="14725"/>
    <n v="14725"/>
    <n v="14725"/>
    <n v="0"/>
    <n v="14725"/>
    <n v="0"/>
    <n v="0"/>
    <x v="1"/>
  </r>
  <r>
    <d v="2015-05-14T00:00:00"/>
    <n v="10"/>
    <n v="0"/>
    <n v="0"/>
    <n v="1"/>
    <n v="9.4868329805051395E-3"/>
    <n v="0"/>
    <n v="0"/>
    <n v="14585"/>
    <n v="14585"/>
    <n v="14585"/>
    <n v="0"/>
    <n v="14585"/>
    <n v="0"/>
    <n v="0"/>
    <x v="1"/>
  </r>
  <r>
    <d v="2015-05-15T00:00:00"/>
    <n v="12"/>
    <n v="0"/>
    <n v="0"/>
    <n v="1"/>
    <n v="1.247076581449592E-2"/>
    <n v="0"/>
    <n v="0"/>
    <n v="14403"/>
    <n v="14403"/>
    <n v="14403"/>
    <n v="0"/>
    <n v="14403"/>
    <n v="0"/>
    <n v="0"/>
    <x v="1"/>
  </r>
  <r>
    <d v="2015-05-16T00:00:00"/>
    <n v="10"/>
    <n v="1.8"/>
    <n v="1260"/>
    <n v="0"/>
    <n v="0"/>
    <n v="0"/>
    <n v="0"/>
    <n v="14403"/>
    <n v="15663"/>
    <n v="15663"/>
    <n v="0"/>
    <n v="15663"/>
    <n v="0"/>
    <n v="0"/>
    <x v="1"/>
  </r>
  <r>
    <d v="2015-05-17T00:00:00"/>
    <n v="11"/>
    <n v="2.8"/>
    <n v="1959.9999999999998"/>
    <n v="0"/>
    <n v="0"/>
    <n v="0"/>
    <n v="0"/>
    <n v="15663"/>
    <n v="17623"/>
    <n v="17623"/>
    <n v="0"/>
    <n v="17623"/>
    <n v="0"/>
    <n v="0"/>
    <x v="1"/>
  </r>
  <r>
    <d v="2015-05-18T00:00:00"/>
    <n v="12"/>
    <n v="1.9"/>
    <n v="1330"/>
    <n v="0"/>
    <n v="0"/>
    <n v="0"/>
    <n v="0"/>
    <n v="17623"/>
    <n v="18953"/>
    <n v="18953"/>
    <n v="0"/>
    <n v="18953"/>
    <n v="0"/>
    <n v="0"/>
    <x v="1"/>
  </r>
  <r>
    <d v="2015-05-19T00:00:00"/>
    <n v="16"/>
    <n v="2.2000000000000002"/>
    <n v="1540.0000000000002"/>
    <n v="0"/>
    <n v="0"/>
    <n v="0"/>
    <n v="0"/>
    <n v="18953"/>
    <n v="20493"/>
    <n v="20493"/>
    <n v="0"/>
    <n v="20493"/>
    <n v="0"/>
    <n v="0"/>
    <x v="1"/>
  </r>
  <r>
    <d v="2015-05-20T00:00:00"/>
    <n v="13"/>
    <n v="2.2999999999999998"/>
    <n v="1609.9999999999998"/>
    <n v="0"/>
    <n v="0"/>
    <n v="0"/>
    <n v="0"/>
    <n v="20493"/>
    <n v="22103"/>
    <n v="22103"/>
    <n v="0"/>
    <n v="22103"/>
    <n v="0"/>
    <n v="0"/>
    <x v="1"/>
  </r>
  <r>
    <d v="2015-05-21T00:00:00"/>
    <n v="11"/>
    <n v="5.4"/>
    <n v="3780.0000000000005"/>
    <n v="0"/>
    <n v="0"/>
    <n v="0"/>
    <n v="0"/>
    <n v="22103"/>
    <n v="25000"/>
    <n v="25000"/>
    <n v="0"/>
    <n v="25000"/>
    <n v="0"/>
    <n v="0"/>
    <x v="1"/>
  </r>
  <r>
    <d v="2015-05-22T00:00:00"/>
    <n v="12"/>
    <n v="5.5"/>
    <n v="3850"/>
    <n v="0"/>
    <n v="0"/>
    <n v="0"/>
    <n v="0"/>
    <n v="25000"/>
    <n v="25000"/>
    <n v="25000"/>
    <n v="0"/>
    <n v="25000"/>
    <n v="0"/>
    <n v="0"/>
    <x v="1"/>
  </r>
  <r>
    <d v="2015-05-23T00:00:00"/>
    <n v="12"/>
    <n v="5.2"/>
    <n v="3640"/>
    <n v="0"/>
    <n v="0"/>
    <n v="0"/>
    <n v="0"/>
    <n v="25000"/>
    <n v="25000"/>
    <n v="25000"/>
    <n v="0"/>
    <n v="25000"/>
    <n v="0"/>
    <n v="0"/>
    <x v="1"/>
  </r>
  <r>
    <d v="2015-05-24T00:00:00"/>
    <n v="14"/>
    <n v="3"/>
    <n v="2100"/>
    <n v="0"/>
    <n v="0"/>
    <n v="0"/>
    <n v="0"/>
    <n v="25000"/>
    <n v="25000"/>
    <n v="25000"/>
    <n v="0"/>
    <n v="25000"/>
    <n v="0"/>
    <n v="0"/>
    <x v="1"/>
  </r>
  <r>
    <d v="2015-05-25T00:00:00"/>
    <n v="15"/>
    <n v="0"/>
    <n v="0"/>
    <n v="1"/>
    <n v="1.7428425057933371E-2"/>
    <n v="0"/>
    <n v="0"/>
    <n v="24564"/>
    <n v="24564"/>
    <n v="24564"/>
    <n v="0"/>
    <n v="24564"/>
    <n v="0"/>
    <n v="0"/>
    <x v="1"/>
  </r>
  <r>
    <d v="2015-05-26T00:00:00"/>
    <n v="14"/>
    <n v="0"/>
    <n v="0"/>
    <n v="1"/>
    <n v="1.5714961024450545E-2"/>
    <n v="0"/>
    <n v="0"/>
    <n v="24177"/>
    <n v="24177"/>
    <n v="24177"/>
    <n v="0"/>
    <n v="24177"/>
    <n v="0"/>
    <n v="0"/>
    <x v="1"/>
  </r>
  <r>
    <d v="2015-05-27T00:00:00"/>
    <n v="10"/>
    <n v="0"/>
    <n v="0"/>
    <n v="1"/>
    <n v="9.4868329805051395E-3"/>
    <n v="0"/>
    <n v="0"/>
    <n v="23947"/>
    <n v="23947"/>
    <n v="23947"/>
    <n v="0"/>
    <n v="23947"/>
    <n v="0"/>
    <n v="0"/>
    <x v="1"/>
  </r>
  <r>
    <d v="2015-05-28T00:00:00"/>
    <n v="12"/>
    <n v="0.1"/>
    <n v="70"/>
    <n v="0"/>
    <n v="0"/>
    <n v="0"/>
    <n v="0"/>
    <n v="23947"/>
    <n v="24017"/>
    <n v="24017"/>
    <n v="0"/>
    <n v="24017"/>
    <n v="0"/>
    <n v="0"/>
    <x v="1"/>
  </r>
  <r>
    <d v="2015-05-29T00:00:00"/>
    <n v="14"/>
    <n v="0"/>
    <n v="0"/>
    <n v="1"/>
    <n v="1.5714961024450545E-2"/>
    <n v="0"/>
    <n v="0"/>
    <n v="23639"/>
    <n v="23639"/>
    <n v="23639"/>
    <n v="0"/>
    <n v="23639"/>
    <n v="0"/>
    <n v="0"/>
    <x v="1"/>
  </r>
  <r>
    <d v="2015-05-30T00:00:00"/>
    <n v="13"/>
    <n v="0"/>
    <n v="0"/>
    <n v="1"/>
    <n v="1.4061649974309559E-2"/>
    <n v="0"/>
    <n v="0"/>
    <n v="23306"/>
    <n v="23306"/>
    <n v="23306"/>
    <n v="0"/>
    <n v="23306"/>
    <n v="0"/>
    <n v="0"/>
    <x v="1"/>
  </r>
  <r>
    <d v="2015-05-31T00:00:00"/>
    <n v="12"/>
    <n v="0"/>
    <n v="0"/>
    <n v="1"/>
    <n v="1.247076581449592E-2"/>
    <n v="0"/>
    <n v="0"/>
    <n v="23015"/>
    <n v="23015"/>
    <n v="23015"/>
    <n v="0"/>
    <n v="23015"/>
    <n v="0"/>
    <n v="0"/>
    <x v="1"/>
  </r>
  <r>
    <d v="2015-06-01T00:00:00"/>
    <n v="18"/>
    <n v="4"/>
    <n v="2800"/>
    <n v="0"/>
    <n v="0"/>
    <n v="0"/>
    <n v="0"/>
    <n v="23015"/>
    <n v="25000"/>
    <n v="25000"/>
    <n v="0"/>
    <n v="25000"/>
    <n v="0"/>
    <n v="0"/>
    <x v="2"/>
  </r>
  <r>
    <d v="2015-06-02T00:00:00"/>
    <n v="18"/>
    <n v="3"/>
    <n v="2100"/>
    <n v="0"/>
    <n v="0"/>
    <n v="0"/>
    <n v="0"/>
    <n v="25000"/>
    <n v="25000"/>
    <n v="25000"/>
    <n v="0"/>
    <n v="25000"/>
    <n v="0"/>
    <n v="0"/>
    <x v="2"/>
  </r>
  <r>
    <d v="2015-06-03T00:00:00"/>
    <n v="22"/>
    <n v="0"/>
    <n v="0"/>
    <n v="1"/>
    <n v="3.0956744014834645E-2"/>
    <n v="1"/>
    <n v="1"/>
    <n v="24226"/>
    <n v="12226"/>
    <n v="24226"/>
    <n v="12000"/>
    <n v="12226"/>
    <n v="0"/>
    <n v="0"/>
    <x v="2"/>
  </r>
  <r>
    <d v="2015-06-04T00:00:00"/>
    <n v="15"/>
    <n v="0"/>
    <n v="0"/>
    <n v="1"/>
    <n v="1.7428425057933371E-2"/>
    <n v="0"/>
    <n v="0"/>
    <n v="12012"/>
    <n v="12012"/>
    <n v="12012"/>
    <n v="0"/>
    <n v="12012"/>
    <n v="0"/>
    <n v="0"/>
    <x v="2"/>
  </r>
  <r>
    <d v="2015-06-05T00:00:00"/>
    <n v="18"/>
    <n v="0"/>
    <n v="0"/>
    <n v="1"/>
    <n v="2.2910259710444122E-2"/>
    <n v="1"/>
    <n v="1"/>
    <n v="11736"/>
    <n v="13000"/>
    <n v="11736"/>
    <n v="12000"/>
    <n v="13000"/>
    <n v="1"/>
    <n v="13264"/>
    <x v="2"/>
  </r>
  <r>
    <d v="2015-06-06T00:00:00"/>
    <n v="22"/>
    <n v="0"/>
    <n v="0"/>
    <n v="1"/>
    <n v="3.0956744014834645E-2"/>
    <n v="1"/>
    <n v="1"/>
    <n v="12597"/>
    <n v="597"/>
    <n v="12597"/>
    <n v="12000"/>
    <n v="597"/>
    <n v="0"/>
    <n v="0"/>
    <x v="2"/>
  </r>
  <r>
    <d v="2015-06-07T00:00:00"/>
    <n v="14"/>
    <n v="8"/>
    <n v="5600"/>
    <n v="0"/>
    <n v="0"/>
    <n v="0"/>
    <n v="0"/>
    <n v="597"/>
    <n v="6197"/>
    <n v="6197"/>
    <n v="0"/>
    <n v="6197"/>
    <n v="0"/>
    <n v="0"/>
    <x v="2"/>
  </r>
  <r>
    <d v="2015-06-08T00:00:00"/>
    <n v="14"/>
    <n v="5.9"/>
    <n v="4130"/>
    <n v="0"/>
    <n v="0"/>
    <n v="0"/>
    <n v="0"/>
    <n v="6197"/>
    <n v="10327"/>
    <n v="10327"/>
    <n v="0"/>
    <n v="10327"/>
    <n v="0"/>
    <n v="0"/>
    <x v="2"/>
  </r>
  <r>
    <d v="2015-06-09T00:00:00"/>
    <n v="12"/>
    <n v="5"/>
    <n v="3500"/>
    <n v="0"/>
    <n v="0"/>
    <n v="0"/>
    <n v="0"/>
    <n v="10327"/>
    <n v="13827"/>
    <n v="13827"/>
    <n v="0"/>
    <n v="13827"/>
    <n v="0"/>
    <n v="0"/>
    <x v="2"/>
  </r>
  <r>
    <d v="2015-06-10T00:00:00"/>
    <n v="16"/>
    <n v="0"/>
    <n v="0"/>
    <n v="1"/>
    <n v="1.9199999999999991E-2"/>
    <n v="1"/>
    <n v="1"/>
    <n v="13561"/>
    <n v="1561"/>
    <n v="13561"/>
    <n v="12000"/>
    <n v="1561"/>
    <n v="0"/>
    <n v="0"/>
    <x v="2"/>
  </r>
  <r>
    <d v="2015-06-11T00:00:00"/>
    <n v="16"/>
    <n v="0"/>
    <n v="0"/>
    <n v="1"/>
    <n v="1.9199999999999991E-2"/>
    <n v="1"/>
    <n v="1"/>
    <n v="1531"/>
    <n v="13000"/>
    <n v="1531"/>
    <n v="12000"/>
    <n v="13000"/>
    <n v="1"/>
    <n v="23469"/>
    <x v="2"/>
  </r>
  <r>
    <d v="2015-06-12T00:00:00"/>
    <n v="18"/>
    <n v="5"/>
    <n v="3500"/>
    <n v="0"/>
    <n v="0"/>
    <n v="0"/>
    <n v="0"/>
    <n v="13000"/>
    <n v="16500"/>
    <n v="16500"/>
    <n v="0"/>
    <n v="16500"/>
    <n v="0"/>
    <n v="0"/>
    <x v="2"/>
  </r>
  <r>
    <d v="2015-06-13T00:00:00"/>
    <n v="19"/>
    <n v="1"/>
    <n v="700"/>
    <n v="0"/>
    <n v="0"/>
    <n v="0"/>
    <n v="0"/>
    <n v="16500"/>
    <n v="17200"/>
    <n v="17200"/>
    <n v="0"/>
    <n v="17200"/>
    <n v="0"/>
    <n v="0"/>
    <x v="2"/>
  </r>
  <r>
    <d v="2015-06-14T00:00:00"/>
    <n v="22"/>
    <n v="0"/>
    <n v="0"/>
    <n v="1"/>
    <n v="3.0956744014834645E-2"/>
    <n v="1"/>
    <n v="1"/>
    <n v="16667"/>
    <n v="4667"/>
    <n v="16667"/>
    <n v="12000"/>
    <n v="4667"/>
    <n v="0"/>
    <n v="0"/>
    <x v="2"/>
  </r>
  <r>
    <d v="2015-06-15T00:00:00"/>
    <n v="16"/>
    <n v="0"/>
    <n v="0"/>
    <n v="1"/>
    <n v="1.9199999999999991E-2"/>
    <n v="1"/>
    <n v="1"/>
    <n v="4577"/>
    <n v="13000"/>
    <n v="4577"/>
    <n v="12000"/>
    <n v="13000"/>
    <n v="1"/>
    <n v="20423"/>
    <x v="2"/>
  </r>
  <r>
    <d v="2015-06-16T00:00:00"/>
    <n v="12"/>
    <n v="0"/>
    <n v="0"/>
    <n v="1"/>
    <n v="1.247076581449592E-2"/>
    <n v="0"/>
    <n v="0"/>
    <n v="12837"/>
    <n v="12837"/>
    <n v="12837"/>
    <n v="0"/>
    <n v="12837"/>
    <n v="0"/>
    <n v="0"/>
    <x v="2"/>
  </r>
  <r>
    <d v="2015-06-17T00:00:00"/>
    <n v="14"/>
    <n v="0"/>
    <n v="0"/>
    <n v="1"/>
    <n v="1.5714961024450545E-2"/>
    <n v="0"/>
    <n v="0"/>
    <n v="12635"/>
    <n v="12635"/>
    <n v="12635"/>
    <n v="0"/>
    <n v="12635"/>
    <n v="0"/>
    <n v="0"/>
    <x v="2"/>
  </r>
  <r>
    <d v="2015-06-18T00:00:00"/>
    <n v="16"/>
    <n v="0.3"/>
    <n v="210"/>
    <n v="0"/>
    <n v="0"/>
    <n v="1"/>
    <n v="1"/>
    <n v="12635"/>
    <n v="845"/>
    <n v="12845"/>
    <n v="12000"/>
    <n v="845"/>
    <n v="0"/>
    <n v="0"/>
    <x v="2"/>
  </r>
  <r>
    <d v="2015-06-19T00:00:00"/>
    <n v="12"/>
    <n v="3"/>
    <n v="2100"/>
    <n v="0"/>
    <n v="0"/>
    <n v="0"/>
    <n v="0"/>
    <n v="845"/>
    <n v="2945"/>
    <n v="2945"/>
    <n v="0"/>
    <n v="2945"/>
    <n v="0"/>
    <n v="0"/>
    <x v="2"/>
  </r>
  <r>
    <d v="2015-06-20T00:00:00"/>
    <n v="13"/>
    <n v="2"/>
    <n v="1400"/>
    <n v="0"/>
    <n v="0"/>
    <n v="0"/>
    <n v="0"/>
    <n v="2945"/>
    <n v="4345"/>
    <n v="4345"/>
    <n v="0"/>
    <n v="4345"/>
    <n v="0"/>
    <n v="0"/>
    <x v="2"/>
  </r>
  <r>
    <d v="2015-06-21T00:00:00"/>
    <n v="12"/>
    <n v="0"/>
    <n v="0"/>
    <n v="1"/>
    <n v="1.247076581449592E-2"/>
    <n v="0"/>
    <n v="0"/>
    <n v="4290"/>
    <n v="4290"/>
    <n v="4290"/>
    <n v="0"/>
    <n v="4290"/>
    <n v="0"/>
    <n v="0"/>
    <x v="2"/>
  </r>
  <r>
    <d v="2015-06-22T00:00:00"/>
    <n v="12"/>
    <n v="3"/>
    <n v="2100"/>
    <n v="0"/>
    <n v="0"/>
    <n v="0"/>
    <n v="0"/>
    <n v="4290"/>
    <n v="6390"/>
    <n v="6390"/>
    <n v="0"/>
    <n v="6390"/>
    <n v="0"/>
    <n v="0"/>
    <x v="2"/>
  </r>
  <r>
    <d v="2015-06-23T00:00:00"/>
    <n v="13"/>
    <n v="3"/>
    <n v="2100"/>
    <n v="0"/>
    <n v="0"/>
    <n v="0"/>
    <n v="0"/>
    <n v="6390"/>
    <n v="8490"/>
    <n v="8490"/>
    <n v="0"/>
    <n v="8490"/>
    <n v="0"/>
    <n v="0"/>
    <x v="2"/>
  </r>
  <r>
    <d v="2015-06-24T00:00:00"/>
    <n v="12"/>
    <n v="0"/>
    <n v="0"/>
    <n v="1"/>
    <n v="1.247076581449592E-2"/>
    <n v="0"/>
    <n v="0"/>
    <n v="8384"/>
    <n v="8384"/>
    <n v="8384"/>
    <n v="0"/>
    <n v="8384"/>
    <n v="0"/>
    <n v="0"/>
    <x v="2"/>
  </r>
  <r>
    <d v="2015-06-25T00:00:00"/>
    <n v="16"/>
    <n v="0"/>
    <n v="0"/>
    <n v="1"/>
    <n v="1.9199999999999991E-2"/>
    <n v="1"/>
    <n v="1"/>
    <n v="8223"/>
    <n v="13000"/>
    <n v="8223"/>
    <n v="12000"/>
    <n v="13000"/>
    <n v="1"/>
    <n v="16777"/>
    <x v="2"/>
  </r>
  <r>
    <d v="2015-06-26T00:00:00"/>
    <n v="16"/>
    <n v="7"/>
    <n v="4900"/>
    <n v="0"/>
    <n v="0"/>
    <n v="0"/>
    <n v="0"/>
    <n v="13000"/>
    <n v="17900"/>
    <n v="17900"/>
    <n v="0"/>
    <n v="17900"/>
    <n v="0"/>
    <n v="0"/>
    <x v="2"/>
  </r>
  <r>
    <d v="2015-06-27T00:00:00"/>
    <n v="18"/>
    <n v="6"/>
    <n v="4200"/>
    <n v="0"/>
    <n v="0"/>
    <n v="0"/>
    <n v="0"/>
    <n v="17900"/>
    <n v="22100"/>
    <n v="22100"/>
    <n v="0"/>
    <n v="22100"/>
    <n v="0"/>
    <n v="0"/>
    <x v="2"/>
  </r>
  <r>
    <d v="2015-06-28T00:00:00"/>
    <n v="16"/>
    <n v="0"/>
    <n v="0"/>
    <n v="1"/>
    <n v="1.9199999999999991E-2"/>
    <n v="1"/>
    <n v="1"/>
    <n v="21675"/>
    <n v="9675"/>
    <n v="21675"/>
    <n v="12000"/>
    <n v="9675"/>
    <n v="0"/>
    <n v="0"/>
    <x v="2"/>
  </r>
  <r>
    <d v="2015-06-29T00:00:00"/>
    <n v="16"/>
    <n v="0"/>
    <n v="0"/>
    <n v="1"/>
    <n v="1.9199999999999991E-2"/>
    <n v="1"/>
    <n v="1"/>
    <n v="9489"/>
    <n v="13000"/>
    <n v="9489"/>
    <n v="12000"/>
    <n v="13000"/>
    <n v="1"/>
    <n v="15511"/>
    <x v="2"/>
  </r>
  <r>
    <d v="2015-06-30T00:00:00"/>
    <n v="19"/>
    <n v="0"/>
    <n v="0"/>
    <n v="1"/>
    <n v="2.4845723978181827E-2"/>
    <n v="1"/>
    <n v="1"/>
    <n v="12677"/>
    <n v="677"/>
    <n v="12677"/>
    <n v="12000"/>
    <n v="677"/>
    <n v="0"/>
    <n v="0"/>
    <x v="2"/>
  </r>
  <r>
    <d v="2015-07-01T00:00:00"/>
    <n v="18"/>
    <n v="0"/>
    <n v="0"/>
    <n v="1"/>
    <n v="2.2910259710444122E-2"/>
    <n v="1"/>
    <n v="1"/>
    <n v="661"/>
    <n v="13000"/>
    <n v="661"/>
    <n v="12000"/>
    <n v="13000"/>
    <n v="1"/>
    <n v="24339"/>
    <x v="3"/>
  </r>
  <r>
    <d v="2015-07-02T00:00:00"/>
    <n v="20"/>
    <n v="0"/>
    <n v="0"/>
    <n v="1"/>
    <n v="2.6832815729997475E-2"/>
    <n v="1"/>
    <n v="1"/>
    <n v="12651"/>
    <n v="651"/>
    <n v="12651"/>
    <n v="12000"/>
    <n v="651"/>
    <n v="0"/>
    <n v="0"/>
    <x v="3"/>
  </r>
  <r>
    <d v="2015-07-03T00:00:00"/>
    <n v="22"/>
    <n v="0"/>
    <n v="0"/>
    <n v="1"/>
    <n v="3.0956744014834645E-2"/>
    <n v="1"/>
    <n v="1"/>
    <n v="630"/>
    <n v="13000"/>
    <n v="630"/>
    <n v="12000"/>
    <n v="13000"/>
    <n v="1"/>
    <n v="24370"/>
    <x v="3"/>
  </r>
  <r>
    <d v="2015-07-04T00:00:00"/>
    <n v="25"/>
    <n v="0"/>
    <n v="0"/>
    <n v="1"/>
    <n v="3.7499999999999978E-2"/>
    <n v="1"/>
    <n v="1"/>
    <n v="12512"/>
    <n v="512"/>
    <n v="12512"/>
    <n v="12000"/>
    <n v="512"/>
    <n v="0"/>
    <n v="0"/>
    <x v="3"/>
  </r>
  <r>
    <d v="2015-07-05T00:00:00"/>
    <n v="26"/>
    <n v="0"/>
    <n v="0"/>
    <n v="1"/>
    <n v="3.9772352206023737E-2"/>
    <n v="1"/>
    <n v="1"/>
    <n v="491"/>
    <n v="13000"/>
    <n v="491"/>
    <n v="12000"/>
    <n v="13000"/>
    <n v="1"/>
    <n v="24509"/>
    <x v="3"/>
  </r>
  <r>
    <d v="2015-07-06T00:00:00"/>
    <n v="22"/>
    <n v="0"/>
    <n v="0"/>
    <n v="1"/>
    <n v="3.0956744014834645E-2"/>
    <n v="1"/>
    <n v="1"/>
    <n v="12597"/>
    <n v="597"/>
    <n v="12597"/>
    <n v="12000"/>
    <n v="597"/>
    <n v="0"/>
    <n v="0"/>
    <x v="3"/>
  </r>
  <r>
    <d v="2015-07-07T00:00:00"/>
    <n v="22"/>
    <n v="18"/>
    <n v="12600"/>
    <n v="0"/>
    <n v="0"/>
    <n v="0"/>
    <n v="0"/>
    <n v="597"/>
    <n v="13197"/>
    <n v="13197"/>
    <n v="0"/>
    <n v="13197"/>
    <n v="0"/>
    <n v="0"/>
    <x v="3"/>
  </r>
  <r>
    <d v="2015-07-08T00:00:00"/>
    <n v="20"/>
    <n v="3"/>
    <n v="2100"/>
    <n v="0"/>
    <n v="0"/>
    <n v="0"/>
    <n v="0"/>
    <n v="13197"/>
    <n v="15297"/>
    <n v="15297"/>
    <n v="0"/>
    <n v="15297"/>
    <n v="0"/>
    <n v="0"/>
    <x v="3"/>
  </r>
  <r>
    <d v="2015-07-09T00:00:00"/>
    <n v="16"/>
    <n v="0.2"/>
    <n v="140"/>
    <n v="0"/>
    <n v="0"/>
    <n v="1"/>
    <n v="1"/>
    <n v="15297"/>
    <n v="3437"/>
    <n v="15437"/>
    <n v="12000"/>
    <n v="3437"/>
    <n v="0"/>
    <n v="0"/>
    <x v="3"/>
  </r>
  <r>
    <d v="2015-07-10T00:00:00"/>
    <n v="13"/>
    <n v="12.2"/>
    <n v="8540"/>
    <n v="0"/>
    <n v="0"/>
    <n v="0"/>
    <n v="0"/>
    <n v="3437"/>
    <n v="11977"/>
    <n v="11977"/>
    <n v="0"/>
    <n v="11977"/>
    <n v="0"/>
    <n v="0"/>
    <x v="3"/>
  </r>
  <r>
    <d v="2015-07-11T00:00:00"/>
    <n v="16"/>
    <n v="0"/>
    <n v="0"/>
    <n v="1"/>
    <n v="1.9199999999999991E-2"/>
    <n v="1"/>
    <n v="1"/>
    <n v="11747"/>
    <n v="13000"/>
    <n v="11747"/>
    <n v="12000"/>
    <n v="13000"/>
    <n v="1"/>
    <n v="13253"/>
    <x v="3"/>
  </r>
  <r>
    <d v="2015-07-12T00:00:00"/>
    <n v="18"/>
    <n v="2"/>
    <n v="1400"/>
    <n v="0"/>
    <n v="0"/>
    <n v="0"/>
    <n v="0"/>
    <n v="13000"/>
    <n v="14400"/>
    <n v="14400"/>
    <n v="0"/>
    <n v="14400"/>
    <n v="0"/>
    <n v="0"/>
    <x v="3"/>
  </r>
  <r>
    <d v="2015-07-13T00:00:00"/>
    <n v="18"/>
    <n v="12"/>
    <n v="8400"/>
    <n v="0"/>
    <n v="0"/>
    <n v="0"/>
    <n v="0"/>
    <n v="14400"/>
    <n v="22800"/>
    <n v="22800"/>
    <n v="0"/>
    <n v="22800"/>
    <n v="0"/>
    <n v="0"/>
    <x v="3"/>
  </r>
  <r>
    <d v="2015-07-14T00:00:00"/>
    <n v="18"/>
    <n v="0"/>
    <n v="0"/>
    <n v="1"/>
    <n v="2.2910259710444122E-2"/>
    <n v="1"/>
    <n v="1"/>
    <n v="22277"/>
    <n v="10277"/>
    <n v="22277"/>
    <n v="12000"/>
    <n v="10277"/>
    <n v="0"/>
    <n v="0"/>
    <x v="3"/>
  </r>
  <r>
    <d v="2015-07-15T00:00:00"/>
    <n v="18"/>
    <n v="0"/>
    <n v="0"/>
    <n v="1"/>
    <n v="2.2910259710444122E-2"/>
    <n v="1"/>
    <n v="1"/>
    <n v="10041"/>
    <n v="13000"/>
    <n v="10041"/>
    <n v="12000"/>
    <n v="13000"/>
    <n v="1"/>
    <n v="14959"/>
    <x v="3"/>
  </r>
  <r>
    <d v="2015-07-16T00:00:00"/>
    <n v="16"/>
    <n v="0"/>
    <n v="0"/>
    <n v="1"/>
    <n v="1.9199999999999991E-2"/>
    <n v="1"/>
    <n v="1"/>
    <n v="12750"/>
    <n v="750"/>
    <n v="12750"/>
    <n v="12000"/>
    <n v="750"/>
    <n v="0"/>
    <n v="0"/>
    <x v="3"/>
  </r>
  <r>
    <d v="2015-07-17T00:00:00"/>
    <n v="21"/>
    <n v="0"/>
    <n v="0"/>
    <n v="1"/>
    <n v="2.88702268782218E-2"/>
    <n v="1"/>
    <n v="1"/>
    <n v="728"/>
    <n v="13000"/>
    <n v="728"/>
    <n v="12000"/>
    <n v="13000"/>
    <n v="1"/>
    <n v="24272"/>
    <x v="3"/>
  </r>
  <r>
    <d v="2015-07-18T00:00:00"/>
    <n v="26"/>
    <n v="0"/>
    <n v="0"/>
    <n v="1"/>
    <n v="3.9772352206023737E-2"/>
    <n v="1"/>
    <n v="1"/>
    <n v="12482"/>
    <n v="482"/>
    <n v="12482"/>
    <n v="12000"/>
    <n v="482"/>
    <n v="0"/>
    <n v="0"/>
    <x v="3"/>
  </r>
  <r>
    <d v="2015-07-19T00:00:00"/>
    <n v="23"/>
    <n v="18"/>
    <n v="12600"/>
    <n v="0"/>
    <n v="0"/>
    <n v="0"/>
    <n v="0"/>
    <n v="482"/>
    <n v="13082"/>
    <n v="13082"/>
    <n v="0"/>
    <n v="13082"/>
    <n v="0"/>
    <n v="0"/>
    <x v="3"/>
  </r>
  <r>
    <d v="2015-07-20T00:00:00"/>
    <n v="19"/>
    <n v="0"/>
    <n v="0"/>
    <n v="1"/>
    <n v="2.4845723978181827E-2"/>
    <n v="1"/>
    <n v="1"/>
    <n v="12756"/>
    <n v="756"/>
    <n v="12756"/>
    <n v="12000"/>
    <n v="756"/>
    <n v="0"/>
    <n v="0"/>
    <x v="3"/>
  </r>
  <r>
    <d v="2015-07-21T00:00:00"/>
    <n v="20"/>
    <n v="6"/>
    <n v="4200"/>
    <n v="0"/>
    <n v="0"/>
    <n v="0"/>
    <n v="0"/>
    <n v="756"/>
    <n v="4956"/>
    <n v="4956"/>
    <n v="0"/>
    <n v="4956"/>
    <n v="0"/>
    <n v="0"/>
    <x v="3"/>
  </r>
  <r>
    <d v="2015-07-22T00:00:00"/>
    <n v="22"/>
    <n v="0"/>
    <n v="0"/>
    <n v="1"/>
    <n v="3.0956744014834645E-2"/>
    <n v="1"/>
    <n v="1"/>
    <n v="4802"/>
    <n v="13000"/>
    <n v="4802"/>
    <n v="12000"/>
    <n v="13000"/>
    <n v="1"/>
    <n v="20198"/>
    <x v="3"/>
  </r>
  <r>
    <d v="2015-07-23T00:00:00"/>
    <n v="20"/>
    <n v="0"/>
    <n v="0"/>
    <n v="1"/>
    <n v="2.6832815729997475E-2"/>
    <n v="1"/>
    <n v="1"/>
    <n v="12651"/>
    <n v="651"/>
    <n v="12651"/>
    <n v="12000"/>
    <n v="651"/>
    <n v="0"/>
    <n v="0"/>
    <x v="3"/>
  </r>
  <r>
    <d v="2015-07-24T00:00:00"/>
    <n v="20"/>
    <n v="0"/>
    <n v="0"/>
    <n v="1"/>
    <n v="2.6832815729997475E-2"/>
    <n v="1"/>
    <n v="1"/>
    <n v="633"/>
    <n v="13000"/>
    <n v="633"/>
    <n v="12000"/>
    <n v="13000"/>
    <n v="1"/>
    <n v="24367"/>
    <x v="3"/>
  </r>
  <r>
    <d v="2015-07-25T00:00:00"/>
    <n v="23"/>
    <n v="0.1"/>
    <n v="70"/>
    <n v="0"/>
    <n v="0"/>
    <n v="1"/>
    <n v="1"/>
    <n v="13000"/>
    <n v="1070"/>
    <n v="13070"/>
    <n v="12000"/>
    <n v="1070"/>
    <n v="0"/>
    <n v="0"/>
    <x v="3"/>
  </r>
  <r>
    <d v="2015-07-26T00:00:00"/>
    <n v="16"/>
    <n v="0"/>
    <n v="0"/>
    <n v="1"/>
    <n v="1.9199999999999991E-2"/>
    <n v="1"/>
    <n v="1"/>
    <n v="1049"/>
    <n v="13000"/>
    <n v="1049"/>
    <n v="12000"/>
    <n v="13000"/>
    <n v="1"/>
    <n v="23951"/>
    <x v="3"/>
  </r>
  <r>
    <d v="2015-07-27T00:00:00"/>
    <n v="16"/>
    <n v="0.1"/>
    <n v="70"/>
    <n v="0"/>
    <n v="0"/>
    <n v="1"/>
    <n v="1"/>
    <n v="13000"/>
    <n v="1070"/>
    <n v="13070"/>
    <n v="12000"/>
    <n v="1070"/>
    <n v="0"/>
    <n v="0"/>
    <x v="3"/>
  </r>
  <r>
    <d v="2015-07-28T00:00:00"/>
    <n v="18"/>
    <n v="0.3"/>
    <n v="210"/>
    <n v="0"/>
    <n v="0"/>
    <n v="1"/>
    <n v="1"/>
    <n v="1070"/>
    <n v="13000"/>
    <n v="1280"/>
    <n v="12000"/>
    <n v="13000"/>
    <n v="1"/>
    <n v="23720"/>
    <x v="3"/>
  </r>
  <r>
    <d v="2015-07-29T00:00:00"/>
    <n v="18"/>
    <n v="0"/>
    <n v="0"/>
    <n v="1"/>
    <n v="2.2910259710444122E-2"/>
    <n v="1"/>
    <n v="1"/>
    <n v="12702"/>
    <n v="702"/>
    <n v="12702"/>
    <n v="12000"/>
    <n v="702"/>
    <n v="0"/>
    <n v="0"/>
    <x v="3"/>
  </r>
  <r>
    <d v="2015-07-30T00:00:00"/>
    <n v="14"/>
    <n v="0"/>
    <n v="0"/>
    <n v="1"/>
    <n v="1.5714961024450545E-2"/>
    <n v="0"/>
    <n v="0"/>
    <n v="690"/>
    <n v="690"/>
    <n v="690"/>
    <n v="0"/>
    <n v="690"/>
    <n v="0"/>
    <n v="0"/>
    <x v="3"/>
  </r>
  <r>
    <d v="2015-07-31T00:00:00"/>
    <n v="14"/>
    <n v="0"/>
    <n v="0"/>
    <n v="1"/>
    <n v="1.5714961024450545E-2"/>
    <n v="0"/>
    <n v="0"/>
    <n v="679"/>
    <n v="679"/>
    <n v="679"/>
    <n v="0"/>
    <n v="679"/>
    <n v="0"/>
    <n v="0"/>
    <x v="3"/>
  </r>
  <r>
    <d v="2015-08-01T00:00:00"/>
    <n v="16"/>
    <n v="0"/>
    <n v="0"/>
    <n v="1"/>
    <n v="1.9199999999999991E-2"/>
    <n v="1"/>
    <n v="1"/>
    <n v="665"/>
    <n v="13000"/>
    <n v="665"/>
    <n v="12000"/>
    <n v="13000"/>
    <n v="1"/>
    <n v="24335"/>
    <x v="4"/>
  </r>
  <r>
    <d v="2015-08-02T00:00:00"/>
    <n v="22"/>
    <n v="0"/>
    <n v="0"/>
    <n v="1"/>
    <n v="3.0956744014834645E-2"/>
    <n v="1"/>
    <n v="1"/>
    <n v="12597"/>
    <n v="597"/>
    <n v="12597"/>
    <n v="12000"/>
    <n v="597"/>
    <n v="0"/>
    <n v="0"/>
    <x v="4"/>
  </r>
  <r>
    <d v="2015-08-03T00:00:00"/>
    <n v="22"/>
    <n v="0"/>
    <n v="0"/>
    <n v="1"/>
    <n v="3.0956744014834645E-2"/>
    <n v="1"/>
    <n v="1"/>
    <n v="578"/>
    <n v="13000"/>
    <n v="578"/>
    <n v="12000"/>
    <n v="13000"/>
    <n v="1"/>
    <n v="24422"/>
    <x v="4"/>
  </r>
  <r>
    <d v="2015-08-04T00:00:00"/>
    <n v="25"/>
    <n v="0"/>
    <n v="0"/>
    <n v="1"/>
    <n v="3.7499999999999978E-2"/>
    <n v="1"/>
    <n v="1"/>
    <n v="12512"/>
    <n v="512"/>
    <n v="12512"/>
    <n v="12000"/>
    <n v="512"/>
    <n v="0"/>
    <n v="0"/>
    <x v="4"/>
  </r>
  <r>
    <d v="2015-08-05T00:00:00"/>
    <n v="24"/>
    <n v="0"/>
    <n v="0"/>
    <n v="1"/>
    <n v="3.5272652296077775E-2"/>
    <n v="1"/>
    <n v="1"/>
    <n v="493"/>
    <n v="13000"/>
    <n v="493"/>
    <n v="12000"/>
    <n v="13000"/>
    <n v="1"/>
    <n v="24507"/>
    <x v="4"/>
  </r>
  <r>
    <d v="2015-08-06T00:00:00"/>
    <n v="24"/>
    <n v="0"/>
    <n v="0"/>
    <n v="1"/>
    <n v="3.5272652296077775E-2"/>
    <n v="1"/>
    <n v="1"/>
    <n v="12541"/>
    <n v="541"/>
    <n v="12541"/>
    <n v="12000"/>
    <n v="541"/>
    <n v="0"/>
    <n v="0"/>
    <x v="4"/>
  </r>
  <r>
    <d v="2015-08-07T00:00:00"/>
    <n v="28"/>
    <n v="0"/>
    <n v="0"/>
    <n v="1"/>
    <n v="4.44486220258851E-2"/>
    <n v="1"/>
    <n v="1"/>
    <n v="516"/>
    <n v="13000"/>
    <n v="516"/>
    <n v="12000"/>
    <n v="13000"/>
    <n v="1"/>
    <n v="24484"/>
    <x v="4"/>
  </r>
  <r>
    <d v="2015-08-08T00:00:00"/>
    <n v="28"/>
    <n v="0"/>
    <n v="0"/>
    <n v="1"/>
    <n v="4.44486220258851E-2"/>
    <n v="1"/>
    <n v="1"/>
    <n v="12422"/>
    <n v="422"/>
    <n v="12422"/>
    <n v="12000"/>
    <n v="422"/>
    <n v="0"/>
    <n v="0"/>
    <x v="4"/>
  </r>
  <r>
    <d v="2015-08-09T00:00:00"/>
    <n v="24"/>
    <n v="0"/>
    <n v="0"/>
    <n v="1"/>
    <n v="3.5272652296077775E-2"/>
    <n v="1"/>
    <n v="1"/>
    <n v="407"/>
    <n v="13000"/>
    <n v="407"/>
    <n v="12000"/>
    <n v="13000"/>
    <n v="1"/>
    <n v="24593"/>
    <x v="4"/>
  </r>
  <r>
    <d v="2015-08-10T00:00:00"/>
    <n v="24"/>
    <n v="0"/>
    <n v="0"/>
    <n v="1"/>
    <n v="3.5272652296077775E-2"/>
    <n v="1"/>
    <n v="1"/>
    <n v="12541"/>
    <n v="541"/>
    <n v="12541"/>
    <n v="12000"/>
    <n v="541"/>
    <n v="0"/>
    <n v="0"/>
    <x v="4"/>
  </r>
  <r>
    <d v="2015-08-11T00:00:00"/>
    <n v="26"/>
    <n v="0"/>
    <n v="0"/>
    <n v="1"/>
    <n v="3.9772352206023737E-2"/>
    <n v="1"/>
    <n v="1"/>
    <n v="519"/>
    <n v="13000"/>
    <n v="519"/>
    <n v="12000"/>
    <n v="13000"/>
    <n v="1"/>
    <n v="24481"/>
    <x v="4"/>
  </r>
  <r>
    <d v="2015-08-12T00:00:00"/>
    <n v="32"/>
    <n v="0.6"/>
    <n v="420"/>
    <n v="0"/>
    <n v="0"/>
    <n v="1"/>
    <n v="2"/>
    <n v="13000"/>
    <n v="1000"/>
    <n v="13420"/>
    <n v="24000"/>
    <n v="1000"/>
    <n v="1"/>
    <n v="11580"/>
    <x v="4"/>
  </r>
  <r>
    <d v="2015-08-13T00:00:00"/>
    <n v="31"/>
    <n v="0.1"/>
    <n v="70"/>
    <n v="0"/>
    <n v="0"/>
    <n v="1"/>
    <n v="2"/>
    <n v="1000"/>
    <n v="1000"/>
    <n v="1070"/>
    <n v="24000"/>
    <n v="1000"/>
    <n v="1"/>
    <n v="23930"/>
    <x v="4"/>
  </r>
  <r>
    <d v="2015-08-14T00:00:00"/>
    <n v="33"/>
    <n v="0"/>
    <n v="0"/>
    <n v="1"/>
    <n v="5.687117020072649E-2"/>
    <n v="1"/>
    <n v="2"/>
    <n v="943"/>
    <n v="1000"/>
    <n v="943"/>
    <n v="24000"/>
    <n v="1000"/>
    <n v="1"/>
    <n v="24057"/>
    <x v="4"/>
  </r>
  <r>
    <d v="2015-08-15T00:00:00"/>
    <n v="31"/>
    <n v="12"/>
    <n v="8400"/>
    <n v="0"/>
    <n v="0"/>
    <n v="0"/>
    <n v="0"/>
    <n v="1000"/>
    <n v="9400"/>
    <n v="9400"/>
    <n v="0"/>
    <n v="9400"/>
    <n v="0"/>
    <n v="0"/>
    <x v="4"/>
  </r>
  <r>
    <d v="2015-08-16T00:00:00"/>
    <n v="22"/>
    <n v="0"/>
    <n v="0"/>
    <n v="1"/>
    <n v="3.0956744014834645E-2"/>
    <n v="1"/>
    <n v="1"/>
    <n v="9109"/>
    <n v="13000"/>
    <n v="9109"/>
    <n v="12000"/>
    <n v="13000"/>
    <n v="1"/>
    <n v="15891"/>
    <x v="4"/>
  </r>
  <r>
    <d v="2015-08-17T00:00:00"/>
    <n v="24"/>
    <n v="0.2"/>
    <n v="140"/>
    <n v="0"/>
    <n v="0"/>
    <n v="1"/>
    <n v="1"/>
    <n v="13000"/>
    <n v="1140"/>
    <n v="13140"/>
    <n v="12000"/>
    <n v="1140"/>
    <n v="0"/>
    <n v="0"/>
    <x v="4"/>
  </r>
  <r>
    <d v="2015-08-18T00:00:00"/>
    <n v="22"/>
    <n v="0"/>
    <n v="0"/>
    <n v="1"/>
    <n v="3.0956744014834645E-2"/>
    <n v="1"/>
    <n v="1"/>
    <n v="1104"/>
    <n v="13000"/>
    <n v="1104"/>
    <n v="12000"/>
    <n v="13000"/>
    <n v="1"/>
    <n v="23896"/>
    <x v="4"/>
  </r>
  <r>
    <d v="2015-08-19T00:00:00"/>
    <n v="19"/>
    <n v="0"/>
    <n v="0"/>
    <n v="1"/>
    <n v="2.4845723978181827E-2"/>
    <n v="1"/>
    <n v="1"/>
    <n v="12677"/>
    <n v="677"/>
    <n v="12677"/>
    <n v="12000"/>
    <n v="677"/>
    <n v="0"/>
    <n v="0"/>
    <x v="4"/>
  </r>
  <r>
    <d v="2015-08-20T00:00:00"/>
    <n v="18"/>
    <n v="0"/>
    <n v="0"/>
    <n v="1"/>
    <n v="2.2910259710444122E-2"/>
    <n v="1"/>
    <n v="1"/>
    <n v="661"/>
    <n v="13000"/>
    <n v="661"/>
    <n v="12000"/>
    <n v="13000"/>
    <n v="1"/>
    <n v="24339"/>
    <x v="4"/>
  </r>
  <r>
    <d v="2015-08-21T00:00:00"/>
    <n v="18"/>
    <n v="0"/>
    <n v="0"/>
    <n v="1"/>
    <n v="2.2910259710444122E-2"/>
    <n v="1"/>
    <n v="1"/>
    <n v="12702"/>
    <n v="702"/>
    <n v="12702"/>
    <n v="12000"/>
    <n v="702"/>
    <n v="0"/>
    <n v="0"/>
    <x v="4"/>
  </r>
  <r>
    <d v="2015-08-22T00:00:00"/>
    <n v="18"/>
    <n v="0"/>
    <n v="0"/>
    <n v="1"/>
    <n v="2.2910259710444122E-2"/>
    <n v="1"/>
    <n v="1"/>
    <n v="685"/>
    <n v="13000"/>
    <n v="685"/>
    <n v="12000"/>
    <n v="13000"/>
    <n v="1"/>
    <n v="24315"/>
    <x v="4"/>
  </r>
  <r>
    <d v="2015-08-23T00:00:00"/>
    <n v="19"/>
    <n v="0"/>
    <n v="0"/>
    <n v="1"/>
    <n v="2.4845723978181827E-2"/>
    <n v="1"/>
    <n v="1"/>
    <n v="12677"/>
    <n v="677"/>
    <n v="12677"/>
    <n v="12000"/>
    <n v="677"/>
    <n v="0"/>
    <n v="0"/>
    <x v="4"/>
  </r>
  <r>
    <d v="2015-08-24T00:00:00"/>
    <n v="21"/>
    <n v="5.5"/>
    <n v="3850"/>
    <n v="0"/>
    <n v="0"/>
    <n v="0"/>
    <n v="0"/>
    <n v="677"/>
    <n v="4527"/>
    <n v="4527"/>
    <n v="0"/>
    <n v="4527"/>
    <n v="0"/>
    <n v="0"/>
    <x v="4"/>
  </r>
  <r>
    <d v="2015-08-25T00:00:00"/>
    <n v="18"/>
    <n v="18"/>
    <n v="12600"/>
    <n v="0"/>
    <n v="0"/>
    <n v="0"/>
    <n v="0"/>
    <n v="4527"/>
    <n v="17127"/>
    <n v="17127"/>
    <n v="0"/>
    <n v="17127"/>
    <n v="0"/>
    <n v="0"/>
    <x v="4"/>
  </r>
  <r>
    <d v="2015-08-26T00:00:00"/>
    <n v="19"/>
    <n v="12"/>
    <n v="8400"/>
    <n v="0"/>
    <n v="0"/>
    <n v="0"/>
    <n v="0"/>
    <n v="17127"/>
    <n v="25000"/>
    <n v="25000"/>
    <n v="0"/>
    <n v="25000"/>
    <n v="0"/>
    <n v="0"/>
    <x v="4"/>
  </r>
  <r>
    <d v="2015-08-27T00:00:00"/>
    <n v="23"/>
    <n v="0"/>
    <n v="0"/>
    <n v="1"/>
    <n v="3.3091237510857761E-2"/>
    <n v="1"/>
    <n v="1"/>
    <n v="24172"/>
    <n v="12172"/>
    <n v="24172"/>
    <n v="12000"/>
    <n v="12172"/>
    <n v="0"/>
    <n v="0"/>
    <x v="4"/>
  </r>
  <r>
    <d v="2015-08-28T00:00:00"/>
    <n v="17"/>
    <n v="0.1"/>
    <n v="70"/>
    <n v="0"/>
    <n v="0"/>
    <n v="1"/>
    <n v="1"/>
    <n v="12172"/>
    <n v="242"/>
    <n v="12242"/>
    <n v="12000"/>
    <n v="242"/>
    <n v="0"/>
    <n v="0"/>
    <x v="4"/>
  </r>
  <r>
    <d v="2015-08-29T00:00:00"/>
    <n v="16"/>
    <n v="14"/>
    <n v="9800"/>
    <n v="0"/>
    <n v="0"/>
    <n v="0"/>
    <n v="0"/>
    <n v="242"/>
    <n v="10042"/>
    <n v="10042"/>
    <n v="0"/>
    <n v="10042"/>
    <n v="0"/>
    <n v="0"/>
    <x v="4"/>
  </r>
  <r>
    <d v="2015-08-30T00:00:00"/>
    <n v="22"/>
    <n v="0"/>
    <n v="0"/>
    <n v="1"/>
    <n v="3.0956744014834645E-2"/>
    <n v="1"/>
    <n v="1"/>
    <n v="9731"/>
    <n v="13000"/>
    <n v="9731"/>
    <n v="12000"/>
    <n v="13000"/>
    <n v="1"/>
    <n v="15269"/>
    <x v="4"/>
  </r>
  <r>
    <d v="2015-08-31T00:00:00"/>
    <n v="26"/>
    <n v="0"/>
    <n v="0"/>
    <n v="1"/>
    <n v="3.9772352206023737E-2"/>
    <n v="1"/>
    <n v="1"/>
    <n v="12482"/>
    <n v="482"/>
    <n v="12482"/>
    <n v="12000"/>
    <n v="482"/>
    <n v="0"/>
    <n v="0"/>
    <x v="4"/>
  </r>
  <r>
    <d v="2015-09-01T00:00:00"/>
    <n v="27"/>
    <n v="2"/>
    <n v="1400"/>
    <n v="0"/>
    <n v="0"/>
    <n v="0"/>
    <n v="0"/>
    <n v="482"/>
    <n v="1882"/>
    <n v="1882"/>
    <n v="0"/>
    <n v="1882"/>
    <n v="0"/>
    <n v="0"/>
    <x v="5"/>
  </r>
  <r>
    <d v="2015-09-02T00:00:00"/>
    <n v="18"/>
    <n v="0"/>
    <n v="0"/>
    <n v="1"/>
    <n v="2.2910259710444122E-2"/>
    <n v="1"/>
    <n v="1"/>
    <n v="1838"/>
    <n v="13000"/>
    <n v="1838"/>
    <n v="12000"/>
    <n v="13000"/>
    <n v="1"/>
    <n v="23162"/>
    <x v="5"/>
  </r>
  <r>
    <d v="2015-09-03T00:00:00"/>
    <n v="17"/>
    <n v="0"/>
    <n v="0"/>
    <n v="1"/>
    <n v="2.1027838690650079E-2"/>
    <n v="1"/>
    <n v="1"/>
    <n v="12726"/>
    <n v="726"/>
    <n v="12726"/>
    <n v="12000"/>
    <n v="726"/>
    <n v="0"/>
    <n v="0"/>
    <x v="5"/>
  </r>
  <r>
    <d v="2015-09-04T00:00:00"/>
    <n v="16"/>
    <n v="0.1"/>
    <n v="70"/>
    <n v="0"/>
    <n v="0"/>
    <n v="1"/>
    <n v="1"/>
    <n v="726"/>
    <n v="13000"/>
    <n v="796"/>
    <n v="12000"/>
    <n v="13000"/>
    <n v="1"/>
    <n v="24204"/>
    <x v="5"/>
  </r>
  <r>
    <d v="2015-09-05T00:00:00"/>
    <n v="15"/>
    <n v="0"/>
    <n v="0"/>
    <n v="1"/>
    <n v="1.7428425057933371E-2"/>
    <n v="0"/>
    <n v="0"/>
    <n v="12773"/>
    <n v="12773"/>
    <n v="12773"/>
    <n v="0"/>
    <n v="12773"/>
    <n v="0"/>
    <n v="0"/>
    <x v="5"/>
  </r>
  <r>
    <d v="2015-09-06T00:00:00"/>
    <n v="12"/>
    <n v="4"/>
    <n v="2800"/>
    <n v="0"/>
    <n v="0"/>
    <n v="0"/>
    <n v="0"/>
    <n v="12773"/>
    <n v="15573"/>
    <n v="15573"/>
    <n v="0"/>
    <n v="15573"/>
    <n v="0"/>
    <n v="0"/>
    <x v="5"/>
  </r>
  <r>
    <d v="2015-09-07T00:00:00"/>
    <n v="13"/>
    <n v="0"/>
    <n v="0"/>
    <n v="1"/>
    <n v="1.4061649974309559E-2"/>
    <n v="0"/>
    <n v="0"/>
    <n v="15354"/>
    <n v="15354"/>
    <n v="15354"/>
    <n v="0"/>
    <n v="15354"/>
    <n v="0"/>
    <n v="0"/>
    <x v="5"/>
  </r>
  <r>
    <d v="2015-09-08T00:00:00"/>
    <n v="11"/>
    <n v="4"/>
    <n v="2800"/>
    <n v="0"/>
    <n v="0"/>
    <n v="0"/>
    <n v="0"/>
    <n v="15354"/>
    <n v="18154"/>
    <n v="18154"/>
    <n v="0"/>
    <n v="18154"/>
    <n v="0"/>
    <n v="0"/>
    <x v="5"/>
  </r>
  <r>
    <d v="2015-09-09T00:00:00"/>
    <n v="11"/>
    <n v="0"/>
    <n v="0"/>
    <n v="1"/>
    <n v="1.0944861808172821E-2"/>
    <n v="0"/>
    <n v="0"/>
    <n v="17955"/>
    <n v="17955"/>
    <n v="17955"/>
    <n v="0"/>
    <n v="17955"/>
    <n v="0"/>
    <n v="0"/>
    <x v="5"/>
  </r>
  <r>
    <d v="2015-09-10T00:00:00"/>
    <n v="12"/>
    <n v="0"/>
    <n v="0"/>
    <n v="1"/>
    <n v="1.247076581449592E-2"/>
    <n v="0"/>
    <n v="0"/>
    <n v="17731"/>
    <n v="17731"/>
    <n v="17731"/>
    <n v="0"/>
    <n v="17731"/>
    <n v="0"/>
    <n v="0"/>
    <x v="5"/>
  </r>
  <r>
    <d v="2015-09-11T00:00:00"/>
    <n v="16"/>
    <n v="0.1"/>
    <n v="70"/>
    <n v="0"/>
    <n v="0"/>
    <n v="1"/>
    <n v="1"/>
    <n v="17731"/>
    <n v="5801"/>
    <n v="17801"/>
    <n v="12000"/>
    <n v="5801"/>
    <n v="0"/>
    <n v="0"/>
    <x v="5"/>
  </r>
  <r>
    <d v="2015-09-12T00:00:00"/>
    <n v="18"/>
    <n v="0"/>
    <n v="0"/>
    <n v="1"/>
    <n v="2.2910259710444122E-2"/>
    <n v="1"/>
    <n v="1"/>
    <n v="5668"/>
    <n v="13000"/>
    <n v="5668"/>
    <n v="12000"/>
    <n v="13000"/>
    <n v="1"/>
    <n v="19332"/>
    <x v="5"/>
  </r>
  <r>
    <d v="2015-09-13T00:00:00"/>
    <n v="18"/>
    <n v="0"/>
    <n v="0"/>
    <n v="1"/>
    <n v="2.2910259710444122E-2"/>
    <n v="1"/>
    <n v="1"/>
    <n v="12702"/>
    <n v="702"/>
    <n v="12702"/>
    <n v="12000"/>
    <n v="702"/>
    <n v="0"/>
    <n v="0"/>
    <x v="5"/>
  </r>
  <r>
    <d v="2015-09-14T00:00:00"/>
    <n v="19"/>
    <n v="3"/>
    <n v="2100"/>
    <n v="0"/>
    <n v="0"/>
    <n v="0"/>
    <n v="0"/>
    <n v="702"/>
    <n v="2802"/>
    <n v="2802"/>
    <n v="0"/>
    <n v="2802"/>
    <n v="0"/>
    <n v="0"/>
    <x v="5"/>
  </r>
  <r>
    <d v="2015-09-15T00:00:00"/>
    <n v="16"/>
    <n v="0.1"/>
    <n v="70"/>
    <n v="0"/>
    <n v="0"/>
    <n v="1"/>
    <n v="1"/>
    <n v="2802"/>
    <n v="13000"/>
    <n v="2872"/>
    <n v="12000"/>
    <n v="13000"/>
    <n v="1"/>
    <n v="22128"/>
    <x v="5"/>
  </r>
  <r>
    <d v="2015-09-16T00:00:00"/>
    <n v="18"/>
    <n v="0"/>
    <n v="0"/>
    <n v="1"/>
    <n v="2.2910259710444122E-2"/>
    <n v="1"/>
    <n v="1"/>
    <n v="12702"/>
    <n v="702"/>
    <n v="12702"/>
    <n v="12000"/>
    <n v="702"/>
    <n v="0"/>
    <n v="0"/>
    <x v="5"/>
  </r>
  <r>
    <d v="2015-09-17T00:00:00"/>
    <n v="22"/>
    <n v="0.5"/>
    <n v="350"/>
    <n v="0"/>
    <n v="0"/>
    <n v="1"/>
    <n v="1"/>
    <n v="702"/>
    <n v="13000"/>
    <n v="1052"/>
    <n v="12000"/>
    <n v="13000"/>
    <n v="1"/>
    <n v="23948"/>
    <x v="5"/>
  </r>
  <r>
    <d v="2015-09-18T00:00:00"/>
    <n v="16"/>
    <n v="0"/>
    <n v="0"/>
    <n v="1"/>
    <n v="1.9199999999999991E-2"/>
    <n v="1"/>
    <n v="1"/>
    <n v="12750"/>
    <n v="750"/>
    <n v="12750"/>
    <n v="12000"/>
    <n v="750"/>
    <n v="0"/>
    <n v="0"/>
    <x v="5"/>
  </r>
  <r>
    <d v="2015-09-19T00:00:00"/>
    <n v="15"/>
    <n v="0"/>
    <n v="0"/>
    <n v="1"/>
    <n v="1.7428425057933371E-2"/>
    <n v="0"/>
    <n v="0"/>
    <n v="736"/>
    <n v="736"/>
    <n v="736"/>
    <n v="0"/>
    <n v="736"/>
    <n v="0"/>
    <n v="0"/>
    <x v="5"/>
  </r>
  <r>
    <d v="2015-09-20T00:00:00"/>
    <n v="14"/>
    <n v="2"/>
    <n v="1400"/>
    <n v="0"/>
    <n v="0"/>
    <n v="0"/>
    <n v="0"/>
    <n v="736"/>
    <n v="2136"/>
    <n v="2136"/>
    <n v="0"/>
    <n v="2136"/>
    <n v="0"/>
    <n v="0"/>
    <x v="5"/>
  </r>
  <r>
    <d v="2015-09-21T00:00:00"/>
    <n v="12"/>
    <n v="0"/>
    <n v="0"/>
    <n v="1"/>
    <n v="1.247076581449592E-2"/>
    <n v="0"/>
    <n v="0"/>
    <n v="2109"/>
    <n v="2109"/>
    <n v="2109"/>
    <n v="0"/>
    <n v="2109"/>
    <n v="0"/>
    <n v="0"/>
    <x v="5"/>
  </r>
  <r>
    <d v="2015-09-22T00:00:00"/>
    <n v="13"/>
    <n v="0"/>
    <n v="0"/>
    <n v="1"/>
    <n v="1.4061649974309559E-2"/>
    <n v="0"/>
    <n v="0"/>
    <n v="2079"/>
    <n v="2079"/>
    <n v="2079"/>
    <n v="0"/>
    <n v="2079"/>
    <n v="0"/>
    <n v="0"/>
    <x v="5"/>
  </r>
  <r>
    <d v="2015-09-23T00:00:00"/>
    <n v="15"/>
    <n v="0"/>
    <n v="0"/>
    <n v="1"/>
    <n v="1.7428425057933371E-2"/>
    <n v="0"/>
    <n v="0"/>
    <n v="2042"/>
    <n v="2042"/>
    <n v="2042"/>
    <n v="0"/>
    <n v="2042"/>
    <n v="0"/>
    <n v="0"/>
    <x v="5"/>
  </r>
  <r>
    <d v="2015-09-24T00:00:00"/>
    <n v="15"/>
    <n v="0"/>
    <n v="0"/>
    <n v="1"/>
    <n v="1.7428425057933371E-2"/>
    <n v="0"/>
    <n v="0"/>
    <n v="2006"/>
    <n v="2006"/>
    <n v="2006"/>
    <n v="0"/>
    <n v="2006"/>
    <n v="0"/>
    <n v="0"/>
    <x v="5"/>
  </r>
  <r>
    <d v="2015-09-25T00:00:00"/>
    <n v="14"/>
    <n v="0"/>
    <n v="0"/>
    <n v="1"/>
    <n v="1.5714961024450545E-2"/>
    <n v="0"/>
    <n v="0"/>
    <n v="1974"/>
    <n v="1974"/>
    <n v="1974"/>
    <n v="0"/>
    <n v="1974"/>
    <n v="0"/>
    <n v="0"/>
    <x v="5"/>
  </r>
  <r>
    <d v="2015-09-26T00:00:00"/>
    <n v="12"/>
    <n v="0"/>
    <n v="0"/>
    <n v="1"/>
    <n v="1.247076581449592E-2"/>
    <n v="0"/>
    <n v="0"/>
    <n v="1949"/>
    <n v="1949"/>
    <n v="1949"/>
    <n v="0"/>
    <n v="1949"/>
    <n v="0"/>
    <n v="0"/>
    <x v="5"/>
  </r>
  <r>
    <d v="2015-09-27T00:00:00"/>
    <n v="11"/>
    <n v="0"/>
    <n v="0"/>
    <n v="1"/>
    <n v="1.0944861808172821E-2"/>
    <n v="0"/>
    <n v="0"/>
    <n v="1927"/>
    <n v="1927"/>
    <n v="1927"/>
    <n v="0"/>
    <n v="1927"/>
    <n v="0"/>
    <n v="0"/>
    <x v="5"/>
  </r>
  <r>
    <d v="2015-09-28T00:00:00"/>
    <n v="10"/>
    <n v="0"/>
    <n v="0"/>
    <n v="1"/>
    <n v="9.4868329805051395E-3"/>
    <n v="0"/>
    <n v="0"/>
    <n v="1908"/>
    <n v="1908"/>
    <n v="1908"/>
    <n v="0"/>
    <n v="1908"/>
    <n v="0"/>
    <n v="0"/>
    <x v="5"/>
  </r>
  <r>
    <d v="2015-09-29T00:00:00"/>
    <n v="10"/>
    <n v="0"/>
    <n v="0"/>
    <n v="1"/>
    <n v="9.4868329805051395E-3"/>
    <n v="0"/>
    <n v="0"/>
    <n v="1889"/>
    <n v="1889"/>
    <n v="1889"/>
    <n v="0"/>
    <n v="1889"/>
    <n v="0"/>
    <n v="0"/>
    <x v="5"/>
  </r>
  <r>
    <d v="2015-09-30T00:00:00"/>
    <n v="10"/>
    <n v="0"/>
    <n v="0"/>
    <n v="1"/>
    <n v="9.4868329805051395E-3"/>
    <n v="0"/>
    <n v="0"/>
    <n v="1871"/>
    <n v="1871"/>
    <n v="1871"/>
    <n v="0"/>
    <n v="1871"/>
    <n v="0"/>
    <n v="0"/>
    <x v="5"/>
  </r>
  <r>
    <m/>
    <m/>
    <m/>
    <m/>
    <m/>
    <m/>
    <m/>
    <m/>
    <m/>
    <m/>
    <m/>
    <m/>
    <m/>
    <m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10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z ile dolano" fld="14" baseField="1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ogod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A4" sqref="A4:D9"/>
    </sheetView>
  </sheetViews>
  <sheetFormatPr defaultRowHeight="15" x14ac:dyDescent="0.25"/>
  <cols>
    <col min="1" max="1" width="17.7109375" bestFit="1" customWidth="1"/>
    <col min="2" max="2" width="16.5703125" customWidth="1"/>
    <col min="4" max="4" width="11.28515625" customWidth="1"/>
  </cols>
  <sheetData>
    <row r="3" spans="1:4" x14ac:dyDescent="0.25">
      <c r="A3" s="2" t="s">
        <v>15</v>
      </c>
      <c r="B3" t="s">
        <v>23</v>
      </c>
    </row>
    <row r="4" spans="1:4" x14ac:dyDescent="0.25">
      <c r="A4" s="3" t="s">
        <v>16</v>
      </c>
      <c r="B4" s="4">
        <v>0</v>
      </c>
      <c r="C4">
        <f>ROUNDUP(B4,3)/1000</f>
        <v>0</v>
      </c>
      <c r="D4">
        <f>C4*11.74</f>
        <v>0</v>
      </c>
    </row>
    <row r="5" spans="1:4" x14ac:dyDescent="0.25">
      <c r="A5" s="3" t="s">
        <v>17</v>
      </c>
      <c r="B5" s="4">
        <v>13172</v>
      </c>
      <c r="C5">
        <f>ROUNDUP(B5,-3)/1000</f>
        <v>14</v>
      </c>
      <c r="D5">
        <f t="shared" ref="D5:D9" si="0">C5*11.74</f>
        <v>164.36</v>
      </c>
    </row>
    <row r="6" spans="1:4" x14ac:dyDescent="0.25">
      <c r="A6" s="3" t="s">
        <v>18</v>
      </c>
      <c r="B6" s="4">
        <v>89444</v>
      </c>
      <c r="C6">
        <f t="shared" ref="C6:C9" si="1">ROUNDUP(B6,-3)/1000</f>
        <v>90</v>
      </c>
      <c r="D6">
        <f t="shared" si="0"/>
        <v>1056.5999999999999</v>
      </c>
    </row>
    <row r="7" spans="1:4" x14ac:dyDescent="0.25">
      <c r="A7" s="3" t="s">
        <v>19</v>
      </c>
      <c r="B7" s="4">
        <v>217938</v>
      </c>
      <c r="C7">
        <f t="shared" si="1"/>
        <v>218</v>
      </c>
      <c r="D7">
        <f t="shared" si="0"/>
        <v>2559.3200000000002</v>
      </c>
    </row>
    <row r="8" spans="1:4" x14ac:dyDescent="0.25">
      <c r="A8" s="3" t="s">
        <v>20</v>
      </c>
      <c r="B8" s="4">
        <v>310099</v>
      </c>
      <c r="C8">
        <f t="shared" si="1"/>
        <v>311</v>
      </c>
      <c r="D8">
        <f t="shared" si="0"/>
        <v>3651.14</v>
      </c>
    </row>
    <row r="9" spans="1:4" x14ac:dyDescent="0.25">
      <c r="A9" s="3" t="s">
        <v>21</v>
      </c>
      <c r="B9" s="4">
        <v>112774</v>
      </c>
      <c r="C9">
        <f t="shared" si="1"/>
        <v>113</v>
      </c>
      <c r="D9">
        <f t="shared" si="0"/>
        <v>1326.6200000000001</v>
      </c>
    </row>
    <row r="10" spans="1:4" x14ac:dyDescent="0.25">
      <c r="A10" s="3" t="s">
        <v>22</v>
      </c>
      <c r="B10" s="4">
        <v>743427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4"/>
  <sheetViews>
    <sheetView tabSelected="1" topLeftCell="A178" zoomScale="85" zoomScaleNormal="85" workbookViewId="0">
      <selection activeCell="G6" sqref="G6"/>
    </sheetView>
  </sheetViews>
  <sheetFormatPr defaultRowHeight="15" x14ac:dyDescent="0.25"/>
  <cols>
    <col min="1" max="1" width="13.85546875" customWidth="1"/>
    <col min="2" max="2" width="23.28515625" customWidth="1"/>
    <col min="3" max="3" width="6.42578125" bestFit="1" customWidth="1"/>
    <col min="4" max="7" width="39.140625" customWidth="1"/>
    <col min="8" max="9" width="22" customWidth="1"/>
    <col min="10" max="10" width="15.42578125" customWidth="1"/>
    <col min="11" max="11" width="14.7109375" customWidth="1"/>
    <col min="13" max="13" width="27" customWidth="1"/>
    <col min="15" max="15" width="29.7109375" customWidth="1"/>
    <col min="16" max="16" width="18.85546875" customWidth="1"/>
    <col min="17" max="17" width="18.140625" customWidth="1"/>
    <col min="18" max="18" width="20" customWidth="1"/>
    <col min="19" max="19" width="12.28515625" customWidth="1"/>
    <col min="20" max="20" width="15" customWidth="1"/>
  </cols>
  <sheetData>
    <row r="1" spans="1:24" x14ac:dyDescent="0.25">
      <c r="A1" t="s">
        <v>6</v>
      </c>
      <c r="B1" t="s">
        <v>0</v>
      </c>
      <c r="C1" t="s">
        <v>1</v>
      </c>
      <c r="D1" t="s">
        <v>24</v>
      </c>
      <c r="E1" t="s">
        <v>25</v>
      </c>
      <c r="F1" t="s">
        <v>26</v>
      </c>
      <c r="H1" t="s">
        <v>2</v>
      </c>
      <c r="I1" t="s">
        <v>13</v>
      </c>
      <c r="J1" t="s">
        <v>3</v>
      </c>
      <c r="K1" t="s">
        <v>4</v>
      </c>
      <c r="L1" t="s">
        <v>5</v>
      </c>
      <c r="M1" t="s">
        <v>7</v>
      </c>
      <c r="N1">
        <v>25000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14</v>
      </c>
      <c r="X1">
        <f>SUM(S:S)</f>
        <v>743427</v>
      </c>
    </row>
    <row r="2" spans="1:24" x14ac:dyDescent="0.25">
      <c r="A2" s="1">
        <v>42095</v>
      </c>
      <c r="B2">
        <v>4</v>
      </c>
      <c r="C2">
        <v>2</v>
      </c>
      <c r="D2">
        <f>IF(B2&lt;=15,1,0)</f>
        <v>1</v>
      </c>
      <c r="E2">
        <f>IF(AND(B2&gt;15,C2&lt;=0.6),1,0)</f>
        <v>0</v>
      </c>
      <c r="F2">
        <f>IF(AND(B2&gt;15,C2&gt;0.6),1,0)</f>
        <v>0</v>
      </c>
      <c r="G2">
        <f>SUM(D:D)</f>
        <v>88</v>
      </c>
      <c r="H2">
        <f>700*C2</f>
        <v>1400</v>
      </c>
      <c r="I2">
        <f>IF(C2=0,1,0)</f>
        <v>0</v>
      </c>
      <c r="J2">
        <f>IF(I2 =1,POWER(B2,1.5)*0.03%,0)</f>
        <v>0</v>
      </c>
      <c r="K2">
        <f>IF(AND(B2&gt;15,C2&lt;=0.6),1,0)</f>
        <v>0</v>
      </c>
      <c r="L2">
        <f>IF(K2=1,IF(B2&gt;30,2,1),0)</f>
        <v>0</v>
      </c>
      <c r="M2">
        <f>N1-ROUNDUP(N1*J2,0)</f>
        <v>25000</v>
      </c>
      <c r="N2">
        <f>Q2</f>
        <v>25000</v>
      </c>
      <c r="O2">
        <f>IF(M2+H2&gt;25000,25000,M2+H2)</f>
        <v>25000</v>
      </c>
      <c r="P2">
        <f>L2*12000</f>
        <v>0</v>
      </c>
      <c r="Q2">
        <f>O2-P2</f>
        <v>25000</v>
      </c>
      <c r="R2">
        <f>IF(O2-P2&lt;0,1,0)</f>
        <v>0</v>
      </c>
      <c r="S2">
        <f>IF(R2=1,25000-O2,0)</f>
        <v>0</v>
      </c>
      <c r="T2" t="str">
        <f>TEXT(A2,"mmmm")</f>
        <v>kwiecień</v>
      </c>
    </row>
    <row r="3" spans="1:24" x14ac:dyDescent="0.25">
      <c r="A3" s="1">
        <v>42096</v>
      </c>
      <c r="B3">
        <v>2</v>
      </c>
      <c r="C3">
        <v>6</v>
      </c>
      <c r="D3">
        <f t="shared" ref="D3:D66" si="0">IF(B3&lt;=15,1,0)</f>
        <v>1</v>
      </c>
      <c r="E3">
        <f t="shared" ref="E3:E66" si="1">IF(AND(B3&gt;15,C3&lt;=0.6),1,0)</f>
        <v>0</v>
      </c>
      <c r="F3">
        <f t="shared" ref="F3:F66" si="2">IF(AND(B3&gt;15,C3&gt;0.6),1,0)</f>
        <v>0</v>
      </c>
      <c r="G3">
        <f>SUM(E:E)</f>
        <v>73</v>
      </c>
      <c r="H3">
        <f t="shared" ref="H3:H66" si="3">700*C3</f>
        <v>4200</v>
      </c>
      <c r="I3">
        <f t="shared" ref="I3:I66" si="4">IF(C3=0,1,0)</f>
        <v>0</v>
      </c>
      <c r="J3">
        <f t="shared" ref="J3:J66" si="5">IF(I3 =1,POWER(B3,1.5)*0.03%,0)</f>
        <v>0</v>
      </c>
      <c r="K3">
        <f t="shared" ref="K3:K66" si="6">IF(AND(B3&gt;15,C3&lt;=0.6),1,0)</f>
        <v>0</v>
      </c>
      <c r="L3">
        <f t="shared" ref="L3:L66" si="7">IF(K3=1,IF(B3&gt;30,2,1),0)</f>
        <v>0</v>
      </c>
      <c r="M3">
        <f t="shared" ref="M3:M66" si="8">N2-ROUNDUP(N2*J3,0)</f>
        <v>25000</v>
      </c>
      <c r="N3">
        <f t="shared" ref="N3:N66" si="9">Q3</f>
        <v>25000</v>
      </c>
      <c r="O3">
        <f t="shared" ref="O3:O66" si="10">IF(M3+H3&gt;25000,25000,M3+H3)</f>
        <v>25000</v>
      </c>
      <c r="P3">
        <f t="shared" ref="P3:P66" si="11">L3*12000</f>
        <v>0</v>
      </c>
      <c r="Q3">
        <f>IF(O3-P3&lt;0,25000-P3,O3-P3)</f>
        <v>25000</v>
      </c>
      <c r="R3">
        <f t="shared" ref="R3:R66" si="12">IF(O3-P3&lt;0,1,0)</f>
        <v>0</v>
      </c>
      <c r="S3">
        <f t="shared" ref="S3:S66" si="13">IF(R3=1,25000-O3,0)</f>
        <v>0</v>
      </c>
      <c r="T3" t="str">
        <f t="shared" ref="T3:T66" si="14">TEXT(A3,"mmmm")</f>
        <v>kwiecień</v>
      </c>
    </row>
    <row r="4" spans="1:24" x14ac:dyDescent="0.25">
      <c r="A4" s="1">
        <v>42097</v>
      </c>
      <c r="B4">
        <v>4</v>
      </c>
      <c r="C4">
        <v>1</v>
      </c>
      <c r="D4">
        <f t="shared" si="0"/>
        <v>1</v>
      </c>
      <c r="E4">
        <f t="shared" si="1"/>
        <v>0</v>
      </c>
      <c r="F4">
        <f t="shared" si="2"/>
        <v>0</v>
      </c>
      <c r="G4">
        <f>SUM(F:F)</f>
        <v>22</v>
      </c>
      <c r="H4">
        <f t="shared" si="3"/>
        <v>700</v>
      </c>
      <c r="I4">
        <f t="shared" si="4"/>
        <v>0</v>
      </c>
      <c r="J4">
        <f t="shared" si="5"/>
        <v>0</v>
      </c>
      <c r="K4">
        <f t="shared" si="6"/>
        <v>0</v>
      </c>
      <c r="L4">
        <f t="shared" si="7"/>
        <v>0</v>
      </c>
      <c r="M4">
        <f t="shared" si="8"/>
        <v>25000</v>
      </c>
      <c r="N4">
        <f t="shared" si="9"/>
        <v>25000</v>
      </c>
      <c r="O4">
        <f t="shared" si="10"/>
        <v>25000</v>
      </c>
      <c r="P4">
        <f t="shared" si="11"/>
        <v>0</v>
      </c>
      <c r="Q4">
        <f t="shared" ref="Q4:Q67" si="15">IF(O4-P4&lt;0,25000-P4,O4-P4)</f>
        <v>25000</v>
      </c>
      <c r="R4">
        <f t="shared" si="12"/>
        <v>0</v>
      </c>
      <c r="S4">
        <f t="shared" si="13"/>
        <v>0</v>
      </c>
      <c r="T4" t="str">
        <f t="shared" si="14"/>
        <v>kwiecień</v>
      </c>
    </row>
    <row r="5" spans="1:24" x14ac:dyDescent="0.25">
      <c r="A5" s="1">
        <v>42098</v>
      </c>
      <c r="B5">
        <v>4</v>
      </c>
      <c r="C5">
        <v>0.8</v>
      </c>
      <c r="D5">
        <f t="shared" si="0"/>
        <v>1</v>
      </c>
      <c r="E5">
        <f t="shared" si="1"/>
        <v>0</v>
      </c>
      <c r="F5">
        <f t="shared" si="2"/>
        <v>0</v>
      </c>
      <c r="H5">
        <f t="shared" si="3"/>
        <v>560</v>
      </c>
      <c r="I5">
        <f t="shared" si="4"/>
        <v>0</v>
      </c>
      <c r="J5">
        <f t="shared" si="5"/>
        <v>0</v>
      </c>
      <c r="K5">
        <f t="shared" si="6"/>
        <v>0</v>
      </c>
      <c r="L5">
        <f t="shared" si="7"/>
        <v>0</v>
      </c>
      <c r="M5">
        <f t="shared" si="8"/>
        <v>25000</v>
      </c>
      <c r="N5">
        <f t="shared" si="9"/>
        <v>25000</v>
      </c>
      <c r="O5">
        <f t="shared" si="10"/>
        <v>25000</v>
      </c>
      <c r="P5">
        <f t="shared" si="11"/>
        <v>0</v>
      </c>
      <c r="Q5">
        <f t="shared" si="15"/>
        <v>25000</v>
      </c>
      <c r="R5">
        <f t="shared" si="12"/>
        <v>0</v>
      </c>
      <c r="S5">
        <f t="shared" si="13"/>
        <v>0</v>
      </c>
      <c r="T5" t="str">
        <f t="shared" si="14"/>
        <v>kwiecień</v>
      </c>
    </row>
    <row r="6" spans="1:24" x14ac:dyDescent="0.25">
      <c r="A6" s="1">
        <v>42099</v>
      </c>
      <c r="B6">
        <v>3</v>
      </c>
      <c r="C6">
        <v>0</v>
      </c>
      <c r="D6">
        <f t="shared" si="0"/>
        <v>1</v>
      </c>
      <c r="E6">
        <f t="shared" si="1"/>
        <v>0</v>
      </c>
      <c r="F6">
        <f t="shared" si="2"/>
        <v>0</v>
      </c>
      <c r="H6">
        <f t="shared" si="3"/>
        <v>0</v>
      </c>
      <c r="I6">
        <f t="shared" si="4"/>
        <v>1</v>
      </c>
      <c r="J6">
        <f t="shared" si="5"/>
        <v>1.5588457268119894E-3</v>
      </c>
      <c r="K6">
        <f t="shared" si="6"/>
        <v>0</v>
      </c>
      <c r="L6">
        <f t="shared" si="7"/>
        <v>0</v>
      </c>
      <c r="M6">
        <f t="shared" si="8"/>
        <v>24961</v>
      </c>
      <c r="N6">
        <f t="shared" si="9"/>
        <v>24961</v>
      </c>
      <c r="O6">
        <f t="shared" si="10"/>
        <v>24961</v>
      </c>
      <c r="P6">
        <f t="shared" si="11"/>
        <v>0</v>
      </c>
      <c r="Q6">
        <f t="shared" si="15"/>
        <v>24961</v>
      </c>
      <c r="R6">
        <f t="shared" si="12"/>
        <v>0</v>
      </c>
      <c r="S6">
        <f t="shared" si="13"/>
        <v>0</v>
      </c>
      <c r="T6" t="str">
        <f t="shared" si="14"/>
        <v>kwiecień</v>
      </c>
    </row>
    <row r="7" spans="1:24" x14ac:dyDescent="0.25">
      <c r="A7" s="1">
        <v>42100</v>
      </c>
      <c r="B7">
        <v>4</v>
      </c>
      <c r="C7">
        <v>0</v>
      </c>
      <c r="D7">
        <f t="shared" si="0"/>
        <v>1</v>
      </c>
      <c r="E7">
        <f t="shared" si="1"/>
        <v>0</v>
      </c>
      <c r="F7">
        <f t="shared" si="2"/>
        <v>0</v>
      </c>
      <c r="H7">
        <f t="shared" si="3"/>
        <v>0</v>
      </c>
      <c r="I7">
        <f t="shared" si="4"/>
        <v>1</v>
      </c>
      <c r="J7">
        <f t="shared" si="5"/>
        <v>2.3999999999999994E-3</v>
      </c>
      <c r="K7">
        <f t="shared" si="6"/>
        <v>0</v>
      </c>
      <c r="L7">
        <f t="shared" si="7"/>
        <v>0</v>
      </c>
      <c r="M7">
        <f t="shared" si="8"/>
        <v>24901</v>
      </c>
      <c r="N7">
        <f t="shared" si="9"/>
        <v>24901</v>
      </c>
      <c r="O7">
        <f t="shared" si="10"/>
        <v>24901</v>
      </c>
      <c r="P7">
        <f t="shared" si="11"/>
        <v>0</v>
      </c>
      <c r="Q7">
        <f t="shared" si="15"/>
        <v>24901</v>
      </c>
      <c r="R7">
        <f t="shared" si="12"/>
        <v>0</v>
      </c>
      <c r="S7">
        <f t="shared" si="13"/>
        <v>0</v>
      </c>
      <c r="T7" t="str">
        <f t="shared" si="14"/>
        <v>kwiecień</v>
      </c>
    </row>
    <row r="8" spans="1:24" x14ac:dyDescent="0.25">
      <c r="A8" s="1">
        <v>42101</v>
      </c>
      <c r="B8">
        <v>4</v>
      </c>
      <c r="C8">
        <v>1</v>
      </c>
      <c r="D8">
        <f t="shared" si="0"/>
        <v>1</v>
      </c>
      <c r="E8">
        <f t="shared" si="1"/>
        <v>0</v>
      </c>
      <c r="F8">
        <f t="shared" si="2"/>
        <v>0</v>
      </c>
      <c r="H8">
        <f t="shared" si="3"/>
        <v>700</v>
      </c>
      <c r="I8">
        <f t="shared" si="4"/>
        <v>0</v>
      </c>
      <c r="J8">
        <f t="shared" si="5"/>
        <v>0</v>
      </c>
      <c r="K8">
        <f t="shared" si="6"/>
        <v>0</v>
      </c>
      <c r="L8">
        <f t="shared" si="7"/>
        <v>0</v>
      </c>
      <c r="M8">
        <f t="shared" si="8"/>
        <v>24901</v>
      </c>
      <c r="N8">
        <f t="shared" si="9"/>
        <v>25000</v>
      </c>
      <c r="O8">
        <f t="shared" si="10"/>
        <v>25000</v>
      </c>
      <c r="P8">
        <f t="shared" si="11"/>
        <v>0</v>
      </c>
      <c r="Q8">
        <f t="shared" si="15"/>
        <v>25000</v>
      </c>
      <c r="R8">
        <f t="shared" si="12"/>
        <v>0</v>
      </c>
      <c r="S8">
        <f t="shared" si="13"/>
        <v>0</v>
      </c>
      <c r="T8" t="str">
        <f t="shared" si="14"/>
        <v>kwiecień</v>
      </c>
    </row>
    <row r="9" spans="1:24" x14ac:dyDescent="0.25">
      <c r="A9" s="1">
        <v>42102</v>
      </c>
      <c r="B9">
        <v>8</v>
      </c>
      <c r="C9">
        <v>1</v>
      </c>
      <c r="D9">
        <f t="shared" si="0"/>
        <v>1</v>
      </c>
      <c r="E9">
        <f t="shared" si="1"/>
        <v>0</v>
      </c>
      <c r="F9">
        <f t="shared" si="2"/>
        <v>0</v>
      </c>
      <c r="H9">
        <f t="shared" si="3"/>
        <v>700</v>
      </c>
      <c r="I9">
        <f t="shared" si="4"/>
        <v>0</v>
      </c>
      <c r="J9">
        <f t="shared" si="5"/>
        <v>0</v>
      </c>
      <c r="K9">
        <f t="shared" si="6"/>
        <v>0</v>
      </c>
      <c r="L9">
        <f t="shared" si="7"/>
        <v>0</v>
      </c>
      <c r="M9">
        <f t="shared" si="8"/>
        <v>25000</v>
      </c>
      <c r="N9">
        <f t="shared" si="9"/>
        <v>25000</v>
      </c>
      <c r="O9">
        <f t="shared" si="10"/>
        <v>25000</v>
      </c>
      <c r="P9">
        <f t="shared" si="11"/>
        <v>0</v>
      </c>
      <c r="Q9">
        <f t="shared" si="15"/>
        <v>25000</v>
      </c>
      <c r="R9">
        <f t="shared" si="12"/>
        <v>0</v>
      </c>
      <c r="S9">
        <f t="shared" si="13"/>
        <v>0</v>
      </c>
      <c r="T9" t="str">
        <f t="shared" si="14"/>
        <v>kwiecień</v>
      </c>
    </row>
    <row r="10" spans="1:24" x14ac:dyDescent="0.25">
      <c r="A10" s="1">
        <v>42103</v>
      </c>
      <c r="B10">
        <v>6</v>
      </c>
      <c r="C10">
        <v>2</v>
      </c>
      <c r="D10">
        <f t="shared" si="0"/>
        <v>1</v>
      </c>
      <c r="E10">
        <f t="shared" si="1"/>
        <v>0</v>
      </c>
      <c r="F10">
        <f t="shared" si="2"/>
        <v>0</v>
      </c>
      <c r="H10">
        <f t="shared" si="3"/>
        <v>1400</v>
      </c>
      <c r="I10">
        <f t="shared" si="4"/>
        <v>0</v>
      </c>
      <c r="J10">
        <f t="shared" si="5"/>
        <v>0</v>
      </c>
      <c r="K10">
        <f t="shared" si="6"/>
        <v>0</v>
      </c>
      <c r="L10">
        <f t="shared" si="7"/>
        <v>0</v>
      </c>
      <c r="M10">
        <f t="shared" si="8"/>
        <v>25000</v>
      </c>
      <c r="N10">
        <f t="shared" si="9"/>
        <v>25000</v>
      </c>
      <c r="O10">
        <f t="shared" si="10"/>
        <v>25000</v>
      </c>
      <c r="P10">
        <f t="shared" si="11"/>
        <v>0</v>
      </c>
      <c r="Q10">
        <f t="shared" si="15"/>
        <v>25000</v>
      </c>
      <c r="R10">
        <f t="shared" si="12"/>
        <v>0</v>
      </c>
      <c r="S10">
        <f t="shared" si="13"/>
        <v>0</v>
      </c>
      <c r="T10" t="str">
        <f t="shared" si="14"/>
        <v>kwiecień</v>
      </c>
    </row>
    <row r="11" spans="1:24" x14ac:dyDescent="0.25">
      <c r="A11" s="1">
        <v>42104</v>
      </c>
      <c r="B11">
        <v>9</v>
      </c>
      <c r="C11">
        <v>2</v>
      </c>
      <c r="D11">
        <f t="shared" si="0"/>
        <v>1</v>
      </c>
      <c r="E11">
        <f t="shared" si="1"/>
        <v>0</v>
      </c>
      <c r="F11">
        <f t="shared" si="2"/>
        <v>0</v>
      </c>
      <c r="H11">
        <f t="shared" si="3"/>
        <v>1400</v>
      </c>
      <c r="I11">
        <f t="shared" si="4"/>
        <v>0</v>
      </c>
      <c r="J11">
        <f t="shared" si="5"/>
        <v>0</v>
      </c>
      <c r="K11">
        <f t="shared" si="6"/>
        <v>0</v>
      </c>
      <c r="L11">
        <f t="shared" si="7"/>
        <v>0</v>
      </c>
      <c r="M11">
        <f t="shared" si="8"/>
        <v>25000</v>
      </c>
      <c r="N11">
        <f t="shared" si="9"/>
        <v>25000</v>
      </c>
      <c r="O11">
        <f t="shared" si="10"/>
        <v>25000</v>
      </c>
      <c r="P11">
        <f t="shared" si="11"/>
        <v>0</v>
      </c>
      <c r="Q11">
        <f t="shared" si="15"/>
        <v>25000</v>
      </c>
      <c r="R11">
        <f t="shared" si="12"/>
        <v>0</v>
      </c>
      <c r="S11">
        <f t="shared" si="13"/>
        <v>0</v>
      </c>
      <c r="T11" t="str">
        <f t="shared" si="14"/>
        <v>kwiecień</v>
      </c>
    </row>
    <row r="12" spans="1:24" x14ac:dyDescent="0.25">
      <c r="A12" s="1">
        <v>42105</v>
      </c>
      <c r="B12">
        <v>12</v>
      </c>
      <c r="C12">
        <v>3</v>
      </c>
      <c r="D12">
        <f t="shared" si="0"/>
        <v>1</v>
      </c>
      <c r="E12">
        <f t="shared" si="1"/>
        <v>0</v>
      </c>
      <c r="F12">
        <f t="shared" si="2"/>
        <v>0</v>
      </c>
      <c r="H12">
        <f t="shared" si="3"/>
        <v>2100</v>
      </c>
      <c r="I12">
        <f t="shared" si="4"/>
        <v>0</v>
      </c>
      <c r="J12">
        <f t="shared" si="5"/>
        <v>0</v>
      </c>
      <c r="K12">
        <f t="shared" si="6"/>
        <v>0</v>
      </c>
      <c r="L12">
        <f t="shared" si="7"/>
        <v>0</v>
      </c>
      <c r="M12">
        <f t="shared" si="8"/>
        <v>25000</v>
      </c>
      <c r="N12">
        <f t="shared" si="9"/>
        <v>25000</v>
      </c>
      <c r="O12">
        <f t="shared" si="10"/>
        <v>25000</v>
      </c>
      <c r="P12">
        <f t="shared" si="11"/>
        <v>0</v>
      </c>
      <c r="Q12">
        <f t="shared" si="15"/>
        <v>25000</v>
      </c>
      <c r="R12">
        <f t="shared" si="12"/>
        <v>0</v>
      </c>
      <c r="S12">
        <f t="shared" si="13"/>
        <v>0</v>
      </c>
      <c r="T12" t="str">
        <f t="shared" si="14"/>
        <v>kwiecień</v>
      </c>
    </row>
    <row r="13" spans="1:24" x14ac:dyDescent="0.25">
      <c r="A13" s="1">
        <v>42106</v>
      </c>
      <c r="B13">
        <v>10</v>
      </c>
      <c r="C13">
        <v>2</v>
      </c>
      <c r="D13">
        <f t="shared" si="0"/>
        <v>1</v>
      </c>
      <c r="E13">
        <f t="shared" si="1"/>
        <v>0</v>
      </c>
      <c r="F13">
        <f t="shared" si="2"/>
        <v>0</v>
      </c>
      <c r="H13">
        <f t="shared" si="3"/>
        <v>1400</v>
      </c>
      <c r="I13">
        <f t="shared" si="4"/>
        <v>0</v>
      </c>
      <c r="J13">
        <f t="shared" si="5"/>
        <v>0</v>
      </c>
      <c r="K13">
        <f t="shared" si="6"/>
        <v>0</v>
      </c>
      <c r="L13">
        <f t="shared" si="7"/>
        <v>0</v>
      </c>
      <c r="M13">
        <f t="shared" si="8"/>
        <v>25000</v>
      </c>
      <c r="N13">
        <f t="shared" si="9"/>
        <v>25000</v>
      </c>
      <c r="O13">
        <f t="shared" si="10"/>
        <v>25000</v>
      </c>
      <c r="P13">
        <f t="shared" si="11"/>
        <v>0</v>
      </c>
      <c r="Q13">
        <f t="shared" si="15"/>
        <v>25000</v>
      </c>
      <c r="R13">
        <f t="shared" si="12"/>
        <v>0</v>
      </c>
      <c r="S13">
        <f t="shared" si="13"/>
        <v>0</v>
      </c>
      <c r="T13" t="str">
        <f t="shared" si="14"/>
        <v>kwiecień</v>
      </c>
    </row>
    <row r="14" spans="1:24" x14ac:dyDescent="0.25">
      <c r="A14" s="1">
        <v>42107</v>
      </c>
      <c r="B14">
        <v>8</v>
      </c>
      <c r="C14">
        <v>1</v>
      </c>
      <c r="D14">
        <f t="shared" si="0"/>
        <v>1</v>
      </c>
      <c r="E14">
        <f t="shared" si="1"/>
        <v>0</v>
      </c>
      <c r="F14">
        <f t="shared" si="2"/>
        <v>0</v>
      </c>
      <c r="H14">
        <f t="shared" si="3"/>
        <v>700</v>
      </c>
      <c r="I14">
        <f t="shared" si="4"/>
        <v>0</v>
      </c>
      <c r="J14">
        <f t="shared" si="5"/>
        <v>0</v>
      </c>
      <c r="K14">
        <f t="shared" si="6"/>
        <v>0</v>
      </c>
      <c r="L14">
        <f t="shared" si="7"/>
        <v>0</v>
      </c>
      <c r="M14">
        <f t="shared" si="8"/>
        <v>25000</v>
      </c>
      <c r="N14">
        <f t="shared" si="9"/>
        <v>25000</v>
      </c>
      <c r="O14">
        <f t="shared" si="10"/>
        <v>25000</v>
      </c>
      <c r="P14">
        <f t="shared" si="11"/>
        <v>0</v>
      </c>
      <c r="Q14">
        <f t="shared" si="15"/>
        <v>25000</v>
      </c>
      <c r="R14">
        <f t="shared" si="12"/>
        <v>0</v>
      </c>
      <c r="S14">
        <f t="shared" si="13"/>
        <v>0</v>
      </c>
      <c r="T14" t="str">
        <f t="shared" si="14"/>
        <v>kwiecień</v>
      </c>
    </row>
    <row r="15" spans="1:24" x14ac:dyDescent="0.25">
      <c r="A15" s="1">
        <v>42108</v>
      </c>
      <c r="B15">
        <v>6</v>
      </c>
      <c r="C15">
        <v>0</v>
      </c>
      <c r="D15">
        <f t="shared" si="0"/>
        <v>1</v>
      </c>
      <c r="E15">
        <f t="shared" si="1"/>
        <v>0</v>
      </c>
      <c r="F15">
        <f t="shared" si="2"/>
        <v>0</v>
      </c>
      <c r="H15">
        <f t="shared" si="3"/>
        <v>0</v>
      </c>
      <c r="I15">
        <f t="shared" si="4"/>
        <v>1</v>
      </c>
      <c r="J15">
        <f t="shared" si="5"/>
        <v>4.409081537009721E-3</v>
      </c>
      <c r="K15">
        <f t="shared" si="6"/>
        <v>0</v>
      </c>
      <c r="L15">
        <f t="shared" si="7"/>
        <v>0</v>
      </c>
      <c r="M15">
        <f t="shared" si="8"/>
        <v>24889</v>
      </c>
      <c r="N15">
        <f t="shared" si="9"/>
        <v>24889</v>
      </c>
      <c r="O15">
        <f t="shared" si="10"/>
        <v>24889</v>
      </c>
      <c r="P15">
        <f t="shared" si="11"/>
        <v>0</v>
      </c>
      <c r="Q15">
        <f t="shared" si="15"/>
        <v>24889</v>
      </c>
      <c r="R15">
        <f t="shared" si="12"/>
        <v>0</v>
      </c>
      <c r="S15">
        <f t="shared" si="13"/>
        <v>0</v>
      </c>
      <c r="T15" t="str">
        <f t="shared" si="14"/>
        <v>kwiecień</v>
      </c>
    </row>
    <row r="16" spans="1:24" x14ac:dyDescent="0.25">
      <c r="A16" s="1">
        <v>42109</v>
      </c>
      <c r="B16">
        <v>14</v>
      </c>
      <c r="C16">
        <v>0</v>
      </c>
      <c r="D16">
        <f t="shared" si="0"/>
        <v>1</v>
      </c>
      <c r="E16">
        <f t="shared" si="1"/>
        <v>0</v>
      </c>
      <c r="F16">
        <f t="shared" si="2"/>
        <v>0</v>
      </c>
      <c r="H16">
        <f t="shared" si="3"/>
        <v>0</v>
      </c>
      <c r="I16">
        <f t="shared" si="4"/>
        <v>1</v>
      </c>
      <c r="J16">
        <f t="shared" si="5"/>
        <v>1.5714961024450545E-2</v>
      </c>
      <c r="K16">
        <f t="shared" si="6"/>
        <v>0</v>
      </c>
      <c r="L16">
        <f t="shared" si="7"/>
        <v>0</v>
      </c>
      <c r="M16">
        <f t="shared" si="8"/>
        <v>24497</v>
      </c>
      <c r="N16">
        <f t="shared" si="9"/>
        <v>24497</v>
      </c>
      <c r="O16">
        <f t="shared" si="10"/>
        <v>24497</v>
      </c>
      <c r="P16">
        <f t="shared" si="11"/>
        <v>0</v>
      </c>
      <c r="Q16">
        <f t="shared" si="15"/>
        <v>24497</v>
      </c>
      <c r="R16">
        <f t="shared" si="12"/>
        <v>0</v>
      </c>
      <c r="S16">
        <f t="shared" si="13"/>
        <v>0</v>
      </c>
      <c r="T16" t="str">
        <f t="shared" si="14"/>
        <v>kwiecień</v>
      </c>
    </row>
    <row r="17" spans="1:20" x14ac:dyDescent="0.25">
      <c r="A17" s="1">
        <v>42110</v>
      </c>
      <c r="B17">
        <v>10</v>
      </c>
      <c r="C17">
        <v>0</v>
      </c>
      <c r="D17">
        <f t="shared" si="0"/>
        <v>1</v>
      </c>
      <c r="E17">
        <f t="shared" si="1"/>
        <v>0</v>
      </c>
      <c r="F17">
        <f t="shared" si="2"/>
        <v>0</v>
      </c>
      <c r="H17">
        <f t="shared" si="3"/>
        <v>0</v>
      </c>
      <c r="I17">
        <f t="shared" si="4"/>
        <v>1</v>
      </c>
      <c r="J17">
        <f t="shared" si="5"/>
        <v>9.4868329805051395E-3</v>
      </c>
      <c r="K17">
        <f t="shared" si="6"/>
        <v>0</v>
      </c>
      <c r="L17">
        <f t="shared" si="7"/>
        <v>0</v>
      </c>
      <c r="M17">
        <f t="shared" si="8"/>
        <v>24264</v>
      </c>
      <c r="N17">
        <f t="shared" si="9"/>
        <v>24264</v>
      </c>
      <c r="O17">
        <f t="shared" si="10"/>
        <v>24264</v>
      </c>
      <c r="P17">
        <f t="shared" si="11"/>
        <v>0</v>
      </c>
      <c r="Q17">
        <f t="shared" si="15"/>
        <v>24264</v>
      </c>
      <c r="R17">
        <f t="shared" si="12"/>
        <v>0</v>
      </c>
      <c r="S17">
        <f t="shared" si="13"/>
        <v>0</v>
      </c>
      <c r="T17" t="str">
        <f t="shared" si="14"/>
        <v>kwiecień</v>
      </c>
    </row>
    <row r="18" spans="1:20" x14ac:dyDescent="0.25">
      <c r="A18" s="1">
        <v>42111</v>
      </c>
      <c r="B18">
        <v>6</v>
      </c>
      <c r="C18">
        <v>0</v>
      </c>
      <c r="D18">
        <f t="shared" si="0"/>
        <v>1</v>
      </c>
      <c r="E18">
        <f t="shared" si="1"/>
        <v>0</v>
      </c>
      <c r="F18">
        <f t="shared" si="2"/>
        <v>0</v>
      </c>
      <c r="H18">
        <f t="shared" si="3"/>
        <v>0</v>
      </c>
      <c r="I18">
        <f t="shared" si="4"/>
        <v>1</v>
      </c>
      <c r="J18">
        <f t="shared" si="5"/>
        <v>4.409081537009721E-3</v>
      </c>
      <c r="K18">
        <f t="shared" si="6"/>
        <v>0</v>
      </c>
      <c r="L18">
        <f t="shared" si="7"/>
        <v>0</v>
      </c>
      <c r="M18">
        <f t="shared" si="8"/>
        <v>24157</v>
      </c>
      <c r="N18">
        <f t="shared" si="9"/>
        <v>24157</v>
      </c>
      <c r="O18">
        <f t="shared" si="10"/>
        <v>24157</v>
      </c>
      <c r="P18">
        <f t="shared" si="11"/>
        <v>0</v>
      </c>
      <c r="Q18">
        <f t="shared" si="15"/>
        <v>24157</v>
      </c>
      <c r="R18">
        <f t="shared" si="12"/>
        <v>0</v>
      </c>
      <c r="S18">
        <f t="shared" si="13"/>
        <v>0</v>
      </c>
      <c r="T18" t="str">
        <f t="shared" si="14"/>
        <v>kwiecień</v>
      </c>
    </row>
    <row r="19" spans="1:20" x14ac:dyDescent="0.25">
      <c r="A19" s="1">
        <v>42112</v>
      </c>
      <c r="B19">
        <v>4</v>
      </c>
      <c r="C19">
        <v>0</v>
      </c>
      <c r="D19">
        <f t="shared" si="0"/>
        <v>1</v>
      </c>
      <c r="E19">
        <f t="shared" si="1"/>
        <v>0</v>
      </c>
      <c r="F19">
        <f t="shared" si="2"/>
        <v>0</v>
      </c>
      <c r="H19">
        <f t="shared" si="3"/>
        <v>0</v>
      </c>
      <c r="I19">
        <f t="shared" si="4"/>
        <v>1</v>
      </c>
      <c r="J19">
        <f t="shared" si="5"/>
        <v>2.3999999999999994E-3</v>
      </c>
      <c r="K19">
        <f t="shared" si="6"/>
        <v>0</v>
      </c>
      <c r="L19">
        <f t="shared" si="7"/>
        <v>0</v>
      </c>
      <c r="M19">
        <f t="shared" si="8"/>
        <v>24099</v>
      </c>
      <c r="N19">
        <f t="shared" si="9"/>
        <v>24099</v>
      </c>
      <c r="O19">
        <f t="shared" si="10"/>
        <v>24099</v>
      </c>
      <c r="P19">
        <f t="shared" si="11"/>
        <v>0</v>
      </c>
      <c r="Q19">
        <f t="shared" si="15"/>
        <v>24099</v>
      </c>
      <c r="R19">
        <f t="shared" si="12"/>
        <v>0</v>
      </c>
      <c r="S19">
        <f t="shared" si="13"/>
        <v>0</v>
      </c>
      <c r="T19" t="str">
        <f t="shared" si="14"/>
        <v>kwiecień</v>
      </c>
    </row>
    <row r="20" spans="1:20" x14ac:dyDescent="0.25">
      <c r="A20" s="1">
        <v>42113</v>
      </c>
      <c r="B20">
        <v>7</v>
      </c>
      <c r="C20">
        <v>0</v>
      </c>
      <c r="D20">
        <f t="shared" si="0"/>
        <v>1</v>
      </c>
      <c r="E20">
        <f t="shared" si="1"/>
        <v>0</v>
      </c>
      <c r="F20">
        <f t="shared" si="2"/>
        <v>0</v>
      </c>
      <c r="H20">
        <f t="shared" si="3"/>
        <v>0</v>
      </c>
      <c r="I20">
        <f t="shared" si="4"/>
        <v>1</v>
      </c>
      <c r="J20">
        <f t="shared" si="5"/>
        <v>5.5560777532356383E-3</v>
      </c>
      <c r="K20">
        <f t="shared" si="6"/>
        <v>0</v>
      </c>
      <c r="L20">
        <f t="shared" si="7"/>
        <v>0</v>
      </c>
      <c r="M20">
        <f t="shared" si="8"/>
        <v>23965</v>
      </c>
      <c r="N20">
        <f t="shared" si="9"/>
        <v>23965</v>
      </c>
      <c r="O20">
        <f t="shared" si="10"/>
        <v>23965</v>
      </c>
      <c r="P20">
        <f t="shared" si="11"/>
        <v>0</v>
      </c>
      <c r="Q20">
        <f t="shared" si="15"/>
        <v>23965</v>
      </c>
      <c r="R20">
        <f t="shared" si="12"/>
        <v>0</v>
      </c>
      <c r="S20">
        <f t="shared" si="13"/>
        <v>0</v>
      </c>
      <c r="T20" t="str">
        <f t="shared" si="14"/>
        <v>kwiecień</v>
      </c>
    </row>
    <row r="21" spans="1:20" x14ac:dyDescent="0.25">
      <c r="A21" s="1">
        <v>42114</v>
      </c>
      <c r="B21">
        <v>10</v>
      </c>
      <c r="C21">
        <v>1</v>
      </c>
      <c r="D21">
        <f t="shared" si="0"/>
        <v>1</v>
      </c>
      <c r="E21">
        <f t="shared" si="1"/>
        <v>0</v>
      </c>
      <c r="F21">
        <f t="shared" si="2"/>
        <v>0</v>
      </c>
      <c r="H21">
        <f t="shared" si="3"/>
        <v>700</v>
      </c>
      <c r="I21">
        <f t="shared" si="4"/>
        <v>0</v>
      </c>
      <c r="J21">
        <f t="shared" si="5"/>
        <v>0</v>
      </c>
      <c r="K21">
        <f t="shared" si="6"/>
        <v>0</v>
      </c>
      <c r="L21">
        <f t="shared" si="7"/>
        <v>0</v>
      </c>
      <c r="M21">
        <f t="shared" si="8"/>
        <v>23965</v>
      </c>
      <c r="N21">
        <f t="shared" si="9"/>
        <v>24665</v>
      </c>
      <c r="O21">
        <f t="shared" si="10"/>
        <v>24665</v>
      </c>
      <c r="P21">
        <f t="shared" si="11"/>
        <v>0</v>
      </c>
      <c r="Q21">
        <f t="shared" si="15"/>
        <v>24665</v>
      </c>
      <c r="R21">
        <f t="shared" si="12"/>
        <v>0</v>
      </c>
      <c r="S21">
        <f t="shared" si="13"/>
        <v>0</v>
      </c>
      <c r="T21" t="str">
        <f t="shared" si="14"/>
        <v>kwiecień</v>
      </c>
    </row>
    <row r="22" spans="1:20" x14ac:dyDescent="0.25">
      <c r="A22" s="1">
        <v>42115</v>
      </c>
      <c r="B22">
        <v>11</v>
      </c>
      <c r="C22">
        <v>3.2</v>
      </c>
      <c r="D22">
        <f t="shared" si="0"/>
        <v>1</v>
      </c>
      <c r="E22">
        <f t="shared" si="1"/>
        <v>0</v>
      </c>
      <c r="F22">
        <f t="shared" si="2"/>
        <v>0</v>
      </c>
      <c r="H22">
        <f t="shared" si="3"/>
        <v>2240</v>
      </c>
      <c r="I22">
        <f t="shared" si="4"/>
        <v>0</v>
      </c>
      <c r="J22">
        <f t="shared" si="5"/>
        <v>0</v>
      </c>
      <c r="K22">
        <f t="shared" si="6"/>
        <v>0</v>
      </c>
      <c r="L22">
        <f t="shared" si="7"/>
        <v>0</v>
      </c>
      <c r="M22">
        <f t="shared" si="8"/>
        <v>24665</v>
      </c>
      <c r="N22">
        <f t="shared" si="9"/>
        <v>25000</v>
      </c>
      <c r="O22">
        <f t="shared" si="10"/>
        <v>25000</v>
      </c>
      <c r="P22">
        <f t="shared" si="11"/>
        <v>0</v>
      </c>
      <c r="Q22">
        <f t="shared" si="15"/>
        <v>25000</v>
      </c>
      <c r="R22">
        <f t="shared" si="12"/>
        <v>0</v>
      </c>
      <c r="S22">
        <f t="shared" si="13"/>
        <v>0</v>
      </c>
      <c r="T22" t="str">
        <f t="shared" si="14"/>
        <v>kwiecień</v>
      </c>
    </row>
    <row r="23" spans="1:20" x14ac:dyDescent="0.25">
      <c r="A23" s="1">
        <v>42116</v>
      </c>
      <c r="B23">
        <v>8</v>
      </c>
      <c r="C23">
        <v>2.2000000000000002</v>
      </c>
      <c r="D23">
        <f t="shared" si="0"/>
        <v>1</v>
      </c>
      <c r="E23">
        <f t="shared" si="1"/>
        <v>0</v>
      </c>
      <c r="F23">
        <f t="shared" si="2"/>
        <v>0</v>
      </c>
      <c r="H23">
        <f t="shared" si="3"/>
        <v>1540.0000000000002</v>
      </c>
      <c r="I23">
        <f t="shared" si="4"/>
        <v>0</v>
      </c>
      <c r="J23">
        <f t="shared" si="5"/>
        <v>0</v>
      </c>
      <c r="K23">
        <f t="shared" si="6"/>
        <v>0</v>
      </c>
      <c r="L23">
        <f t="shared" si="7"/>
        <v>0</v>
      </c>
      <c r="M23">
        <f t="shared" si="8"/>
        <v>25000</v>
      </c>
      <c r="N23">
        <f t="shared" si="9"/>
        <v>25000</v>
      </c>
      <c r="O23">
        <f t="shared" si="10"/>
        <v>25000</v>
      </c>
      <c r="P23">
        <f t="shared" si="11"/>
        <v>0</v>
      </c>
      <c r="Q23">
        <f t="shared" si="15"/>
        <v>25000</v>
      </c>
      <c r="R23">
        <f t="shared" si="12"/>
        <v>0</v>
      </c>
      <c r="S23">
        <f t="shared" si="13"/>
        <v>0</v>
      </c>
      <c r="T23" t="str">
        <f t="shared" si="14"/>
        <v>kwiecień</v>
      </c>
    </row>
    <row r="24" spans="1:20" x14ac:dyDescent="0.25">
      <c r="A24" s="1">
        <v>42117</v>
      </c>
      <c r="B24">
        <v>11</v>
      </c>
      <c r="C24">
        <v>1</v>
      </c>
      <c r="D24">
        <f t="shared" si="0"/>
        <v>1</v>
      </c>
      <c r="E24">
        <f t="shared" si="1"/>
        <v>0</v>
      </c>
      <c r="F24">
        <f t="shared" si="2"/>
        <v>0</v>
      </c>
      <c r="H24">
        <f t="shared" si="3"/>
        <v>700</v>
      </c>
      <c r="I24">
        <f t="shared" si="4"/>
        <v>0</v>
      </c>
      <c r="J24">
        <f t="shared" si="5"/>
        <v>0</v>
      </c>
      <c r="K24">
        <f t="shared" si="6"/>
        <v>0</v>
      </c>
      <c r="L24">
        <f t="shared" si="7"/>
        <v>0</v>
      </c>
      <c r="M24">
        <f t="shared" si="8"/>
        <v>25000</v>
      </c>
      <c r="N24">
        <f t="shared" si="9"/>
        <v>25000</v>
      </c>
      <c r="O24">
        <f t="shared" si="10"/>
        <v>25000</v>
      </c>
      <c r="P24">
        <f t="shared" si="11"/>
        <v>0</v>
      </c>
      <c r="Q24">
        <f t="shared" si="15"/>
        <v>25000</v>
      </c>
      <c r="R24">
        <f t="shared" si="12"/>
        <v>0</v>
      </c>
      <c r="S24">
        <f t="shared" si="13"/>
        <v>0</v>
      </c>
      <c r="T24" t="str">
        <f t="shared" si="14"/>
        <v>kwiecień</v>
      </c>
    </row>
    <row r="25" spans="1:20" x14ac:dyDescent="0.25">
      <c r="A25" s="1">
        <v>42118</v>
      </c>
      <c r="B25">
        <v>12</v>
      </c>
      <c r="C25">
        <v>1</v>
      </c>
      <c r="D25">
        <f t="shared" si="0"/>
        <v>1</v>
      </c>
      <c r="E25">
        <f t="shared" si="1"/>
        <v>0</v>
      </c>
      <c r="F25">
        <f t="shared" si="2"/>
        <v>0</v>
      </c>
      <c r="H25">
        <f t="shared" si="3"/>
        <v>700</v>
      </c>
      <c r="I25">
        <f t="shared" si="4"/>
        <v>0</v>
      </c>
      <c r="J25">
        <f t="shared" si="5"/>
        <v>0</v>
      </c>
      <c r="K25">
        <f t="shared" si="6"/>
        <v>0</v>
      </c>
      <c r="L25">
        <f t="shared" si="7"/>
        <v>0</v>
      </c>
      <c r="M25">
        <f t="shared" si="8"/>
        <v>25000</v>
      </c>
      <c r="N25">
        <f t="shared" si="9"/>
        <v>25000</v>
      </c>
      <c r="O25">
        <f t="shared" si="10"/>
        <v>25000</v>
      </c>
      <c r="P25">
        <f t="shared" si="11"/>
        <v>0</v>
      </c>
      <c r="Q25">
        <f t="shared" si="15"/>
        <v>25000</v>
      </c>
      <c r="R25">
        <f t="shared" si="12"/>
        <v>0</v>
      </c>
      <c r="S25">
        <f t="shared" si="13"/>
        <v>0</v>
      </c>
      <c r="T25" t="str">
        <f t="shared" si="14"/>
        <v>kwiecień</v>
      </c>
    </row>
    <row r="26" spans="1:20" x14ac:dyDescent="0.25">
      <c r="A26" s="1">
        <v>42119</v>
      </c>
      <c r="B26">
        <v>14</v>
      </c>
      <c r="C26">
        <v>1</v>
      </c>
      <c r="D26">
        <f t="shared" si="0"/>
        <v>1</v>
      </c>
      <c r="E26">
        <f t="shared" si="1"/>
        <v>0</v>
      </c>
      <c r="F26">
        <f t="shared" si="2"/>
        <v>0</v>
      </c>
      <c r="H26">
        <f t="shared" si="3"/>
        <v>700</v>
      </c>
      <c r="I26">
        <f t="shared" si="4"/>
        <v>0</v>
      </c>
      <c r="J26">
        <f t="shared" si="5"/>
        <v>0</v>
      </c>
      <c r="K26">
        <f t="shared" si="6"/>
        <v>0</v>
      </c>
      <c r="L26">
        <f t="shared" si="7"/>
        <v>0</v>
      </c>
      <c r="M26">
        <f t="shared" si="8"/>
        <v>25000</v>
      </c>
      <c r="N26">
        <f t="shared" si="9"/>
        <v>25000</v>
      </c>
      <c r="O26">
        <f t="shared" si="10"/>
        <v>25000</v>
      </c>
      <c r="P26">
        <f t="shared" si="11"/>
        <v>0</v>
      </c>
      <c r="Q26">
        <f t="shared" si="15"/>
        <v>25000</v>
      </c>
      <c r="R26">
        <f t="shared" si="12"/>
        <v>0</v>
      </c>
      <c r="S26">
        <f t="shared" si="13"/>
        <v>0</v>
      </c>
      <c r="T26" t="str">
        <f t="shared" si="14"/>
        <v>kwiecień</v>
      </c>
    </row>
    <row r="27" spans="1:20" x14ac:dyDescent="0.25">
      <c r="A27" s="1">
        <v>42120</v>
      </c>
      <c r="B27">
        <v>16</v>
      </c>
      <c r="C27">
        <v>0</v>
      </c>
      <c r="D27">
        <f t="shared" si="0"/>
        <v>0</v>
      </c>
      <c r="E27">
        <f t="shared" si="1"/>
        <v>1</v>
      </c>
      <c r="F27">
        <f t="shared" si="2"/>
        <v>0</v>
      </c>
      <c r="H27">
        <f t="shared" si="3"/>
        <v>0</v>
      </c>
      <c r="I27">
        <f t="shared" si="4"/>
        <v>1</v>
      </c>
      <c r="J27">
        <f t="shared" si="5"/>
        <v>1.9199999999999991E-2</v>
      </c>
      <c r="K27">
        <f t="shared" si="6"/>
        <v>1</v>
      </c>
      <c r="L27">
        <f t="shared" si="7"/>
        <v>1</v>
      </c>
      <c r="M27">
        <f t="shared" si="8"/>
        <v>24520</v>
      </c>
      <c r="N27">
        <f t="shared" si="9"/>
        <v>12520</v>
      </c>
      <c r="O27">
        <f t="shared" si="10"/>
        <v>24520</v>
      </c>
      <c r="P27">
        <f t="shared" si="11"/>
        <v>12000</v>
      </c>
      <c r="Q27">
        <f t="shared" si="15"/>
        <v>12520</v>
      </c>
      <c r="R27">
        <f t="shared" si="12"/>
        <v>0</v>
      </c>
      <c r="S27">
        <f t="shared" si="13"/>
        <v>0</v>
      </c>
      <c r="T27" t="str">
        <f t="shared" si="14"/>
        <v>kwiecień</v>
      </c>
    </row>
    <row r="28" spans="1:20" x14ac:dyDescent="0.25">
      <c r="A28" s="1">
        <v>42121</v>
      </c>
      <c r="B28">
        <v>16</v>
      </c>
      <c r="C28">
        <v>1</v>
      </c>
      <c r="D28">
        <f t="shared" si="0"/>
        <v>0</v>
      </c>
      <c r="E28">
        <f t="shared" si="1"/>
        <v>0</v>
      </c>
      <c r="F28">
        <f t="shared" si="2"/>
        <v>1</v>
      </c>
      <c r="H28">
        <f t="shared" si="3"/>
        <v>700</v>
      </c>
      <c r="I28">
        <f t="shared" si="4"/>
        <v>0</v>
      </c>
      <c r="J28">
        <f t="shared" si="5"/>
        <v>0</v>
      </c>
      <c r="K28">
        <f t="shared" si="6"/>
        <v>0</v>
      </c>
      <c r="L28">
        <f t="shared" si="7"/>
        <v>0</v>
      </c>
      <c r="M28">
        <f t="shared" si="8"/>
        <v>12520</v>
      </c>
      <c r="N28">
        <f t="shared" si="9"/>
        <v>13220</v>
      </c>
      <c r="O28">
        <f t="shared" si="10"/>
        <v>13220</v>
      </c>
      <c r="P28">
        <f t="shared" si="11"/>
        <v>0</v>
      </c>
      <c r="Q28">
        <f t="shared" si="15"/>
        <v>13220</v>
      </c>
      <c r="R28">
        <f t="shared" si="12"/>
        <v>0</v>
      </c>
      <c r="S28">
        <f t="shared" si="13"/>
        <v>0</v>
      </c>
      <c r="T28" t="str">
        <f t="shared" si="14"/>
        <v>kwiecień</v>
      </c>
    </row>
    <row r="29" spans="1:20" x14ac:dyDescent="0.25">
      <c r="A29" s="1">
        <v>42122</v>
      </c>
      <c r="B29">
        <v>6</v>
      </c>
      <c r="C29">
        <v>2</v>
      </c>
      <c r="D29">
        <f t="shared" si="0"/>
        <v>1</v>
      </c>
      <c r="E29">
        <f t="shared" si="1"/>
        <v>0</v>
      </c>
      <c r="F29">
        <f t="shared" si="2"/>
        <v>0</v>
      </c>
      <c r="H29">
        <f t="shared" si="3"/>
        <v>1400</v>
      </c>
      <c r="I29">
        <f t="shared" si="4"/>
        <v>0</v>
      </c>
      <c r="J29">
        <f t="shared" si="5"/>
        <v>0</v>
      </c>
      <c r="K29">
        <f t="shared" si="6"/>
        <v>0</v>
      </c>
      <c r="L29">
        <f t="shared" si="7"/>
        <v>0</v>
      </c>
      <c r="M29">
        <f t="shared" si="8"/>
        <v>13220</v>
      </c>
      <c r="N29">
        <f t="shared" si="9"/>
        <v>14620</v>
      </c>
      <c r="O29">
        <f t="shared" si="10"/>
        <v>14620</v>
      </c>
      <c r="P29">
        <f t="shared" si="11"/>
        <v>0</v>
      </c>
      <c r="Q29">
        <f t="shared" si="15"/>
        <v>14620</v>
      </c>
      <c r="R29">
        <f t="shared" si="12"/>
        <v>0</v>
      </c>
      <c r="S29">
        <f t="shared" si="13"/>
        <v>0</v>
      </c>
      <c r="T29" t="str">
        <f t="shared" si="14"/>
        <v>kwiecień</v>
      </c>
    </row>
    <row r="30" spans="1:20" x14ac:dyDescent="0.25">
      <c r="A30" s="1">
        <v>42123</v>
      </c>
      <c r="B30">
        <v>7</v>
      </c>
      <c r="C30">
        <v>0</v>
      </c>
      <c r="D30">
        <f t="shared" si="0"/>
        <v>1</v>
      </c>
      <c r="E30">
        <f t="shared" si="1"/>
        <v>0</v>
      </c>
      <c r="F30">
        <f t="shared" si="2"/>
        <v>0</v>
      </c>
      <c r="H30">
        <f t="shared" si="3"/>
        <v>0</v>
      </c>
      <c r="I30">
        <f t="shared" si="4"/>
        <v>1</v>
      </c>
      <c r="J30">
        <f t="shared" si="5"/>
        <v>5.5560777532356383E-3</v>
      </c>
      <c r="K30">
        <f t="shared" si="6"/>
        <v>0</v>
      </c>
      <c r="L30">
        <f t="shared" si="7"/>
        <v>0</v>
      </c>
      <c r="M30">
        <f t="shared" si="8"/>
        <v>14538</v>
      </c>
      <c r="N30">
        <f t="shared" si="9"/>
        <v>14538</v>
      </c>
      <c r="O30">
        <f t="shared" si="10"/>
        <v>14538</v>
      </c>
      <c r="P30">
        <f t="shared" si="11"/>
        <v>0</v>
      </c>
      <c r="Q30">
        <f t="shared" si="15"/>
        <v>14538</v>
      </c>
      <c r="R30">
        <f t="shared" si="12"/>
        <v>0</v>
      </c>
      <c r="S30">
        <f t="shared" si="13"/>
        <v>0</v>
      </c>
      <c r="T30" t="str">
        <f t="shared" si="14"/>
        <v>kwiecień</v>
      </c>
    </row>
    <row r="31" spans="1:20" x14ac:dyDescent="0.25">
      <c r="A31" s="1">
        <v>42124</v>
      </c>
      <c r="B31">
        <v>10</v>
      </c>
      <c r="C31">
        <v>0</v>
      </c>
      <c r="D31">
        <f t="shared" si="0"/>
        <v>1</v>
      </c>
      <c r="E31">
        <f t="shared" si="1"/>
        <v>0</v>
      </c>
      <c r="F31">
        <f t="shared" si="2"/>
        <v>0</v>
      </c>
      <c r="H31">
        <f t="shared" si="3"/>
        <v>0</v>
      </c>
      <c r="I31">
        <f t="shared" si="4"/>
        <v>1</v>
      </c>
      <c r="J31">
        <f t="shared" si="5"/>
        <v>9.4868329805051395E-3</v>
      </c>
      <c r="K31">
        <f t="shared" si="6"/>
        <v>0</v>
      </c>
      <c r="L31">
        <f t="shared" si="7"/>
        <v>0</v>
      </c>
      <c r="M31">
        <f t="shared" si="8"/>
        <v>14400</v>
      </c>
      <c r="N31">
        <f t="shared" si="9"/>
        <v>14400</v>
      </c>
      <c r="O31">
        <f t="shared" si="10"/>
        <v>14400</v>
      </c>
      <c r="P31">
        <f t="shared" si="11"/>
        <v>0</v>
      </c>
      <c r="Q31">
        <f t="shared" si="15"/>
        <v>14400</v>
      </c>
      <c r="R31">
        <f t="shared" si="12"/>
        <v>0</v>
      </c>
      <c r="S31">
        <f t="shared" si="13"/>
        <v>0</v>
      </c>
      <c r="T31" t="str">
        <f t="shared" si="14"/>
        <v>kwiecień</v>
      </c>
    </row>
    <row r="32" spans="1:20" x14ac:dyDescent="0.25">
      <c r="A32" s="1">
        <v>42125</v>
      </c>
      <c r="B32">
        <v>10</v>
      </c>
      <c r="C32">
        <v>4</v>
      </c>
      <c r="D32">
        <f t="shared" si="0"/>
        <v>1</v>
      </c>
      <c r="E32">
        <f t="shared" si="1"/>
        <v>0</v>
      </c>
      <c r="F32">
        <f t="shared" si="2"/>
        <v>0</v>
      </c>
      <c r="H32">
        <f t="shared" si="3"/>
        <v>2800</v>
      </c>
      <c r="I32">
        <f t="shared" si="4"/>
        <v>0</v>
      </c>
      <c r="J32">
        <f t="shared" si="5"/>
        <v>0</v>
      </c>
      <c r="K32">
        <f t="shared" si="6"/>
        <v>0</v>
      </c>
      <c r="L32">
        <f t="shared" si="7"/>
        <v>0</v>
      </c>
      <c r="M32">
        <f t="shared" si="8"/>
        <v>14400</v>
      </c>
      <c r="N32">
        <f t="shared" si="9"/>
        <v>17200</v>
      </c>
      <c r="O32">
        <f t="shared" si="10"/>
        <v>17200</v>
      </c>
      <c r="P32">
        <f t="shared" si="11"/>
        <v>0</v>
      </c>
      <c r="Q32">
        <f t="shared" si="15"/>
        <v>17200</v>
      </c>
      <c r="R32">
        <f t="shared" si="12"/>
        <v>0</v>
      </c>
      <c r="S32">
        <f t="shared" si="13"/>
        <v>0</v>
      </c>
      <c r="T32" t="str">
        <f t="shared" si="14"/>
        <v>maj</v>
      </c>
    </row>
    <row r="33" spans="1:20" x14ac:dyDescent="0.25">
      <c r="A33" s="1">
        <v>42126</v>
      </c>
      <c r="B33">
        <v>7</v>
      </c>
      <c r="C33">
        <v>5</v>
      </c>
      <c r="D33">
        <f t="shared" si="0"/>
        <v>1</v>
      </c>
      <c r="E33">
        <f t="shared" si="1"/>
        <v>0</v>
      </c>
      <c r="F33">
        <f t="shared" si="2"/>
        <v>0</v>
      </c>
      <c r="H33">
        <f t="shared" si="3"/>
        <v>3500</v>
      </c>
      <c r="I33">
        <f t="shared" si="4"/>
        <v>0</v>
      </c>
      <c r="J33">
        <f t="shared" si="5"/>
        <v>0</v>
      </c>
      <c r="K33">
        <f t="shared" si="6"/>
        <v>0</v>
      </c>
      <c r="L33">
        <f t="shared" si="7"/>
        <v>0</v>
      </c>
      <c r="M33">
        <f t="shared" si="8"/>
        <v>17200</v>
      </c>
      <c r="N33">
        <f t="shared" si="9"/>
        <v>20700</v>
      </c>
      <c r="O33">
        <f t="shared" si="10"/>
        <v>20700</v>
      </c>
      <c r="P33">
        <f t="shared" si="11"/>
        <v>0</v>
      </c>
      <c r="Q33">
        <f t="shared" si="15"/>
        <v>20700</v>
      </c>
      <c r="R33">
        <f t="shared" si="12"/>
        <v>0</v>
      </c>
      <c r="S33">
        <f t="shared" si="13"/>
        <v>0</v>
      </c>
      <c r="T33" t="str">
        <f t="shared" si="14"/>
        <v>maj</v>
      </c>
    </row>
    <row r="34" spans="1:20" x14ac:dyDescent="0.25">
      <c r="A34" s="1">
        <v>42127</v>
      </c>
      <c r="B34">
        <v>9</v>
      </c>
      <c r="C34">
        <v>4</v>
      </c>
      <c r="D34">
        <f t="shared" si="0"/>
        <v>1</v>
      </c>
      <c r="E34">
        <f t="shared" si="1"/>
        <v>0</v>
      </c>
      <c r="F34">
        <f t="shared" si="2"/>
        <v>0</v>
      </c>
      <c r="H34">
        <f t="shared" si="3"/>
        <v>2800</v>
      </c>
      <c r="I34">
        <f t="shared" si="4"/>
        <v>0</v>
      </c>
      <c r="J34">
        <f t="shared" si="5"/>
        <v>0</v>
      </c>
      <c r="K34">
        <f t="shared" si="6"/>
        <v>0</v>
      </c>
      <c r="L34">
        <f t="shared" si="7"/>
        <v>0</v>
      </c>
      <c r="M34">
        <f t="shared" si="8"/>
        <v>20700</v>
      </c>
      <c r="N34">
        <f t="shared" si="9"/>
        <v>23500</v>
      </c>
      <c r="O34">
        <f t="shared" si="10"/>
        <v>23500</v>
      </c>
      <c r="P34">
        <f t="shared" si="11"/>
        <v>0</v>
      </c>
      <c r="Q34">
        <f t="shared" si="15"/>
        <v>23500</v>
      </c>
      <c r="R34">
        <f t="shared" si="12"/>
        <v>0</v>
      </c>
      <c r="S34">
        <f t="shared" si="13"/>
        <v>0</v>
      </c>
      <c r="T34" t="str">
        <f t="shared" si="14"/>
        <v>maj</v>
      </c>
    </row>
    <row r="35" spans="1:20" x14ac:dyDescent="0.25">
      <c r="A35" s="1">
        <v>42128</v>
      </c>
      <c r="B35">
        <v>15</v>
      </c>
      <c r="C35">
        <v>0.4</v>
      </c>
      <c r="D35">
        <f t="shared" si="0"/>
        <v>1</v>
      </c>
      <c r="E35">
        <f t="shared" si="1"/>
        <v>0</v>
      </c>
      <c r="F35">
        <f t="shared" si="2"/>
        <v>0</v>
      </c>
      <c r="H35">
        <f t="shared" si="3"/>
        <v>280</v>
      </c>
      <c r="I35">
        <f t="shared" si="4"/>
        <v>0</v>
      </c>
      <c r="J35">
        <f t="shared" si="5"/>
        <v>0</v>
      </c>
      <c r="K35">
        <f t="shared" si="6"/>
        <v>0</v>
      </c>
      <c r="L35">
        <f t="shared" si="7"/>
        <v>0</v>
      </c>
      <c r="M35">
        <f t="shared" si="8"/>
        <v>23500</v>
      </c>
      <c r="N35">
        <f t="shared" si="9"/>
        <v>23780</v>
      </c>
      <c r="O35">
        <f t="shared" si="10"/>
        <v>23780</v>
      </c>
      <c r="P35">
        <f t="shared" si="11"/>
        <v>0</v>
      </c>
      <c r="Q35">
        <f t="shared" si="15"/>
        <v>23780</v>
      </c>
      <c r="R35">
        <f t="shared" si="12"/>
        <v>0</v>
      </c>
      <c r="S35">
        <f t="shared" si="13"/>
        <v>0</v>
      </c>
      <c r="T35" t="str">
        <f t="shared" si="14"/>
        <v>maj</v>
      </c>
    </row>
    <row r="36" spans="1:20" x14ac:dyDescent="0.25">
      <c r="A36" s="1">
        <v>42129</v>
      </c>
      <c r="B36">
        <v>18</v>
      </c>
      <c r="C36">
        <v>0.4</v>
      </c>
      <c r="D36">
        <f t="shared" si="0"/>
        <v>0</v>
      </c>
      <c r="E36">
        <f t="shared" si="1"/>
        <v>1</v>
      </c>
      <c r="F36">
        <f t="shared" si="2"/>
        <v>0</v>
      </c>
      <c r="H36">
        <f t="shared" si="3"/>
        <v>280</v>
      </c>
      <c r="I36">
        <f t="shared" si="4"/>
        <v>0</v>
      </c>
      <c r="J36">
        <f t="shared" si="5"/>
        <v>0</v>
      </c>
      <c r="K36">
        <f t="shared" si="6"/>
        <v>1</v>
      </c>
      <c r="L36">
        <f t="shared" si="7"/>
        <v>1</v>
      </c>
      <c r="M36">
        <f t="shared" si="8"/>
        <v>23780</v>
      </c>
      <c r="N36">
        <f t="shared" si="9"/>
        <v>12060</v>
      </c>
      <c r="O36">
        <f t="shared" si="10"/>
        <v>24060</v>
      </c>
      <c r="P36">
        <f t="shared" si="11"/>
        <v>12000</v>
      </c>
      <c r="Q36">
        <f t="shared" si="15"/>
        <v>12060</v>
      </c>
      <c r="R36">
        <f t="shared" si="12"/>
        <v>0</v>
      </c>
      <c r="S36">
        <f t="shared" si="13"/>
        <v>0</v>
      </c>
      <c r="T36" t="str">
        <f t="shared" si="14"/>
        <v>maj</v>
      </c>
    </row>
    <row r="37" spans="1:20" x14ac:dyDescent="0.25">
      <c r="A37" s="1">
        <v>42130</v>
      </c>
      <c r="B37">
        <v>16</v>
      </c>
      <c r="C37">
        <v>0</v>
      </c>
      <c r="D37">
        <f t="shared" si="0"/>
        <v>0</v>
      </c>
      <c r="E37">
        <f t="shared" si="1"/>
        <v>1</v>
      </c>
      <c r="F37">
        <f t="shared" si="2"/>
        <v>0</v>
      </c>
      <c r="H37">
        <f t="shared" si="3"/>
        <v>0</v>
      </c>
      <c r="I37">
        <f t="shared" si="4"/>
        <v>1</v>
      </c>
      <c r="J37">
        <f t="shared" si="5"/>
        <v>1.9199999999999991E-2</v>
      </c>
      <c r="K37">
        <f t="shared" si="6"/>
        <v>1</v>
      </c>
      <c r="L37">
        <f t="shared" si="7"/>
        <v>1</v>
      </c>
      <c r="M37">
        <f t="shared" si="8"/>
        <v>11828</v>
      </c>
      <c r="N37">
        <f t="shared" si="9"/>
        <v>13000</v>
      </c>
      <c r="O37">
        <f t="shared" si="10"/>
        <v>11828</v>
      </c>
      <c r="P37">
        <f t="shared" si="11"/>
        <v>12000</v>
      </c>
      <c r="Q37">
        <f t="shared" si="15"/>
        <v>13000</v>
      </c>
      <c r="R37">
        <f t="shared" si="12"/>
        <v>1</v>
      </c>
      <c r="S37">
        <f t="shared" si="13"/>
        <v>13172</v>
      </c>
      <c r="T37" t="str">
        <f t="shared" si="14"/>
        <v>maj</v>
      </c>
    </row>
    <row r="38" spans="1:20" x14ac:dyDescent="0.25">
      <c r="A38" s="1">
        <v>42131</v>
      </c>
      <c r="B38">
        <v>14</v>
      </c>
      <c r="C38">
        <v>0</v>
      </c>
      <c r="D38">
        <f t="shared" si="0"/>
        <v>1</v>
      </c>
      <c r="E38">
        <f t="shared" si="1"/>
        <v>0</v>
      </c>
      <c r="F38">
        <f t="shared" si="2"/>
        <v>0</v>
      </c>
      <c r="H38">
        <f t="shared" si="3"/>
        <v>0</v>
      </c>
      <c r="I38">
        <f t="shared" si="4"/>
        <v>1</v>
      </c>
      <c r="J38">
        <f t="shared" si="5"/>
        <v>1.5714961024450545E-2</v>
      </c>
      <c r="K38">
        <f t="shared" si="6"/>
        <v>0</v>
      </c>
      <c r="L38">
        <f t="shared" si="7"/>
        <v>0</v>
      </c>
      <c r="M38">
        <f t="shared" si="8"/>
        <v>12795</v>
      </c>
      <c r="N38">
        <f t="shared" si="9"/>
        <v>12795</v>
      </c>
      <c r="O38">
        <f t="shared" si="10"/>
        <v>12795</v>
      </c>
      <c r="P38">
        <f t="shared" si="11"/>
        <v>0</v>
      </c>
      <c r="Q38">
        <f t="shared" si="15"/>
        <v>12795</v>
      </c>
      <c r="R38">
        <f t="shared" si="12"/>
        <v>0</v>
      </c>
      <c r="S38">
        <f t="shared" si="13"/>
        <v>0</v>
      </c>
      <c r="T38" t="str">
        <f t="shared" si="14"/>
        <v>maj</v>
      </c>
    </row>
    <row r="39" spans="1:20" x14ac:dyDescent="0.25">
      <c r="A39" s="1">
        <v>42132</v>
      </c>
      <c r="B39">
        <v>10</v>
      </c>
      <c r="C39">
        <v>0</v>
      </c>
      <c r="D39">
        <f t="shared" si="0"/>
        <v>1</v>
      </c>
      <c r="E39">
        <f t="shared" si="1"/>
        <v>0</v>
      </c>
      <c r="F39">
        <f t="shared" si="2"/>
        <v>0</v>
      </c>
      <c r="H39">
        <f t="shared" si="3"/>
        <v>0</v>
      </c>
      <c r="I39">
        <f t="shared" si="4"/>
        <v>1</v>
      </c>
      <c r="J39">
        <f t="shared" si="5"/>
        <v>9.4868329805051395E-3</v>
      </c>
      <c r="K39">
        <f t="shared" si="6"/>
        <v>0</v>
      </c>
      <c r="L39">
        <f t="shared" si="7"/>
        <v>0</v>
      </c>
      <c r="M39">
        <f t="shared" si="8"/>
        <v>12673</v>
      </c>
      <c r="N39">
        <f t="shared" si="9"/>
        <v>12673</v>
      </c>
      <c r="O39">
        <f t="shared" si="10"/>
        <v>12673</v>
      </c>
      <c r="P39">
        <f t="shared" si="11"/>
        <v>0</v>
      </c>
      <c r="Q39">
        <f t="shared" si="15"/>
        <v>12673</v>
      </c>
      <c r="R39">
        <f t="shared" si="12"/>
        <v>0</v>
      </c>
      <c r="S39">
        <f t="shared" si="13"/>
        <v>0</v>
      </c>
      <c r="T39" t="str">
        <f t="shared" si="14"/>
        <v>maj</v>
      </c>
    </row>
    <row r="40" spans="1:20" x14ac:dyDescent="0.25">
      <c r="A40" s="1">
        <v>42133</v>
      </c>
      <c r="B40">
        <v>14</v>
      </c>
      <c r="C40">
        <v>0.3</v>
      </c>
      <c r="D40">
        <f t="shared" si="0"/>
        <v>1</v>
      </c>
      <c r="E40">
        <f t="shared" si="1"/>
        <v>0</v>
      </c>
      <c r="F40">
        <f t="shared" si="2"/>
        <v>0</v>
      </c>
      <c r="H40">
        <f t="shared" si="3"/>
        <v>210</v>
      </c>
      <c r="I40">
        <f t="shared" si="4"/>
        <v>0</v>
      </c>
      <c r="J40">
        <f t="shared" si="5"/>
        <v>0</v>
      </c>
      <c r="K40">
        <f t="shared" si="6"/>
        <v>0</v>
      </c>
      <c r="L40">
        <f t="shared" si="7"/>
        <v>0</v>
      </c>
      <c r="M40">
        <f t="shared" si="8"/>
        <v>12673</v>
      </c>
      <c r="N40">
        <f t="shared" si="9"/>
        <v>12883</v>
      </c>
      <c r="O40">
        <f t="shared" si="10"/>
        <v>12883</v>
      </c>
      <c r="P40">
        <f t="shared" si="11"/>
        <v>0</v>
      </c>
      <c r="Q40">
        <f t="shared" si="15"/>
        <v>12883</v>
      </c>
      <c r="R40">
        <f t="shared" si="12"/>
        <v>0</v>
      </c>
      <c r="S40">
        <f t="shared" si="13"/>
        <v>0</v>
      </c>
      <c r="T40" t="str">
        <f t="shared" si="14"/>
        <v>maj</v>
      </c>
    </row>
    <row r="41" spans="1:20" x14ac:dyDescent="0.25">
      <c r="A41" s="1">
        <v>42134</v>
      </c>
      <c r="B41">
        <v>12</v>
      </c>
      <c r="C41">
        <v>0.1</v>
      </c>
      <c r="D41">
        <f t="shared" si="0"/>
        <v>1</v>
      </c>
      <c r="E41">
        <f t="shared" si="1"/>
        <v>0</v>
      </c>
      <c r="F41">
        <f t="shared" si="2"/>
        <v>0</v>
      </c>
      <c r="H41">
        <f t="shared" si="3"/>
        <v>70</v>
      </c>
      <c r="I41">
        <f t="shared" si="4"/>
        <v>0</v>
      </c>
      <c r="J41">
        <f t="shared" si="5"/>
        <v>0</v>
      </c>
      <c r="K41">
        <f t="shared" si="6"/>
        <v>0</v>
      </c>
      <c r="L41">
        <f t="shared" si="7"/>
        <v>0</v>
      </c>
      <c r="M41">
        <f t="shared" si="8"/>
        <v>12883</v>
      </c>
      <c r="N41">
        <f t="shared" si="9"/>
        <v>12953</v>
      </c>
      <c r="O41">
        <f t="shared" si="10"/>
        <v>12953</v>
      </c>
      <c r="P41">
        <f t="shared" si="11"/>
        <v>0</v>
      </c>
      <c r="Q41">
        <f t="shared" si="15"/>
        <v>12953</v>
      </c>
      <c r="R41">
        <f t="shared" si="12"/>
        <v>0</v>
      </c>
      <c r="S41">
        <f t="shared" si="13"/>
        <v>0</v>
      </c>
      <c r="T41" t="str">
        <f t="shared" si="14"/>
        <v>maj</v>
      </c>
    </row>
    <row r="42" spans="1:20" x14ac:dyDescent="0.25">
      <c r="A42" s="1">
        <v>42135</v>
      </c>
      <c r="B42">
        <v>11</v>
      </c>
      <c r="C42">
        <v>0</v>
      </c>
      <c r="D42">
        <f t="shared" si="0"/>
        <v>1</v>
      </c>
      <c r="E42">
        <f t="shared" si="1"/>
        <v>0</v>
      </c>
      <c r="F42">
        <f t="shared" si="2"/>
        <v>0</v>
      </c>
      <c r="H42">
        <f t="shared" si="3"/>
        <v>0</v>
      </c>
      <c r="I42">
        <f t="shared" si="4"/>
        <v>1</v>
      </c>
      <c r="J42">
        <f t="shared" si="5"/>
        <v>1.0944861808172821E-2</v>
      </c>
      <c r="K42">
        <f t="shared" si="6"/>
        <v>0</v>
      </c>
      <c r="L42">
        <f t="shared" si="7"/>
        <v>0</v>
      </c>
      <c r="M42">
        <f t="shared" si="8"/>
        <v>12811</v>
      </c>
      <c r="N42">
        <f t="shared" si="9"/>
        <v>12811</v>
      </c>
      <c r="O42">
        <f t="shared" si="10"/>
        <v>12811</v>
      </c>
      <c r="P42">
        <f t="shared" si="11"/>
        <v>0</v>
      </c>
      <c r="Q42">
        <f t="shared" si="15"/>
        <v>12811</v>
      </c>
      <c r="R42">
        <f t="shared" si="12"/>
        <v>0</v>
      </c>
      <c r="S42">
        <f t="shared" si="13"/>
        <v>0</v>
      </c>
      <c r="T42" t="str">
        <f t="shared" si="14"/>
        <v>maj</v>
      </c>
    </row>
    <row r="43" spans="1:20" x14ac:dyDescent="0.25">
      <c r="A43" s="1">
        <v>42136</v>
      </c>
      <c r="B43">
        <v>16</v>
      </c>
      <c r="C43">
        <v>3</v>
      </c>
      <c r="D43">
        <f t="shared" si="0"/>
        <v>0</v>
      </c>
      <c r="E43">
        <f t="shared" si="1"/>
        <v>0</v>
      </c>
      <c r="F43">
        <f t="shared" si="2"/>
        <v>1</v>
      </c>
      <c r="H43">
        <f t="shared" si="3"/>
        <v>2100</v>
      </c>
      <c r="I43">
        <f t="shared" si="4"/>
        <v>0</v>
      </c>
      <c r="J43">
        <f t="shared" si="5"/>
        <v>0</v>
      </c>
      <c r="K43">
        <f t="shared" si="6"/>
        <v>0</v>
      </c>
      <c r="L43">
        <f t="shared" si="7"/>
        <v>0</v>
      </c>
      <c r="M43">
        <f t="shared" si="8"/>
        <v>12811</v>
      </c>
      <c r="N43">
        <f t="shared" si="9"/>
        <v>14911</v>
      </c>
      <c r="O43">
        <f t="shared" si="10"/>
        <v>14911</v>
      </c>
      <c r="P43">
        <f t="shared" si="11"/>
        <v>0</v>
      </c>
      <c r="Q43">
        <f t="shared" si="15"/>
        <v>14911</v>
      </c>
      <c r="R43">
        <f t="shared" si="12"/>
        <v>0</v>
      </c>
      <c r="S43">
        <f t="shared" si="13"/>
        <v>0</v>
      </c>
      <c r="T43" t="str">
        <f t="shared" si="14"/>
        <v>maj</v>
      </c>
    </row>
    <row r="44" spans="1:20" x14ac:dyDescent="0.25">
      <c r="A44" s="1">
        <v>42137</v>
      </c>
      <c r="B44">
        <v>12</v>
      </c>
      <c r="C44">
        <v>0</v>
      </c>
      <c r="D44">
        <f t="shared" si="0"/>
        <v>1</v>
      </c>
      <c r="E44">
        <f t="shared" si="1"/>
        <v>0</v>
      </c>
      <c r="F44">
        <f t="shared" si="2"/>
        <v>0</v>
      </c>
      <c r="H44">
        <f t="shared" si="3"/>
        <v>0</v>
      </c>
      <c r="I44">
        <f t="shared" si="4"/>
        <v>1</v>
      </c>
      <c r="J44">
        <f t="shared" si="5"/>
        <v>1.247076581449592E-2</v>
      </c>
      <c r="K44">
        <f t="shared" si="6"/>
        <v>0</v>
      </c>
      <c r="L44">
        <f t="shared" si="7"/>
        <v>0</v>
      </c>
      <c r="M44">
        <f t="shared" si="8"/>
        <v>14725</v>
      </c>
      <c r="N44">
        <f t="shared" si="9"/>
        <v>14725</v>
      </c>
      <c r="O44">
        <f t="shared" si="10"/>
        <v>14725</v>
      </c>
      <c r="P44">
        <f t="shared" si="11"/>
        <v>0</v>
      </c>
      <c r="Q44">
        <f t="shared" si="15"/>
        <v>14725</v>
      </c>
      <c r="R44">
        <f t="shared" si="12"/>
        <v>0</v>
      </c>
      <c r="S44">
        <f t="shared" si="13"/>
        <v>0</v>
      </c>
      <c r="T44" t="str">
        <f t="shared" si="14"/>
        <v>maj</v>
      </c>
    </row>
    <row r="45" spans="1:20" x14ac:dyDescent="0.25">
      <c r="A45" s="1">
        <v>42138</v>
      </c>
      <c r="B45">
        <v>10</v>
      </c>
      <c r="C45">
        <v>0</v>
      </c>
      <c r="D45">
        <f t="shared" si="0"/>
        <v>1</v>
      </c>
      <c r="E45">
        <f t="shared" si="1"/>
        <v>0</v>
      </c>
      <c r="F45">
        <f t="shared" si="2"/>
        <v>0</v>
      </c>
      <c r="H45">
        <f t="shared" si="3"/>
        <v>0</v>
      </c>
      <c r="I45">
        <f t="shared" si="4"/>
        <v>1</v>
      </c>
      <c r="J45">
        <f t="shared" si="5"/>
        <v>9.4868329805051395E-3</v>
      </c>
      <c r="K45">
        <f t="shared" si="6"/>
        <v>0</v>
      </c>
      <c r="L45">
        <f t="shared" si="7"/>
        <v>0</v>
      </c>
      <c r="M45">
        <f t="shared" si="8"/>
        <v>14585</v>
      </c>
      <c r="N45">
        <f t="shared" si="9"/>
        <v>14585</v>
      </c>
      <c r="O45">
        <f t="shared" si="10"/>
        <v>14585</v>
      </c>
      <c r="P45">
        <f t="shared" si="11"/>
        <v>0</v>
      </c>
      <c r="Q45">
        <f t="shared" si="15"/>
        <v>14585</v>
      </c>
      <c r="R45">
        <f t="shared" si="12"/>
        <v>0</v>
      </c>
      <c r="S45">
        <f t="shared" si="13"/>
        <v>0</v>
      </c>
      <c r="T45" t="str">
        <f t="shared" si="14"/>
        <v>maj</v>
      </c>
    </row>
    <row r="46" spans="1:20" x14ac:dyDescent="0.25">
      <c r="A46" s="1">
        <v>42139</v>
      </c>
      <c r="B46">
        <v>12</v>
      </c>
      <c r="C46">
        <v>0</v>
      </c>
      <c r="D46">
        <f t="shared" si="0"/>
        <v>1</v>
      </c>
      <c r="E46">
        <f t="shared" si="1"/>
        <v>0</v>
      </c>
      <c r="F46">
        <f t="shared" si="2"/>
        <v>0</v>
      </c>
      <c r="H46">
        <f t="shared" si="3"/>
        <v>0</v>
      </c>
      <c r="I46">
        <f t="shared" si="4"/>
        <v>1</v>
      </c>
      <c r="J46">
        <f t="shared" si="5"/>
        <v>1.247076581449592E-2</v>
      </c>
      <c r="K46">
        <f t="shared" si="6"/>
        <v>0</v>
      </c>
      <c r="L46">
        <f t="shared" si="7"/>
        <v>0</v>
      </c>
      <c r="M46">
        <f t="shared" si="8"/>
        <v>14403</v>
      </c>
      <c r="N46">
        <f t="shared" si="9"/>
        <v>14403</v>
      </c>
      <c r="O46">
        <f t="shared" si="10"/>
        <v>14403</v>
      </c>
      <c r="P46">
        <f t="shared" si="11"/>
        <v>0</v>
      </c>
      <c r="Q46">
        <f t="shared" si="15"/>
        <v>14403</v>
      </c>
      <c r="R46">
        <f t="shared" si="12"/>
        <v>0</v>
      </c>
      <c r="S46">
        <f t="shared" si="13"/>
        <v>0</v>
      </c>
      <c r="T46" t="str">
        <f t="shared" si="14"/>
        <v>maj</v>
      </c>
    </row>
    <row r="47" spans="1:20" x14ac:dyDescent="0.25">
      <c r="A47" s="1">
        <v>42140</v>
      </c>
      <c r="B47">
        <v>10</v>
      </c>
      <c r="C47">
        <v>1.8</v>
      </c>
      <c r="D47">
        <f t="shared" si="0"/>
        <v>1</v>
      </c>
      <c r="E47">
        <f t="shared" si="1"/>
        <v>0</v>
      </c>
      <c r="F47">
        <f t="shared" si="2"/>
        <v>0</v>
      </c>
      <c r="H47">
        <f t="shared" si="3"/>
        <v>1260</v>
      </c>
      <c r="I47">
        <f t="shared" si="4"/>
        <v>0</v>
      </c>
      <c r="J47">
        <f t="shared" si="5"/>
        <v>0</v>
      </c>
      <c r="K47">
        <f t="shared" si="6"/>
        <v>0</v>
      </c>
      <c r="L47">
        <f t="shared" si="7"/>
        <v>0</v>
      </c>
      <c r="M47">
        <f t="shared" si="8"/>
        <v>14403</v>
      </c>
      <c r="N47">
        <f t="shared" si="9"/>
        <v>15663</v>
      </c>
      <c r="O47">
        <f t="shared" si="10"/>
        <v>15663</v>
      </c>
      <c r="P47">
        <f t="shared" si="11"/>
        <v>0</v>
      </c>
      <c r="Q47">
        <f t="shared" si="15"/>
        <v>15663</v>
      </c>
      <c r="R47">
        <f t="shared" si="12"/>
        <v>0</v>
      </c>
      <c r="S47">
        <f t="shared" si="13"/>
        <v>0</v>
      </c>
      <c r="T47" t="str">
        <f t="shared" si="14"/>
        <v>maj</v>
      </c>
    </row>
    <row r="48" spans="1:20" x14ac:dyDescent="0.25">
      <c r="A48" s="1">
        <v>42141</v>
      </c>
      <c r="B48">
        <v>11</v>
      </c>
      <c r="C48">
        <v>2.8</v>
      </c>
      <c r="D48">
        <f t="shared" si="0"/>
        <v>1</v>
      </c>
      <c r="E48">
        <f t="shared" si="1"/>
        <v>0</v>
      </c>
      <c r="F48">
        <f t="shared" si="2"/>
        <v>0</v>
      </c>
      <c r="H48">
        <f t="shared" si="3"/>
        <v>1959.9999999999998</v>
      </c>
      <c r="I48">
        <f t="shared" si="4"/>
        <v>0</v>
      </c>
      <c r="J48">
        <f t="shared" si="5"/>
        <v>0</v>
      </c>
      <c r="K48">
        <f t="shared" si="6"/>
        <v>0</v>
      </c>
      <c r="L48">
        <f t="shared" si="7"/>
        <v>0</v>
      </c>
      <c r="M48">
        <f t="shared" si="8"/>
        <v>15663</v>
      </c>
      <c r="N48">
        <f t="shared" si="9"/>
        <v>17623</v>
      </c>
      <c r="O48">
        <f t="shared" si="10"/>
        <v>17623</v>
      </c>
      <c r="P48">
        <f t="shared" si="11"/>
        <v>0</v>
      </c>
      <c r="Q48">
        <f t="shared" si="15"/>
        <v>17623</v>
      </c>
      <c r="R48">
        <f t="shared" si="12"/>
        <v>0</v>
      </c>
      <c r="S48">
        <f t="shared" si="13"/>
        <v>0</v>
      </c>
      <c r="T48" t="str">
        <f t="shared" si="14"/>
        <v>maj</v>
      </c>
    </row>
    <row r="49" spans="1:20" x14ac:dyDescent="0.25">
      <c r="A49" s="1">
        <v>42142</v>
      </c>
      <c r="B49">
        <v>12</v>
      </c>
      <c r="C49">
        <v>1.9</v>
      </c>
      <c r="D49">
        <f t="shared" si="0"/>
        <v>1</v>
      </c>
      <c r="E49">
        <f t="shared" si="1"/>
        <v>0</v>
      </c>
      <c r="F49">
        <f t="shared" si="2"/>
        <v>0</v>
      </c>
      <c r="H49">
        <f t="shared" si="3"/>
        <v>1330</v>
      </c>
      <c r="I49">
        <f t="shared" si="4"/>
        <v>0</v>
      </c>
      <c r="J49">
        <f t="shared" si="5"/>
        <v>0</v>
      </c>
      <c r="K49">
        <f t="shared" si="6"/>
        <v>0</v>
      </c>
      <c r="L49">
        <f t="shared" si="7"/>
        <v>0</v>
      </c>
      <c r="M49">
        <f t="shared" si="8"/>
        <v>17623</v>
      </c>
      <c r="N49">
        <f t="shared" si="9"/>
        <v>18953</v>
      </c>
      <c r="O49">
        <f t="shared" si="10"/>
        <v>18953</v>
      </c>
      <c r="P49">
        <f t="shared" si="11"/>
        <v>0</v>
      </c>
      <c r="Q49">
        <f t="shared" si="15"/>
        <v>18953</v>
      </c>
      <c r="R49">
        <f t="shared" si="12"/>
        <v>0</v>
      </c>
      <c r="S49">
        <f t="shared" si="13"/>
        <v>0</v>
      </c>
      <c r="T49" t="str">
        <f t="shared" si="14"/>
        <v>maj</v>
      </c>
    </row>
    <row r="50" spans="1:20" x14ac:dyDescent="0.25">
      <c r="A50" s="1">
        <v>42143</v>
      </c>
      <c r="B50">
        <v>16</v>
      </c>
      <c r="C50">
        <v>2.2000000000000002</v>
      </c>
      <c r="D50">
        <f t="shared" si="0"/>
        <v>0</v>
      </c>
      <c r="E50">
        <f t="shared" si="1"/>
        <v>0</v>
      </c>
      <c r="F50">
        <f t="shared" si="2"/>
        <v>1</v>
      </c>
      <c r="H50">
        <f t="shared" si="3"/>
        <v>1540.0000000000002</v>
      </c>
      <c r="I50">
        <f t="shared" si="4"/>
        <v>0</v>
      </c>
      <c r="J50">
        <f t="shared" si="5"/>
        <v>0</v>
      </c>
      <c r="K50">
        <f t="shared" si="6"/>
        <v>0</v>
      </c>
      <c r="L50">
        <f t="shared" si="7"/>
        <v>0</v>
      </c>
      <c r="M50">
        <f t="shared" si="8"/>
        <v>18953</v>
      </c>
      <c r="N50">
        <f t="shared" si="9"/>
        <v>20493</v>
      </c>
      <c r="O50">
        <f t="shared" si="10"/>
        <v>20493</v>
      </c>
      <c r="P50">
        <f t="shared" si="11"/>
        <v>0</v>
      </c>
      <c r="Q50">
        <f t="shared" si="15"/>
        <v>20493</v>
      </c>
      <c r="R50">
        <f t="shared" si="12"/>
        <v>0</v>
      </c>
      <c r="S50">
        <f t="shared" si="13"/>
        <v>0</v>
      </c>
      <c r="T50" t="str">
        <f t="shared" si="14"/>
        <v>maj</v>
      </c>
    </row>
    <row r="51" spans="1:20" x14ac:dyDescent="0.25">
      <c r="A51" s="1">
        <v>42144</v>
      </c>
      <c r="B51">
        <v>13</v>
      </c>
      <c r="C51">
        <v>2.2999999999999998</v>
      </c>
      <c r="D51">
        <f t="shared" si="0"/>
        <v>1</v>
      </c>
      <c r="E51">
        <f t="shared" si="1"/>
        <v>0</v>
      </c>
      <c r="F51">
        <f t="shared" si="2"/>
        <v>0</v>
      </c>
      <c r="H51">
        <f t="shared" si="3"/>
        <v>1609.9999999999998</v>
      </c>
      <c r="I51">
        <f t="shared" si="4"/>
        <v>0</v>
      </c>
      <c r="J51">
        <f t="shared" si="5"/>
        <v>0</v>
      </c>
      <c r="K51">
        <f t="shared" si="6"/>
        <v>0</v>
      </c>
      <c r="L51">
        <f t="shared" si="7"/>
        <v>0</v>
      </c>
      <c r="M51">
        <f t="shared" si="8"/>
        <v>20493</v>
      </c>
      <c r="N51">
        <f t="shared" si="9"/>
        <v>22103</v>
      </c>
      <c r="O51">
        <f t="shared" si="10"/>
        <v>22103</v>
      </c>
      <c r="P51">
        <f t="shared" si="11"/>
        <v>0</v>
      </c>
      <c r="Q51">
        <f t="shared" si="15"/>
        <v>22103</v>
      </c>
      <c r="R51">
        <f t="shared" si="12"/>
        <v>0</v>
      </c>
      <c r="S51">
        <f t="shared" si="13"/>
        <v>0</v>
      </c>
      <c r="T51" t="str">
        <f t="shared" si="14"/>
        <v>maj</v>
      </c>
    </row>
    <row r="52" spans="1:20" x14ac:dyDescent="0.25">
      <c r="A52" s="1">
        <v>42145</v>
      </c>
      <c r="B52">
        <v>11</v>
      </c>
      <c r="C52">
        <v>5.4</v>
      </c>
      <c r="D52">
        <f t="shared" si="0"/>
        <v>1</v>
      </c>
      <c r="E52">
        <f t="shared" si="1"/>
        <v>0</v>
      </c>
      <c r="F52">
        <f t="shared" si="2"/>
        <v>0</v>
      </c>
      <c r="H52">
        <f t="shared" si="3"/>
        <v>3780.0000000000005</v>
      </c>
      <c r="I52">
        <f t="shared" si="4"/>
        <v>0</v>
      </c>
      <c r="J52">
        <f t="shared" si="5"/>
        <v>0</v>
      </c>
      <c r="K52">
        <f t="shared" si="6"/>
        <v>0</v>
      </c>
      <c r="L52">
        <f t="shared" si="7"/>
        <v>0</v>
      </c>
      <c r="M52">
        <f t="shared" si="8"/>
        <v>22103</v>
      </c>
      <c r="N52">
        <f t="shared" si="9"/>
        <v>25000</v>
      </c>
      <c r="O52">
        <f t="shared" si="10"/>
        <v>25000</v>
      </c>
      <c r="P52">
        <f t="shared" si="11"/>
        <v>0</v>
      </c>
      <c r="Q52">
        <f t="shared" si="15"/>
        <v>25000</v>
      </c>
      <c r="R52">
        <f t="shared" si="12"/>
        <v>0</v>
      </c>
      <c r="S52">
        <f t="shared" si="13"/>
        <v>0</v>
      </c>
      <c r="T52" t="str">
        <f t="shared" si="14"/>
        <v>maj</v>
      </c>
    </row>
    <row r="53" spans="1:20" x14ac:dyDescent="0.25">
      <c r="A53" s="1">
        <v>42146</v>
      </c>
      <c r="B53">
        <v>12</v>
      </c>
      <c r="C53">
        <v>5.5</v>
      </c>
      <c r="D53">
        <f t="shared" si="0"/>
        <v>1</v>
      </c>
      <c r="E53">
        <f t="shared" si="1"/>
        <v>0</v>
      </c>
      <c r="F53">
        <f t="shared" si="2"/>
        <v>0</v>
      </c>
      <c r="H53">
        <f t="shared" si="3"/>
        <v>3850</v>
      </c>
      <c r="I53">
        <f t="shared" si="4"/>
        <v>0</v>
      </c>
      <c r="J53">
        <f t="shared" si="5"/>
        <v>0</v>
      </c>
      <c r="K53">
        <f t="shared" si="6"/>
        <v>0</v>
      </c>
      <c r="L53">
        <f t="shared" si="7"/>
        <v>0</v>
      </c>
      <c r="M53">
        <f t="shared" si="8"/>
        <v>25000</v>
      </c>
      <c r="N53">
        <f t="shared" si="9"/>
        <v>25000</v>
      </c>
      <c r="O53">
        <f t="shared" si="10"/>
        <v>25000</v>
      </c>
      <c r="P53">
        <f t="shared" si="11"/>
        <v>0</v>
      </c>
      <c r="Q53">
        <f t="shared" si="15"/>
        <v>25000</v>
      </c>
      <c r="R53">
        <f t="shared" si="12"/>
        <v>0</v>
      </c>
      <c r="S53">
        <f t="shared" si="13"/>
        <v>0</v>
      </c>
      <c r="T53" t="str">
        <f t="shared" si="14"/>
        <v>maj</v>
      </c>
    </row>
    <row r="54" spans="1:20" x14ac:dyDescent="0.25">
      <c r="A54" s="1">
        <v>42147</v>
      </c>
      <c r="B54">
        <v>12</v>
      </c>
      <c r="C54">
        <v>5.2</v>
      </c>
      <c r="D54">
        <f t="shared" si="0"/>
        <v>1</v>
      </c>
      <c r="E54">
        <f t="shared" si="1"/>
        <v>0</v>
      </c>
      <c r="F54">
        <f t="shared" si="2"/>
        <v>0</v>
      </c>
      <c r="H54">
        <f t="shared" si="3"/>
        <v>3640</v>
      </c>
      <c r="I54">
        <f t="shared" si="4"/>
        <v>0</v>
      </c>
      <c r="J54">
        <f t="shared" si="5"/>
        <v>0</v>
      </c>
      <c r="K54">
        <f t="shared" si="6"/>
        <v>0</v>
      </c>
      <c r="L54">
        <f t="shared" si="7"/>
        <v>0</v>
      </c>
      <c r="M54">
        <f t="shared" si="8"/>
        <v>25000</v>
      </c>
      <c r="N54">
        <f t="shared" si="9"/>
        <v>25000</v>
      </c>
      <c r="O54">
        <f t="shared" si="10"/>
        <v>25000</v>
      </c>
      <c r="P54">
        <f t="shared" si="11"/>
        <v>0</v>
      </c>
      <c r="Q54">
        <f t="shared" si="15"/>
        <v>25000</v>
      </c>
      <c r="R54">
        <f t="shared" si="12"/>
        <v>0</v>
      </c>
      <c r="S54">
        <f t="shared" si="13"/>
        <v>0</v>
      </c>
      <c r="T54" t="str">
        <f t="shared" si="14"/>
        <v>maj</v>
      </c>
    </row>
    <row r="55" spans="1:20" x14ac:dyDescent="0.25">
      <c r="A55" s="1">
        <v>42148</v>
      </c>
      <c r="B55">
        <v>14</v>
      </c>
      <c r="C55">
        <v>3</v>
      </c>
      <c r="D55">
        <f t="shared" si="0"/>
        <v>1</v>
      </c>
      <c r="E55">
        <f t="shared" si="1"/>
        <v>0</v>
      </c>
      <c r="F55">
        <f t="shared" si="2"/>
        <v>0</v>
      </c>
      <c r="H55">
        <f t="shared" si="3"/>
        <v>2100</v>
      </c>
      <c r="I55">
        <f t="shared" si="4"/>
        <v>0</v>
      </c>
      <c r="J55">
        <f t="shared" si="5"/>
        <v>0</v>
      </c>
      <c r="K55">
        <f t="shared" si="6"/>
        <v>0</v>
      </c>
      <c r="L55">
        <f t="shared" si="7"/>
        <v>0</v>
      </c>
      <c r="M55">
        <f t="shared" si="8"/>
        <v>25000</v>
      </c>
      <c r="N55">
        <f t="shared" si="9"/>
        <v>25000</v>
      </c>
      <c r="O55">
        <f t="shared" si="10"/>
        <v>25000</v>
      </c>
      <c r="P55">
        <f t="shared" si="11"/>
        <v>0</v>
      </c>
      <c r="Q55">
        <f t="shared" si="15"/>
        <v>25000</v>
      </c>
      <c r="R55">
        <f t="shared" si="12"/>
        <v>0</v>
      </c>
      <c r="S55">
        <f t="shared" si="13"/>
        <v>0</v>
      </c>
      <c r="T55" t="str">
        <f t="shared" si="14"/>
        <v>maj</v>
      </c>
    </row>
    <row r="56" spans="1:20" x14ac:dyDescent="0.25">
      <c r="A56" s="1">
        <v>42149</v>
      </c>
      <c r="B56">
        <v>15</v>
      </c>
      <c r="C56">
        <v>0</v>
      </c>
      <c r="D56">
        <f t="shared" si="0"/>
        <v>1</v>
      </c>
      <c r="E56">
        <f t="shared" si="1"/>
        <v>0</v>
      </c>
      <c r="F56">
        <f t="shared" si="2"/>
        <v>0</v>
      </c>
      <c r="H56">
        <f t="shared" si="3"/>
        <v>0</v>
      </c>
      <c r="I56">
        <f t="shared" si="4"/>
        <v>1</v>
      </c>
      <c r="J56">
        <f t="shared" si="5"/>
        <v>1.7428425057933371E-2</v>
      </c>
      <c r="K56">
        <f t="shared" si="6"/>
        <v>0</v>
      </c>
      <c r="L56">
        <f t="shared" si="7"/>
        <v>0</v>
      </c>
      <c r="M56">
        <f t="shared" si="8"/>
        <v>24564</v>
      </c>
      <c r="N56">
        <f t="shared" si="9"/>
        <v>24564</v>
      </c>
      <c r="O56">
        <f t="shared" si="10"/>
        <v>24564</v>
      </c>
      <c r="P56">
        <f t="shared" si="11"/>
        <v>0</v>
      </c>
      <c r="Q56">
        <f t="shared" si="15"/>
        <v>24564</v>
      </c>
      <c r="R56">
        <f t="shared" si="12"/>
        <v>0</v>
      </c>
      <c r="S56">
        <f t="shared" si="13"/>
        <v>0</v>
      </c>
      <c r="T56" t="str">
        <f t="shared" si="14"/>
        <v>maj</v>
      </c>
    </row>
    <row r="57" spans="1:20" x14ac:dyDescent="0.25">
      <c r="A57" s="1">
        <v>42150</v>
      </c>
      <c r="B57">
        <v>14</v>
      </c>
      <c r="C57">
        <v>0</v>
      </c>
      <c r="D57">
        <f t="shared" si="0"/>
        <v>1</v>
      </c>
      <c r="E57">
        <f t="shared" si="1"/>
        <v>0</v>
      </c>
      <c r="F57">
        <f t="shared" si="2"/>
        <v>0</v>
      </c>
      <c r="H57">
        <f t="shared" si="3"/>
        <v>0</v>
      </c>
      <c r="I57">
        <f t="shared" si="4"/>
        <v>1</v>
      </c>
      <c r="J57">
        <f t="shared" si="5"/>
        <v>1.5714961024450545E-2</v>
      </c>
      <c r="K57">
        <f t="shared" si="6"/>
        <v>0</v>
      </c>
      <c r="L57">
        <f t="shared" si="7"/>
        <v>0</v>
      </c>
      <c r="M57">
        <f t="shared" si="8"/>
        <v>24177</v>
      </c>
      <c r="N57">
        <f t="shared" si="9"/>
        <v>24177</v>
      </c>
      <c r="O57">
        <f t="shared" si="10"/>
        <v>24177</v>
      </c>
      <c r="P57">
        <f t="shared" si="11"/>
        <v>0</v>
      </c>
      <c r="Q57">
        <f t="shared" si="15"/>
        <v>24177</v>
      </c>
      <c r="R57">
        <f t="shared" si="12"/>
        <v>0</v>
      </c>
      <c r="S57">
        <f t="shared" si="13"/>
        <v>0</v>
      </c>
      <c r="T57" t="str">
        <f t="shared" si="14"/>
        <v>maj</v>
      </c>
    </row>
    <row r="58" spans="1:20" x14ac:dyDescent="0.25">
      <c r="A58" s="1">
        <v>42151</v>
      </c>
      <c r="B58">
        <v>10</v>
      </c>
      <c r="C58">
        <v>0</v>
      </c>
      <c r="D58">
        <f t="shared" si="0"/>
        <v>1</v>
      </c>
      <c r="E58">
        <f t="shared" si="1"/>
        <v>0</v>
      </c>
      <c r="F58">
        <f t="shared" si="2"/>
        <v>0</v>
      </c>
      <c r="H58">
        <f t="shared" si="3"/>
        <v>0</v>
      </c>
      <c r="I58">
        <f t="shared" si="4"/>
        <v>1</v>
      </c>
      <c r="J58">
        <f t="shared" si="5"/>
        <v>9.4868329805051395E-3</v>
      </c>
      <c r="K58">
        <f t="shared" si="6"/>
        <v>0</v>
      </c>
      <c r="L58">
        <f t="shared" si="7"/>
        <v>0</v>
      </c>
      <c r="M58">
        <f t="shared" si="8"/>
        <v>23947</v>
      </c>
      <c r="N58">
        <f t="shared" si="9"/>
        <v>23947</v>
      </c>
      <c r="O58">
        <f t="shared" si="10"/>
        <v>23947</v>
      </c>
      <c r="P58">
        <f t="shared" si="11"/>
        <v>0</v>
      </c>
      <c r="Q58">
        <f t="shared" si="15"/>
        <v>23947</v>
      </c>
      <c r="R58">
        <f t="shared" si="12"/>
        <v>0</v>
      </c>
      <c r="S58">
        <f t="shared" si="13"/>
        <v>0</v>
      </c>
      <c r="T58" t="str">
        <f t="shared" si="14"/>
        <v>maj</v>
      </c>
    </row>
    <row r="59" spans="1:20" x14ac:dyDescent="0.25">
      <c r="A59" s="1">
        <v>42152</v>
      </c>
      <c r="B59">
        <v>12</v>
      </c>
      <c r="C59">
        <v>0.1</v>
      </c>
      <c r="D59">
        <f t="shared" si="0"/>
        <v>1</v>
      </c>
      <c r="E59">
        <f t="shared" si="1"/>
        <v>0</v>
      </c>
      <c r="F59">
        <f t="shared" si="2"/>
        <v>0</v>
      </c>
      <c r="H59">
        <f t="shared" si="3"/>
        <v>70</v>
      </c>
      <c r="I59">
        <f t="shared" si="4"/>
        <v>0</v>
      </c>
      <c r="J59">
        <f t="shared" si="5"/>
        <v>0</v>
      </c>
      <c r="K59">
        <f t="shared" si="6"/>
        <v>0</v>
      </c>
      <c r="L59">
        <f t="shared" si="7"/>
        <v>0</v>
      </c>
      <c r="M59">
        <f t="shared" si="8"/>
        <v>23947</v>
      </c>
      <c r="N59">
        <f t="shared" si="9"/>
        <v>24017</v>
      </c>
      <c r="O59">
        <f t="shared" si="10"/>
        <v>24017</v>
      </c>
      <c r="P59">
        <f t="shared" si="11"/>
        <v>0</v>
      </c>
      <c r="Q59">
        <f t="shared" si="15"/>
        <v>24017</v>
      </c>
      <c r="R59">
        <f t="shared" si="12"/>
        <v>0</v>
      </c>
      <c r="S59">
        <f t="shared" si="13"/>
        <v>0</v>
      </c>
      <c r="T59" t="str">
        <f t="shared" si="14"/>
        <v>maj</v>
      </c>
    </row>
    <row r="60" spans="1:20" x14ac:dyDescent="0.25">
      <c r="A60" s="1">
        <v>42153</v>
      </c>
      <c r="B60">
        <v>14</v>
      </c>
      <c r="C60">
        <v>0</v>
      </c>
      <c r="D60">
        <f t="shared" si="0"/>
        <v>1</v>
      </c>
      <c r="E60">
        <f t="shared" si="1"/>
        <v>0</v>
      </c>
      <c r="F60">
        <f t="shared" si="2"/>
        <v>0</v>
      </c>
      <c r="H60">
        <f t="shared" si="3"/>
        <v>0</v>
      </c>
      <c r="I60">
        <f t="shared" si="4"/>
        <v>1</v>
      </c>
      <c r="J60">
        <f t="shared" si="5"/>
        <v>1.5714961024450545E-2</v>
      </c>
      <c r="K60">
        <f t="shared" si="6"/>
        <v>0</v>
      </c>
      <c r="L60">
        <f t="shared" si="7"/>
        <v>0</v>
      </c>
      <c r="M60">
        <f t="shared" si="8"/>
        <v>23639</v>
      </c>
      <c r="N60">
        <f t="shared" si="9"/>
        <v>23639</v>
      </c>
      <c r="O60">
        <f t="shared" si="10"/>
        <v>23639</v>
      </c>
      <c r="P60">
        <f t="shared" si="11"/>
        <v>0</v>
      </c>
      <c r="Q60">
        <f t="shared" si="15"/>
        <v>23639</v>
      </c>
      <c r="R60">
        <f t="shared" si="12"/>
        <v>0</v>
      </c>
      <c r="S60">
        <f t="shared" si="13"/>
        <v>0</v>
      </c>
      <c r="T60" t="str">
        <f t="shared" si="14"/>
        <v>maj</v>
      </c>
    </row>
    <row r="61" spans="1:20" x14ac:dyDescent="0.25">
      <c r="A61" s="1">
        <v>42154</v>
      </c>
      <c r="B61">
        <v>13</v>
      </c>
      <c r="C61">
        <v>0</v>
      </c>
      <c r="D61">
        <f t="shared" si="0"/>
        <v>1</v>
      </c>
      <c r="E61">
        <f t="shared" si="1"/>
        <v>0</v>
      </c>
      <c r="F61">
        <f t="shared" si="2"/>
        <v>0</v>
      </c>
      <c r="H61">
        <f t="shared" si="3"/>
        <v>0</v>
      </c>
      <c r="I61">
        <f t="shared" si="4"/>
        <v>1</v>
      </c>
      <c r="J61">
        <f t="shared" si="5"/>
        <v>1.4061649974309559E-2</v>
      </c>
      <c r="K61">
        <f t="shared" si="6"/>
        <v>0</v>
      </c>
      <c r="L61">
        <f t="shared" si="7"/>
        <v>0</v>
      </c>
      <c r="M61">
        <f t="shared" si="8"/>
        <v>23306</v>
      </c>
      <c r="N61">
        <f t="shared" si="9"/>
        <v>23306</v>
      </c>
      <c r="O61">
        <f t="shared" si="10"/>
        <v>23306</v>
      </c>
      <c r="P61">
        <f t="shared" si="11"/>
        <v>0</v>
      </c>
      <c r="Q61">
        <f t="shared" si="15"/>
        <v>23306</v>
      </c>
      <c r="R61">
        <f t="shared" si="12"/>
        <v>0</v>
      </c>
      <c r="S61">
        <f t="shared" si="13"/>
        <v>0</v>
      </c>
      <c r="T61" t="str">
        <f t="shared" si="14"/>
        <v>maj</v>
      </c>
    </row>
    <row r="62" spans="1:20" x14ac:dyDescent="0.25">
      <c r="A62" s="1">
        <v>42155</v>
      </c>
      <c r="B62">
        <v>12</v>
      </c>
      <c r="C62">
        <v>0</v>
      </c>
      <c r="D62">
        <f t="shared" si="0"/>
        <v>1</v>
      </c>
      <c r="E62">
        <f t="shared" si="1"/>
        <v>0</v>
      </c>
      <c r="F62">
        <f t="shared" si="2"/>
        <v>0</v>
      </c>
      <c r="H62">
        <f t="shared" si="3"/>
        <v>0</v>
      </c>
      <c r="I62">
        <f t="shared" si="4"/>
        <v>1</v>
      </c>
      <c r="J62">
        <f t="shared" si="5"/>
        <v>1.247076581449592E-2</v>
      </c>
      <c r="K62">
        <f t="shared" si="6"/>
        <v>0</v>
      </c>
      <c r="L62">
        <f t="shared" si="7"/>
        <v>0</v>
      </c>
      <c r="M62">
        <f t="shared" si="8"/>
        <v>23015</v>
      </c>
      <c r="N62">
        <f t="shared" si="9"/>
        <v>23015</v>
      </c>
      <c r="O62">
        <f t="shared" si="10"/>
        <v>23015</v>
      </c>
      <c r="P62">
        <f t="shared" si="11"/>
        <v>0</v>
      </c>
      <c r="Q62">
        <f t="shared" si="15"/>
        <v>23015</v>
      </c>
      <c r="R62">
        <f t="shared" si="12"/>
        <v>0</v>
      </c>
      <c r="S62">
        <f t="shared" si="13"/>
        <v>0</v>
      </c>
      <c r="T62" t="str">
        <f t="shared" si="14"/>
        <v>maj</v>
      </c>
    </row>
    <row r="63" spans="1:20" x14ac:dyDescent="0.25">
      <c r="A63" s="1">
        <v>42156</v>
      </c>
      <c r="B63">
        <v>18</v>
      </c>
      <c r="C63">
        <v>4</v>
      </c>
      <c r="D63">
        <f t="shared" si="0"/>
        <v>0</v>
      </c>
      <c r="E63">
        <f t="shared" si="1"/>
        <v>0</v>
      </c>
      <c r="F63">
        <f t="shared" si="2"/>
        <v>1</v>
      </c>
      <c r="H63">
        <f t="shared" si="3"/>
        <v>2800</v>
      </c>
      <c r="I63">
        <f t="shared" si="4"/>
        <v>0</v>
      </c>
      <c r="J63">
        <f t="shared" si="5"/>
        <v>0</v>
      </c>
      <c r="K63">
        <f t="shared" si="6"/>
        <v>0</v>
      </c>
      <c r="L63">
        <f t="shared" si="7"/>
        <v>0</v>
      </c>
      <c r="M63">
        <f t="shared" si="8"/>
        <v>23015</v>
      </c>
      <c r="N63">
        <f t="shared" si="9"/>
        <v>25000</v>
      </c>
      <c r="O63">
        <f t="shared" si="10"/>
        <v>25000</v>
      </c>
      <c r="P63">
        <f t="shared" si="11"/>
        <v>0</v>
      </c>
      <c r="Q63">
        <f t="shared" si="15"/>
        <v>25000</v>
      </c>
      <c r="R63">
        <f t="shared" si="12"/>
        <v>0</v>
      </c>
      <c r="S63">
        <f t="shared" si="13"/>
        <v>0</v>
      </c>
      <c r="T63" t="str">
        <f t="shared" si="14"/>
        <v>czerwiec</v>
      </c>
    </row>
    <row r="64" spans="1:20" x14ac:dyDescent="0.25">
      <c r="A64" s="1">
        <v>42157</v>
      </c>
      <c r="B64">
        <v>18</v>
      </c>
      <c r="C64">
        <v>3</v>
      </c>
      <c r="D64">
        <f t="shared" si="0"/>
        <v>0</v>
      </c>
      <c r="E64">
        <f t="shared" si="1"/>
        <v>0</v>
      </c>
      <c r="F64">
        <f t="shared" si="2"/>
        <v>1</v>
      </c>
      <c r="H64">
        <f t="shared" si="3"/>
        <v>2100</v>
      </c>
      <c r="I64">
        <f t="shared" si="4"/>
        <v>0</v>
      </c>
      <c r="J64">
        <f t="shared" si="5"/>
        <v>0</v>
      </c>
      <c r="K64">
        <f t="shared" si="6"/>
        <v>0</v>
      </c>
      <c r="L64">
        <f t="shared" si="7"/>
        <v>0</v>
      </c>
      <c r="M64">
        <f t="shared" si="8"/>
        <v>25000</v>
      </c>
      <c r="N64">
        <f t="shared" si="9"/>
        <v>25000</v>
      </c>
      <c r="O64">
        <f t="shared" si="10"/>
        <v>25000</v>
      </c>
      <c r="P64">
        <f t="shared" si="11"/>
        <v>0</v>
      </c>
      <c r="Q64">
        <f t="shared" si="15"/>
        <v>25000</v>
      </c>
      <c r="R64">
        <f t="shared" si="12"/>
        <v>0</v>
      </c>
      <c r="S64">
        <f t="shared" si="13"/>
        <v>0</v>
      </c>
      <c r="T64" t="str">
        <f t="shared" si="14"/>
        <v>czerwiec</v>
      </c>
    </row>
    <row r="65" spans="1:20" x14ac:dyDescent="0.25">
      <c r="A65" s="1">
        <v>42158</v>
      </c>
      <c r="B65">
        <v>22</v>
      </c>
      <c r="C65">
        <v>0</v>
      </c>
      <c r="D65">
        <f t="shared" si="0"/>
        <v>0</v>
      </c>
      <c r="E65">
        <f t="shared" si="1"/>
        <v>1</v>
      </c>
      <c r="F65">
        <f t="shared" si="2"/>
        <v>0</v>
      </c>
      <c r="H65">
        <f t="shared" si="3"/>
        <v>0</v>
      </c>
      <c r="I65">
        <f t="shared" si="4"/>
        <v>1</v>
      </c>
      <c r="J65">
        <f t="shared" si="5"/>
        <v>3.0956744014834645E-2</v>
      </c>
      <c r="K65">
        <f t="shared" si="6"/>
        <v>1</v>
      </c>
      <c r="L65">
        <f t="shared" si="7"/>
        <v>1</v>
      </c>
      <c r="M65">
        <f t="shared" si="8"/>
        <v>24226</v>
      </c>
      <c r="N65">
        <f t="shared" si="9"/>
        <v>12226</v>
      </c>
      <c r="O65">
        <f t="shared" si="10"/>
        <v>24226</v>
      </c>
      <c r="P65">
        <f t="shared" si="11"/>
        <v>12000</v>
      </c>
      <c r="Q65">
        <f t="shared" si="15"/>
        <v>12226</v>
      </c>
      <c r="R65">
        <f t="shared" si="12"/>
        <v>0</v>
      </c>
      <c r="S65">
        <f t="shared" si="13"/>
        <v>0</v>
      </c>
      <c r="T65" t="str">
        <f t="shared" si="14"/>
        <v>czerwiec</v>
      </c>
    </row>
    <row r="66" spans="1:20" x14ac:dyDescent="0.25">
      <c r="A66" s="1">
        <v>42159</v>
      </c>
      <c r="B66">
        <v>15</v>
      </c>
      <c r="C66">
        <v>0</v>
      </c>
      <c r="D66">
        <f t="shared" si="0"/>
        <v>1</v>
      </c>
      <c r="E66">
        <f t="shared" si="1"/>
        <v>0</v>
      </c>
      <c r="F66">
        <f t="shared" si="2"/>
        <v>0</v>
      </c>
      <c r="H66">
        <f t="shared" si="3"/>
        <v>0</v>
      </c>
      <c r="I66">
        <f t="shared" si="4"/>
        <v>1</v>
      </c>
      <c r="J66">
        <f t="shared" si="5"/>
        <v>1.7428425057933371E-2</v>
      </c>
      <c r="K66">
        <f t="shared" si="6"/>
        <v>0</v>
      </c>
      <c r="L66">
        <f t="shared" si="7"/>
        <v>0</v>
      </c>
      <c r="M66">
        <f t="shared" si="8"/>
        <v>12012</v>
      </c>
      <c r="N66">
        <f t="shared" si="9"/>
        <v>12012</v>
      </c>
      <c r="O66">
        <f t="shared" si="10"/>
        <v>12012</v>
      </c>
      <c r="P66">
        <f t="shared" si="11"/>
        <v>0</v>
      </c>
      <c r="Q66">
        <f t="shared" si="15"/>
        <v>12012</v>
      </c>
      <c r="R66">
        <f t="shared" si="12"/>
        <v>0</v>
      </c>
      <c r="S66">
        <f t="shared" si="13"/>
        <v>0</v>
      </c>
      <c r="T66" t="str">
        <f t="shared" si="14"/>
        <v>czerwiec</v>
      </c>
    </row>
    <row r="67" spans="1:20" x14ac:dyDescent="0.25">
      <c r="A67" s="1">
        <v>42160</v>
      </c>
      <c r="B67">
        <v>18</v>
      </c>
      <c r="C67">
        <v>0</v>
      </c>
      <c r="D67">
        <f t="shared" ref="D67:D130" si="16">IF(B67&lt;=15,1,0)</f>
        <v>0</v>
      </c>
      <c r="E67">
        <f t="shared" ref="E67:E130" si="17">IF(AND(B67&gt;15,C67&lt;=0.6),1,0)</f>
        <v>1</v>
      </c>
      <c r="F67">
        <f t="shared" ref="F67:F130" si="18">IF(AND(B67&gt;15,C67&gt;0.6),1,0)</f>
        <v>0</v>
      </c>
      <c r="H67">
        <f t="shared" ref="H67:H130" si="19">700*C67</f>
        <v>0</v>
      </c>
      <c r="I67">
        <f t="shared" ref="I67:I130" si="20">IF(C67=0,1,0)</f>
        <v>1</v>
      </c>
      <c r="J67">
        <f t="shared" ref="J67:J130" si="21">IF(I67 =1,POWER(B67,1.5)*0.03%,0)</f>
        <v>2.2910259710444122E-2</v>
      </c>
      <c r="K67">
        <f t="shared" ref="K67:K130" si="22">IF(AND(B67&gt;15,C67&lt;=0.6),1,0)</f>
        <v>1</v>
      </c>
      <c r="L67">
        <f t="shared" ref="L67:L130" si="23">IF(K67=1,IF(B67&gt;30,2,1),0)</f>
        <v>1</v>
      </c>
      <c r="M67">
        <f t="shared" ref="M67:M130" si="24">N66-ROUNDUP(N66*J67,0)</f>
        <v>11736</v>
      </c>
      <c r="N67">
        <f t="shared" ref="N67:N130" si="25">Q67</f>
        <v>13000</v>
      </c>
      <c r="O67">
        <f t="shared" ref="O67:O130" si="26">IF(M67+H67&gt;25000,25000,M67+H67)</f>
        <v>11736</v>
      </c>
      <c r="P67">
        <f t="shared" ref="P67:P130" si="27">L67*12000</f>
        <v>12000</v>
      </c>
      <c r="Q67">
        <f t="shared" si="15"/>
        <v>13000</v>
      </c>
      <c r="R67">
        <f t="shared" ref="R67:R130" si="28">IF(O67-P67&lt;0,1,0)</f>
        <v>1</v>
      </c>
      <c r="S67">
        <f t="shared" ref="S67:S130" si="29">IF(R67=1,25000-O67,0)</f>
        <v>13264</v>
      </c>
      <c r="T67" t="str">
        <f t="shared" ref="T67:T130" si="30">TEXT(A67,"mmmm")</f>
        <v>czerwiec</v>
      </c>
    </row>
    <row r="68" spans="1:20" x14ac:dyDescent="0.25">
      <c r="A68" s="1">
        <v>42161</v>
      </c>
      <c r="B68">
        <v>22</v>
      </c>
      <c r="C68">
        <v>0</v>
      </c>
      <c r="D68">
        <f t="shared" si="16"/>
        <v>0</v>
      </c>
      <c r="E68">
        <f t="shared" si="17"/>
        <v>1</v>
      </c>
      <c r="F68">
        <f t="shared" si="18"/>
        <v>0</v>
      </c>
      <c r="H68">
        <f t="shared" si="19"/>
        <v>0</v>
      </c>
      <c r="I68">
        <f t="shared" si="20"/>
        <v>1</v>
      </c>
      <c r="J68">
        <f t="shared" si="21"/>
        <v>3.0956744014834645E-2</v>
      </c>
      <c r="K68">
        <f t="shared" si="22"/>
        <v>1</v>
      </c>
      <c r="L68">
        <f t="shared" si="23"/>
        <v>1</v>
      </c>
      <c r="M68">
        <f t="shared" si="24"/>
        <v>12597</v>
      </c>
      <c r="N68">
        <f t="shared" si="25"/>
        <v>597</v>
      </c>
      <c r="O68">
        <f t="shared" si="26"/>
        <v>12597</v>
      </c>
      <c r="P68">
        <f t="shared" si="27"/>
        <v>12000</v>
      </c>
      <c r="Q68">
        <f t="shared" ref="Q68:Q131" si="31">IF(O68-P68&lt;0,25000-P68,O68-P68)</f>
        <v>597</v>
      </c>
      <c r="R68">
        <f t="shared" si="28"/>
        <v>0</v>
      </c>
      <c r="S68">
        <f t="shared" si="29"/>
        <v>0</v>
      </c>
      <c r="T68" t="str">
        <f t="shared" si="30"/>
        <v>czerwiec</v>
      </c>
    </row>
    <row r="69" spans="1:20" x14ac:dyDescent="0.25">
      <c r="A69" s="1">
        <v>42162</v>
      </c>
      <c r="B69">
        <v>14</v>
      </c>
      <c r="C69">
        <v>8</v>
      </c>
      <c r="D69">
        <f t="shared" si="16"/>
        <v>1</v>
      </c>
      <c r="E69">
        <f t="shared" si="17"/>
        <v>0</v>
      </c>
      <c r="F69">
        <f t="shared" si="18"/>
        <v>0</v>
      </c>
      <c r="H69">
        <f t="shared" si="19"/>
        <v>5600</v>
      </c>
      <c r="I69">
        <f t="shared" si="20"/>
        <v>0</v>
      </c>
      <c r="J69">
        <f t="shared" si="21"/>
        <v>0</v>
      </c>
      <c r="K69">
        <f t="shared" si="22"/>
        <v>0</v>
      </c>
      <c r="L69">
        <f t="shared" si="23"/>
        <v>0</v>
      </c>
      <c r="M69">
        <f t="shared" si="24"/>
        <v>597</v>
      </c>
      <c r="N69">
        <f t="shared" si="25"/>
        <v>6197</v>
      </c>
      <c r="O69">
        <f t="shared" si="26"/>
        <v>6197</v>
      </c>
      <c r="P69">
        <f t="shared" si="27"/>
        <v>0</v>
      </c>
      <c r="Q69">
        <f t="shared" si="31"/>
        <v>6197</v>
      </c>
      <c r="R69">
        <f t="shared" si="28"/>
        <v>0</v>
      </c>
      <c r="S69">
        <f t="shared" si="29"/>
        <v>0</v>
      </c>
      <c r="T69" t="str">
        <f t="shared" si="30"/>
        <v>czerwiec</v>
      </c>
    </row>
    <row r="70" spans="1:20" x14ac:dyDescent="0.25">
      <c r="A70" s="1">
        <v>42163</v>
      </c>
      <c r="B70">
        <v>14</v>
      </c>
      <c r="C70">
        <v>5.9</v>
      </c>
      <c r="D70">
        <f t="shared" si="16"/>
        <v>1</v>
      </c>
      <c r="E70">
        <f t="shared" si="17"/>
        <v>0</v>
      </c>
      <c r="F70">
        <f t="shared" si="18"/>
        <v>0</v>
      </c>
      <c r="H70">
        <f t="shared" si="19"/>
        <v>4130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6197</v>
      </c>
      <c r="N70">
        <f t="shared" si="25"/>
        <v>10327</v>
      </c>
      <c r="O70">
        <f t="shared" si="26"/>
        <v>10327</v>
      </c>
      <c r="P70">
        <f t="shared" si="27"/>
        <v>0</v>
      </c>
      <c r="Q70">
        <f t="shared" si="31"/>
        <v>10327</v>
      </c>
      <c r="R70">
        <f t="shared" si="28"/>
        <v>0</v>
      </c>
      <c r="S70">
        <f t="shared" si="29"/>
        <v>0</v>
      </c>
      <c r="T70" t="str">
        <f t="shared" si="30"/>
        <v>czerwiec</v>
      </c>
    </row>
    <row r="71" spans="1:20" x14ac:dyDescent="0.25">
      <c r="A71" s="1">
        <v>42164</v>
      </c>
      <c r="B71">
        <v>12</v>
      </c>
      <c r="C71">
        <v>5</v>
      </c>
      <c r="D71">
        <f t="shared" si="16"/>
        <v>1</v>
      </c>
      <c r="E71">
        <f t="shared" si="17"/>
        <v>0</v>
      </c>
      <c r="F71">
        <f t="shared" si="18"/>
        <v>0</v>
      </c>
      <c r="H71">
        <f t="shared" si="19"/>
        <v>3500</v>
      </c>
      <c r="I71">
        <f t="shared" si="20"/>
        <v>0</v>
      </c>
      <c r="J71">
        <f t="shared" si="21"/>
        <v>0</v>
      </c>
      <c r="K71">
        <f t="shared" si="22"/>
        <v>0</v>
      </c>
      <c r="L71">
        <f t="shared" si="23"/>
        <v>0</v>
      </c>
      <c r="M71">
        <f t="shared" si="24"/>
        <v>10327</v>
      </c>
      <c r="N71">
        <f t="shared" si="25"/>
        <v>13827</v>
      </c>
      <c r="O71">
        <f t="shared" si="26"/>
        <v>13827</v>
      </c>
      <c r="P71">
        <f t="shared" si="27"/>
        <v>0</v>
      </c>
      <c r="Q71">
        <f t="shared" si="31"/>
        <v>13827</v>
      </c>
      <c r="R71">
        <f t="shared" si="28"/>
        <v>0</v>
      </c>
      <c r="S71">
        <f t="shared" si="29"/>
        <v>0</v>
      </c>
      <c r="T71" t="str">
        <f t="shared" si="30"/>
        <v>czerwiec</v>
      </c>
    </row>
    <row r="72" spans="1:20" x14ac:dyDescent="0.25">
      <c r="A72" s="1">
        <v>42165</v>
      </c>
      <c r="B72">
        <v>16</v>
      </c>
      <c r="C72">
        <v>0</v>
      </c>
      <c r="D72">
        <f t="shared" si="16"/>
        <v>0</v>
      </c>
      <c r="E72">
        <f t="shared" si="17"/>
        <v>1</v>
      </c>
      <c r="F72">
        <f t="shared" si="18"/>
        <v>0</v>
      </c>
      <c r="H72">
        <f t="shared" si="19"/>
        <v>0</v>
      </c>
      <c r="I72">
        <f t="shared" si="20"/>
        <v>1</v>
      </c>
      <c r="J72">
        <f t="shared" si="21"/>
        <v>1.9199999999999991E-2</v>
      </c>
      <c r="K72">
        <f t="shared" si="22"/>
        <v>1</v>
      </c>
      <c r="L72">
        <f t="shared" si="23"/>
        <v>1</v>
      </c>
      <c r="M72">
        <f t="shared" si="24"/>
        <v>13561</v>
      </c>
      <c r="N72">
        <f t="shared" si="25"/>
        <v>1561</v>
      </c>
      <c r="O72">
        <f t="shared" si="26"/>
        <v>13561</v>
      </c>
      <c r="P72">
        <f t="shared" si="27"/>
        <v>12000</v>
      </c>
      <c r="Q72">
        <f t="shared" si="31"/>
        <v>1561</v>
      </c>
      <c r="R72">
        <f t="shared" si="28"/>
        <v>0</v>
      </c>
      <c r="S72">
        <f t="shared" si="29"/>
        <v>0</v>
      </c>
      <c r="T72" t="str">
        <f t="shared" si="30"/>
        <v>czerwiec</v>
      </c>
    </row>
    <row r="73" spans="1:20" x14ac:dyDescent="0.25">
      <c r="A73" s="1">
        <v>42166</v>
      </c>
      <c r="B73">
        <v>16</v>
      </c>
      <c r="C73">
        <v>0</v>
      </c>
      <c r="D73">
        <f t="shared" si="16"/>
        <v>0</v>
      </c>
      <c r="E73">
        <f t="shared" si="17"/>
        <v>1</v>
      </c>
      <c r="F73">
        <f t="shared" si="18"/>
        <v>0</v>
      </c>
      <c r="H73">
        <f t="shared" si="19"/>
        <v>0</v>
      </c>
      <c r="I73">
        <f t="shared" si="20"/>
        <v>1</v>
      </c>
      <c r="J73">
        <f t="shared" si="21"/>
        <v>1.9199999999999991E-2</v>
      </c>
      <c r="K73">
        <f t="shared" si="22"/>
        <v>1</v>
      </c>
      <c r="L73">
        <f t="shared" si="23"/>
        <v>1</v>
      </c>
      <c r="M73">
        <f t="shared" si="24"/>
        <v>1531</v>
      </c>
      <c r="N73">
        <f t="shared" si="25"/>
        <v>13000</v>
      </c>
      <c r="O73">
        <f t="shared" si="26"/>
        <v>1531</v>
      </c>
      <c r="P73">
        <f t="shared" si="27"/>
        <v>12000</v>
      </c>
      <c r="Q73">
        <f t="shared" si="31"/>
        <v>13000</v>
      </c>
      <c r="R73">
        <f t="shared" si="28"/>
        <v>1</v>
      </c>
      <c r="S73">
        <f t="shared" si="29"/>
        <v>23469</v>
      </c>
      <c r="T73" t="str">
        <f t="shared" si="30"/>
        <v>czerwiec</v>
      </c>
    </row>
    <row r="74" spans="1:20" x14ac:dyDescent="0.25">
      <c r="A74" s="1">
        <v>42167</v>
      </c>
      <c r="B74">
        <v>18</v>
      </c>
      <c r="C74">
        <v>5</v>
      </c>
      <c r="D74">
        <f t="shared" si="16"/>
        <v>0</v>
      </c>
      <c r="E74">
        <f t="shared" si="17"/>
        <v>0</v>
      </c>
      <c r="F74">
        <f t="shared" si="18"/>
        <v>1</v>
      </c>
      <c r="H74">
        <f t="shared" si="19"/>
        <v>3500</v>
      </c>
      <c r="I74">
        <f t="shared" si="20"/>
        <v>0</v>
      </c>
      <c r="J74">
        <f t="shared" si="21"/>
        <v>0</v>
      </c>
      <c r="K74">
        <f t="shared" si="22"/>
        <v>0</v>
      </c>
      <c r="L74">
        <f t="shared" si="23"/>
        <v>0</v>
      </c>
      <c r="M74">
        <f t="shared" si="24"/>
        <v>13000</v>
      </c>
      <c r="N74">
        <f t="shared" si="25"/>
        <v>16500</v>
      </c>
      <c r="O74">
        <f t="shared" si="26"/>
        <v>16500</v>
      </c>
      <c r="P74">
        <f t="shared" si="27"/>
        <v>0</v>
      </c>
      <c r="Q74">
        <f t="shared" si="31"/>
        <v>16500</v>
      </c>
      <c r="R74">
        <f t="shared" si="28"/>
        <v>0</v>
      </c>
      <c r="S74">
        <f t="shared" si="29"/>
        <v>0</v>
      </c>
      <c r="T74" t="str">
        <f t="shared" si="30"/>
        <v>czerwiec</v>
      </c>
    </row>
    <row r="75" spans="1:20" x14ac:dyDescent="0.25">
      <c r="A75" s="1">
        <v>42168</v>
      </c>
      <c r="B75">
        <v>19</v>
      </c>
      <c r="C75">
        <v>1</v>
      </c>
      <c r="D75">
        <f t="shared" si="16"/>
        <v>0</v>
      </c>
      <c r="E75">
        <f t="shared" si="17"/>
        <v>0</v>
      </c>
      <c r="F75">
        <f t="shared" si="18"/>
        <v>1</v>
      </c>
      <c r="H75">
        <f t="shared" si="19"/>
        <v>700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16500</v>
      </c>
      <c r="N75">
        <f t="shared" si="25"/>
        <v>17200</v>
      </c>
      <c r="O75">
        <f t="shared" si="26"/>
        <v>17200</v>
      </c>
      <c r="P75">
        <f t="shared" si="27"/>
        <v>0</v>
      </c>
      <c r="Q75">
        <f t="shared" si="31"/>
        <v>17200</v>
      </c>
      <c r="R75">
        <f t="shared" si="28"/>
        <v>0</v>
      </c>
      <c r="S75">
        <f t="shared" si="29"/>
        <v>0</v>
      </c>
      <c r="T75" t="str">
        <f t="shared" si="30"/>
        <v>czerwiec</v>
      </c>
    </row>
    <row r="76" spans="1:20" x14ac:dyDescent="0.25">
      <c r="A76" s="1">
        <v>42169</v>
      </c>
      <c r="B76">
        <v>22</v>
      </c>
      <c r="C76">
        <v>0</v>
      </c>
      <c r="D76">
        <f t="shared" si="16"/>
        <v>0</v>
      </c>
      <c r="E76">
        <f t="shared" si="17"/>
        <v>1</v>
      </c>
      <c r="F76">
        <f t="shared" si="18"/>
        <v>0</v>
      </c>
      <c r="H76">
        <f t="shared" si="19"/>
        <v>0</v>
      </c>
      <c r="I76">
        <f t="shared" si="20"/>
        <v>1</v>
      </c>
      <c r="J76">
        <f t="shared" si="21"/>
        <v>3.0956744014834645E-2</v>
      </c>
      <c r="K76">
        <f t="shared" si="22"/>
        <v>1</v>
      </c>
      <c r="L76">
        <f t="shared" si="23"/>
        <v>1</v>
      </c>
      <c r="M76">
        <f t="shared" si="24"/>
        <v>16667</v>
      </c>
      <c r="N76">
        <f t="shared" si="25"/>
        <v>4667</v>
      </c>
      <c r="O76">
        <f t="shared" si="26"/>
        <v>16667</v>
      </c>
      <c r="P76">
        <f t="shared" si="27"/>
        <v>12000</v>
      </c>
      <c r="Q76">
        <f t="shared" si="31"/>
        <v>4667</v>
      </c>
      <c r="R76">
        <f t="shared" si="28"/>
        <v>0</v>
      </c>
      <c r="S76">
        <f t="shared" si="29"/>
        <v>0</v>
      </c>
      <c r="T76" t="str">
        <f t="shared" si="30"/>
        <v>czerwiec</v>
      </c>
    </row>
    <row r="77" spans="1:20" x14ac:dyDescent="0.25">
      <c r="A77" s="1">
        <v>42170</v>
      </c>
      <c r="B77">
        <v>16</v>
      </c>
      <c r="C77">
        <v>0</v>
      </c>
      <c r="D77">
        <f t="shared" si="16"/>
        <v>0</v>
      </c>
      <c r="E77">
        <f t="shared" si="17"/>
        <v>1</v>
      </c>
      <c r="F77">
        <f t="shared" si="18"/>
        <v>0</v>
      </c>
      <c r="H77">
        <f t="shared" si="19"/>
        <v>0</v>
      </c>
      <c r="I77">
        <f t="shared" si="20"/>
        <v>1</v>
      </c>
      <c r="J77">
        <f t="shared" si="21"/>
        <v>1.9199999999999991E-2</v>
      </c>
      <c r="K77">
        <f t="shared" si="22"/>
        <v>1</v>
      </c>
      <c r="L77">
        <f t="shared" si="23"/>
        <v>1</v>
      </c>
      <c r="M77">
        <f t="shared" si="24"/>
        <v>4577</v>
      </c>
      <c r="N77">
        <f t="shared" si="25"/>
        <v>13000</v>
      </c>
      <c r="O77">
        <f t="shared" si="26"/>
        <v>4577</v>
      </c>
      <c r="P77">
        <f t="shared" si="27"/>
        <v>12000</v>
      </c>
      <c r="Q77">
        <f t="shared" si="31"/>
        <v>13000</v>
      </c>
      <c r="R77">
        <f t="shared" si="28"/>
        <v>1</v>
      </c>
      <c r="S77">
        <f t="shared" si="29"/>
        <v>20423</v>
      </c>
      <c r="T77" t="str">
        <f t="shared" si="30"/>
        <v>czerwiec</v>
      </c>
    </row>
    <row r="78" spans="1:20" x14ac:dyDescent="0.25">
      <c r="A78" s="1">
        <v>42171</v>
      </c>
      <c r="B78">
        <v>12</v>
      </c>
      <c r="C78">
        <v>0</v>
      </c>
      <c r="D78">
        <f t="shared" si="16"/>
        <v>1</v>
      </c>
      <c r="E78">
        <f t="shared" si="17"/>
        <v>0</v>
      </c>
      <c r="F78">
        <f t="shared" si="18"/>
        <v>0</v>
      </c>
      <c r="H78">
        <f t="shared" si="19"/>
        <v>0</v>
      </c>
      <c r="I78">
        <f t="shared" si="20"/>
        <v>1</v>
      </c>
      <c r="J78">
        <f t="shared" si="21"/>
        <v>1.247076581449592E-2</v>
      </c>
      <c r="K78">
        <f t="shared" si="22"/>
        <v>0</v>
      </c>
      <c r="L78">
        <f t="shared" si="23"/>
        <v>0</v>
      </c>
      <c r="M78">
        <f t="shared" si="24"/>
        <v>12837</v>
      </c>
      <c r="N78">
        <f t="shared" si="25"/>
        <v>12837</v>
      </c>
      <c r="O78">
        <f t="shared" si="26"/>
        <v>12837</v>
      </c>
      <c r="P78">
        <f t="shared" si="27"/>
        <v>0</v>
      </c>
      <c r="Q78">
        <f t="shared" si="31"/>
        <v>12837</v>
      </c>
      <c r="R78">
        <f t="shared" si="28"/>
        <v>0</v>
      </c>
      <c r="S78">
        <f t="shared" si="29"/>
        <v>0</v>
      </c>
      <c r="T78" t="str">
        <f t="shared" si="30"/>
        <v>czerwiec</v>
      </c>
    </row>
    <row r="79" spans="1:20" x14ac:dyDescent="0.25">
      <c r="A79" s="1">
        <v>42172</v>
      </c>
      <c r="B79">
        <v>14</v>
      </c>
      <c r="C79">
        <v>0</v>
      </c>
      <c r="D79">
        <f t="shared" si="16"/>
        <v>1</v>
      </c>
      <c r="E79">
        <f t="shared" si="17"/>
        <v>0</v>
      </c>
      <c r="F79">
        <f t="shared" si="18"/>
        <v>0</v>
      </c>
      <c r="H79">
        <f t="shared" si="19"/>
        <v>0</v>
      </c>
      <c r="I79">
        <f t="shared" si="20"/>
        <v>1</v>
      </c>
      <c r="J79">
        <f t="shared" si="21"/>
        <v>1.5714961024450545E-2</v>
      </c>
      <c r="K79">
        <f t="shared" si="22"/>
        <v>0</v>
      </c>
      <c r="L79">
        <f t="shared" si="23"/>
        <v>0</v>
      </c>
      <c r="M79">
        <f t="shared" si="24"/>
        <v>12635</v>
      </c>
      <c r="N79">
        <f t="shared" si="25"/>
        <v>12635</v>
      </c>
      <c r="O79">
        <f t="shared" si="26"/>
        <v>12635</v>
      </c>
      <c r="P79">
        <f t="shared" si="27"/>
        <v>0</v>
      </c>
      <c r="Q79">
        <f t="shared" si="31"/>
        <v>12635</v>
      </c>
      <c r="R79">
        <f t="shared" si="28"/>
        <v>0</v>
      </c>
      <c r="S79">
        <f t="shared" si="29"/>
        <v>0</v>
      </c>
      <c r="T79" t="str">
        <f t="shared" si="30"/>
        <v>czerwiec</v>
      </c>
    </row>
    <row r="80" spans="1:20" x14ac:dyDescent="0.25">
      <c r="A80" s="1">
        <v>42173</v>
      </c>
      <c r="B80">
        <v>16</v>
      </c>
      <c r="C80">
        <v>0.3</v>
      </c>
      <c r="D80">
        <f t="shared" si="16"/>
        <v>0</v>
      </c>
      <c r="E80">
        <f t="shared" si="17"/>
        <v>1</v>
      </c>
      <c r="F80">
        <f t="shared" si="18"/>
        <v>0</v>
      </c>
      <c r="H80">
        <f t="shared" si="19"/>
        <v>210</v>
      </c>
      <c r="I80">
        <f t="shared" si="20"/>
        <v>0</v>
      </c>
      <c r="J80">
        <f t="shared" si="21"/>
        <v>0</v>
      </c>
      <c r="K80">
        <f t="shared" si="22"/>
        <v>1</v>
      </c>
      <c r="L80">
        <f t="shared" si="23"/>
        <v>1</v>
      </c>
      <c r="M80">
        <f t="shared" si="24"/>
        <v>12635</v>
      </c>
      <c r="N80">
        <f t="shared" si="25"/>
        <v>845</v>
      </c>
      <c r="O80">
        <f t="shared" si="26"/>
        <v>12845</v>
      </c>
      <c r="P80">
        <f t="shared" si="27"/>
        <v>12000</v>
      </c>
      <c r="Q80">
        <f t="shared" si="31"/>
        <v>845</v>
      </c>
      <c r="R80">
        <f t="shared" si="28"/>
        <v>0</v>
      </c>
      <c r="S80">
        <f t="shared" si="29"/>
        <v>0</v>
      </c>
      <c r="T80" t="str">
        <f t="shared" si="30"/>
        <v>czerwiec</v>
      </c>
    </row>
    <row r="81" spans="1:20" x14ac:dyDescent="0.25">
      <c r="A81" s="1">
        <v>42174</v>
      </c>
      <c r="B81">
        <v>12</v>
      </c>
      <c r="C81">
        <v>3</v>
      </c>
      <c r="D81">
        <f t="shared" si="16"/>
        <v>1</v>
      </c>
      <c r="E81">
        <f t="shared" si="17"/>
        <v>0</v>
      </c>
      <c r="F81">
        <f t="shared" si="18"/>
        <v>0</v>
      </c>
      <c r="H81">
        <f t="shared" si="19"/>
        <v>2100</v>
      </c>
      <c r="I81">
        <f t="shared" si="20"/>
        <v>0</v>
      </c>
      <c r="J81">
        <f t="shared" si="21"/>
        <v>0</v>
      </c>
      <c r="K81">
        <f t="shared" si="22"/>
        <v>0</v>
      </c>
      <c r="L81">
        <f t="shared" si="23"/>
        <v>0</v>
      </c>
      <c r="M81">
        <f t="shared" si="24"/>
        <v>845</v>
      </c>
      <c r="N81">
        <f t="shared" si="25"/>
        <v>2945</v>
      </c>
      <c r="O81">
        <f t="shared" si="26"/>
        <v>2945</v>
      </c>
      <c r="P81">
        <f t="shared" si="27"/>
        <v>0</v>
      </c>
      <c r="Q81">
        <f t="shared" si="31"/>
        <v>2945</v>
      </c>
      <c r="R81">
        <f t="shared" si="28"/>
        <v>0</v>
      </c>
      <c r="S81">
        <f t="shared" si="29"/>
        <v>0</v>
      </c>
      <c r="T81" t="str">
        <f t="shared" si="30"/>
        <v>czerwiec</v>
      </c>
    </row>
    <row r="82" spans="1:20" x14ac:dyDescent="0.25">
      <c r="A82" s="1">
        <v>42175</v>
      </c>
      <c r="B82">
        <v>13</v>
      </c>
      <c r="C82">
        <v>2</v>
      </c>
      <c r="D82">
        <f t="shared" si="16"/>
        <v>1</v>
      </c>
      <c r="E82">
        <f t="shared" si="17"/>
        <v>0</v>
      </c>
      <c r="F82">
        <f t="shared" si="18"/>
        <v>0</v>
      </c>
      <c r="H82">
        <f t="shared" si="19"/>
        <v>1400</v>
      </c>
      <c r="I82">
        <f t="shared" si="20"/>
        <v>0</v>
      </c>
      <c r="J82">
        <f t="shared" si="21"/>
        <v>0</v>
      </c>
      <c r="K82">
        <f t="shared" si="22"/>
        <v>0</v>
      </c>
      <c r="L82">
        <f t="shared" si="23"/>
        <v>0</v>
      </c>
      <c r="M82">
        <f t="shared" si="24"/>
        <v>2945</v>
      </c>
      <c r="N82">
        <f t="shared" si="25"/>
        <v>4345</v>
      </c>
      <c r="O82">
        <f t="shared" si="26"/>
        <v>4345</v>
      </c>
      <c r="P82">
        <f t="shared" si="27"/>
        <v>0</v>
      </c>
      <c r="Q82">
        <f t="shared" si="31"/>
        <v>4345</v>
      </c>
      <c r="R82">
        <f t="shared" si="28"/>
        <v>0</v>
      </c>
      <c r="S82">
        <f t="shared" si="29"/>
        <v>0</v>
      </c>
      <c r="T82" t="str">
        <f t="shared" si="30"/>
        <v>czerwiec</v>
      </c>
    </row>
    <row r="83" spans="1:20" x14ac:dyDescent="0.25">
      <c r="A83" s="1">
        <v>42176</v>
      </c>
      <c r="B83">
        <v>12</v>
      </c>
      <c r="C83">
        <v>0</v>
      </c>
      <c r="D83">
        <f t="shared" si="16"/>
        <v>1</v>
      </c>
      <c r="E83">
        <f t="shared" si="17"/>
        <v>0</v>
      </c>
      <c r="F83">
        <f t="shared" si="18"/>
        <v>0</v>
      </c>
      <c r="H83">
        <f t="shared" si="19"/>
        <v>0</v>
      </c>
      <c r="I83">
        <f t="shared" si="20"/>
        <v>1</v>
      </c>
      <c r="J83">
        <f t="shared" si="21"/>
        <v>1.247076581449592E-2</v>
      </c>
      <c r="K83">
        <f t="shared" si="22"/>
        <v>0</v>
      </c>
      <c r="L83">
        <f t="shared" si="23"/>
        <v>0</v>
      </c>
      <c r="M83">
        <f t="shared" si="24"/>
        <v>4290</v>
      </c>
      <c r="N83">
        <f t="shared" si="25"/>
        <v>4290</v>
      </c>
      <c r="O83">
        <f t="shared" si="26"/>
        <v>4290</v>
      </c>
      <c r="P83">
        <f t="shared" si="27"/>
        <v>0</v>
      </c>
      <c r="Q83">
        <f t="shared" si="31"/>
        <v>4290</v>
      </c>
      <c r="R83">
        <f t="shared" si="28"/>
        <v>0</v>
      </c>
      <c r="S83">
        <f t="shared" si="29"/>
        <v>0</v>
      </c>
      <c r="T83" t="str">
        <f t="shared" si="30"/>
        <v>czerwiec</v>
      </c>
    </row>
    <row r="84" spans="1:20" x14ac:dyDescent="0.25">
      <c r="A84" s="1">
        <v>42177</v>
      </c>
      <c r="B84">
        <v>12</v>
      </c>
      <c r="C84">
        <v>3</v>
      </c>
      <c r="D84">
        <f t="shared" si="16"/>
        <v>1</v>
      </c>
      <c r="E84">
        <f t="shared" si="17"/>
        <v>0</v>
      </c>
      <c r="F84">
        <f t="shared" si="18"/>
        <v>0</v>
      </c>
      <c r="H84">
        <f t="shared" si="19"/>
        <v>2100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4290</v>
      </c>
      <c r="N84">
        <f t="shared" si="25"/>
        <v>6390</v>
      </c>
      <c r="O84">
        <f t="shared" si="26"/>
        <v>6390</v>
      </c>
      <c r="P84">
        <f t="shared" si="27"/>
        <v>0</v>
      </c>
      <c r="Q84">
        <f t="shared" si="31"/>
        <v>6390</v>
      </c>
      <c r="R84">
        <f t="shared" si="28"/>
        <v>0</v>
      </c>
      <c r="S84">
        <f t="shared" si="29"/>
        <v>0</v>
      </c>
      <c r="T84" t="str">
        <f t="shared" si="30"/>
        <v>czerwiec</v>
      </c>
    </row>
    <row r="85" spans="1:20" x14ac:dyDescent="0.25">
      <c r="A85" s="1">
        <v>42178</v>
      </c>
      <c r="B85">
        <v>13</v>
      </c>
      <c r="C85">
        <v>3</v>
      </c>
      <c r="D85">
        <f t="shared" si="16"/>
        <v>1</v>
      </c>
      <c r="E85">
        <f t="shared" si="17"/>
        <v>0</v>
      </c>
      <c r="F85">
        <f t="shared" si="18"/>
        <v>0</v>
      </c>
      <c r="H85">
        <f t="shared" si="19"/>
        <v>2100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6390</v>
      </c>
      <c r="N85">
        <f t="shared" si="25"/>
        <v>8490</v>
      </c>
      <c r="O85">
        <f t="shared" si="26"/>
        <v>8490</v>
      </c>
      <c r="P85">
        <f t="shared" si="27"/>
        <v>0</v>
      </c>
      <c r="Q85">
        <f t="shared" si="31"/>
        <v>8490</v>
      </c>
      <c r="R85">
        <f t="shared" si="28"/>
        <v>0</v>
      </c>
      <c r="S85">
        <f t="shared" si="29"/>
        <v>0</v>
      </c>
      <c r="T85" t="str">
        <f t="shared" si="30"/>
        <v>czerwiec</v>
      </c>
    </row>
    <row r="86" spans="1:20" x14ac:dyDescent="0.25">
      <c r="A86" s="1">
        <v>42179</v>
      </c>
      <c r="B86">
        <v>12</v>
      </c>
      <c r="C86">
        <v>0</v>
      </c>
      <c r="D86">
        <f t="shared" si="16"/>
        <v>1</v>
      </c>
      <c r="E86">
        <f t="shared" si="17"/>
        <v>0</v>
      </c>
      <c r="F86">
        <f t="shared" si="18"/>
        <v>0</v>
      </c>
      <c r="H86">
        <f t="shared" si="19"/>
        <v>0</v>
      </c>
      <c r="I86">
        <f t="shared" si="20"/>
        <v>1</v>
      </c>
      <c r="J86">
        <f t="shared" si="21"/>
        <v>1.247076581449592E-2</v>
      </c>
      <c r="K86">
        <f t="shared" si="22"/>
        <v>0</v>
      </c>
      <c r="L86">
        <f t="shared" si="23"/>
        <v>0</v>
      </c>
      <c r="M86">
        <f t="shared" si="24"/>
        <v>8384</v>
      </c>
      <c r="N86">
        <f t="shared" si="25"/>
        <v>8384</v>
      </c>
      <c r="O86">
        <f t="shared" si="26"/>
        <v>8384</v>
      </c>
      <c r="P86">
        <f t="shared" si="27"/>
        <v>0</v>
      </c>
      <c r="Q86">
        <f t="shared" si="31"/>
        <v>8384</v>
      </c>
      <c r="R86">
        <f t="shared" si="28"/>
        <v>0</v>
      </c>
      <c r="S86">
        <f t="shared" si="29"/>
        <v>0</v>
      </c>
      <c r="T86" t="str">
        <f t="shared" si="30"/>
        <v>czerwiec</v>
      </c>
    </row>
    <row r="87" spans="1:20" x14ac:dyDescent="0.25">
      <c r="A87" s="1">
        <v>42180</v>
      </c>
      <c r="B87">
        <v>16</v>
      </c>
      <c r="C87">
        <v>0</v>
      </c>
      <c r="D87">
        <f t="shared" si="16"/>
        <v>0</v>
      </c>
      <c r="E87">
        <f t="shared" si="17"/>
        <v>1</v>
      </c>
      <c r="F87">
        <f t="shared" si="18"/>
        <v>0</v>
      </c>
      <c r="H87">
        <f t="shared" si="19"/>
        <v>0</v>
      </c>
      <c r="I87">
        <f t="shared" si="20"/>
        <v>1</v>
      </c>
      <c r="J87">
        <f t="shared" si="21"/>
        <v>1.9199999999999991E-2</v>
      </c>
      <c r="K87">
        <f t="shared" si="22"/>
        <v>1</v>
      </c>
      <c r="L87">
        <f t="shared" si="23"/>
        <v>1</v>
      </c>
      <c r="M87">
        <f t="shared" si="24"/>
        <v>8223</v>
      </c>
      <c r="N87">
        <f t="shared" si="25"/>
        <v>13000</v>
      </c>
      <c r="O87">
        <f t="shared" si="26"/>
        <v>8223</v>
      </c>
      <c r="P87">
        <f t="shared" si="27"/>
        <v>12000</v>
      </c>
      <c r="Q87">
        <f t="shared" si="31"/>
        <v>13000</v>
      </c>
      <c r="R87">
        <f t="shared" si="28"/>
        <v>1</v>
      </c>
      <c r="S87">
        <f t="shared" si="29"/>
        <v>16777</v>
      </c>
      <c r="T87" t="str">
        <f t="shared" si="30"/>
        <v>czerwiec</v>
      </c>
    </row>
    <row r="88" spans="1:20" x14ac:dyDescent="0.25">
      <c r="A88" s="1">
        <v>42181</v>
      </c>
      <c r="B88">
        <v>16</v>
      </c>
      <c r="C88">
        <v>7</v>
      </c>
      <c r="D88">
        <f t="shared" si="16"/>
        <v>0</v>
      </c>
      <c r="E88">
        <f t="shared" si="17"/>
        <v>0</v>
      </c>
      <c r="F88">
        <f t="shared" si="18"/>
        <v>1</v>
      </c>
      <c r="H88">
        <f t="shared" si="19"/>
        <v>4900</v>
      </c>
      <c r="I88">
        <f t="shared" si="20"/>
        <v>0</v>
      </c>
      <c r="J88">
        <f t="shared" si="21"/>
        <v>0</v>
      </c>
      <c r="K88">
        <f t="shared" si="22"/>
        <v>0</v>
      </c>
      <c r="L88">
        <f t="shared" si="23"/>
        <v>0</v>
      </c>
      <c r="M88">
        <f t="shared" si="24"/>
        <v>13000</v>
      </c>
      <c r="N88">
        <f t="shared" si="25"/>
        <v>17900</v>
      </c>
      <c r="O88">
        <f t="shared" si="26"/>
        <v>17900</v>
      </c>
      <c r="P88">
        <f t="shared" si="27"/>
        <v>0</v>
      </c>
      <c r="Q88">
        <f t="shared" si="31"/>
        <v>17900</v>
      </c>
      <c r="R88">
        <f t="shared" si="28"/>
        <v>0</v>
      </c>
      <c r="S88">
        <f t="shared" si="29"/>
        <v>0</v>
      </c>
      <c r="T88" t="str">
        <f t="shared" si="30"/>
        <v>czerwiec</v>
      </c>
    </row>
    <row r="89" spans="1:20" x14ac:dyDescent="0.25">
      <c r="A89" s="1">
        <v>42182</v>
      </c>
      <c r="B89">
        <v>18</v>
      </c>
      <c r="C89">
        <v>6</v>
      </c>
      <c r="D89">
        <f t="shared" si="16"/>
        <v>0</v>
      </c>
      <c r="E89">
        <f t="shared" si="17"/>
        <v>0</v>
      </c>
      <c r="F89">
        <f t="shared" si="18"/>
        <v>1</v>
      </c>
      <c r="H89">
        <f t="shared" si="19"/>
        <v>4200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17900</v>
      </c>
      <c r="N89">
        <f t="shared" si="25"/>
        <v>22100</v>
      </c>
      <c r="O89">
        <f t="shared" si="26"/>
        <v>22100</v>
      </c>
      <c r="P89">
        <f t="shared" si="27"/>
        <v>0</v>
      </c>
      <c r="Q89">
        <f t="shared" si="31"/>
        <v>22100</v>
      </c>
      <c r="R89">
        <f t="shared" si="28"/>
        <v>0</v>
      </c>
      <c r="S89">
        <f t="shared" si="29"/>
        <v>0</v>
      </c>
      <c r="T89" t="str">
        <f t="shared" si="30"/>
        <v>czerwiec</v>
      </c>
    </row>
    <row r="90" spans="1:20" x14ac:dyDescent="0.25">
      <c r="A90" s="1">
        <v>42183</v>
      </c>
      <c r="B90">
        <v>16</v>
      </c>
      <c r="C90">
        <v>0</v>
      </c>
      <c r="D90">
        <f t="shared" si="16"/>
        <v>0</v>
      </c>
      <c r="E90">
        <f t="shared" si="17"/>
        <v>1</v>
      </c>
      <c r="F90">
        <f t="shared" si="18"/>
        <v>0</v>
      </c>
      <c r="H90">
        <f t="shared" si="19"/>
        <v>0</v>
      </c>
      <c r="I90">
        <f t="shared" si="20"/>
        <v>1</v>
      </c>
      <c r="J90">
        <f t="shared" si="21"/>
        <v>1.9199999999999991E-2</v>
      </c>
      <c r="K90">
        <f t="shared" si="22"/>
        <v>1</v>
      </c>
      <c r="L90">
        <f t="shared" si="23"/>
        <v>1</v>
      </c>
      <c r="M90">
        <f t="shared" si="24"/>
        <v>21675</v>
      </c>
      <c r="N90">
        <f t="shared" si="25"/>
        <v>9675</v>
      </c>
      <c r="O90">
        <f t="shared" si="26"/>
        <v>21675</v>
      </c>
      <c r="P90">
        <f t="shared" si="27"/>
        <v>12000</v>
      </c>
      <c r="Q90">
        <f t="shared" si="31"/>
        <v>9675</v>
      </c>
      <c r="R90">
        <f t="shared" si="28"/>
        <v>0</v>
      </c>
      <c r="S90">
        <f t="shared" si="29"/>
        <v>0</v>
      </c>
      <c r="T90" t="str">
        <f t="shared" si="30"/>
        <v>czerwiec</v>
      </c>
    </row>
    <row r="91" spans="1:20" x14ac:dyDescent="0.25">
      <c r="A91" s="1">
        <v>42184</v>
      </c>
      <c r="B91">
        <v>16</v>
      </c>
      <c r="C91">
        <v>0</v>
      </c>
      <c r="D91">
        <f t="shared" si="16"/>
        <v>0</v>
      </c>
      <c r="E91">
        <f t="shared" si="17"/>
        <v>1</v>
      </c>
      <c r="F91">
        <f t="shared" si="18"/>
        <v>0</v>
      </c>
      <c r="H91">
        <f t="shared" si="19"/>
        <v>0</v>
      </c>
      <c r="I91">
        <f t="shared" si="20"/>
        <v>1</v>
      </c>
      <c r="J91">
        <f t="shared" si="21"/>
        <v>1.9199999999999991E-2</v>
      </c>
      <c r="K91">
        <f t="shared" si="22"/>
        <v>1</v>
      </c>
      <c r="L91">
        <f t="shared" si="23"/>
        <v>1</v>
      </c>
      <c r="M91">
        <f t="shared" si="24"/>
        <v>9489</v>
      </c>
      <c r="N91">
        <f t="shared" si="25"/>
        <v>13000</v>
      </c>
      <c r="O91">
        <f t="shared" si="26"/>
        <v>9489</v>
      </c>
      <c r="P91">
        <f t="shared" si="27"/>
        <v>12000</v>
      </c>
      <c r="Q91">
        <f t="shared" si="31"/>
        <v>13000</v>
      </c>
      <c r="R91">
        <f t="shared" si="28"/>
        <v>1</v>
      </c>
      <c r="S91">
        <f t="shared" si="29"/>
        <v>15511</v>
      </c>
      <c r="T91" t="str">
        <f t="shared" si="30"/>
        <v>czerwiec</v>
      </c>
    </row>
    <row r="92" spans="1:20" x14ac:dyDescent="0.25">
      <c r="A92" s="1">
        <v>42185</v>
      </c>
      <c r="B92">
        <v>19</v>
      </c>
      <c r="C92">
        <v>0</v>
      </c>
      <c r="D92">
        <f t="shared" si="16"/>
        <v>0</v>
      </c>
      <c r="E92">
        <f t="shared" si="17"/>
        <v>1</v>
      </c>
      <c r="F92">
        <f t="shared" si="18"/>
        <v>0</v>
      </c>
      <c r="H92">
        <f t="shared" si="19"/>
        <v>0</v>
      </c>
      <c r="I92">
        <f t="shared" si="20"/>
        <v>1</v>
      </c>
      <c r="J92">
        <f t="shared" si="21"/>
        <v>2.4845723978181827E-2</v>
      </c>
      <c r="K92">
        <f t="shared" si="22"/>
        <v>1</v>
      </c>
      <c r="L92">
        <f t="shared" si="23"/>
        <v>1</v>
      </c>
      <c r="M92">
        <f t="shared" si="24"/>
        <v>12677</v>
      </c>
      <c r="N92">
        <f t="shared" si="25"/>
        <v>677</v>
      </c>
      <c r="O92">
        <f t="shared" si="26"/>
        <v>12677</v>
      </c>
      <c r="P92">
        <f t="shared" si="27"/>
        <v>12000</v>
      </c>
      <c r="Q92">
        <f t="shared" si="31"/>
        <v>677</v>
      </c>
      <c r="R92">
        <f t="shared" si="28"/>
        <v>0</v>
      </c>
      <c r="S92">
        <f t="shared" si="29"/>
        <v>0</v>
      </c>
      <c r="T92" t="str">
        <f t="shared" si="30"/>
        <v>czerwiec</v>
      </c>
    </row>
    <row r="93" spans="1:20" x14ac:dyDescent="0.25">
      <c r="A93" s="1">
        <v>42186</v>
      </c>
      <c r="B93">
        <v>18</v>
      </c>
      <c r="C93">
        <v>0</v>
      </c>
      <c r="D93">
        <f t="shared" si="16"/>
        <v>0</v>
      </c>
      <c r="E93">
        <f t="shared" si="17"/>
        <v>1</v>
      </c>
      <c r="F93">
        <f t="shared" si="18"/>
        <v>0</v>
      </c>
      <c r="H93">
        <f t="shared" si="19"/>
        <v>0</v>
      </c>
      <c r="I93">
        <f t="shared" si="20"/>
        <v>1</v>
      </c>
      <c r="J93">
        <f t="shared" si="21"/>
        <v>2.2910259710444122E-2</v>
      </c>
      <c r="K93">
        <f t="shared" si="22"/>
        <v>1</v>
      </c>
      <c r="L93">
        <f t="shared" si="23"/>
        <v>1</v>
      </c>
      <c r="M93">
        <f t="shared" si="24"/>
        <v>661</v>
      </c>
      <c r="N93">
        <f t="shared" si="25"/>
        <v>13000</v>
      </c>
      <c r="O93">
        <f t="shared" si="26"/>
        <v>661</v>
      </c>
      <c r="P93">
        <f t="shared" si="27"/>
        <v>12000</v>
      </c>
      <c r="Q93">
        <f t="shared" si="31"/>
        <v>13000</v>
      </c>
      <c r="R93">
        <f t="shared" si="28"/>
        <v>1</v>
      </c>
      <c r="S93">
        <f t="shared" si="29"/>
        <v>24339</v>
      </c>
      <c r="T93" t="str">
        <f t="shared" si="30"/>
        <v>lipiec</v>
      </c>
    </row>
    <row r="94" spans="1:20" x14ac:dyDescent="0.25">
      <c r="A94" s="1">
        <v>42187</v>
      </c>
      <c r="B94">
        <v>20</v>
      </c>
      <c r="C94">
        <v>0</v>
      </c>
      <c r="D94">
        <f t="shared" si="16"/>
        <v>0</v>
      </c>
      <c r="E94">
        <f t="shared" si="17"/>
        <v>1</v>
      </c>
      <c r="F94">
        <f t="shared" si="18"/>
        <v>0</v>
      </c>
      <c r="H94">
        <f t="shared" si="19"/>
        <v>0</v>
      </c>
      <c r="I94">
        <f t="shared" si="20"/>
        <v>1</v>
      </c>
      <c r="J94">
        <f t="shared" si="21"/>
        <v>2.6832815729997475E-2</v>
      </c>
      <c r="K94">
        <f t="shared" si="22"/>
        <v>1</v>
      </c>
      <c r="L94">
        <f t="shared" si="23"/>
        <v>1</v>
      </c>
      <c r="M94">
        <f t="shared" si="24"/>
        <v>12651</v>
      </c>
      <c r="N94">
        <f t="shared" si="25"/>
        <v>651</v>
      </c>
      <c r="O94">
        <f t="shared" si="26"/>
        <v>12651</v>
      </c>
      <c r="P94">
        <f t="shared" si="27"/>
        <v>12000</v>
      </c>
      <c r="Q94">
        <f t="shared" si="31"/>
        <v>651</v>
      </c>
      <c r="R94">
        <f t="shared" si="28"/>
        <v>0</v>
      </c>
      <c r="S94">
        <f t="shared" si="29"/>
        <v>0</v>
      </c>
      <c r="T94" t="str">
        <f t="shared" si="30"/>
        <v>lipiec</v>
      </c>
    </row>
    <row r="95" spans="1:20" x14ac:dyDescent="0.25">
      <c r="A95" s="1">
        <v>42188</v>
      </c>
      <c r="B95">
        <v>22</v>
      </c>
      <c r="C95">
        <v>0</v>
      </c>
      <c r="D95">
        <f t="shared" si="16"/>
        <v>0</v>
      </c>
      <c r="E95">
        <f t="shared" si="17"/>
        <v>1</v>
      </c>
      <c r="F95">
        <f t="shared" si="18"/>
        <v>0</v>
      </c>
      <c r="H95">
        <f t="shared" si="19"/>
        <v>0</v>
      </c>
      <c r="I95">
        <f t="shared" si="20"/>
        <v>1</v>
      </c>
      <c r="J95">
        <f t="shared" si="21"/>
        <v>3.0956744014834645E-2</v>
      </c>
      <c r="K95">
        <f t="shared" si="22"/>
        <v>1</v>
      </c>
      <c r="L95">
        <f t="shared" si="23"/>
        <v>1</v>
      </c>
      <c r="M95">
        <f t="shared" si="24"/>
        <v>630</v>
      </c>
      <c r="N95">
        <f t="shared" si="25"/>
        <v>13000</v>
      </c>
      <c r="O95">
        <f t="shared" si="26"/>
        <v>630</v>
      </c>
      <c r="P95">
        <f t="shared" si="27"/>
        <v>12000</v>
      </c>
      <c r="Q95">
        <f t="shared" si="31"/>
        <v>13000</v>
      </c>
      <c r="R95">
        <f t="shared" si="28"/>
        <v>1</v>
      </c>
      <c r="S95">
        <f t="shared" si="29"/>
        <v>24370</v>
      </c>
      <c r="T95" t="str">
        <f t="shared" si="30"/>
        <v>lipiec</v>
      </c>
    </row>
    <row r="96" spans="1:20" x14ac:dyDescent="0.25">
      <c r="A96" s="1">
        <v>42189</v>
      </c>
      <c r="B96">
        <v>25</v>
      </c>
      <c r="C96">
        <v>0</v>
      </c>
      <c r="D96">
        <f t="shared" si="16"/>
        <v>0</v>
      </c>
      <c r="E96">
        <f t="shared" si="17"/>
        <v>1</v>
      </c>
      <c r="F96">
        <f t="shared" si="18"/>
        <v>0</v>
      </c>
      <c r="H96">
        <f t="shared" si="19"/>
        <v>0</v>
      </c>
      <c r="I96">
        <f t="shared" si="20"/>
        <v>1</v>
      </c>
      <c r="J96">
        <f t="shared" si="21"/>
        <v>3.7499999999999978E-2</v>
      </c>
      <c r="K96">
        <f t="shared" si="22"/>
        <v>1</v>
      </c>
      <c r="L96">
        <f t="shared" si="23"/>
        <v>1</v>
      </c>
      <c r="M96">
        <f t="shared" si="24"/>
        <v>12512</v>
      </c>
      <c r="N96">
        <f t="shared" si="25"/>
        <v>512</v>
      </c>
      <c r="O96">
        <f t="shared" si="26"/>
        <v>12512</v>
      </c>
      <c r="P96">
        <f t="shared" si="27"/>
        <v>12000</v>
      </c>
      <c r="Q96">
        <f t="shared" si="31"/>
        <v>512</v>
      </c>
      <c r="R96">
        <f t="shared" si="28"/>
        <v>0</v>
      </c>
      <c r="S96">
        <f t="shared" si="29"/>
        <v>0</v>
      </c>
      <c r="T96" t="str">
        <f t="shared" si="30"/>
        <v>lipiec</v>
      </c>
    </row>
    <row r="97" spans="1:20" x14ac:dyDescent="0.25">
      <c r="A97" s="1">
        <v>42190</v>
      </c>
      <c r="B97">
        <v>26</v>
      </c>
      <c r="C97">
        <v>0</v>
      </c>
      <c r="D97">
        <f t="shared" si="16"/>
        <v>0</v>
      </c>
      <c r="E97">
        <f t="shared" si="17"/>
        <v>1</v>
      </c>
      <c r="F97">
        <f t="shared" si="18"/>
        <v>0</v>
      </c>
      <c r="H97">
        <f t="shared" si="19"/>
        <v>0</v>
      </c>
      <c r="I97">
        <f t="shared" si="20"/>
        <v>1</v>
      </c>
      <c r="J97">
        <f t="shared" si="21"/>
        <v>3.9772352206023737E-2</v>
      </c>
      <c r="K97">
        <f t="shared" si="22"/>
        <v>1</v>
      </c>
      <c r="L97">
        <f t="shared" si="23"/>
        <v>1</v>
      </c>
      <c r="M97">
        <f t="shared" si="24"/>
        <v>491</v>
      </c>
      <c r="N97">
        <f t="shared" si="25"/>
        <v>13000</v>
      </c>
      <c r="O97">
        <f t="shared" si="26"/>
        <v>491</v>
      </c>
      <c r="P97">
        <f t="shared" si="27"/>
        <v>12000</v>
      </c>
      <c r="Q97">
        <f t="shared" si="31"/>
        <v>13000</v>
      </c>
      <c r="R97">
        <f t="shared" si="28"/>
        <v>1</v>
      </c>
      <c r="S97">
        <f t="shared" si="29"/>
        <v>24509</v>
      </c>
      <c r="T97" t="str">
        <f t="shared" si="30"/>
        <v>lipiec</v>
      </c>
    </row>
    <row r="98" spans="1:20" x14ac:dyDescent="0.25">
      <c r="A98" s="1">
        <v>42191</v>
      </c>
      <c r="B98">
        <v>22</v>
      </c>
      <c r="C98">
        <v>0</v>
      </c>
      <c r="D98">
        <f t="shared" si="16"/>
        <v>0</v>
      </c>
      <c r="E98">
        <f t="shared" si="17"/>
        <v>1</v>
      </c>
      <c r="F98">
        <f t="shared" si="18"/>
        <v>0</v>
      </c>
      <c r="H98">
        <f t="shared" si="19"/>
        <v>0</v>
      </c>
      <c r="I98">
        <f t="shared" si="20"/>
        <v>1</v>
      </c>
      <c r="J98">
        <f t="shared" si="21"/>
        <v>3.0956744014834645E-2</v>
      </c>
      <c r="K98">
        <f t="shared" si="22"/>
        <v>1</v>
      </c>
      <c r="L98">
        <f t="shared" si="23"/>
        <v>1</v>
      </c>
      <c r="M98">
        <f t="shared" si="24"/>
        <v>12597</v>
      </c>
      <c r="N98">
        <f t="shared" si="25"/>
        <v>597</v>
      </c>
      <c r="O98">
        <f t="shared" si="26"/>
        <v>12597</v>
      </c>
      <c r="P98">
        <f t="shared" si="27"/>
        <v>12000</v>
      </c>
      <c r="Q98">
        <f t="shared" si="31"/>
        <v>597</v>
      </c>
      <c r="R98">
        <f t="shared" si="28"/>
        <v>0</v>
      </c>
      <c r="S98">
        <f t="shared" si="29"/>
        <v>0</v>
      </c>
      <c r="T98" t="str">
        <f t="shared" si="30"/>
        <v>lipiec</v>
      </c>
    </row>
    <row r="99" spans="1:20" x14ac:dyDescent="0.25">
      <c r="A99" s="1">
        <v>42192</v>
      </c>
      <c r="B99">
        <v>22</v>
      </c>
      <c r="C99">
        <v>18</v>
      </c>
      <c r="D99">
        <f t="shared" si="16"/>
        <v>0</v>
      </c>
      <c r="E99">
        <f t="shared" si="17"/>
        <v>0</v>
      </c>
      <c r="F99">
        <f t="shared" si="18"/>
        <v>1</v>
      </c>
      <c r="H99">
        <f t="shared" si="19"/>
        <v>12600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597</v>
      </c>
      <c r="N99">
        <f t="shared" si="25"/>
        <v>13197</v>
      </c>
      <c r="O99">
        <f t="shared" si="26"/>
        <v>13197</v>
      </c>
      <c r="P99">
        <f t="shared" si="27"/>
        <v>0</v>
      </c>
      <c r="Q99">
        <f t="shared" si="31"/>
        <v>13197</v>
      </c>
      <c r="R99">
        <f t="shared" si="28"/>
        <v>0</v>
      </c>
      <c r="S99">
        <f t="shared" si="29"/>
        <v>0</v>
      </c>
      <c r="T99" t="str">
        <f t="shared" si="30"/>
        <v>lipiec</v>
      </c>
    </row>
    <row r="100" spans="1:20" x14ac:dyDescent="0.25">
      <c r="A100" s="1">
        <v>42193</v>
      </c>
      <c r="B100">
        <v>20</v>
      </c>
      <c r="C100">
        <v>3</v>
      </c>
      <c r="D100">
        <f t="shared" si="16"/>
        <v>0</v>
      </c>
      <c r="E100">
        <f t="shared" si="17"/>
        <v>0</v>
      </c>
      <c r="F100">
        <f t="shared" si="18"/>
        <v>1</v>
      </c>
      <c r="H100">
        <f t="shared" si="19"/>
        <v>2100</v>
      </c>
      <c r="I100">
        <f t="shared" si="20"/>
        <v>0</v>
      </c>
      <c r="J100">
        <f t="shared" si="21"/>
        <v>0</v>
      </c>
      <c r="K100">
        <f t="shared" si="22"/>
        <v>0</v>
      </c>
      <c r="L100">
        <f t="shared" si="23"/>
        <v>0</v>
      </c>
      <c r="M100">
        <f t="shared" si="24"/>
        <v>13197</v>
      </c>
      <c r="N100">
        <f t="shared" si="25"/>
        <v>15297</v>
      </c>
      <c r="O100">
        <f t="shared" si="26"/>
        <v>15297</v>
      </c>
      <c r="P100">
        <f t="shared" si="27"/>
        <v>0</v>
      </c>
      <c r="Q100">
        <f t="shared" si="31"/>
        <v>15297</v>
      </c>
      <c r="R100">
        <f t="shared" si="28"/>
        <v>0</v>
      </c>
      <c r="S100">
        <f t="shared" si="29"/>
        <v>0</v>
      </c>
      <c r="T100" t="str">
        <f t="shared" si="30"/>
        <v>lipiec</v>
      </c>
    </row>
    <row r="101" spans="1:20" x14ac:dyDescent="0.25">
      <c r="A101" s="1">
        <v>42194</v>
      </c>
      <c r="B101">
        <v>16</v>
      </c>
      <c r="C101">
        <v>0.2</v>
      </c>
      <c r="D101">
        <f t="shared" si="16"/>
        <v>0</v>
      </c>
      <c r="E101">
        <f t="shared" si="17"/>
        <v>1</v>
      </c>
      <c r="F101">
        <f t="shared" si="18"/>
        <v>0</v>
      </c>
      <c r="H101">
        <f t="shared" si="19"/>
        <v>140</v>
      </c>
      <c r="I101">
        <f t="shared" si="20"/>
        <v>0</v>
      </c>
      <c r="J101">
        <f t="shared" si="21"/>
        <v>0</v>
      </c>
      <c r="K101">
        <f t="shared" si="22"/>
        <v>1</v>
      </c>
      <c r="L101">
        <f t="shared" si="23"/>
        <v>1</v>
      </c>
      <c r="M101">
        <f t="shared" si="24"/>
        <v>15297</v>
      </c>
      <c r="N101">
        <f t="shared" si="25"/>
        <v>3437</v>
      </c>
      <c r="O101">
        <f t="shared" si="26"/>
        <v>15437</v>
      </c>
      <c r="P101">
        <f t="shared" si="27"/>
        <v>12000</v>
      </c>
      <c r="Q101">
        <f t="shared" si="31"/>
        <v>3437</v>
      </c>
      <c r="R101">
        <f t="shared" si="28"/>
        <v>0</v>
      </c>
      <c r="S101">
        <f t="shared" si="29"/>
        <v>0</v>
      </c>
      <c r="T101" t="str">
        <f t="shared" si="30"/>
        <v>lipiec</v>
      </c>
    </row>
    <row r="102" spans="1:20" x14ac:dyDescent="0.25">
      <c r="A102" s="1">
        <v>42195</v>
      </c>
      <c r="B102">
        <v>13</v>
      </c>
      <c r="C102">
        <v>12.2</v>
      </c>
      <c r="D102">
        <f t="shared" si="16"/>
        <v>1</v>
      </c>
      <c r="E102">
        <f t="shared" si="17"/>
        <v>0</v>
      </c>
      <c r="F102">
        <f t="shared" si="18"/>
        <v>0</v>
      </c>
      <c r="H102">
        <f t="shared" si="19"/>
        <v>8540</v>
      </c>
      <c r="I102">
        <f t="shared" si="20"/>
        <v>0</v>
      </c>
      <c r="J102">
        <f t="shared" si="21"/>
        <v>0</v>
      </c>
      <c r="K102">
        <f t="shared" si="22"/>
        <v>0</v>
      </c>
      <c r="L102">
        <f t="shared" si="23"/>
        <v>0</v>
      </c>
      <c r="M102">
        <f t="shared" si="24"/>
        <v>3437</v>
      </c>
      <c r="N102">
        <f t="shared" si="25"/>
        <v>11977</v>
      </c>
      <c r="O102">
        <f t="shared" si="26"/>
        <v>11977</v>
      </c>
      <c r="P102">
        <f t="shared" si="27"/>
        <v>0</v>
      </c>
      <c r="Q102">
        <f t="shared" si="31"/>
        <v>11977</v>
      </c>
      <c r="R102">
        <f t="shared" si="28"/>
        <v>0</v>
      </c>
      <c r="S102">
        <f t="shared" si="29"/>
        <v>0</v>
      </c>
      <c r="T102" t="str">
        <f t="shared" si="30"/>
        <v>lipiec</v>
      </c>
    </row>
    <row r="103" spans="1:20" x14ac:dyDescent="0.25">
      <c r="A103" s="1">
        <v>42196</v>
      </c>
      <c r="B103">
        <v>16</v>
      </c>
      <c r="C103">
        <v>0</v>
      </c>
      <c r="D103">
        <f t="shared" si="16"/>
        <v>0</v>
      </c>
      <c r="E103">
        <f t="shared" si="17"/>
        <v>1</v>
      </c>
      <c r="F103">
        <f t="shared" si="18"/>
        <v>0</v>
      </c>
      <c r="H103">
        <f t="shared" si="19"/>
        <v>0</v>
      </c>
      <c r="I103">
        <f t="shared" si="20"/>
        <v>1</v>
      </c>
      <c r="J103">
        <f t="shared" si="21"/>
        <v>1.9199999999999991E-2</v>
      </c>
      <c r="K103">
        <f t="shared" si="22"/>
        <v>1</v>
      </c>
      <c r="L103">
        <f t="shared" si="23"/>
        <v>1</v>
      </c>
      <c r="M103">
        <f t="shared" si="24"/>
        <v>11747</v>
      </c>
      <c r="N103">
        <f t="shared" si="25"/>
        <v>13000</v>
      </c>
      <c r="O103">
        <f t="shared" si="26"/>
        <v>11747</v>
      </c>
      <c r="P103">
        <f t="shared" si="27"/>
        <v>12000</v>
      </c>
      <c r="Q103">
        <f t="shared" si="31"/>
        <v>13000</v>
      </c>
      <c r="R103">
        <f t="shared" si="28"/>
        <v>1</v>
      </c>
      <c r="S103">
        <f t="shared" si="29"/>
        <v>13253</v>
      </c>
      <c r="T103" t="str">
        <f t="shared" si="30"/>
        <v>lipiec</v>
      </c>
    </row>
    <row r="104" spans="1:20" x14ac:dyDescent="0.25">
      <c r="A104" s="1">
        <v>42197</v>
      </c>
      <c r="B104">
        <v>18</v>
      </c>
      <c r="C104">
        <v>2</v>
      </c>
      <c r="D104">
        <f t="shared" si="16"/>
        <v>0</v>
      </c>
      <c r="E104">
        <f t="shared" si="17"/>
        <v>0</v>
      </c>
      <c r="F104">
        <f t="shared" si="18"/>
        <v>1</v>
      </c>
      <c r="H104">
        <f t="shared" si="19"/>
        <v>1400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13000</v>
      </c>
      <c r="N104">
        <f t="shared" si="25"/>
        <v>14400</v>
      </c>
      <c r="O104">
        <f t="shared" si="26"/>
        <v>14400</v>
      </c>
      <c r="P104">
        <f t="shared" si="27"/>
        <v>0</v>
      </c>
      <c r="Q104">
        <f t="shared" si="31"/>
        <v>14400</v>
      </c>
      <c r="R104">
        <f t="shared" si="28"/>
        <v>0</v>
      </c>
      <c r="S104">
        <f t="shared" si="29"/>
        <v>0</v>
      </c>
      <c r="T104" t="str">
        <f t="shared" si="30"/>
        <v>lipiec</v>
      </c>
    </row>
    <row r="105" spans="1:20" x14ac:dyDescent="0.25">
      <c r="A105" s="1">
        <v>42198</v>
      </c>
      <c r="B105">
        <v>18</v>
      </c>
      <c r="C105">
        <v>12</v>
      </c>
      <c r="D105">
        <f t="shared" si="16"/>
        <v>0</v>
      </c>
      <c r="E105">
        <f t="shared" si="17"/>
        <v>0</v>
      </c>
      <c r="F105">
        <f t="shared" si="18"/>
        <v>1</v>
      </c>
      <c r="H105">
        <f t="shared" si="19"/>
        <v>8400</v>
      </c>
      <c r="I105">
        <f t="shared" si="20"/>
        <v>0</v>
      </c>
      <c r="J105">
        <f t="shared" si="21"/>
        <v>0</v>
      </c>
      <c r="K105">
        <f t="shared" si="22"/>
        <v>0</v>
      </c>
      <c r="L105">
        <f t="shared" si="23"/>
        <v>0</v>
      </c>
      <c r="M105">
        <f t="shared" si="24"/>
        <v>14400</v>
      </c>
      <c r="N105">
        <f t="shared" si="25"/>
        <v>22800</v>
      </c>
      <c r="O105">
        <f t="shared" si="26"/>
        <v>22800</v>
      </c>
      <c r="P105">
        <f t="shared" si="27"/>
        <v>0</v>
      </c>
      <c r="Q105">
        <f t="shared" si="31"/>
        <v>22800</v>
      </c>
      <c r="R105">
        <f t="shared" si="28"/>
        <v>0</v>
      </c>
      <c r="S105">
        <f t="shared" si="29"/>
        <v>0</v>
      </c>
      <c r="T105" t="str">
        <f t="shared" si="30"/>
        <v>lipiec</v>
      </c>
    </row>
    <row r="106" spans="1:20" x14ac:dyDescent="0.25">
      <c r="A106" s="1">
        <v>42199</v>
      </c>
      <c r="B106">
        <v>18</v>
      </c>
      <c r="C106">
        <v>0</v>
      </c>
      <c r="D106">
        <f t="shared" si="16"/>
        <v>0</v>
      </c>
      <c r="E106">
        <f t="shared" si="17"/>
        <v>1</v>
      </c>
      <c r="F106">
        <f t="shared" si="18"/>
        <v>0</v>
      </c>
      <c r="H106">
        <f t="shared" si="19"/>
        <v>0</v>
      </c>
      <c r="I106">
        <f t="shared" si="20"/>
        <v>1</v>
      </c>
      <c r="J106">
        <f t="shared" si="21"/>
        <v>2.2910259710444122E-2</v>
      </c>
      <c r="K106">
        <f t="shared" si="22"/>
        <v>1</v>
      </c>
      <c r="L106">
        <f t="shared" si="23"/>
        <v>1</v>
      </c>
      <c r="M106">
        <f t="shared" si="24"/>
        <v>22277</v>
      </c>
      <c r="N106">
        <f t="shared" si="25"/>
        <v>10277</v>
      </c>
      <c r="O106">
        <f t="shared" si="26"/>
        <v>22277</v>
      </c>
      <c r="P106">
        <f t="shared" si="27"/>
        <v>12000</v>
      </c>
      <c r="Q106">
        <f t="shared" si="31"/>
        <v>10277</v>
      </c>
      <c r="R106">
        <f t="shared" si="28"/>
        <v>0</v>
      </c>
      <c r="S106">
        <f t="shared" si="29"/>
        <v>0</v>
      </c>
      <c r="T106" t="str">
        <f t="shared" si="30"/>
        <v>lipiec</v>
      </c>
    </row>
    <row r="107" spans="1:20" x14ac:dyDescent="0.25">
      <c r="A107" s="1">
        <v>42200</v>
      </c>
      <c r="B107">
        <v>18</v>
      </c>
      <c r="C107">
        <v>0</v>
      </c>
      <c r="D107">
        <f t="shared" si="16"/>
        <v>0</v>
      </c>
      <c r="E107">
        <f t="shared" si="17"/>
        <v>1</v>
      </c>
      <c r="F107">
        <f t="shared" si="18"/>
        <v>0</v>
      </c>
      <c r="H107">
        <f t="shared" si="19"/>
        <v>0</v>
      </c>
      <c r="I107">
        <f t="shared" si="20"/>
        <v>1</v>
      </c>
      <c r="J107">
        <f t="shared" si="21"/>
        <v>2.2910259710444122E-2</v>
      </c>
      <c r="K107">
        <f t="shared" si="22"/>
        <v>1</v>
      </c>
      <c r="L107">
        <f t="shared" si="23"/>
        <v>1</v>
      </c>
      <c r="M107">
        <f t="shared" si="24"/>
        <v>10041</v>
      </c>
      <c r="N107">
        <f t="shared" si="25"/>
        <v>13000</v>
      </c>
      <c r="O107">
        <f t="shared" si="26"/>
        <v>10041</v>
      </c>
      <c r="P107">
        <f t="shared" si="27"/>
        <v>12000</v>
      </c>
      <c r="Q107">
        <f t="shared" si="31"/>
        <v>13000</v>
      </c>
      <c r="R107">
        <f t="shared" si="28"/>
        <v>1</v>
      </c>
      <c r="S107">
        <f t="shared" si="29"/>
        <v>14959</v>
      </c>
      <c r="T107" t="str">
        <f t="shared" si="30"/>
        <v>lipiec</v>
      </c>
    </row>
    <row r="108" spans="1:20" x14ac:dyDescent="0.25">
      <c r="A108" s="1">
        <v>42201</v>
      </c>
      <c r="B108">
        <v>16</v>
      </c>
      <c r="C108">
        <v>0</v>
      </c>
      <c r="D108">
        <f t="shared" si="16"/>
        <v>0</v>
      </c>
      <c r="E108">
        <f t="shared" si="17"/>
        <v>1</v>
      </c>
      <c r="F108">
        <f t="shared" si="18"/>
        <v>0</v>
      </c>
      <c r="H108">
        <f t="shared" si="19"/>
        <v>0</v>
      </c>
      <c r="I108">
        <f t="shared" si="20"/>
        <v>1</v>
      </c>
      <c r="J108">
        <f t="shared" si="21"/>
        <v>1.9199999999999991E-2</v>
      </c>
      <c r="K108">
        <f t="shared" si="22"/>
        <v>1</v>
      </c>
      <c r="L108">
        <f t="shared" si="23"/>
        <v>1</v>
      </c>
      <c r="M108">
        <f t="shared" si="24"/>
        <v>12750</v>
      </c>
      <c r="N108">
        <f t="shared" si="25"/>
        <v>750</v>
      </c>
      <c r="O108">
        <f t="shared" si="26"/>
        <v>12750</v>
      </c>
      <c r="P108">
        <f t="shared" si="27"/>
        <v>12000</v>
      </c>
      <c r="Q108">
        <f t="shared" si="31"/>
        <v>750</v>
      </c>
      <c r="R108">
        <f t="shared" si="28"/>
        <v>0</v>
      </c>
      <c r="S108">
        <f t="shared" si="29"/>
        <v>0</v>
      </c>
      <c r="T108" t="str">
        <f t="shared" si="30"/>
        <v>lipiec</v>
      </c>
    </row>
    <row r="109" spans="1:20" x14ac:dyDescent="0.25">
      <c r="A109" s="1">
        <v>42202</v>
      </c>
      <c r="B109">
        <v>21</v>
      </c>
      <c r="C109">
        <v>0</v>
      </c>
      <c r="D109">
        <f t="shared" si="16"/>
        <v>0</v>
      </c>
      <c r="E109">
        <f t="shared" si="17"/>
        <v>1</v>
      </c>
      <c r="F109">
        <f t="shared" si="18"/>
        <v>0</v>
      </c>
      <c r="H109">
        <f t="shared" si="19"/>
        <v>0</v>
      </c>
      <c r="I109">
        <f t="shared" si="20"/>
        <v>1</v>
      </c>
      <c r="J109">
        <f t="shared" si="21"/>
        <v>2.88702268782218E-2</v>
      </c>
      <c r="K109">
        <f t="shared" si="22"/>
        <v>1</v>
      </c>
      <c r="L109">
        <f t="shared" si="23"/>
        <v>1</v>
      </c>
      <c r="M109">
        <f t="shared" si="24"/>
        <v>728</v>
      </c>
      <c r="N109">
        <f t="shared" si="25"/>
        <v>13000</v>
      </c>
      <c r="O109">
        <f t="shared" si="26"/>
        <v>728</v>
      </c>
      <c r="P109">
        <f t="shared" si="27"/>
        <v>12000</v>
      </c>
      <c r="Q109">
        <f t="shared" si="31"/>
        <v>13000</v>
      </c>
      <c r="R109">
        <f t="shared" si="28"/>
        <v>1</v>
      </c>
      <c r="S109">
        <f t="shared" si="29"/>
        <v>24272</v>
      </c>
      <c r="T109" t="str">
        <f t="shared" si="30"/>
        <v>lipiec</v>
      </c>
    </row>
    <row r="110" spans="1:20" x14ac:dyDescent="0.25">
      <c r="A110" s="1">
        <v>42203</v>
      </c>
      <c r="B110">
        <v>26</v>
      </c>
      <c r="C110">
        <v>0</v>
      </c>
      <c r="D110">
        <f t="shared" si="16"/>
        <v>0</v>
      </c>
      <c r="E110">
        <f t="shared" si="17"/>
        <v>1</v>
      </c>
      <c r="F110">
        <f t="shared" si="18"/>
        <v>0</v>
      </c>
      <c r="H110">
        <f t="shared" si="19"/>
        <v>0</v>
      </c>
      <c r="I110">
        <f t="shared" si="20"/>
        <v>1</v>
      </c>
      <c r="J110">
        <f t="shared" si="21"/>
        <v>3.9772352206023737E-2</v>
      </c>
      <c r="K110">
        <f t="shared" si="22"/>
        <v>1</v>
      </c>
      <c r="L110">
        <f t="shared" si="23"/>
        <v>1</v>
      </c>
      <c r="M110">
        <f t="shared" si="24"/>
        <v>12482</v>
      </c>
      <c r="N110">
        <f t="shared" si="25"/>
        <v>482</v>
      </c>
      <c r="O110">
        <f t="shared" si="26"/>
        <v>12482</v>
      </c>
      <c r="P110">
        <f t="shared" si="27"/>
        <v>12000</v>
      </c>
      <c r="Q110">
        <f t="shared" si="31"/>
        <v>482</v>
      </c>
      <c r="R110">
        <f t="shared" si="28"/>
        <v>0</v>
      </c>
      <c r="S110">
        <f t="shared" si="29"/>
        <v>0</v>
      </c>
      <c r="T110" t="str">
        <f t="shared" si="30"/>
        <v>lipiec</v>
      </c>
    </row>
    <row r="111" spans="1:20" x14ac:dyDescent="0.25">
      <c r="A111" s="1">
        <v>42204</v>
      </c>
      <c r="B111">
        <v>23</v>
      </c>
      <c r="C111">
        <v>18</v>
      </c>
      <c r="D111">
        <f t="shared" si="16"/>
        <v>0</v>
      </c>
      <c r="E111">
        <f t="shared" si="17"/>
        <v>0</v>
      </c>
      <c r="F111">
        <f t="shared" si="18"/>
        <v>1</v>
      </c>
      <c r="H111">
        <f t="shared" si="19"/>
        <v>12600</v>
      </c>
      <c r="I111">
        <f t="shared" si="20"/>
        <v>0</v>
      </c>
      <c r="J111">
        <f t="shared" si="21"/>
        <v>0</v>
      </c>
      <c r="K111">
        <f t="shared" si="22"/>
        <v>0</v>
      </c>
      <c r="L111">
        <f t="shared" si="23"/>
        <v>0</v>
      </c>
      <c r="M111">
        <f t="shared" si="24"/>
        <v>482</v>
      </c>
      <c r="N111">
        <f t="shared" si="25"/>
        <v>13082</v>
      </c>
      <c r="O111">
        <f t="shared" si="26"/>
        <v>13082</v>
      </c>
      <c r="P111">
        <f t="shared" si="27"/>
        <v>0</v>
      </c>
      <c r="Q111">
        <f t="shared" si="31"/>
        <v>13082</v>
      </c>
      <c r="R111">
        <f t="shared" si="28"/>
        <v>0</v>
      </c>
      <c r="S111">
        <f t="shared" si="29"/>
        <v>0</v>
      </c>
      <c r="T111" t="str">
        <f t="shared" si="30"/>
        <v>lipiec</v>
      </c>
    </row>
    <row r="112" spans="1:20" x14ac:dyDescent="0.25">
      <c r="A112" s="1">
        <v>42205</v>
      </c>
      <c r="B112">
        <v>19</v>
      </c>
      <c r="C112">
        <v>0</v>
      </c>
      <c r="D112">
        <f t="shared" si="16"/>
        <v>0</v>
      </c>
      <c r="E112">
        <f t="shared" si="17"/>
        <v>1</v>
      </c>
      <c r="F112">
        <f t="shared" si="18"/>
        <v>0</v>
      </c>
      <c r="H112">
        <f t="shared" si="19"/>
        <v>0</v>
      </c>
      <c r="I112">
        <f t="shared" si="20"/>
        <v>1</v>
      </c>
      <c r="J112">
        <f t="shared" si="21"/>
        <v>2.4845723978181827E-2</v>
      </c>
      <c r="K112">
        <f t="shared" si="22"/>
        <v>1</v>
      </c>
      <c r="L112">
        <f t="shared" si="23"/>
        <v>1</v>
      </c>
      <c r="M112">
        <f t="shared" si="24"/>
        <v>12756</v>
      </c>
      <c r="N112">
        <f t="shared" si="25"/>
        <v>756</v>
      </c>
      <c r="O112">
        <f t="shared" si="26"/>
        <v>12756</v>
      </c>
      <c r="P112">
        <f t="shared" si="27"/>
        <v>12000</v>
      </c>
      <c r="Q112">
        <f t="shared" si="31"/>
        <v>756</v>
      </c>
      <c r="R112">
        <f t="shared" si="28"/>
        <v>0</v>
      </c>
      <c r="S112">
        <f t="shared" si="29"/>
        <v>0</v>
      </c>
      <c r="T112" t="str">
        <f t="shared" si="30"/>
        <v>lipiec</v>
      </c>
    </row>
    <row r="113" spans="1:20" x14ac:dyDescent="0.25">
      <c r="A113" s="1">
        <v>42206</v>
      </c>
      <c r="B113">
        <v>20</v>
      </c>
      <c r="C113">
        <v>6</v>
      </c>
      <c r="D113">
        <f t="shared" si="16"/>
        <v>0</v>
      </c>
      <c r="E113">
        <f t="shared" si="17"/>
        <v>0</v>
      </c>
      <c r="F113">
        <f t="shared" si="18"/>
        <v>1</v>
      </c>
      <c r="H113">
        <f t="shared" si="19"/>
        <v>4200</v>
      </c>
      <c r="I113">
        <f t="shared" si="20"/>
        <v>0</v>
      </c>
      <c r="J113">
        <f t="shared" si="21"/>
        <v>0</v>
      </c>
      <c r="K113">
        <f t="shared" si="22"/>
        <v>0</v>
      </c>
      <c r="L113">
        <f t="shared" si="23"/>
        <v>0</v>
      </c>
      <c r="M113">
        <f t="shared" si="24"/>
        <v>756</v>
      </c>
      <c r="N113">
        <f t="shared" si="25"/>
        <v>4956</v>
      </c>
      <c r="O113">
        <f t="shared" si="26"/>
        <v>4956</v>
      </c>
      <c r="P113">
        <f t="shared" si="27"/>
        <v>0</v>
      </c>
      <c r="Q113">
        <f t="shared" si="31"/>
        <v>4956</v>
      </c>
      <c r="R113">
        <f t="shared" si="28"/>
        <v>0</v>
      </c>
      <c r="S113">
        <f t="shared" si="29"/>
        <v>0</v>
      </c>
      <c r="T113" t="str">
        <f t="shared" si="30"/>
        <v>lipiec</v>
      </c>
    </row>
    <row r="114" spans="1:20" x14ac:dyDescent="0.25">
      <c r="A114" s="1">
        <v>42207</v>
      </c>
      <c r="B114">
        <v>22</v>
      </c>
      <c r="C114">
        <v>0</v>
      </c>
      <c r="D114">
        <f t="shared" si="16"/>
        <v>0</v>
      </c>
      <c r="E114">
        <f t="shared" si="17"/>
        <v>1</v>
      </c>
      <c r="F114">
        <f t="shared" si="18"/>
        <v>0</v>
      </c>
      <c r="H114">
        <f t="shared" si="19"/>
        <v>0</v>
      </c>
      <c r="I114">
        <f t="shared" si="20"/>
        <v>1</v>
      </c>
      <c r="J114">
        <f t="shared" si="21"/>
        <v>3.0956744014834645E-2</v>
      </c>
      <c r="K114">
        <f t="shared" si="22"/>
        <v>1</v>
      </c>
      <c r="L114">
        <f t="shared" si="23"/>
        <v>1</v>
      </c>
      <c r="M114">
        <f t="shared" si="24"/>
        <v>4802</v>
      </c>
      <c r="N114">
        <f t="shared" si="25"/>
        <v>13000</v>
      </c>
      <c r="O114">
        <f t="shared" si="26"/>
        <v>4802</v>
      </c>
      <c r="P114">
        <f t="shared" si="27"/>
        <v>12000</v>
      </c>
      <c r="Q114">
        <f t="shared" si="31"/>
        <v>13000</v>
      </c>
      <c r="R114">
        <f t="shared" si="28"/>
        <v>1</v>
      </c>
      <c r="S114">
        <f t="shared" si="29"/>
        <v>20198</v>
      </c>
      <c r="T114" t="str">
        <f t="shared" si="30"/>
        <v>lipiec</v>
      </c>
    </row>
    <row r="115" spans="1:20" x14ac:dyDescent="0.25">
      <c r="A115" s="1">
        <v>42208</v>
      </c>
      <c r="B115">
        <v>20</v>
      </c>
      <c r="C115">
        <v>0</v>
      </c>
      <c r="D115">
        <f t="shared" si="16"/>
        <v>0</v>
      </c>
      <c r="E115">
        <f t="shared" si="17"/>
        <v>1</v>
      </c>
      <c r="F115">
        <f t="shared" si="18"/>
        <v>0</v>
      </c>
      <c r="H115">
        <f t="shared" si="19"/>
        <v>0</v>
      </c>
      <c r="I115">
        <f t="shared" si="20"/>
        <v>1</v>
      </c>
      <c r="J115">
        <f t="shared" si="21"/>
        <v>2.6832815729997475E-2</v>
      </c>
      <c r="K115">
        <f t="shared" si="22"/>
        <v>1</v>
      </c>
      <c r="L115">
        <f t="shared" si="23"/>
        <v>1</v>
      </c>
      <c r="M115">
        <f t="shared" si="24"/>
        <v>12651</v>
      </c>
      <c r="N115">
        <f t="shared" si="25"/>
        <v>651</v>
      </c>
      <c r="O115">
        <f t="shared" si="26"/>
        <v>12651</v>
      </c>
      <c r="P115">
        <f t="shared" si="27"/>
        <v>12000</v>
      </c>
      <c r="Q115">
        <f t="shared" si="31"/>
        <v>651</v>
      </c>
      <c r="R115">
        <f t="shared" si="28"/>
        <v>0</v>
      </c>
      <c r="S115">
        <f t="shared" si="29"/>
        <v>0</v>
      </c>
      <c r="T115" t="str">
        <f t="shared" si="30"/>
        <v>lipiec</v>
      </c>
    </row>
    <row r="116" spans="1:20" x14ac:dyDescent="0.25">
      <c r="A116" s="1">
        <v>42209</v>
      </c>
      <c r="B116">
        <v>20</v>
      </c>
      <c r="C116">
        <v>0</v>
      </c>
      <c r="D116">
        <f t="shared" si="16"/>
        <v>0</v>
      </c>
      <c r="E116">
        <f t="shared" si="17"/>
        <v>1</v>
      </c>
      <c r="F116">
        <f t="shared" si="18"/>
        <v>0</v>
      </c>
      <c r="H116">
        <f t="shared" si="19"/>
        <v>0</v>
      </c>
      <c r="I116">
        <f t="shared" si="20"/>
        <v>1</v>
      </c>
      <c r="J116">
        <f t="shared" si="21"/>
        <v>2.6832815729997475E-2</v>
      </c>
      <c r="K116">
        <f t="shared" si="22"/>
        <v>1</v>
      </c>
      <c r="L116">
        <f t="shared" si="23"/>
        <v>1</v>
      </c>
      <c r="M116">
        <f t="shared" si="24"/>
        <v>633</v>
      </c>
      <c r="N116">
        <f t="shared" si="25"/>
        <v>13000</v>
      </c>
      <c r="O116">
        <f t="shared" si="26"/>
        <v>633</v>
      </c>
      <c r="P116">
        <f t="shared" si="27"/>
        <v>12000</v>
      </c>
      <c r="Q116">
        <f t="shared" si="31"/>
        <v>13000</v>
      </c>
      <c r="R116">
        <f t="shared" si="28"/>
        <v>1</v>
      </c>
      <c r="S116">
        <f t="shared" si="29"/>
        <v>24367</v>
      </c>
      <c r="T116" t="str">
        <f t="shared" si="30"/>
        <v>lipiec</v>
      </c>
    </row>
    <row r="117" spans="1:20" x14ac:dyDescent="0.25">
      <c r="A117" s="1">
        <v>42210</v>
      </c>
      <c r="B117">
        <v>23</v>
      </c>
      <c r="C117">
        <v>0.1</v>
      </c>
      <c r="D117">
        <f t="shared" si="16"/>
        <v>0</v>
      </c>
      <c r="E117">
        <f t="shared" si="17"/>
        <v>1</v>
      </c>
      <c r="F117">
        <f t="shared" si="18"/>
        <v>0</v>
      </c>
      <c r="H117">
        <f t="shared" si="19"/>
        <v>70</v>
      </c>
      <c r="I117">
        <f t="shared" si="20"/>
        <v>0</v>
      </c>
      <c r="J117">
        <f t="shared" si="21"/>
        <v>0</v>
      </c>
      <c r="K117">
        <f t="shared" si="22"/>
        <v>1</v>
      </c>
      <c r="L117">
        <f t="shared" si="23"/>
        <v>1</v>
      </c>
      <c r="M117">
        <f t="shared" si="24"/>
        <v>13000</v>
      </c>
      <c r="N117">
        <f t="shared" si="25"/>
        <v>1070</v>
      </c>
      <c r="O117">
        <f t="shared" si="26"/>
        <v>13070</v>
      </c>
      <c r="P117">
        <f t="shared" si="27"/>
        <v>12000</v>
      </c>
      <c r="Q117">
        <f t="shared" si="31"/>
        <v>1070</v>
      </c>
      <c r="R117">
        <f t="shared" si="28"/>
        <v>0</v>
      </c>
      <c r="S117">
        <f t="shared" si="29"/>
        <v>0</v>
      </c>
      <c r="T117" t="str">
        <f t="shared" si="30"/>
        <v>lipiec</v>
      </c>
    </row>
    <row r="118" spans="1:20" x14ac:dyDescent="0.25">
      <c r="A118" s="1">
        <v>42211</v>
      </c>
      <c r="B118">
        <v>16</v>
      </c>
      <c r="C118">
        <v>0</v>
      </c>
      <c r="D118">
        <f t="shared" si="16"/>
        <v>0</v>
      </c>
      <c r="E118">
        <f t="shared" si="17"/>
        <v>1</v>
      </c>
      <c r="F118">
        <f t="shared" si="18"/>
        <v>0</v>
      </c>
      <c r="H118">
        <f t="shared" si="19"/>
        <v>0</v>
      </c>
      <c r="I118">
        <f t="shared" si="20"/>
        <v>1</v>
      </c>
      <c r="J118">
        <f t="shared" si="21"/>
        <v>1.9199999999999991E-2</v>
      </c>
      <c r="K118">
        <f t="shared" si="22"/>
        <v>1</v>
      </c>
      <c r="L118">
        <f t="shared" si="23"/>
        <v>1</v>
      </c>
      <c r="M118">
        <f t="shared" si="24"/>
        <v>1049</v>
      </c>
      <c r="N118">
        <f t="shared" si="25"/>
        <v>13000</v>
      </c>
      <c r="O118">
        <f t="shared" si="26"/>
        <v>1049</v>
      </c>
      <c r="P118">
        <f t="shared" si="27"/>
        <v>12000</v>
      </c>
      <c r="Q118">
        <f t="shared" si="31"/>
        <v>13000</v>
      </c>
      <c r="R118">
        <f t="shared" si="28"/>
        <v>1</v>
      </c>
      <c r="S118">
        <f t="shared" si="29"/>
        <v>23951</v>
      </c>
      <c r="T118" t="str">
        <f t="shared" si="30"/>
        <v>lipiec</v>
      </c>
    </row>
    <row r="119" spans="1:20" x14ac:dyDescent="0.25">
      <c r="A119" s="1">
        <v>42212</v>
      </c>
      <c r="B119">
        <v>16</v>
      </c>
      <c r="C119">
        <v>0.1</v>
      </c>
      <c r="D119">
        <f t="shared" si="16"/>
        <v>0</v>
      </c>
      <c r="E119">
        <f t="shared" si="17"/>
        <v>1</v>
      </c>
      <c r="F119">
        <f t="shared" si="18"/>
        <v>0</v>
      </c>
      <c r="H119">
        <f t="shared" si="19"/>
        <v>70</v>
      </c>
      <c r="I119">
        <f t="shared" si="20"/>
        <v>0</v>
      </c>
      <c r="J119">
        <f t="shared" si="21"/>
        <v>0</v>
      </c>
      <c r="K119">
        <f t="shared" si="22"/>
        <v>1</v>
      </c>
      <c r="L119">
        <f t="shared" si="23"/>
        <v>1</v>
      </c>
      <c r="M119">
        <f t="shared" si="24"/>
        <v>13000</v>
      </c>
      <c r="N119">
        <f t="shared" si="25"/>
        <v>1070</v>
      </c>
      <c r="O119">
        <f t="shared" si="26"/>
        <v>13070</v>
      </c>
      <c r="P119">
        <f t="shared" si="27"/>
        <v>12000</v>
      </c>
      <c r="Q119">
        <f t="shared" si="31"/>
        <v>1070</v>
      </c>
      <c r="R119">
        <f t="shared" si="28"/>
        <v>0</v>
      </c>
      <c r="S119">
        <f t="shared" si="29"/>
        <v>0</v>
      </c>
      <c r="T119" t="str">
        <f t="shared" si="30"/>
        <v>lipiec</v>
      </c>
    </row>
    <row r="120" spans="1:20" x14ac:dyDescent="0.25">
      <c r="A120" s="1">
        <v>42213</v>
      </c>
      <c r="B120">
        <v>18</v>
      </c>
      <c r="C120">
        <v>0.3</v>
      </c>
      <c r="D120">
        <f t="shared" si="16"/>
        <v>0</v>
      </c>
      <c r="E120">
        <f t="shared" si="17"/>
        <v>1</v>
      </c>
      <c r="F120">
        <f t="shared" si="18"/>
        <v>0</v>
      </c>
      <c r="H120">
        <f t="shared" si="19"/>
        <v>210</v>
      </c>
      <c r="I120">
        <f t="shared" si="20"/>
        <v>0</v>
      </c>
      <c r="J120">
        <f t="shared" si="21"/>
        <v>0</v>
      </c>
      <c r="K120">
        <f t="shared" si="22"/>
        <v>1</v>
      </c>
      <c r="L120">
        <f t="shared" si="23"/>
        <v>1</v>
      </c>
      <c r="M120">
        <f t="shared" si="24"/>
        <v>1070</v>
      </c>
      <c r="N120">
        <f t="shared" si="25"/>
        <v>13000</v>
      </c>
      <c r="O120">
        <f t="shared" si="26"/>
        <v>1280</v>
      </c>
      <c r="P120">
        <f t="shared" si="27"/>
        <v>12000</v>
      </c>
      <c r="Q120">
        <f t="shared" si="31"/>
        <v>13000</v>
      </c>
      <c r="R120">
        <f t="shared" si="28"/>
        <v>1</v>
      </c>
      <c r="S120">
        <f t="shared" si="29"/>
        <v>23720</v>
      </c>
      <c r="T120" t="str">
        <f t="shared" si="30"/>
        <v>lipiec</v>
      </c>
    </row>
    <row r="121" spans="1:20" x14ac:dyDescent="0.25">
      <c r="A121" s="1">
        <v>42214</v>
      </c>
      <c r="B121">
        <v>18</v>
      </c>
      <c r="C121">
        <v>0</v>
      </c>
      <c r="D121">
        <f t="shared" si="16"/>
        <v>0</v>
      </c>
      <c r="E121">
        <f t="shared" si="17"/>
        <v>1</v>
      </c>
      <c r="F121">
        <f t="shared" si="18"/>
        <v>0</v>
      </c>
      <c r="H121">
        <f t="shared" si="19"/>
        <v>0</v>
      </c>
      <c r="I121">
        <f t="shared" si="20"/>
        <v>1</v>
      </c>
      <c r="J121">
        <f t="shared" si="21"/>
        <v>2.2910259710444122E-2</v>
      </c>
      <c r="K121">
        <f t="shared" si="22"/>
        <v>1</v>
      </c>
      <c r="L121">
        <f t="shared" si="23"/>
        <v>1</v>
      </c>
      <c r="M121">
        <f t="shared" si="24"/>
        <v>12702</v>
      </c>
      <c r="N121">
        <f t="shared" si="25"/>
        <v>702</v>
      </c>
      <c r="O121">
        <f t="shared" si="26"/>
        <v>12702</v>
      </c>
      <c r="P121">
        <f t="shared" si="27"/>
        <v>12000</v>
      </c>
      <c r="Q121">
        <f t="shared" si="31"/>
        <v>702</v>
      </c>
      <c r="R121">
        <f t="shared" si="28"/>
        <v>0</v>
      </c>
      <c r="S121">
        <f t="shared" si="29"/>
        <v>0</v>
      </c>
      <c r="T121" t="str">
        <f t="shared" si="30"/>
        <v>lipiec</v>
      </c>
    </row>
    <row r="122" spans="1:20" x14ac:dyDescent="0.25">
      <c r="A122" s="1">
        <v>42215</v>
      </c>
      <c r="B122">
        <v>14</v>
      </c>
      <c r="C122">
        <v>0</v>
      </c>
      <c r="D122">
        <f t="shared" si="16"/>
        <v>1</v>
      </c>
      <c r="E122">
        <f t="shared" si="17"/>
        <v>0</v>
      </c>
      <c r="F122">
        <f t="shared" si="18"/>
        <v>0</v>
      </c>
      <c r="H122">
        <f t="shared" si="19"/>
        <v>0</v>
      </c>
      <c r="I122">
        <f t="shared" si="20"/>
        <v>1</v>
      </c>
      <c r="J122">
        <f t="shared" si="21"/>
        <v>1.5714961024450545E-2</v>
      </c>
      <c r="K122">
        <f t="shared" si="22"/>
        <v>0</v>
      </c>
      <c r="L122">
        <f t="shared" si="23"/>
        <v>0</v>
      </c>
      <c r="M122">
        <f t="shared" si="24"/>
        <v>690</v>
      </c>
      <c r="N122">
        <f t="shared" si="25"/>
        <v>690</v>
      </c>
      <c r="O122">
        <f t="shared" si="26"/>
        <v>690</v>
      </c>
      <c r="P122">
        <f t="shared" si="27"/>
        <v>0</v>
      </c>
      <c r="Q122">
        <f t="shared" si="31"/>
        <v>690</v>
      </c>
      <c r="R122">
        <f t="shared" si="28"/>
        <v>0</v>
      </c>
      <c r="S122">
        <f t="shared" si="29"/>
        <v>0</v>
      </c>
      <c r="T122" t="str">
        <f t="shared" si="30"/>
        <v>lipiec</v>
      </c>
    </row>
    <row r="123" spans="1:20" x14ac:dyDescent="0.25">
      <c r="A123" s="1">
        <v>42216</v>
      </c>
      <c r="B123">
        <v>14</v>
      </c>
      <c r="C123">
        <v>0</v>
      </c>
      <c r="D123">
        <f t="shared" si="16"/>
        <v>1</v>
      </c>
      <c r="E123">
        <f t="shared" si="17"/>
        <v>0</v>
      </c>
      <c r="F123">
        <f t="shared" si="18"/>
        <v>0</v>
      </c>
      <c r="H123">
        <f t="shared" si="19"/>
        <v>0</v>
      </c>
      <c r="I123">
        <f t="shared" si="20"/>
        <v>1</v>
      </c>
      <c r="J123">
        <f t="shared" si="21"/>
        <v>1.5714961024450545E-2</v>
      </c>
      <c r="K123">
        <f t="shared" si="22"/>
        <v>0</v>
      </c>
      <c r="L123">
        <f t="shared" si="23"/>
        <v>0</v>
      </c>
      <c r="M123">
        <f t="shared" si="24"/>
        <v>679</v>
      </c>
      <c r="N123">
        <f t="shared" si="25"/>
        <v>679</v>
      </c>
      <c r="O123">
        <f t="shared" si="26"/>
        <v>679</v>
      </c>
      <c r="P123">
        <f t="shared" si="27"/>
        <v>0</v>
      </c>
      <c r="Q123">
        <f t="shared" si="31"/>
        <v>679</v>
      </c>
      <c r="R123">
        <f t="shared" si="28"/>
        <v>0</v>
      </c>
      <c r="S123">
        <f t="shared" si="29"/>
        <v>0</v>
      </c>
      <c r="T123" t="str">
        <f t="shared" si="30"/>
        <v>lipiec</v>
      </c>
    </row>
    <row r="124" spans="1:20" x14ac:dyDescent="0.25">
      <c r="A124" s="1">
        <v>42217</v>
      </c>
      <c r="B124">
        <v>16</v>
      </c>
      <c r="C124">
        <v>0</v>
      </c>
      <c r="D124">
        <f t="shared" si="16"/>
        <v>0</v>
      </c>
      <c r="E124">
        <f t="shared" si="17"/>
        <v>1</v>
      </c>
      <c r="F124">
        <f t="shared" si="18"/>
        <v>0</v>
      </c>
      <c r="H124">
        <f t="shared" si="19"/>
        <v>0</v>
      </c>
      <c r="I124">
        <f t="shared" si="20"/>
        <v>1</v>
      </c>
      <c r="J124">
        <f t="shared" si="21"/>
        <v>1.9199999999999991E-2</v>
      </c>
      <c r="K124">
        <f t="shared" si="22"/>
        <v>1</v>
      </c>
      <c r="L124">
        <f t="shared" si="23"/>
        <v>1</v>
      </c>
      <c r="M124">
        <f t="shared" si="24"/>
        <v>665</v>
      </c>
      <c r="N124">
        <f t="shared" si="25"/>
        <v>13000</v>
      </c>
      <c r="O124">
        <f t="shared" si="26"/>
        <v>665</v>
      </c>
      <c r="P124">
        <f t="shared" si="27"/>
        <v>12000</v>
      </c>
      <c r="Q124">
        <f t="shared" si="31"/>
        <v>13000</v>
      </c>
      <c r="R124">
        <f t="shared" si="28"/>
        <v>1</v>
      </c>
      <c r="S124">
        <f t="shared" si="29"/>
        <v>24335</v>
      </c>
      <c r="T124" t="str">
        <f t="shared" si="30"/>
        <v>sierpień</v>
      </c>
    </row>
    <row r="125" spans="1:20" x14ac:dyDescent="0.25">
      <c r="A125" s="1">
        <v>42218</v>
      </c>
      <c r="B125">
        <v>22</v>
      </c>
      <c r="C125">
        <v>0</v>
      </c>
      <c r="D125">
        <f t="shared" si="16"/>
        <v>0</v>
      </c>
      <c r="E125">
        <f t="shared" si="17"/>
        <v>1</v>
      </c>
      <c r="F125">
        <f t="shared" si="18"/>
        <v>0</v>
      </c>
      <c r="H125">
        <f t="shared" si="19"/>
        <v>0</v>
      </c>
      <c r="I125">
        <f t="shared" si="20"/>
        <v>1</v>
      </c>
      <c r="J125">
        <f t="shared" si="21"/>
        <v>3.0956744014834645E-2</v>
      </c>
      <c r="K125">
        <f t="shared" si="22"/>
        <v>1</v>
      </c>
      <c r="L125">
        <f t="shared" si="23"/>
        <v>1</v>
      </c>
      <c r="M125">
        <f t="shared" si="24"/>
        <v>12597</v>
      </c>
      <c r="N125">
        <f t="shared" si="25"/>
        <v>597</v>
      </c>
      <c r="O125">
        <f t="shared" si="26"/>
        <v>12597</v>
      </c>
      <c r="P125">
        <f t="shared" si="27"/>
        <v>12000</v>
      </c>
      <c r="Q125">
        <f t="shared" si="31"/>
        <v>597</v>
      </c>
      <c r="R125">
        <f t="shared" si="28"/>
        <v>0</v>
      </c>
      <c r="S125">
        <f t="shared" si="29"/>
        <v>0</v>
      </c>
      <c r="T125" t="str">
        <f t="shared" si="30"/>
        <v>sierpień</v>
      </c>
    </row>
    <row r="126" spans="1:20" x14ac:dyDescent="0.25">
      <c r="A126" s="1">
        <v>42219</v>
      </c>
      <c r="B126">
        <v>22</v>
      </c>
      <c r="C126">
        <v>0</v>
      </c>
      <c r="D126">
        <f t="shared" si="16"/>
        <v>0</v>
      </c>
      <c r="E126">
        <f t="shared" si="17"/>
        <v>1</v>
      </c>
      <c r="F126">
        <f t="shared" si="18"/>
        <v>0</v>
      </c>
      <c r="H126">
        <f t="shared" si="19"/>
        <v>0</v>
      </c>
      <c r="I126">
        <f t="shared" si="20"/>
        <v>1</v>
      </c>
      <c r="J126">
        <f t="shared" si="21"/>
        <v>3.0956744014834645E-2</v>
      </c>
      <c r="K126">
        <f t="shared" si="22"/>
        <v>1</v>
      </c>
      <c r="L126">
        <f t="shared" si="23"/>
        <v>1</v>
      </c>
      <c r="M126">
        <f t="shared" si="24"/>
        <v>578</v>
      </c>
      <c r="N126">
        <f t="shared" si="25"/>
        <v>13000</v>
      </c>
      <c r="O126">
        <f t="shared" si="26"/>
        <v>578</v>
      </c>
      <c r="P126">
        <f t="shared" si="27"/>
        <v>12000</v>
      </c>
      <c r="Q126">
        <f t="shared" si="31"/>
        <v>13000</v>
      </c>
      <c r="R126">
        <f t="shared" si="28"/>
        <v>1</v>
      </c>
      <c r="S126">
        <f t="shared" si="29"/>
        <v>24422</v>
      </c>
      <c r="T126" t="str">
        <f t="shared" si="30"/>
        <v>sierpień</v>
      </c>
    </row>
    <row r="127" spans="1:20" x14ac:dyDescent="0.25">
      <c r="A127" s="1">
        <v>42220</v>
      </c>
      <c r="B127">
        <v>25</v>
      </c>
      <c r="C127">
        <v>0</v>
      </c>
      <c r="D127">
        <f t="shared" si="16"/>
        <v>0</v>
      </c>
      <c r="E127">
        <f t="shared" si="17"/>
        <v>1</v>
      </c>
      <c r="F127">
        <f t="shared" si="18"/>
        <v>0</v>
      </c>
      <c r="H127">
        <f t="shared" si="19"/>
        <v>0</v>
      </c>
      <c r="I127">
        <f t="shared" si="20"/>
        <v>1</v>
      </c>
      <c r="J127">
        <f t="shared" si="21"/>
        <v>3.7499999999999978E-2</v>
      </c>
      <c r="K127">
        <f t="shared" si="22"/>
        <v>1</v>
      </c>
      <c r="L127">
        <f t="shared" si="23"/>
        <v>1</v>
      </c>
      <c r="M127">
        <f t="shared" si="24"/>
        <v>12512</v>
      </c>
      <c r="N127">
        <f t="shared" si="25"/>
        <v>512</v>
      </c>
      <c r="O127">
        <f t="shared" si="26"/>
        <v>12512</v>
      </c>
      <c r="P127">
        <f t="shared" si="27"/>
        <v>12000</v>
      </c>
      <c r="Q127">
        <f t="shared" si="31"/>
        <v>512</v>
      </c>
      <c r="R127">
        <f t="shared" si="28"/>
        <v>0</v>
      </c>
      <c r="S127">
        <f t="shared" si="29"/>
        <v>0</v>
      </c>
      <c r="T127" t="str">
        <f t="shared" si="30"/>
        <v>sierpień</v>
      </c>
    </row>
    <row r="128" spans="1:20" x14ac:dyDescent="0.25">
      <c r="A128" s="1">
        <v>42221</v>
      </c>
      <c r="B128">
        <v>24</v>
      </c>
      <c r="C128">
        <v>0</v>
      </c>
      <c r="D128">
        <f t="shared" si="16"/>
        <v>0</v>
      </c>
      <c r="E128">
        <f t="shared" si="17"/>
        <v>1</v>
      </c>
      <c r="F128">
        <f t="shared" si="18"/>
        <v>0</v>
      </c>
      <c r="H128">
        <f t="shared" si="19"/>
        <v>0</v>
      </c>
      <c r="I128">
        <f t="shared" si="20"/>
        <v>1</v>
      </c>
      <c r="J128">
        <f t="shared" si="21"/>
        <v>3.5272652296077775E-2</v>
      </c>
      <c r="K128">
        <f t="shared" si="22"/>
        <v>1</v>
      </c>
      <c r="L128">
        <f t="shared" si="23"/>
        <v>1</v>
      </c>
      <c r="M128">
        <f t="shared" si="24"/>
        <v>493</v>
      </c>
      <c r="N128">
        <f t="shared" si="25"/>
        <v>13000</v>
      </c>
      <c r="O128">
        <f t="shared" si="26"/>
        <v>493</v>
      </c>
      <c r="P128">
        <f t="shared" si="27"/>
        <v>12000</v>
      </c>
      <c r="Q128">
        <f t="shared" si="31"/>
        <v>13000</v>
      </c>
      <c r="R128">
        <f t="shared" si="28"/>
        <v>1</v>
      </c>
      <c r="S128">
        <f t="shared" si="29"/>
        <v>24507</v>
      </c>
      <c r="T128" t="str">
        <f t="shared" si="30"/>
        <v>sierpień</v>
      </c>
    </row>
    <row r="129" spans="1:20" x14ac:dyDescent="0.25">
      <c r="A129" s="1">
        <v>42222</v>
      </c>
      <c r="B129">
        <v>24</v>
      </c>
      <c r="C129">
        <v>0</v>
      </c>
      <c r="D129">
        <f t="shared" si="16"/>
        <v>0</v>
      </c>
      <c r="E129">
        <f t="shared" si="17"/>
        <v>1</v>
      </c>
      <c r="F129">
        <f t="shared" si="18"/>
        <v>0</v>
      </c>
      <c r="H129">
        <f t="shared" si="19"/>
        <v>0</v>
      </c>
      <c r="I129">
        <f t="shared" si="20"/>
        <v>1</v>
      </c>
      <c r="J129">
        <f t="shared" si="21"/>
        <v>3.5272652296077775E-2</v>
      </c>
      <c r="K129">
        <f t="shared" si="22"/>
        <v>1</v>
      </c>
      <c r="L129">
        <f t="shared" si="23"/>
        <v>1</v>
      </c>
      <c r="M129">
        <f t="shared" si="24"/>
        <v>12541</v>
      </c>
      <c r="N129">
        <f t="shared" si="25"/>
        <v>541</v>
      </c>
      <c r="O129">
        <f t="shared" si="26"/>
        <v>12541</v>
      </c>
      <c r="P129">
        <f t="shared" si="27"/>
        <v>12000</v>
      </c>
      <c r="Q129">
        <f t="shared" si="31"/>
        <v>541</v>
      </c>
      <c r="R129">
        <f t="shared" si="28"/>
        <v>0</v>
      </c>
      <c r="S129">
        <f t="shared" si="29"/>
        <v>0</v>
      </c>
      <c r="T129" t="str">
        <f t="shared" si="30"/>
        <v>sierpień</v>
      </c>
    </row>
    <row r="130" spans="1:20" x14ac:dyDescent="0.25">
      <c r="A130" s="1">
        <v>42223</v>
      </c>
      <c r="B130">
        <v>28</v>
      </c>
      <c r="C130">
        <v>0</v>
      </c>
      <c r="D130">
        <f t="shared" si="16"/>
        <v>0</v>
      </c>
      <c r="E130">
        <f t="shared" si="17"/>
        <v>1</v>
      </c>
      <c r="F130">
        <f t="shared" si="18"/>
        <v>0</v>
      </c>
      <c r="H130">
        <f t="shared" si="19"/>
        <v>0</v>
      </c>
      <c r="I130">
        <f t="shared" si="20"/>
        <v>1</v>
      </c>
      <c r="J130">
        <f t="shared" si="21"/>
        <v>4.44486220258851E-2</v>
      </c>
      <c r="K130">
        <f t="shared" si="22"/>
        <v>1</v>
      </c>
      <c r="L130">
        <f t="shared" si="23"/>
        <v>1</v>
      </c>
      <c r="M130">
        <f t="shared" si="24"/>
        <v>516</v>
      </c>
      <c r="N130">
        <f t="shared" si="25"/>
        <v>13000</v>
      </c>
      <c r="O130">
        <f t="shared" si="26"/>
        <v>516</v>
      </c>
      <c r="P130">
        <f t="shared" si="27"/>
        <v>12000</v>
      </c>
      <c r="Q130">
        <f t="shared" si="31"/>
        <v>13000</v>
      </c>
      <c r="R130">
        <f t="shared" si="28"/>
        <v>1</v>
      </c>
      <c r="S130">
        <f t="shared" si="29"/>
        <v>24484</v>
      </c>
      <c r="T130" t="str">
        <f t="shared" si="30"/>
        <v>sierpień</v>
      </c>
    </row>
    <row r="131" spans="1:20" x14ac:dyDescent="0.25">
      <c r="A131" s="1">
        <v>42224</v>
      </c>
      <c r="B131">
        <v>28</v>
      </c>
      <c r="C131">
        <v>0</v>
      </c>
      <c r="D131">
        <f t="shared" ref="D131:D184" si="32">IF(B131&lt;=15,1,0)</f>
        <v>0</v>
      </c>
      <c r="E131">
        <f t="shared" ref="E131:E184" si="33">IF(AND(B131&gt;15,C131&lt;=0.6),1,0)</f>
        <v>1</v>
      </c>
      <c r="F131">
        <f t="shared" ref="F131:F184" si="34">IF(AND(B131&gt;15,C131&gt;0.6),1,0)</f>
        <v>0</v>
      </c>
      <c r="H131">
        <f t="shared" ref="H131:H184" si="35">700*C131</f>
        <v>0</v>
      </c>
      <c r="I131">
        <f t="shared" ref="I131:I184" si="36">IF(C131=0,1,0)</f>
        <v>1</v>
      </c>
      <c r="J131">
        <f t="shared" ref="J131:J184" si="37">IF(I131 =1,POWER(B131,1.5)*0.03%,0)</f>
        <v>4.44486220258851E-2</v>
      </c>
      <c r="K131">
        <f t="shared" ref="K131:K184" si="38">IF(AND(B131&gt;15,C131&lt;=0.6),1,0)</f>
        <v>1</v>
      </c>
      <c r="L131">
        <f t="shared" ref="L131:L184" si="39">IF(K131=1,IF(B131&gt;30,2,1),0)</f>
        <v>1</v>
      </c>
      <c r="M131">
        <f t="shared" ref="M131:M184" si="40">N130-ROUNDUP(N130*J131,0)</f>
        <v>12422</v>
      </c>
      <c r="N131">
        <f t="shared" ref="N131:N184" si="41">Q131</f>
        <v>422</v>
      </c>
      <c r="O131">
        <f t="shared" ref="O131:O184" si="42">IF(M131+H131&gt;25000,25000,M131+H131)</f>
        <v>12422</v>
      </c>
      <c r="P131">
        <f t="shared" ref="P131:P184" si="43">L131*12000</f>
        <v>12000</v>
      </c>
      <c r="Q131">
        <f t="shared" si="31"/>
        <v>422</v>
      </c>
      <c r="R131">
        <f t="shared" ref="R131:R184" si="44">IF(O131-P131&lt;0,1,0)</f>
        <v>0</v>
      </c>
      <c r="S131">
        <f t="shared" ref="S131:S184" si="45">IF(R131=1,25000-O131,0)</f>
        <v>0</v>
      </c>
      <c r="T131" t="str">
        <f t="shared" ref="T131:T184" si="46">TEXT(A131,"mmmm")</f>
        <v>sierpień</v>
      </c>
    </row>
    <row r="132" spans="1:20" x14ac:dyDescent="0.25">
      <c r="A132" s="1">
        <v>42225</v>
      </c>
      <c r="B132">
        <v>24</v>
      </c>
      <c r="C132">
        <v>0</v>
      </c>
      <c r="D132">
        <f t="shared" si="32"/>
        <v>0</v>
      </c>
      <c r="E132">
        <f t="shared" si="33"/>
        <v>1</v>
      </c>
      <c r="F132">
        <f t="shared" si="34"/>
        <v>0</v>
      </c>
      <c r="H132">
        <f t="shared" si="35"/>
        <v>0</v>
      </c>
      <c r="I132">
        <f t="shared" si="36"/>
        <v>1</v>
      </c>
      <c r="J132">
        <f t="shared" si="37"/>
        <v>3.5272652296077775E-2</v>
      </c>
      <c r="K132">
        <f t="shared" si="38"/>
        <v>1</v>
      </c>
      <c r="L132">
        <f t="shared" si="39"/>
        <v>1</v>
      </c>
      <c r="M132">
        <f t="shared" si="40"/>
        <v>407</v>
      </c>
      <c r="N132">
        <f t="shared" si="41"/>
        <v>13000</v>
      </c>
      <c r="O132">
        <f t="shared" si="42"/>
        <v>407</v>
      </c>
      <c r="P132">
        <f t="shared" si="43"/>
        <v>12000</v>
      </c>
      <c r="Q132">
        <f t="shared" ref="Q132:Q184" si="47">IF(O132-P132&lt;0,25000-P132,O132-P132)</f>
        <v>13000</v>
      </c>
      <c r="R132">
        <f t="shared" si="44"/>
        <v>1</v>
      </c>
      <c r="S132">
        <f t="shared" si="45"/>
        <v>24593</v>
      </c>
      <c r="T132" t="str">
        <f t="shared" si="46"/>
        <v>sierpień</v>
      </c>
    </row>
    <row r="133" spans="1:20" x14ac:dyDescent="0.25">
      <c r="A133" s="1">
        <v>42226</v>
      </c>
      <c r="B133">
        <v>24</v>
      </c>
      <c r="C133">
        <v>0</v>
      </c>
      <c r="D133">
        <f t="shared" si="32"/>
        <v>0</v>
      </c>
      <c r="E133">
        <f t="shared" si="33"/>
        <v>1</v>
      </c>
      <c r="F133">
        <f t="shared" si="34"/>
        <v>0</v>
      </c>
      <c r="H133">
        <f t="shared" si="35"/>
        <v>0</v>
      </c>
      <c r="I133">
        <f t="shared" si="36"/>
        <v>1</v>
      </c>
      <c r="J133">
        <f t="shared" si="37"/>
        <v>3.5272652296077775E-2</v>
      </c>
      <c r="K133">
        <f t="shared" si="38"/>
        <v>1</v>
      </c>
      <c r="L133">
        <f t="shared" si="39"/>
        <v>1</v>
      </c>
      <c r="M133">
        <f t="shared" si="40"/>
        <v>12541</v>
      </c>
      <c r="N133">
        <f t="shared" si="41"/>
        <v>541</v>
      </c>
      <c r="O133">
        <f t="shared" si="42"/>
        <v>12541</v>
      </c>
      <c r="P133">
        <f t="shared" si="43"/>
        <v>12000</v>
      </c>
      <c r="Q133">
        <f t="shared" si="47"/>
        <v>541</v>
      </c>
      <c r="R133">
        <f t="shared" si="44"/>
        <v>0</v>
      </c>
      <c r="S133">
        <f t="shared" si="45"/>
        <v>0</v>
      </c>
      <c r="T133" t="str">
        <f t="shared" si="46"/>
        <v>sierpień</v>
      </c>
    </row>
    <row r="134" spans="1:20" x14ac:dyDescent="0.25">
      <c r="A134" s="1">
        <v>42227</v>
      </c>
      <c r="B134">
        <v>26</v>
      </c>
      <c r="C134">
        <v>0</v>
      </c>
      <c r="D134">
        <f t="shared" si="32"/>
        <v>0</v>
      </c>
      <c r="E134">
        <f t="shared" si="33"/>
        <v>1</v>
      </c>
      <c r="F134">
        <f t="shared" si="34"/>
        <v>0</v>
      </c>
      <c r="H134">
        <f t="shared" si="35"/>
        <v>0</v>
      </c>
      <c r="I134">
        <f t="shared" si="36"/>
        <v>1</v>
      </c>
      <c r="J134">
        <f t="shared" si="37"/>
        <v>3.9772352206023737E-2</v>
      </c>
      <c r="K134">
        <f t="shared" si="38"/>
        <v>1</v>
      </c>
      <c r="L134">
        <f t="shared" si="39"/>
        <v>1</v>
      </c>
      <c r="M134">
        <f t="shared" si="40"/>
        <v>519</v>
      </c>
      <c r="N134">
        <f t="shared" si="41"/>
        <v>13000</v>
      </c>
      <c r="O134">
        <f t="shared" si="42"/>
        <v>519</v>
      </c>
      <c r="P134">
        <f t="shared" si="43"/>
        <v>12000</v>
      </c>
      <c r="Q134">
        <f t="shared" si="47"/>
        <v>13000</v>
      </c>
      <c r="R134">
        <f t="shared" si="44"/>
        <v>1</v>
      </c>
      <c r="S134">
        <f t="shared" si="45"/>
        <v>24481</v>
      </c>
      <c r="T134" t="str">
        <f t="shared" si="46"/>
        <v>sierpień</v>
      </c>
    </row>
    <row r="135" spans="1:20" x14ac:dyDescent="0.25">
      <c r="A135" s="1">
        <v>42228</v>
      </c>
      <c r="B135">
        <v>32</v>
      </c>
      <c r="C135">
        <v>0.6</v>
      </c>
      <c r="D135">
        <f t="shared" si="32"/>
        <v>0</v>
      </c>
      <c r="E135">
        <f t="shared" si="33"/>
        <v>1</v>
      </c>
      <c r="F135">
        <f t="shared" si="34"/>
        <v>0</v>
      </c>
      <c r="H135">
        <f t="shared" si="35"/>
        <v>420</v>
      </c>
      <c r="I135">
        <f t="shared" si="36"/>
        <v>0</v>
      </c>
      <c r="J135">
        <f t="shared" si="37"/>
        <v>0</v>
      </c>
      <c r="K135">
        <f t="shared" si="38"/>
        <v>1</v>
      </c>
      <c r="L135">
        <f t="shared" si="39"/>
        <v>2</v>
      </c>
      <c r="M135">
        <f t="shared" si="40"/>
        <v>13000</v>
      </c>
      <c r="N135">
        <f t="shared" si="41"/>
        <v>1000</v>
      </c>
      <c r="O135">
        <f t="shared" si="42"/>
        <v>13420</v>
      </c>
      <c r="P135">
        <f t="shared" si="43"/>
        <v>24000</v>
      </c>
      <c r="Q135">
        <f t="shared" si="47"/>
        <v>1000</v>
      </c>
      <c r="R135">
        <f t="shared" si="44"/>
        <v>1</v>
      </c>
      <c r="S135">
        <f t="shared" si="45"/>
        <v>11580</v>
      </c>
      <c r="T135" t="str">
        <f t="shared" si="46"/>
        <v>sierpień</v>
      </c>
    </row>
    <row r="136" spans="1:20" x14ac:dyDescent="0.25">
      <c r="A136" s="1">
        <v>42229</v>
      </c>
      <c r="B136">
        <v>31</v>
      </c>
      <c r="C136">
        <v>0.1</v>
      </c>
      <c r="D136">
        <f t="shared" si="32"/>
        <v>0</v>
      </c>
      <c r="E136">
        <f t="shared" si="33"/>
        <v>1</v>
      </c>
      <c r="F136">
        <f t="shared" si="34"/>
        <v>0</v>
      </c>
      <c r="H136">
        <f t="shared" si="35"/>
        <v>70</v>
      </c>
      <c r="I136">
        <f t="shared" si="36"/>
        <v>0</v>
      </c>
      <c r="J136">
        <f t="shared" si="37"/>
        <v>0</v>
      </c>
      <c r="K136">
        <f t="shared" si="38"/>
        <v>1</v>
      </c>
      <c r="L136">
        <f t="shared" si="39"/>
        <v>2</v>
      </c>
      <c r="M136">
        <f t="shared" si="40"/>
        <v>1000</v>
      </c>
      <c r="N136">
        <f t="shared" si="41"/>
        <v>1000</v>
      </c>
      <c r="O136">
        <f t="shared" si="42"/>
        <v>1070</v>
      </c>
      <c r="P136">
        <f t="shared" si="43"/>
        <v>24000</v>
      </c>
      <c r="Q136">
        <f t="shared" si="47"/>
        <v>1000</v>
      </c>
      <c r="R136">
        <f t="shared" si="44"/>
        <v>1</v>
      </c>
      <c r="S136">
        <f t="shared" si="45"/>
        <v>23930</v>
      </c>
      <c r="T136" t="str">
        <f t="shared" si="46"/>
        <v>sierpień</v>
      </c>
    </row>
    <row r="137" spans="1:20" x14ac:dyDescent="0.25">
      <c r="A137" s="1">
        <v>42230</v>
      </c>
      <c r="B137">
        <v>33</v>
      </c>
      <c r="C137">
        <v>0</v>
      </c>
      <c r="D137">
        <f t="shared" si="32"/>
        <v>0</v>
      </c>
      <c r="E137">
        <f t="shared" si="33"/>
        <v>1</v>
      </c>
      <c r="F137">
        <f t="shared" si="34"/>
        <v>0</v>
      </c>
      <c r="H137">
        <f t="shared" si="35"/>
        <v>0</v>
      </c>
      <c r="I137">
        <f t="shared" si="36"/>
        <v>1</v>
      </c>
      <c r="J137">
        <f t="shared" si="37"/>
        <v>5.687117020072649E-2</v>
      </c>
      <c r="K137">
        <f t="shared" si="38"/>
        <v>1</v>
      </c>
      <c r="L137">
        <f t="shared" si="39"/>
        <v>2</v>
      </c>
      <c r="M137">
        <f t="shared" si="40"/>
        <v>943</v>
      </c>
      <c r="N137">
        <f t="shared" si="41"/>
        <v>1000</v>
      </c>
      <c r="O137">
        <f t="shared" si="42"/>
        <v>943</v>
      </c>
      <c r="P137">
        <f t="shared" si="43"/>
        <v>24000</v>
      </c>
      <c r="Q137">
        <f t="shared" si="47"/>
        <v>1000</v>
      </c>
      <c r="R137">
        <f t="shared" si="44"/>
        <v>1</v>
      </c>
      <c r="S137">
        <f t="shared" si="45"/>
        <v>24057</v>
      </c>
      <c r="T137" t="str">
        <f t="shared" si="46"/>
        <v>sierpień</v>
      </c>
    </row>
    <row r="138" spans="1:20" x14ac:dyDescent="0.25">
      <c r="A138" s="1">
        <v>42231</v>
      </c>
      <c r="B138">
        <v>31</v>
      </c>
      <c r="C138">
        <v>12</v>
      </c>
      <c r="D138">
        <f t="shared" si="32"/>
        <v>0</v>
      </c>
      <c r="E138">
        <f t="shared" si="33"/>
        <v>0</v>
      </c>
      <c r="F138">
        <f t="shared" si="34"/>
        <v>1</v>
      </c>
      <c r="H138">
        <f t="shared" si="35"/>
        <v>8400</v>
      </c>
      <c r="I138">
        <f t="shared" si="36"/>
        <v>0</v>
      </c>
      <c r="J138">
        <f t="shared" si="37"/>
        <v>0</v>
      </c>
      <c r="K138">
        <f t="shared" si="38"/>
        <v>0</v>
      </c>
      <c r="L138">
        <f t="shared" si="39"/>
        <v>0</v>
      </c>
      <c r="M138">
        <f t="shared" si="40"/>
        <v>1000</v>
      </c>
      <c r="N138">
        <f t="shared" si="41"/>
        <v>9400</v>
      </c>
      <c r="O138">
        <f t="shared" si="42"/>
        <v>9400</v>
      </c>
      <c r="P138">
        <f t="shared" si="43"/>
        <v>0</v>
      </c>
      <c r="Q138">
        <f t="shared" si="47"/>
        <v>9400</v>
      </c>
      <c r="R138">
        <f t="shared" si="44"/>
        <v>0</v>
      </c>
      <c r="S138">
        <f t="shared" si="45"/>
        <v>0</v>
      </c>
      <c r="T138" t="str">
        <f t="shared" si="46"/>
        <v>sierpień</v>
      </c>
    </row>
    <row r="139" spans="1:20" x14ac:dyDescent="0.25">
      <c r="A139" s="1">
        <v>42232</v>
      </c>
      <c r="B139">
        <v>22</v>
      </c>
      <c r="C139">
        <v>0</v>
      </c>
      <c r="D139">
        <f t="shared" si="32"/>
        <v>0</v>
      </c>
      <c r="E139">
        <f t="shared" si="33"/>
        <v>1</v>
      </c>
      <c r="F139">
        <f t="shared" si="34"/>
        <v>0</v>
      </c>
      <c r="H139">
        <f t="shared" si="35"/>
        <v>0</v>
      </c>
      <c r="I139">
        <f t="shared" si="36"/>
        <v>1</v>
      </c>
      <c r="J139">
        <f t="shared" si="37"/>
        <v>3.0956744014834645E-2</v>
      </c>
      <c r="K139">
        <f t="shared" si="38"/>
        <v>1</v>
      </c>
      <c r="L139">
        <f t="shared" si="39"/>
        <v>1</v>
      </c>
      <c r="M139">
        <f t="shared" si="40"/>
        <v>9109</v>
      </c>
      <c r="N139">
        <f t="shared" si="41"/>
        <v>13000</v>
      </c>
      <c r="O139">
        <f t="shared" si="42"/>
        <v>9109</v>
      </c>
      <c r="P139">
        <f t="shared" si="43"/>
        <v>12000</v>
      </c>
      <c r="Q139">
        <f t="shared" si="47"/>
        <v>13000</v>
      </c>
      <c r="R139">
        <f t="shared" si="44"/>
        <v>1</v>
      </c>
      <c r="S139">
        <f t="shared" si="45"/>
        <v>15891</v>
      </c>
      <c r="T139" t="str">
        <f t="shared" si="46"/>
        <v>sierpień</v>
      </c>
    </row>
    <row r="140" spans="1:20" x14ac:dyDescent="0.25">
      <c r="A140" s="1">
        <v>42233</v>
      </c>
      <c r="B140">
        <v>24</v>
      </c>
      <c r="C140">
        <v>0.2</v>
      </c>
      <c r="D140">
        <f t="shared" si="32"/>
        <v>0</v>
      </c>
      <c r="E140">
        <f t="shared" si="33"/>
        <v>1</v>
      </c>
      <c r="F140">
        <f t="shared" si="34"/>
        <v>0</v>
      </c>
      <c r="H140">
        <f t="shared" si="35"/>
        <v>140</v>
      </c>
      <c r="I140">
        <f t="shared" si="36"/>
        <v>0</v>
      </c>
      <c r="J140">
        <f t="shared" si="37"/>
        <v>0</v>
      </c>
      <c r="K140">
        <f t="shared" si="38"/>
        <v>1</v>
      </c>
      <c r="L140">
        <f t="shared" si="39"/>
        <v>1</v>
      </c>
      <c r="M140">
        <f t="shared" si="40"/>
        <v>13000</v>
      </c>
      <c r="N140">
        <f t="shared" si="41"/>
        <v>1140</v>
      </c>
      <c r="O140">
        <f t="shared" si="42"/>
        <v>13140</v>
      </c>
      <c r="P140">
        <f t="shared" si="43"/>
        <v>12000</v>
      </c>
      <c r="Q140">
        <f t="shared" si="47"/>
        <v>1140</v>
      </c>
      <c r="R140">
        <f t="shared" si="44"/>
        <v>0</v>
      </c>
      <c r="S140">
        <f t="shared" si="45"/>
        <v>0</v>
      </c>
      <c r="T140" t="str">
        <f t="shared" si="46"/>
        <v>sierpień</v>
      </c>
    </row>
    <row r="141" spans="1:20" x14ac:dyDescent="0.25">
      <c r="A141" s="1">
        <v>42234</v>
      </c>
      <c r="B141">
        <v>22</v>
      </c>
      <c r="C141">
        <v>0</v>
      </c>
      <c r="D141">
        <f t="shared" si="32"/>
        <v>0</v>
      </c>
      <c r="E141">
        <f t="shared" si="33"/>
        <v>1</v>
      </c>
      <c r="F141">
        <f t="shared" si="34"/>
        <v>0</v>
      </c>
      <c r="H141">
        <f t="shared" si="35"/>
        <v>0</v>
      </c>
      <c r="I141">
        <f t="shared" si="36"/>
        <v>1</v>
      </c>
      <c r="J141">
        <f t="shared" si="37"/>
        <v>3.0956744014834645E-2</v>
      </c>
      <c r="K141">
        <f t="shared" si="38"/>
        <v>1</v>
      </c>
      <c r="L141">
        <f t="shared" si="39"/>
        <v>1</v>
      </c>
      <c r="M141">
        <f t="shared" si="40"/>
        <v>1104</v>
      </c>
      <c r="N141">
        <f t="shared" si="41"/>
        <v>13000</v>
      </c>
      <c r="O141">
        <f t="shared" si="42"/>
        <v>1104</v>
      </c>
      <c r="P141">
        <f t="shared" si="43"/>
        <v>12000</v>
      </c>
      <c r="Q141">
        <f t="shared" si="47"/>
        <v>13000</v>
      </c>
      <c r="R141">
        <f t="shared" si="44"/>
        <v>1</v>
      </c>
      <c r="S141">
        <f t="shared" si="45"/>
        <v>23896</v>
      </c>
      <c r="T141" t="str">
        <f t="shared" si="46"/>
        <v>sierpień</v>
      </c>
    </row>
    <row r="142" spans="1:20" x14ac:dyDescent="0.25">
      <c r="A142" s="1">
        <v>42235</v>
      </c>
      <c r="B142">
        <v>19</v>
      </c>
      <c r="C142">
        <v>0</v>
      </c>
      <c r="D142">
        <f t="shared" si="32"/>
        <v>0</v>
      </c>
      <c r="E142">
        <f t="shared" si="33"/>
        <v>1</v>
      </c>
      <c r="F142">
        <f t="shared" si="34"/>
        <v>0</v>
      </c>
      <c r="H142">
        <f t="shared" si="35"/>
        <v>0</v>
      </c>
      <c r="I142">
        <f t="shared" si="36"/>
        <v>1</v>
      </c>
      <c r="J142">
        <f t="shared" si="37"/>
        <v>2.4845723978181827E-2</v>
      </c>
      <c r="K142">
        <f t="shared" si="38"/>
        <v>1</v>
      </c>
      <c r="L142">
        <f t="shared" si="39"/>
        <v>1</v>
      </c>
      <c r="M142">
        <f t="shared" si="40"/>
        <v>12677</v>
      </c>
      <c r="N142">
        <f t="shared" si="41"/>
        <v>677</v>
      </c>
      <c r="O142">
        <f t="shared" si="42"/>
        <v>12677</v>
      </c>
      <c r="P142">
        <f t="shared" si="43"/>
        <v>12000</v>
      </c>
      <c r="Q142">
        <f t="shared" si="47"/>
        <v>677</v>
      </c>
      <c r="R142">
        <f t="shared" si="44"/>
        <v>0</v>
      </c>
      <c r="S142">
        <f t="shared" si="45"/>
        <v>0</v>
      </c>
      <c r="T142" t="str">
        <f t="shared" si="46"/>
        <v>sierpień</v>
      </c>
    </row>
    <row r="143" spans="1:20" x14ac:dyDescent="0.25">
      <c r="A143" s="1">
        <v>42236</v>
      </c>
      <c r="B143">
        <v>18</v>
      </c>
      <c r="C143">
        <v>0</v>
      </c>
      <c r="D143">
        <f t="shared" si="32"/>
        <v>0</v>
      </c>
      <c r="E143">
        <f t="shared" si="33"/>
        <v>1</v>
      </c>
      <c r="F143">
        <f t="shared" si="34"/>
        <v>0</v>
      </c>
      <c r="H143">
        <f t="shared" si="35"/>
        <v>0</v>
      </c>
      <c r="I143">
        <f t="shared" si="36"/>
        <v>1</v>
      </c>
      <c r="J143">
        <f t="shared" si="37"/>
        <v>2.2910259710444122E-2</v>
      </c>
      <c r="K143">
        <f t="shared" si="38"/>
        <v>1</v>
      </c>
      <c r="L143">
        <f t="shared" si="39"/>
        <v>1</v>
      </c>
      <c r="M143">
        <f t="shared" si="40"/>
        <v>661</v>
      </c>
      <c r="N143">
        <f t="shared" si="41"/>
        <v>13000</v>
      </c>
      <c r="O143">
        <f t="shared" si="42"/>
        <v>661</v>
      </c>
      <c r="P143">
        <f t="shared" si="43"/>
        <v>12000</v>
      </c>
      <c r="Q143">
        <f t="shared" si="47"/>
        <v>13000</v>
      </c>
      <c r="R143">
        <f t="shared" si="44"/>
        <v>1</v>
      </c>
      <c r="S143">
        <f t="shared" si="45"/>
        <v>24339</v>
      </c>
      <c r="T143" t="str">
        <f t="shared" si="46"/>
        <v>sierpień</v>
      </c>
    </row>
    <row r="144" spans="1:20" x14ac:dyDescent="0.25">
      <c r="A144" s="1">
        <v>42237</v>
      </c>
      <c r="B144">
        <v>18</v>
      </c>
      <c r="C144">
        <v>0</v>
      </c>
      <c r="D144">
        <f t="shared" si="32"/>
        <v>0</v>
      </c>
      <c r="E144">
        <f t="shared" si="33"/>
        <v>1</v>
      </c>
      <c r="F144">
        <f t="shared" si="34"/>
        <v>0</v>
      </c>
      <c r="H144">
        <f t="shared" si="35"/>
        <v>0</v>
      </c>
      <c r="I144">
        <f t="shared" si="36"/>
        <v>1</v>
      </c>
      <c r="J144">
        <f t="shared" si="37"/>
        <v>2.2910259710444122E-2</v>
      </c>
      <c r="K144">
        <f t="shared" si="38"/>
        <v>1</v>
      </c>
      <c r="L144">
        <f t="shared" si="39"/>
        <v>1</v>
      </c>
      <c r="M144">
        <f t="shared" si="40"/>
        <v>12702</v>
      </c>
      <c r="N144">
        <f t="shared" si="41"/>
        <v>702</v>
      </c>
      <c r="O144">
        <f t="shared" si="42"/>
        <v>12702</v>
      </c>
      <c r="P144">
        <f t="shared" si="43"/>
        <v>12000</v>
      </c>
      <c r="Q144">
        <f t="shared" si="47"/>
        <v>702</v>
      </c>
      <c r="R144">
        <f t="shared" si="44"/>
        <v>0</v>
      </c>
      <c r="S144">
        <f t="shared" si="45"/>
        <v>0</v>
      </c>
      <c r="T144" t="str">
        <f t="shared" si="46"/>
        <v>sierpień</v>
      </c>
    </row>
    <row r="145" spans="1:20" x14ac:dyDescent="0.25">
      <c r="A145" s="1">
        <v>42238</v>
      </c>
      <c r="B145">
        <v>18</v>
      </c>
      <c r="C145">
        <v>0</v>
      </c>
      <c r="D145">
        <f t="shared" si="32"/>
        <v>0</v>
      </c>
      <c r="E145">
        <f t="shared" si="33"/>
        <v>1</v>
      </c>
      <c r="F145">
        <f t="shared" si="34"/>
        <v>0</v>
      </c>
      <c r="H145">
        <f t="shared" si="35"/>
        <v>0</v>
      </c>
      <c r="I145">
        <f t="shared" si="36"/>
        <v>1</v>
      </c>
      <c r="J145">
        <f t="shared" si="37"/>
        <v>2.2910259710444122E-2</v>
      </c>
      <c r="K145">
        <f t="shared" si="38"/>
        <v>1</v>
      </c>
      <c r="L145">
        <f t="shared" si="39"/>
        <v>1</v>
      </c>
      <c r="M145">
        <f t="shared" si="40"/>
        <v>685</v>
      </c>
      <c r="N145">
        <f t="shared" si="41"/>
        <v>13000</v>
      </c>
      <c r="O145">
        <f t="shared" si="42"/>
        <v>685</v>
      </c>
      <c r="P145">
        <f t="shared" si="43"/>
        <v>12000</v>
      </c>
      <c r="Q145">
        <f t="shared" si="47"/>
        <v>13000</v>
      </c>
      <c r="R145">
        <f t="shared" si="44"/>
        <v>1</v>
      </c>
      <c r="S145">
        <f t="shared" si="45"/>
        <v>24315</v>
      </c>
      <c r="T145" t="str">
        <f t="shared" si="46"/>
        <v>sierpień</v>
      </c>
    </row>
    <row r="146" spans="1:20" x14ac:dyDescent="0.25">
      <c r="A146" s="1">
        <v>42239</v>
      </c>
      <c r="B146">
        <v>19</v>
      </c>
      <c r="C146">
        <v>0</v>
      </c>
      <c r="D146">
        <f t="shared" si="32"/>
        <v>0</v>
      </c>
      <c r="E146">
        <f t="shared" si="33"/>
        <v>1</v>
      </c>
      <c r="F146">
        <f t="shared" si="34"/>
        <v>0</v>
      </c>
      <c r="H146">
        <f t="shared" si="35"/>
        <v>0</v>
      </c>
      <c r="I146">
        <f t="shared" si="36"/>
        <v>1</v>
      </c>
      <c r="J146">
        <f t="shared" si="37"/>
        <v>2.4845723978181827E-2</v>
      </c>
      <c r="K146">
        <f t="shared" si="38"/>
        <v>1</v>
      </c>
      <c r="L146">
        <f t="shared" si="39"/>
        <v>1</v>
      </c>
      <c r="M146">
        <f t="shared" si="40"/>
        <v>12677</v>
      </c>
      <c r="N146">
        <f t="shared" si="41"/>
        <v>677</v>
      </c>
      <c r="O146">
        <f t="shared" si="42"/>
        <v>12677</v>
      </c>
      <c r="P146">
        <f t="shared" si="43"/>
        <v>12000</v>
      </c>
      <c r="Q146">
        <f t="shared" si="47"/>
        <v>677</v>
      </c>
      <c r="R146">
        <f t="shared" si="44"/>
        <v>0</v>
      </c>
      <c r="S146">
        <f t="shared" si="45"/>
        <v>0</v>
      </c>
      <c r="T146" t="str">
        <f t="shared" si="46"/>
        <v>sierpień</v>
      </c>
    </row>
    <row r="147" spans="1:20" x14ac:dyDescent="0.25">
      <c r="A147" s="1">
        <v>42240</v>
      </c>
      <c r="B147">
        <v>21</v>
      </c>
      <c r="C147">
        <v>5.5</v>
      </c>
      <c r="D147">
        <f t="shared" si="32"/>
        <v>0</v>
      </c>
      <c r="E147">
        <f t="shared" si="33"/>
        <v>0</v>
      </c>
      <c r="F147">
        <f t="shared" si="34"/>
        <v>1</v>
      </c>
      <c r="H147">
        <f t="shared" si="35"/>
        <v>3850</v>
      </c>
      <c r="I147">
        <f t="shared" si="36"/>
        <v>0</v>
      </c>
      <c r="J147">
        <f t="shared" si="37"/>
        <v>0</v>
      </c>
      <c r="K147">
        <f t="shared" si="38"/>
        <v>0</v>
      </c>
      <c r="L147">
        <f t="shared" si="39"/>
        <v>0</v>
      </c>
      <c r="M147">
        <f t="shared" si="40"/>
        <v>677</v>
      </c>
      <c r="N147">
        <f t="shared" si="41"/>
        <v>4527</v>
      </c>
      <c r="O147">
        <f t="shared" si="42"/>
        <v>4527</v>
      </c>
      <c r="P147">
        <f t="shared" si="43"/>
        <v>0</v>
      </c>
      <c r="Q147">
        <f t="shared" si="47"/>
        <v>4527</v>
      </c>
      <c r="R147">
        <f t="shared" si="44"/>
        <v>0</v>
      </c>
      <c r="S147">
        <f t="shared" si="45"/>
        <v>0</v>
      </c>
      <c r="T147" t="str">
        <f t="shared" si="46"/>
        <v>sierpień</v>
      </c>
    </row>
    <row r="148" spans="1:20" x14ac:dyDescent="0.25">
      <c r="A148" s="1">
        <v>42241</v>
      </c>
      <c r="B148">
        <v>18</v>
      </c>
      <c r="C148">
        <v>18</v>
      </c>
      <c r="D148">
        <f t="shared" si="32"/>
        <v>0</v>
      </c>
      <c r="E148">
        <f t="shared" si="33"/>
        <v>0</v>
      </c>
      <c r="F148">
        <f t="shared" si="34"/>
        <v>1</v>
      </c>
      <c r="H148">
        <f t="shared" si="35"/>
        <v>12600</v>
      </c>
      <c r="I148">
        <f t="shared" si="36"/>
        <v>0</v>
      </c>
      <c r="J148">
        <f t="shared" si="37"/>
        <v>0</v>
      </c>
      <c r="K148">
        <f t="shared" si="38"/>
        <v>0</v>
      </c>
      <c r="L148">
        <f t="shared" si="39"/>
        <v>0</v>
      </c>
      <c r="M148">
        <f t="shared" si="40"/>
        <v>4527</v>
      </c>
      <c r="N148">
        <f t="shared" si="41"/>
        <v>17127</v>
      </c>
      <c r="O148">
        <f t="shared" si="42"/>
        <v>17127</v>
      </c>
      <c r="P148">
        <f t="shared" si="43"/>
        <v>0</v>
      </c>
      <c r="Q148">
        <f t="shared" si="47"/>
        <v>17127</v>
      </c>
      <c r="R148">
        <f t="shared" si="44"/>
        <v>0</v>
      </c>
      <c r="S148">
        <f t="shared" si="45"/>
        <v>0</v>
      </c>
      <c r="T148" t="str">
        <f t="shared" si="46"/>
        <v>sierpień</v>
      </c>
    </row>
    <row r="149" spans="1:20" x14ac:dyDescent="0.25">
      <c r="A149" s="1">
        <v>42242</v>
      </c>
      <c r="B149">
        <v>19</v>
      </c>
      <c r="C149">
        <v>12</v>
      </c>
      <c r="D149">
        <f t="shared" si="32"/>
        <v>0</v>
      </c>
      <c r="E149">
        <f t="shared" si="33"/>
        <v>0</v>
      </c>
      <c r="F149">
        <f t="shared" si="34"/>
        <v>1</v>
      </c>
      <c r="H149">
        <f t="shared" si="35"/>
        <v>8400</v>
      </c>
      <c r="I149">
        <f t="shared" si="36"/>
        <v>0</v>
      </c>
      <c r="J149">
        <f t="shared" si="37"/>
        <v>0</v>
      </c>
      <c r="K149">
        <f t="shared" si="38"/>
        <v>0</v>
      </c>
      <c r="L149">
        <f t="shared" si="39"/>
        <v>0</v>
      </c>
      <c r="M149">
        <f t="shared" si="40"/>
        <v>17127</v>
      </c>
      <c r="N149">
        <f t="shared" si="41"/>
        <v>25000</v>
      </c>
      <c r="O149">
        <f t="shared" si="42"/>
        <v>25000</v>
      </c>
      <c r="P149">
        <f t="shared" si="43"/>
        <v>0</v>
      </c>
      <c r="Q149">
        <f t="shared" si="47"/>
        <v>25000</v>
      </c>
      <c r="R149">
        <f t="shared" si="44"/>
        <v>0</v>
      </c>
      <c r="S149">
        <f t="shared" si="45"/>
        <v>0</v>
      </c>
      <c r="T149" t="str">
        <f t="shared" si="46"/>
        <v>sierpień</v>
      </c>
    </row>
    <row r="150" spans="1:20" x14ac:dyDescent="0.25">
      <c r="A150" s="1">
        <v>42243</v>
      </c>
      <c r="B150">
        <v>23</v>
      </c>
      <c r="C150">
        <v>0</v>
      </c>
      <c r="D150">
        <f t="shared" si="32"/>
        <v>0</v>
      </c>
      <c r="E150">
        <f t="shared" si="33"/>
        <v>1</v>
      </c>
      <c r="F150">
        <f t="shared" si="34"/>
        <v>0</v>
      </c>
      <c r="H150">
        <f t="shared" si="35"/>
        <v>0</v>
      </c>
      <c r="I150">
        <f t="shared" si="36"/>
        <v>1</v>
      </c>
      <c r="J150">
        <f t="shared" si="37"/>
        <v>3.3091237510857761E-2</v>
      </c>
      <c r="K150">
        <f t="shared" si="38"/>
        <v>1</v>
      </c>
      <c r="L150">
        <f t="shared" si="39"/>
        <v>1</v>
      </c>
      <c r="M150">
        <f t="shared" si="40"/>
        <v>24172</v>
      </c>
      <c r="N150">
        <f t="shared" si="41"/>
        <v>12172</v>
      </c>
      <c r="O150">
        <f t="shared" si="42"/>
        <v>24172</v>
      </c>
      <c r="P150">
        <f t="shared" si="43"/>
        <v>12000</v>
      </c>
      <c r="Q150">
        <f t="shared" si="47"/>
        <v>12172</v>
      </c>
      <c r="R150">
        <f t="shared" si="44"/>
        <v>0</v>
      </c>
      <c r="S150">
        <f t="shared" si="45"/>
        <v>0</v>
      </c>
      <c r="T150" t="str">
        <f t="shared" si="46"/>
        <v>sierpień</v>
      </c>
    </row>
    <row r="151" spans="1:20" x14ac:dyDescent="0.25">
      <c r="A151" s="1">
        <v>42244</v>
      </c>
      <c r="B151">
        <v>17</v>
      </c>
      <c r="C151">
        <v>0.1</v>
      </c>
      <c r="D151">
        <f t="shared" si="32"/>
        <v>0</v>
      </c>
      <c r="E151">
        <f t="shared" si="33"/>
        <v>1</v>
      </c>
      <c r="F151">
        <f t="shared" si="34"/>
        <v>0</v>
      </c>
      <c r="H151">
        <f t="shared" si="35"/>
        <v>70</v>
      </c>
      <c r="I151">
        <f t="shared" si="36"/>
        <v>0</v>
      </c>
      <c r="J151">
        <f t="shared" si="37"/>
        <v>0</v>
      </c>
      <c r="K151">
        <f t="shared" si="38"/>
        <v>1</v>
      </c>
      <c r="L151">
        <f t="shared" si="39"/>
        <v>1</v>
      </c>
      <c r="M151">
        <f t="shared" si="40"/>
        <v>12172</v>
      </c>
      <c r="N151">
        <f t="shared" si="41"/>
        <v>242</v>
      </c>
      <c r="O151">
        <f t="shared" si="42"/>
        <v>12242</v>
      </c>
      <c r="P151">
        <f t="shared" si="43"/>
        <v>12000</v>
      </c>
      <c r="Q151">
        <f t="shared" si="47"/>
        <v>242</v>
      </c>
      <c r="R151">
        <f t="shared" si="44"/>
        <v>0</v>
      </c>
      <c r="S151">
        <f t="shared" si="45"/>
        <v>0</v>
      </c>
      <c r="T151" t="str">
        <f t="shared" si="46"/>
        <v>sierpień</v>
      </c>
    </row>
    <row r="152" spans="1:20" x14ac:dyDescent="0.25">
      <c r="A152" s="1">
        <v>42245</v>
      </c>
      <c r="B152">
        <v>16</v>
      </c>
      <c r="C152">
        <v>14</v>
      </c>
      <c r="D152">
        <f t="shared" si="32"/>
        <v>0</v>
      </c>
      <c r="E152">
        <f t="shared" si="33"/>
        <v>0</v>
      </c>
      <c r="F152">
        <f t="shared" si="34"/>
        <v>1</v>
      </c>
      <c r="H152">
        <f t="shared" si="35"/>
        <v>9800</v>
      </c>
      <c r="I152">
        <f t="shared" si="36"/>
        <v>0</v>
      </c>
      <c r="J152">
        <f t="shared" si="37"/>
        <v>0</v>
      </c>
      <c r="K152">
        <f t="shared" si="38"/>
        <v>0</v>
      </c>
      <c r="L152">
        <f t="shared" si="39"/>
        <v>0</v>
      </c>
      <c r="M152">
        <f t="shared" si="40"/>
        <v>242</v>
      </c>
      <c r="N152">
        <f t="shared" si="41"/>
        <v>10042</v>
      </c>
      <c r="O152">
        <f t="shared" si="42"/>
        <v>10042</v>
      </c>
      <c r="P152">
        <f t="shared" si="43"/>
        <v>0</v>
      </c>
      <c r="Q152">
        <f t="shared" si="47"/>
        <v>10042</v>
      </c>
      <c r="R152">
        <f t="shared" si="44"/>
        <v>0</v>
      </c>
      <c r="S152">
        <f t="shared" si="45"/>
        <v>0</v>
      </c>
      <c r="T152" t="str">
        <f t="shared" si="46"/>
        <v>sierpień</v>
      </c>
    </row>
    <row r="153" spans="1:20" x14ac:dyDescent="0.25">
      <c r="A153" s="1">
        <v>42246</v>
      </c>
      <c r="B153">
        <v>22</v>
      </c>
      <c r="C153">
        <v>0</v>
      </c>
      <c r="D153">
        <f t="shared" si="32"/>
        <v>0</v>
      </c>
      <c r="E153">
        <f t="shared" si="33"/>
        <v>1</v>
      </c>
      <c r="F153">
        <f t="shared" si="34"/>
        <v>0</v>
      </c>
      <c r="H153">
        <f t="shared" si="35"/>
        <v>0</v>
      </c>
      <c r="I153">
        <f t="shared" si="36"/>
        <v>1</v>
      </c>
      <c r="J153">
        <f t="shared" si="37"/>
        <v>3.0956744014834645E-2</v>
      </c>
      <c r="K153">
        <f t="shared" si="38"/>
        <v>1</v>
      </c>
      <c r="L153">
        <f t="shared" si="39"/>
        <v>1</v>
      </c>
      <c r="M153">
        <f t="shared" si="40"/>
        <v>9731</v>
      </c>
      <c r="N153">
        <f t="shared" si="41"/>
        <v>13000</v>
      </c>
      <c r="O153">
        <f t="shared" si="42"/>
        <v>9731</v>
      </c>
      <c r="P153">
        <f t="shared" si="43"/>
        <v>12000</v>
      </c>
      <c r="Q153">
        <f t="shared" si="47"/>
        <v>13000</v>
      </c>
      <c r="R153">
        <f t="shared" si="44"/>
        <v>1</v>
      </c>
      <c r="S153">
        <f t="shared" si="45"/>
        <v>15269</v>
      </c>
      <c r="T153" t="str">
        <f t="shared" si="46"/>
        <v>sierpień</v>
      </c>
    </row>
    <row r="154" spans="1:20" x14ac:dyDescent="0.25">
      <c r="A154" s="1">
        <v>42247</v>
      </c>
      <c r="B154">
        <v>26</v>
      </c>
      <c r="C154">
        <v>0</v>
      </c>
      <c r="D154">
        <f t="shared" si="32"/>
        <v>0</v>
      </c>
      <c r="E154">
        <f t="shared" si="33"/>
        <v>1</v>
      </c>
      <c r="F154">
        <f t="shared" si="34"/>
        <v>0</v>
      </c>
      <c r="H154">
        <f t="shared" si="35"/>
        <v>0</v>
      </c>
      <c r="I154">
        <f t="shared" si="36"/>
        <v>1</v>
      </c>
      <c r="J154">
        <f t="shared" si="37"/>
        <v>3.9772352206023737E-2</v>
      </c>
      <c r="K154">
        <f t="shared" si="38"/>
        <v>1</v>
      </c>
      <c r="L154">
        <f t="shared" si="39"/>
        <v>1</v>
      </c>
      <c r="M154">
        <f t="shared" si="40"/>
        <v>12482</v>
      </c>
      <c r="N154">
        <f t="shared" si="41"/>
        <v>482</v>
      </c>
      <c r="O154">
        <f t="shared" si="42"/>
        <v>12482</v>
      </c>
      <c r="P154">
        <f t="shared" si="43"/>
        <v>12000</v>
      </c>
      <c r="Q154">
        <f t="shared" si="47"/>
        <v>482</v>
      </c>
      <c r="R154">
        <f t="shared" si="44"/>
        <v>0</v>
      </c>
      <c r="S154">
        <f t="shared" si="45"/>
        <v>0</v>
      </c>
      <c r="T154" t="str">
        <f t="shared" si="46"/>
        <v>sierpień</v>
      </c>
    </row>
    <row r="155" spans="1:20" x14ac:dyDescent="0.25">
      <c r="A155" s="1">
        <v>42248</v>
      </c>
      <c r="B155">
        <v>27</v>
      </c>
      <c r="C155">
        <v>2</v>
      </c>
      <c r="D155">
        <f t="shared" si="32"/>
        <v>0</v>
      </c>
      <c r="E155">
        <f t="shared" si="33"/>
        <v>0</v>
      </c>
      <c r="F155">
        <f t="shared" si="34"/>
        <v>1</v>
      </c>
      <c r="H155">
        <f t="shared" si="35"/>
        <v>1400</v>
      </c>
      <c r="I155">
        <f t="shared" si="36"/>
        <v>0</v>
      </c>
      <c r="J155">
        <f t="shared" si="37"/>
        <v>0</v>
      </c>
      <c r="K155">
        <f t="shared" si="38"/>
        <v>0</v>
      </c>
      <c r="L155">
        <f t="shared" si="39"/>
        <v>0</v>
      </c>
      <c r="M155">
        <f t="shared" si="40"/>
        <v>482</v>
      </c>
      <c r="N155">
        <f t="shared" si="41"/>
        <v>1882</v>
      </c>
      <c r="O155">
        <f t="shared" si="42"/>
        <v>1882</v>
      </c>
      <c r="P155">
        <f t="shared" si="43"/>
        <v>0</v>
      </c>
      <c r="Q155">
        <f t="shared" si="47"/>
        <v>1882</v>
      </c>
      <c r="R155">
        <f t="shared" si="44"/>
        <v>0</v>
      </c>
      <c r="S155">
        <f t="shared" si="45"/>
        <v>0</v>
      </c>
      <c r="T155" t="str">
        <f t="shared" si="46"/>
        <v>wrzesień</v>
      </c>
    </row>
    <row r="156" spans="1:20" x14ac:dyDescent="0.25">
      <c r="A156" s="1">
        <v>42249</v>
      </c>
      <c r="B156">
        <v>18</v>
      </c>
      <c r="C156">
        <v>0</v>
      </c>
      <c r="D156">
        <f t="shared" si="32"/>
        <v>0</v>
      </c>
      <c r="E156">
        <f t="shared" si="33"/>
        <v>1</v>
      </c>
      <c r="F156">
        <f t="shared" si="34"/>
        <v>0</v>
      </c>
      <c r="H156">
        <f t="shared" si="35"/>
        <v>0</v>
      </c>
      <c r="I156">
        <f t="shared" si="36"/>
        <v>1</v>
      </c>
      <c r="J156">
        <f t="shared" si="37"/>
        <v>2.2910259710444122E-2</v>
      </c>
      <c r="K156">
        <f t="shared" si="38"/>
        <v>1</v>
      </c>
      <c r="L156">
        <f t="shared" si="39"/>
        <v>1</v>
      </c>
      <c r="M156">
        <f t="shared" si="40"/>
        <v>1838</v>
      </c>
      <c r="N156">
        <f t="shared" si="41"/>
        <v>13000</v>
      </c>
      <c r="O156">
        <f t="shared" si="42"/>
        <v>1838</v>
      </c>
      <c r="P156">
        <f t="shared" si="43"/>
        <v>12000</v>
      </c>
      <c r="Q156">
        <f t="shared" si="47"/>
        <v>13000</v>
      </c>
      <c r="R156">
        <f t="shared" si="44"/>
        <v>1</v>
      </c>
      <c r="S156">
        <f t="shared" si="45"/>
        <v>23162</v>
      </c>
      <c r="T156" t="str">
        <f t="shared" si="46"/>
        <v>wrzesień</v>
      </c>
    </row>
    <row r="157" spans="1:20" x14ac:dyDescent="0.25">
      <c r="A157" s="1">
        <v>42250</v>
      </c>
      <c r="B157">
        <v>17</v>
      </c>
      <c r="C157">
        <v>0</v>
      </c>
      <c r="D157">
        <f t="shared" si="32"/>
        <v>0</v>
      </c>
      <c r="E157">
        <f t="shared" si="33"/>
        <v>1</v>
      </c>
      <c r="F157">
        <f t="shared" si="34"/>
        <v>0</v>
      </c>
      <c r="H157">
        <f t="shared" si="35"/>
        <v>0</v>
      </c>
      <c r="I157">
        <f t="shared" si="36"/>
        <v>1</v>
      </c>
      <c r="J157">
        <f t="shared" si="37"/>
        <v>2.1027838690650079E-2</v>
      </c>
      <c r="K157">
        <f t="shared" si="38"/>
        <v>1</v>
      </c>
      <c r="L157">
        <f t="shared" si="39"/>
        <v>1</v>
      </c>
      <c r="M157">
        <f t="shared" si="40"/>
        <v>12726</v>
      </c>
      <c r="N157">
        <f t="shared" si="41"/>
        <v>726</v>
      </c>
      <c r="O157">
        <f t="shared" si="42"/>
        <v>12726</v>
      </c>
      <c r="P157">
        <f t="shared" si="43"/>
        <v>12000</v>
      </c>
      <c r="Q157">
        <f t="shared" si="47"/>
        <v>726</v>
      </c>
      <c r="R157">
        <f t="shared" si="44"/>
        <v>0</v>
      </c>
      <c r="S157">
        <f t="shared" si="45"/>
        <v>0</v>
      </c>
      <c r="T157" t="str">
        <f t="shared" si="46"/>
        <v>wrzesień</v>
      </c>
    </row>
    <row r="158" spans="1:20" x14ac:dyDescent="0.25">
      <c r="A158" s="1">
        <v>42251</v>
      </c>
      <c r="B158">
        <v>16</v>
      </c>
      <c r="C158">
        <v>0.1</v>
      </c>
      <c r="D158">
        <f t="shared" si="32"/>
        <v>0</v>
      </c>
      <c r="E158">
        <f t="shared" si="33"/>
        <v>1</v>
      </c>
      <c r="F158">
        <f t="shared" si="34"/>
        <v>0</v>
      </c>
      <c r="H158">
        <f t="shared" si="35"/>
        <v>70</v>
      </c>
      <c r="I158">
        <f t="shared" si="36"/>
        <v>0</v>
      </c>
      <c r="J158">
        <f t="shared" si="37"/>
        <v>0</v>
      </c>
      <c r="K158">
        <f t="shared" si="38"/>
        <v>1</v>
      </c>
      <c r="L158">
        <f t="shared" si="39"/>
        <v>1</v>
      </c>
      <c r="M158">
        <f t="shared" si="40"/>
        <v>726</v>
      </c>
      <c r="N158">
        <f t="shared" si="41"/>
        <v>13000</v>
      </c>
      <c r="O158">
        <f t="shared" si="42"/>
        <v>796</v>
      </c>
      <c r="P158">
        <f t="shared" si="43"/>
        <v>12000</v>
      </c>
      <c r="Q158">
        <f t="shared" si="47"/>
        <v>13000</v>
      </c>
      <c r="R158">
        <f t="shared" si="44"/>
        <v>1</v>
      </c>
      <c r="S158">
        <f t="shared" si="45"/>
        <v>24204</v>
      </c>
      <c r="T158" t="str">
        <f t="shared" si="46"/>
        <v>wrzesień</v>
      </c>
    </row>
    <row r="159" spans="1:20" x14ac:dyDescent="0.25">
      <c r="A159" s="1">
        <v>42252</v>
      </c>
      <c r="B159">
        <v>15</v>
      </c>
      <c r="C159">
        <v>0</v>
      </c>
      <c r="D159">
        <f t="shared" si="32"/>
        <v>1</v>
      </c>
      <c r="E159">
        <f t="shared" si="33"/>
        <v>0</v>
      </c>
      <c r="F159">
        <f t="shared" si="34"/>
        <v>0</v>
      </c>
      <c r="H159">
        <f t="shared" si="35"/>
        <v>0</v>
      </c>
      <c r="I159">
        <f t="shared" si="36"/>
        <v>1</v>
      </c>
      <c r="J159">
        <f t="shared" si="37"/>
        <v>1.7428425057933371E-2</v>
      </c>
      <c r="K159">
        <f t="shared" si="38"/>
        <v>0</v>
      </c>
      <c r="L159">
        <f t="shared" si="39"/>
        <v>0</v>
      </c>
      <c r="M159">
        <f t="shared" si="40"/>
        <v>12773</v>
      </c>
      <c r="N159">
        <f t="shared" si="41"/>
        <v>12773</v>
      </c>
      <c r="O159">
        <f t="shared" si="42"/>
        <v>12773</v>
      </c>
      <c r="P159">
        <f t="shared" si="43"/>
        <v>0</v>
      </c>
      <c r="Q159">
        <f t="shared" si="47"/>
        <v>12773</v>
      </c>
      <c r="R159">
        <f t="shared" si="44"/>
        <v>0</v>
      </c>
      <c r="S159">
        <f t="shared" si="45"/>
        <v>0</v>
      </c>
      <c r="T159" t="str">
        <f t="shared" si="46"/>
        <v>wrzesień</v>
      </c>
    </row>
    <row r="160" spans="1:20" x14ac:dyDescent="0.25">
      <c r="A160" s="1">
        <v>42253</v>
      </c>
      <c r="B160">
        <v>12</v>
      </c>
      <c r="C160">
        <v>4</v>
      </c>
      <c r="D160">
        <f t="shared" si="32"/>
        <v>1</v>
      </c>
      <c r="E160">
        <f t="shared" si="33"/>
        <v>0</v>
      </c>
      <c r="F160">
        <f t="shared" si="34"/>
        <v>0</v>
      </c>
      <c r="H160">
        <f t="shared" si="35"/>
        <v>2800</v>
      </c>
      <c r="I160">
        <f t="shared" si="36"/>
        <v>0</v>
      </c>
      <c r="J160">
        <f t="shared" si="37"/>
        <v>0</v>
      </c>
      <c r="K160">
        <f t="shared" si="38"/>
        <v>0</v>
      </c>
      <c r="L160">
        <f t="shared" si="39"/>
        <v>0</v>
      </c>
      <c r="M160">
        <f t="shared" si="40"/>
        <v>12773</v>
      </c>
      <c r="N160">
        <f t="shared" si="41"/>
        <v>15573</v>
      </c>
      <c r="O160">
        <f t="shared" si="42"/>
        <v>15573</v>
      </c>
      <c r="P160">
        <f t="shared" si="43"/>
        <v>0</v>
      </c>
      <c r="Q160">
        <f t="shared" si="47"/>
        <v>15573</v>
      </c>
      <c r="R160">
        <f t="shared" si="44"/>
        <v>0</v>
      </c>
      <c r="S160">
        <f t="shared" si="45"/>
        <v>0</v>
      </c>
      <c r="T160" t="str">
        <f t="shared" si="46"/>
        <v>wrzesień</v>
      </c>
    </row>
    <row r="161" spans="1:20" x14ac:dyDescent="0.25">
      <c r="A161" s="1">
        <v>42254</v>
      </c>
      <c r="B161">
        <v>13</v>
      </c>
      <c r="C161">
        <v>0</v>
      </c>
      <c r="D161">
        <f t="shared" si="32"/>
        <v>1</v>
      </c>
      <c r="E161">
        <f t="shared" si="33"/>
        <v>0</v>
      </c>
      <c r="F161">
        <f t="shared" si="34"/>
        <v>0</v>
      </c>
      <c r="H161">
        <f t="shared" si="35"/>
        <v>0</v>
      </c>
      <c r="I161">
        <f t="shared" si="36"/>
        <v>1</v>
      </c>
      <c r="J161">
        <f t="shared" si="37"/>
        <v>1.4061649974309559E-2</v>
      </c>
      <c r="K161">
        <f t="shared" si="38"/>
        <v>0</v>
      </c>
      <c r="L161">
        <f t="shared" si="39"/>
        <v>0</v>
      </c>
      <c r="M161">
        <f t="shared" si="40"/>
        <v>15354</v>
      </c>
      <c r="N161">
        <f t="shared" si="41"/>
        <v>15354</v>
      </c>
      <c r="O161">
        <f t="shared" si="42"/>
        <v>15354</v>
      </c>
      <c r="P161">
        <f t="shared" si="43"/>
        <v>0</v>
      </c>
      <c r="Q161">
        <f t="shared" si="47"/>
        <v>15354</v>
      </c>
      <c r="R161">
        <f t="shared" si="44"/>
        <v>0</v>
      </c>
      <c r="S161">
        <f t="shared" si="45"/>
        <v>0</v>
      </c>
      <c r="T161" t="str">
        <f t="shared" si="46"/>
        <v>wrzesień</v>
      </c>
    </row>
    <row r="162" spans="1:20" x14ac:dyDescent="0.25">
      <c r="A162" s="1">
        <v>42255</v>
      </c>
      <c r="B162">
        <v>11</v>
      </c>
      <c r="C162">
        <v>4</v>
      </c>
      <c r="D162">
        <f t="shared" si="32"/>
        <v>1</v>
      </c>
      <c r="E162">
        <f t="shared" si="33"/>
        <v>0</v>
      </c>
      <c r="F162">
        <f t="shared" si="34"/>
        <v>0</v>
      </c>
      <c r="H162">
        <f t="shared" si="35"/>
        <v>2800</v>
      </c>
      <c r="I162">
        <f t="shared" si="36"/>
        <v>0</v>
      </c>
      <c r="J162">
        <f t="shared" si="37"/>
        <v>0</v>
      </c>
      <c r="K162">
        <f t="shared" si="38"/>
        <v>0</v>
      </c>
      <c r="L162">
        <f t="shared" si="39"/>
        <v>0</v>
      </c>
      <c r="M162">
        <f t="shared" si="40"/>
        <v>15354</v>
      </c>
      <c r="N162">
        <f t="shared" si="41"/>
        <v>18154</v>
      </c>
      <c r="O162">
        <f t="shared" si="42"/>
        <v>18154</v>
      </c>
      <c r="P162">
        <f t="shared" si="43"/>
        <v>0</v>
      </c>
      <c r="Q162">
        <f t="shared" si="47"/>
        <v>18154</v>
      </c>
      <c r="R162">
        <f t="shared" si="44"/>
        <v>0</v>
      </c>
      <c r="S162">
        <f t="shared" si="45"/>
        <v>0</v>
      </c>
      <c r="T162" t="str">
        <f t="shared" si="46"/>
        <v>wrzesień</v>
      </c>
    </row>
    <row r="163" spans="1:20" x14ac:dyDescent="0.25">
      <c r="A163" s="1">
        <v>42256</v>
      </c>
      <c r="B163">
        <v>11</v>
      </c>
      <c r="C163">
        <v>0</v>
      </c>
      <c r="D163">
        <f t="shared" si="32"/>
        <v>1</v>
      </c>
      <c r="E163">
        <f t="shared" si="33"/>
        <v>0</v>
      </c>
      <c r="F163">
        <f t="shared" si="34"/>
        <v>0</v>
      </c>
      <c r="H163">
        <f t="shared" si="35"/>
        <v>0</v>
      </c>
      <c r="I163">
        <f t="shared" si="36"/>
        <v>1</v>
      </c>
      <c r="J163">
        <f t="shared" si="37"/>
        <v>1.0944861808172821E-2</v>
      </c>
      <c r="K163">
        <f t="shared" si="38"/>
        <v>0</v>
      </c>
      <c r="L163">
        <f t="shared" si="39"/>
        <v>0</v>
      </c>
      <c r="M163">
        <f t="shared" si="40"/>
        <v>17955</v>
      </c>
      <c r="N163">
        <f t="shared" si="41"/>
        <v>17955</v>
      </c>
      <c r="O163">
        <f t="shared" si="42"/>
        <v>17955</v>
      </c>
      <c r="P163">
        <f t="shared" si="43"/>
        <v>0</v>
      </c>
      <c r="Q163">
        <f t="shared" si="47"/>
        <v>17955</v>
      </c>
      <c r="R163">
        <f t="shared" si="44"/>
        <v>0</v>
      </c>
      <c r="S163">
        <f t="shared" si="45"/>
        <v>0</v>
      </c>
      <c r="T163" t="str">
        <f t="shared" si="46"/>
        <v>wrzesień</v>
      </c>
    </row>
    <row r="164" spans="1:20" x14ac:dyDescent="0.25">
      <c r="A164" s="1">
        <v>42257</v>
      </c>
      <c r="B164">
        <v>12</v>
      </c>
      <c r="C164">
        <v>0</v>
      </c>
      <c r="D164">
        <f t="shared" si="32"/>
        <v>1</v>
      </c>
      <c r="E164">
        <f t="shared" si="33"/>
        <v>0</v>
      </c>
      <c r="F164">
        <f t="shared" si="34"/>
        <v>0</v>
      </c>
      <c r="H164">
        <f t="shared" si="35"/>
        <v>0</v>
      </c>
      <c r="I164">
        <f t="shared" si="36"/>
        <v>1</v>
      </c>
      <c r="J164">
        <f t="shared" si="37"/>
        <v>1.247076581449592E-2</v>
      </c>
      <c r="K164">
        <f t="shared" si="38"/>
        <v>0</v>
      </c>
      <c r="L164">
        <f t="shared" si="39"/>
        <v>0</v>
      </c>
      <c r="M164">
        <f t="shared" si="40"/>
        <v>17731</v>
      </c>
      <c r="N164">
        <f t="shared" si="41"/>
        <v>17731</v>
      </c>
      <c r="O164">
        <f t="shared" si="42"/>
        <v>17731</v>
      </c>
      <c r="P164">
        <f t="shared" si="43"/>
        <v>0</v>
      </c>
      <c r="Q164">
        <f t="shared" si="47"/>
        <v>17731</v>
      </c>
      <c r="R164">
        <f t="shared" si="44"/>
        <v>0</v>
      </c>
      <c r="S164">
        <f t="shared" si="45"/>
        <v>0</v>
      </c>
      <c r="T164" t="str">
        <f t="shared" si="46"/>
        <v>wrzesień</v>
      </c>
    </row>
    <row r="165" spans="1:20" x14ac:dyDescent="0.25">
      <c r="A165" s="1">
        <v>42258</v>
      </c>
      <c r="B165">
        <v>16</v>
      </c>
      <c r="C165">
        <v>0.1</v>
      </c>
      <c r="D165">
        <f t="shared" si="32"/>
        <v>0</v>
      </c>
      <c r="E165">
        <f t="shared" si="33"/>
        <v>1</v>
      </c>
      <c r="F165">
        <f t="shared" si="34"/>
        <v>0</v>
      </c>
      <c r="H165">
        <f t="shared" si="35"/>
        <v>70</v>
      </c>
      <c r="I165">
        <f t="shared" si="36"/>
        <v>0</v>
      </c>
      <c r="J165">
        <f t="shared" si="37"/>
        <v>0</v>
      </c>
      <c r="K165">
        <f t="shared" si="38"/>
        <v>1</v>
      </c>
      <c r="L165">
        <f t="shared" si="39"/>
        <v>1</v>
      </c>
      <c r="M165">
        <f t="shared" si="40"/>
        <v>17731</v>
      </c>
      <c r="N165">
        <f t="shared" si="41"/>
        <v>5801</v>
      </c>
      <c r="O165">
        <f t="shared" si="42"/>
        <v>17801</v>
      </c>
      <c r="P165">
        <f t="shared" si="43"/>
        <v>12000</v>
      </c>
      <c r="Q165">
        <f t="shared" si="47"/>
        <v>5801</v>
      </c>
      <c r="R165">
        <f t="shared" si="44"/>
        <v>0</v>
      </c>
      <c r="S165">
        <f t="shared" si="45"/>
        <v>0</v>
      </c>
      <c r="T165" t="str">
        <f t="shared" si="46"/>
        <v>wrzesień</v>
      </c>
    </row>
    <row r="166" spans="1:20" x14ac:dyDescent="0.25">
      <c r="A166" s="1">
        <v>42259</v>
      </c>
      <c r="B166">
        <v>18</v>
      </c>
      <c r="C166">
        <v>0</v>
      </c>
      <c r="D166">
        <f t="shared" si="32"/>
        <v>0</v>
      </c>
      <c r="E166">
        <f t="shared" si="33"/>
        <v>1</v>
      </c>
      <c r="F166">
        <f t="shared" si="34"/>
        <v>0</v>
      </c>
      <c r="H166">
        <f t="shared" si="35"/>
        <v>0</v>
      </c>
      <c r="I166">
        <f t="shared" si="36"/>
        <v>1</v>
      </c>
      <c r="J166">
        <f t="shared" si="37"/>
        <v>2.2910259710444122E-2</v>
      </c>
      <c r="K166">
        <f t="shared" si="38"/>
        <v>1</v>
      </c>
      <c r="L166">
        <f t="shared" si="39"/>
        <v>1</v>
      </c>
      <c r="M166">
        <f t="shared" si="40"/>
        <v>5668</v>
      </c>
      <c r="N166">
        <f t="shared" si="41"/>
        <v>13000</v>
      </c>
      <c r="O166">
        <f t="shared" si="42"/>
        <v>5668</v>
      </c>
      <c r="P166">
        <f t="shared" si="43"/>
        <v>12000</v>
      </c>
      <c r="Q166">
        <f t="shared" si="47"/>
        <v>13000</v>
      </c>
      <c r="R166">
        <f t="shared" si="44"/>
        <v>1</v>
      </c>
      <c r="S166">
        <f t="shared" si="45"/>
        <v>19332</v>
      </c>
      <c r="T166" t="str">
        <f t="shared" si="46"/>
        <v>wrzesień</v>
      </c>
    </row>
    <row r="167" spans="1:20" x14ac:dyDescent="0.25">
      <c r="A167" s="1">
        <v>42260</v>
      </c>
      <c r="B167">
        <v>18</v>
      </c>
      <c r="C167">
        <v>0</v>
      </c>
      <c r="D167">
        <f t="shared" si="32"/>
        <v>0</v>
      </c>
      <c r="E167">
        <f t="shared" si="33"/>
        <v>1</v>
      </c>
      <c r="F167">
        <f t="shared" si="34"/>
        <v>0</v>
      </c>
      <c r="H167">
        <f t="shared" si="35"/>
        <v>0</v>
      </c>
      <c r="I167">
        <f t="shared" si="36"/>
        <v>1</v>
      </c>
      <c r="J167">
        <f t="shared" si="37"/>
        <v>2.2910259710444122E-2</v>
      </c>
      <c r="K167">
        <f t="shared" si="38"/>
        <v>1</v>
      </c>
      <c r="L167">
        <f t="shared" si="39"/>
        <v>1</v>
      </c>
      <c r="M167">
        <f t="shared" si="40"/>
        <v>12702</v>
      </c>
      <c r="N167">
        <f t="shared" si="41"/>
        <v>702</v>
      </c>
      <c r="O167">
        <f t="shared" si="42"/>
        <v>12702</v>
      </c>
      <c r="P167">
        <f t="shared" si="43"/>
        <v>12000</v>
      </c>
      <c r="Q167">
        <f t="shared" si="47"/>
        <v>702</v>
      </c>
      <c r="R167">
        <f t="shared" si="44"/>
        <v>0</v>
      </c>
      <c r="S167">
        <f t="shared" si="45"/>
        <v>0</v>
      </c>
      <c r="T167" t="str">
        <f t="shared" si="46"/>
        <v>wrzesień</v>
      </c>
    </row>
    <row r="168" spans="1:20" x14ac:dyDescent="0.25">
      <c r="A168" s="1">
        <v>42261</v>
      </c>
      <c r="B168">
        <v>19</v>
      </c>
      <c r="C168">
        <v>3</v>
      </c>
      <c r="D168">
        <f t="shared" si="32"/>
        <v>0</v>
      </c>
      <c r="E168">
        <f t="shared" si="33"/>
        <v>0</v>
      </c>
      <c r="F168">
        <f t="shared" si="34"/>
        <v>1</v>
      </c>
      <c r="H168">
        <f t="shared" si="35"/>
        <v>2100</v>
      </c>
      <c r="I168">
        <f t="shared" si="36"/>
        <v>0</v>
      </c>
      <c r="J168">
        <f t="shared" si="37"/>
        <v>0</v>
      </c>
      <c r="K168">
        <f t="shared" si="38"/>
        <v>0</v>
      </c>
      <c r="L168">
        <f t="shared" si="39"/>
        <v>0</v>
      </c>
      <c r="M168">
        <f t="shared" si="40"/>
        <v>702</v>
      </c>
      <c r="N168">
        <f t="shared" si="41"/>
        <v>2802</v>
      </c>
      <c r="O168">
        <f t="shared" si="42"/>
        <v>2802</v>
      </c>
      <c r="P168">
        <f t="shared" si="43"/>
        <v>0</v>
      </c>
      <c r="Q168">
        <f t="shared" si="47"/>
        <v>2802</v>
      </c>
      <c r="R168">
        <f t="shared" si="44"/>
        <v>0</v>
      </c>
      <c r="S168">
        <f t="shared" si="45"/>
        <v>0</v>
      </c>
      <c r="T168" t="str">
        <f t="shared" si="46"/>
        <v>wrzesień</v>
      </c>
    </row>
    <row r="169" spans="1:20" x14ac:dyDescent="0.25">
      <c r="A169" s="1">
        <v>42262</v>
      </c>
      <c r="B169">
        <v>16</v>
      </c>
      <c r="C169">
        <v>0.1</v>
      </c>
      <c r="D169">
        <f t="shared" si="32"/>
        <v>0</v>
      </c>
      <c r="E169">
        <f t="shared" si="33"/>
        <v>1</v>
      </c>
      <c r="F169">
        <f t="shared" si="34"/>
        <v>0</v>
      </c>
      <c r="H169">
        <f t="shared" si="35"/>
        <v>70</v>
      </c>
      <c r="I169">
        <f t="shared" si="36"/>
        <v>0</v>
      </c>
      <c r="J169">
        <f t="shared" si="37"/>
        <v>0</v>
      </c>
      <c r="K169">
        <f t="shared" si="38"/>
        <v>1</v>
      </c>
      <c r="L169">
        <f t="shared" si="39"/>
        <v>1</v>
      </c>
      <c r="M169">
        <f t="shared" si="40"/>
        <v>2802</v>
      </c>
      <c r="N169">
        <f t="shared" si="41"/>
        <v>13000</v>
      </c>
      <c r="O169">
        <f t="shared" si="42"/>
        <v>2872</v>
      </c>
      <c r="P169">
        <f t="shared" si="43"/>
        <v>12000</v>
      </c>
      <c r="Q169">
        <f t="shared" si="47"/>
        <v>13000</v>
      </c>
      <c r="R169">
        <f t="shared" si="44"/>
        <v>1</v>
      </c>
      <c r="S169">
        <f t="shared" si="45"/>
        <v>22128</v>
      </c>
      <c r="T169" t="str">
        <f t="shared" si="46"/>
        <v>wrzesień</v>
      </c>
    </row>
    <row r="170" spans="1:20" x14ac:dyDescent="0.25">
      <c r="A170" s="1">
        <v>42263</v>
      </c>
      <c r="B170">
        <v>18</v>
      </c>
      <c r="C170">
        <v>0</v>
      </c>
      <c r="D170">
        <f t="shared" si="32"/>
        <v>0</v>
      </c>
      <c r="E170">
        <f t="shared" si="33"/>
        <v>1</v>
      </c>
      <c r="F170">
        <f t="shared" si="34"/>
        <v>0</v>
      </c>
      <c r="H170">
        <f t="shared" si="35"/>
        <v>0</v>
      </c>
      <c r="I170">
        <f t="shared" si="36"/>
        <v>1</v>
      </c>
      <c r="J170">
        <f t="shared" si="37"/>
        <v>2.2910259710444122E-2</v>
      </c>
      <c r="K170">
        <f t="shared" si="38"/>
        <v>1</v>
      </c>
      <c r="L170">
        <f t="shared" si="39"/>
        <v>1</v>
      </c>
      <c r="M170">
        <f t="shared" si="40"/>
        <v>12702</v>
      </c>
      <c r="N170">
        <f t="shared" si="41"/>
        <v>702</v>
      </c>
      <c r="O170">
        <f t="shared" si="42"/>
        <v>12702</v>
      </c>
      <c r="P170">
        <f t="shared" si="43"/>
        <v>12000</v>
      </c>
      <c r="Q170">
        <f t="shared" si="47"/>
        <v>702</v>
      </c>
      <c r="R170">
        <f t="shared" si="44"/>
        <v>0</v>
      </c>
      <c r="S170">
        <f t="shared" si="45"/>
        <v>0</v>
      </c>
      <c r="T170" t="str">
        <f t="shared" si="46"/>
        <v>wrzesień</v>
      </c>
    </row>
    <row r="171" spans="1:20" x14ac:dyDescent="0.25">
      <c r="A171" s="1">
        <v>42264</v>
      </c>
      <c r="B171">
        <v>22</v>
      </c>
      <c r="C171">
        <v>0.5</v>
      </c>
      <c r="D171">
        <f t="shared" si="32"/>
        <v>0</v>
      </c>
      <c r="E171">
        <f t="shared" si="33"/>
        <v>1</v>
      </c>
      <c r="F171">
        <f t="shared" si="34"/>
        <v>0</v>
      </c>
      <c r="H171">
        <f t="shared" si="35"/>
        <v>350</v>
      </c>
      <c r="I171">
        <f t="shared" si="36"/>
        <v>0</v>
      </c>
      <c r="J171">
        <f t="shared" si="37"/>
        <v>0</v>
      </c>
      <c r="K171">
        <f t="shared" si="38"/>
        <v>1</v>
      </c>
      <c r="L171">
        <f t="shared" si="39"/>
        <v>1</v>
      </c>
      <c r="M171">
        <f t="shared" si="40"/>
        <v>702</v>
      </c>
      <c r="N171">
        <f t="shared" si="41"/>
        <v>13000</v>
      </c>
      <c r="O171">
        <f t="shared" si="42"/>
        <v>1052</v>
      </c>
      <c r="P171">
        <f t="shared" si="43"/>
        <v>12000</v>
      </c>
      <c r="Q171">
        <f t="shared" si="47"/>
        <v>13000</v>
      </c>
      <c r="R171">
        <f t="shared" si="44"/>
        <v>1</v>
      </c>
      <c r="S171">
        <f t="shared" si="45"/>
        <v>23948</v>
      </c>
      <c r="T171" t="str">
        <f t="shared" si="46"/>
        <v>wrzesień</v>
      </c>
    </row>
    <row r="172" spans="1:20" x14ac:dyDescent="0.25">
      <c r="A172" s="1">
        <v>42265</v>
      </c>
      <c r="B172">
        <v>16</v>
      </c>
      <c r="C172">
        <v>0</v>
      </c>
      <c r="D172">
        <f t="shared" si="32"/>
        <v>0</v>
      </c>
      <c r="E172">
        <f t="shared" si="33"/>
        <v>1</v>
      </c>
      <c r="F172">
        <f t="shared" si="34"/>
        <v>0</v>
      </c>
      <c r="H172">
        <f t="shared" si="35"/>
        <v>0</v>
      </c>
      <c r="I172">
        <f t="shared" si="36"/>
        <v>1</v>
      </c>
      <c r="J172">
        <f t="shared" si="37"/>
        <v>1.9199999999999991E-2</v>
      </c>
      <c r="K172">
        <f t="shared" si="38"/>
        <v>1</v>
      </c>
      <c r="L172">
        <f t="shared" si="39"/>
        <v>1</v>
      </c>
      <c r="M172">
        <f t="shared" si="40"/>
        <v>12750</v>
      </c>
      <c r="N172">
        <f t="shared" si="41"/>
        <v>750</v>
      </c>
      <c r="O172">
        <f t="shared" si="42"/>
        <v>12750</v>
      </c>
      <c r="P172">
        <f t="shared" si="43"/>
        <v>12000</v>
      </c>
      <c r="Q172">
        <f t="shared" si="47"/>
        <v>750</v>
      </c>
      <c r="R172">
        <f t="shared" si="44"/>
        <v>0</v>
      </c>
      <c r="S172">
        <f t="shared" si="45"/>
        <v>0</v>
      </c>
      <c r="T172" t="str">
        <f t="shared" si="46"/>
        <v>wrzesień</v>
      </c>
    </row>
    <row r="173" spans="1:20" x14ac:dyDescent="0.25">
      <c r="A173" s="1">
        <v>42266</v>
      </c>
      <c r="B173">
        <v>15</v>
      </c>
      <c r="C173">
        <v>0</v>
      </c>
      <c r="D173">
        <f t="shared" si="32"/>
        <v>1</v>
      </c>
      <c r="E173">
        <f t="shared" si="33"/>
        <v>0</v>
      </c>
      <c r="F173">
        <f t="shared" si="34"/>
        <v>0</v>
      </c>
      <c r="H173">
        <f t="shared" si="35"/>
        <v>0</v>
      </c>
      <c r="I173">
        <f t="shared" si="36"/>
        <v>1</v>
      </c>
      <c r="J173">
        <f t="shared" si="37"/>
        <v>1.7428425057933371E-2</v>
      </c>
      <c r="K173">
        <f t="shared" si="38"/>
        <v>0</v>
      </c>
      <c r="L173">
        <f t="shared" si="39"/>
        <v>0</v>
      </c>
      <c r="M173">
        <f t="shared" si="40"/>
        <v>736</v>
      </c>
      <c r="N173">
        <f t="shared" si="41"/>
        <v>736</v>
      </c>
      <c r="O173">
        <f t="shared" si="42"/>
        <v>736</v>
      </c>
      <c r="P173">
        <f t="shared" si="43"/>
        <v>0</v>
      </c>
      <c r="Q173">
        <f t="shared" si="47"/>
        <v>736</v>
      </c>
      <c r="R173">
        <f t="shared" si="44"/>
        <v>0</v>
      </c>
      <c r="S173">
        <f t="shared" si="45"/>
        <v>0</v>
      </c>
      <c r="T173" t="str">
        <f t="shared" si="46"/>
        <v>wrzesień</v>
      </c>
    </row>
    <row r="174" spans="1:20" x14ac:dyDescent="0.25">
      <c r="A174" s="1">
        <v>42267</v>
      </c>
      <c r="B174">
        <v>14</v>
      </c>
      <c r="C174">
        <v>2</v>
      </c>
      <c r="D174">
        <f t="shared" si="32"/>
        <v>1</v>
      </c>
      <c r="E174">
        <f t="shared" si="33"/>
        <v>0</v>
      </c>
      <c r="F174">
        <f t="shared" si="34"/>
        <v>0</v>
      </c>
      <c r="H174">
        <f t="shared" si="35"/>
        <v>1400</v>
      </c>
      <c r="I174">
        <f t="shared" si="36"/>
        <v>0</v>
      </c>
      <c r="J174">
        <f t="shared" si="37"/>
        <v>0</v>
      </c>
      <c r="K174">
        <f t="shared" si="38"/>
        <v>0</v>
      </c>
      <c r="L174">
        <f t="shared" si="39"/>
        <v>0</v>
      </c>
      <c r="M174">
        <f t="shared" si="40"/>
        <v>736</v>
      </c>
      <c r="N174">
        <f t="shared" si="41"/>
        <v>2136</v>
      </c>
      <c r="O174">
        <f t="shared" si="42"/>
        <v>2136</v>
      </c>
      <c r="P174">
        <f t="shared" si="43"/>
        <v>0</v>
      </c>
      <c r="Q174">
        <f t="shared" si="47"/>
        <v>2136</v>
      </c>
      <c r="R174">
        <f t="shared" si="44"/>
        <v>0</v>
      </c>
      <c r="S174">
        <f t="shared" si="45"/>
        <v>0</v>
      </c>
      <c r="T174" t="str">
        <f t="shared" si="46"/>
        <v>wrzesień</v>
      </c>
    </row>
    <row r="175" spans="1:20" x14ac:dyDescent="0.25">
      <c r="A175" s="1">
        <v>42268</v>
      </c>
      <c r="B175">
        <v>12</v>
      </c>
      <c r="C175">
        <v>0</v>
      </c>
      <c r="D175">
        <f t="shared" si="32"/>
        <v>1</v>
      </c>
      <c r="E175">
        <f t="shared" si="33"/>
        <v>0</v>
      </c>
      <c r="F175">
        <f t="shared" si="34"/>
        <v>0</v>
      </c>
      <c r="H175">
        <f t="shared" si="35"/>
        <v>0</v>
      </c>
      <c r="I175">
        <f t="shared" si="36"/>
        <v>1</v>
      </c>
      <c r="J175">
        <f t="shared" si="37"/>
        <v>1.247076581449592E-2</v>
      </c>
      <c r="K175">
        <f t="shared" si="38"/>
        <v>0</v>
      </c>
      <c r="L175">
        <f t="shared" si="39"/>
        <v>0</v>
      </c>
      <c r="M175">
        <f t="shared" si="40"/>
        <v>2109</v>
      </c>
      <c r="N175">
        <f t="shared" si="41"/>
        <v>2109</v>
      </c>
      <c r="O175">
        <f t="shared" si="42"/>
        <v>2109</v>
      </c>
      <c r="P175">
        <f t="shared" si="43"/>
        <v>0</v>
      </c>
      <c r="Q175">
        <f t="shared" si="47"/>
        <v>2109</v>
      </c>
      <c r="R175">
        <f t="shared" si="44"/>
        <v>0</v>
      </c>
      <c r="S175">
        <f t="shared" si="45"/>
        <v>0</v>
      </c>
      <c r="T175" t="str">
        <f t="shared" si="46"/>
        <v>wrzesień</v>
      </c>
    </row>
    <row r="176" spans="1:20" x14ac:dyDescent="0.25">
      <c r="A176" s="1">
        <v>42269</v>
      </c>
      <c r="B176">
        <v>13</v>
      </c>
      <c r="C176">
        <v>0</v>
      </c>
      <c r="D176">
        <f t="shared" si="32"/>
        <v>1</v>
      </c>
      <c r="E176">
        <f t="shared" si="33"/>
        <v>0</v>
      </c>
      <c r="F176">
        <f t="shared" si="34"/>
        <v>0</v>
      </c>
      <c r="H176">
        <f t="shared" si="35"/>
        <v>0</v>
      </c>
      <c r="I176">
        <f t="shared" si="36"/>
        <v>1</v>
      </c>
      <c r="J176">
        <f t="shared" si="37"/>
        <v>1.4061649974309559E-2</v>
      </c>
      <c r="K176">
        <f t="shared" si="38"/>
        <v>0</v>
      </c>
      <c r="L176">
        <f t="shared" si="39"/>
        <v>0</v>
      </c>
      <c r="M176">
        <f t="shared" si="40"/>
        <v>2079</v>
      </c>
      <c r="N176">
        <f t="shared" si="41"/>
        <v>2079</v>
      </c>
      <c r="O176">
        <f t="shared" si="42"/>
        <v>2079</v>
      </c>
      <c r="P176">
        <f t="shared" si="43"/>
        <v>0</v>
      </c>
      <c r="Q176">
        <f t="shared" si="47"/>
        <v>2079</v>
      </c>
      <c r="R176">
        <f t="shared" si="44"/>
        <v>0</v>
      </c>
      <c r="S176">
        <f t="shared" si="45"/>
        <v>0</v>
      </c>
      <c r="T176" t="str">
        <f t="shared" si="46"/>
        <v>wrzesień</v>
      </c>
    </row>
    <row r="177" spans="1:20" x14ac:dyDescent="0.25">
      <c r="A177" s="1">
        <v>42270</v>
      </c>
      <c r="B177">
        <v>15</v>
      </c>
      <c r="C177">
        <v>0</v>
      </c>
      <c r="D177">
        <f t="shared" si="32"/>
        <v>1</v>
      </c>
      <c r="E177">
        <f t="shared" si="33"/>
        <v>0</v>
      </c>
      <c r="F177">
        <f t="shared" si="34"/>
        <v>0</v>
      </c>
      <c r="H177">
        <f t="shared" si="35"/>
        <v>0</v>
      </c>
      <c r="I177">
        <f t="shared" si="36"/>
        <v>1</v>
      </c>
      <c r="J177">
        <f t="shared" si="37"/>
        <v>1.7428425057933371E-2</v>
      </c>
      <c r="K177">
        <f t="shared" si="38"/>
        <v>0</v>
      </c>
      <c r="L177">
        <f t="shared" si="39"/>
        <v>0</v>
      </c>
      <c r="M177">
        <f t="shared" si="40"/>
        <v>2042</v>
      </c>
      <c r="N177">
        <f t="shared" si="41"/>
        <v>2042</v>
      </c>
      <c r="O177">
        <f t="shared" si="42"/>
        <v>2042</v>
      </c>
      <c r="P177">
        <f t="shared" si="43"/>
        <v>0</v>
      </c>
      <c r="Q177">
        <f t="shared" si="47"/>
        <v>2042</v>
      </c>
      <c r="R177">
        <f t="shared" si="44"/>
        <v>0</v>
      </c>
      <c r="S177">
        <f t="shared" si="45"/>
        <v>0</v>
      </c>
      <c r="T177" t="str">
        <f t="shared" si="46"/>
        <v>wrzesień</v>
      </c>
    </row>
    <row r="178" spans="1:20" x14ac:dyDescent="0.25">
      <c r="A178" s="1">
        <v>42271</v>
      </c>
      <c r="B178">
        <v>15</v>
      </c>
      <c r="C178">
        <v>0</v>
      </c>
      <c r="D178">
        <f t="shared" si="32"/>
        <v>1</v>
      </c>
      <c r="E178">
        <f t="shared" si="33"/>
        <v>0</v>
      </c>
      <c r="F178">
        <f t="shared" si="34"/>
        <v>0</v>
      </c>
      <c r="H178">
        <f t="shared" si="35"/>
        <v>0</v>
      </c>
      <c r="I178">
        <f t="shared" si="36"/>
        <v>1</v>
      </c>
      <c r="J178">
        <f t="shared" si="37"/>
        <v>1.7428425057933371E-2</v>
      </c>
      <c r="K178">
        <f t="shared" si="38"/>
        <v>0</v>
      </c>
      <c r="L178">
        <f t="shared" si="39"/>
        <v>0</v>
      </c>
      <c r="M178">
        <f t="shared" si="40"/>
        <v>2006</v>
      </c>
      <c r="N178">
        <f t="shared" si="41"/>
        <v>2006</v>
      </c>
      <c r="O178">
        <f t="shared" si="42"/>
        <v>2006</v>
      </c>
      <c r="P178">
        <f t="shared" si="43"/>
        <v>0</v>
      </c>
      <c r="Q178">
        <f t="shared" si="47"/>
        <v>2006</v>
      </c>
      <c r="R178">
        <f t="shared" si="44"/>
        <v>0</v>
      </c>
      <c r="S178">
        <f t="shared" si="45"/>
        <v>0</v>
      </c>
      <c r="T178" t="str">
        <f t="shared" si="46"/>
        <v>wrzesień</v>
      </c>
    </row>
    <row r="179" spans="1:20" x14ac:dyDescent="0.25">
      <c r="A179" s="1">
        <v>42272</v>
      </c>
      <c r="B179">
        <v>14</v>
      </c>
      <c r="C179">
        <v>0</v>
      </c>
      <c r="D179">
        <f t="shared" si="32"/>
        <v>1</v>
      </c>
      <c r="E179">
        <f t="shared" si="33"/>
        <v>0</v>
      </c>
      <c r="F179">
        <f t="shared" si="34"/>
        <v>0</v>
      </c>
      <c r="H179">
        <f t="shared" si="35"/>
        <v>0</v>
      </c>
      <c r="I179">
        <f t="shared" si="36"/>
        <v>1</v>
      </c>
      <c r="J179">
        <f t="shared" si="37"/>
        <v>1.5714961024450545E-2</v>
      </c>
      <c r="K179">
        <f t="shared" si="38"/>
        <v>0</v>
      </c>
      <c r="L179">
        <f t="shared" si="39"/>
        <v>0</v>
      </c>
      <c r="M179">
        <f t="shared" si="40"/>
        <v>1974</v>
      </c>
      <c r="N179">
        <f t="shared" si="41"/>
        <v>1974</v>
      </c>
      <c r="O179">
        <f t="shared" si="42"/>
        <v>1974</v>
      </c>
      <c r="P179">
        <f t="shared" si="43"/>
        <v>0</v>
      </c>
      <c r="Q179">
        <f t="shared" si="47"/>
        <v>1974</v>
      </c>
      <c r="R179">
        <f t="shared" si="44"/>
        <v>0</v>
      </c>
      <c r="S179">
        <f t="shared" si="45"/>
        <v>0</v>
      </c>
      <c r="T179" t="str">
        <f t="shared" si="46"/>
        <v>wrzesień</v>
      </c>
    </row>
    <row r="180" spans="1:20" x14ac:dyDescent="0.25">
      <c r="A180" s="1">
        <v>42273</v>
      </c>
      <c r="B180">
        <v>12</v>
      </c>
      <c r="C180">
        <v>0</v>
      </c>
      <c r="D180">
        <f t="shared" si="32"/>
        <v>1</v>
      </c>
      <c r="E180">
        <f t="shared" si="33"/>
        <v>0</v>
      </c>
      <c r="F180">
        <f t="shared" si="34"/>
        <v>0</v>
      </c>
      <c r="H180">
        <f t="shared" si="35"/>
        <v>0</v>
      </c>
      <c r="I180">
        <f t="shared" si="36"/>
        <v>1</v>
      </c>
      <c r="J180">
        <f t="shared" si="37"/>
        <v>1.247076581449592E-2</v>
      </c>
      <c r="K180">
        <f t="shared" si="38"/>
        <v>0</v>
      </c>
      <c r="L180">
        <f t="shared" si="39"/>
        <v>0</v>
      </c>
      <c r="M180">
        <f t="shared" si="40"/>
        <v>1949</v>
      </c>
      <c r="N180">
        <f t="shared" si="41"/>
        <v>1949</v>
      </c>
      <c r="O180">
        <f t="shared" si="42"/>
        <v>1949</v>
      </c>
      <c r="P180">
        <f t="shared" si="43"/>
        <v>0</v>
      </c>
      <c r="Q180">
        <f t="shared" si="47"/>
        <v>1949</v>
      </c>
      <c r="R180">
        <f t="shared" si="44"/>
        <v>0</v>
      </c>
      <c r="S180">
        <f t="shared" si="45"/>
        <v>0</v>
      </c>
      <c r="T180" t="str">
        <f t="shared" si="46"/>
        <v>wrzesień</v>
      </c>
    </row>
    <row r="181" spans="1:20" x14ac:dyDescent="0.25">
      <c r="A181" s="1">
        <v>42274</v>
      </c>
      <c r="B181">
        <v>11</v>
      </c>
      <c r="C181">
        <v>0</v>
      </c>
      <c r="D181">
        <f t="shared" si="32"/>
        <v>1</v>
      </c>
      <c r="E181">
        <f t="shared" si="33"/>
        <v>0</v>
      </c>
      <c r="F181">
        <f t="shared" si="34"/>
        <v>0</v>
      </c>
      <c r="H181">
        <f t="shared" si="35"/>
        <v>0</v>
      </c>
      <c r="I181">
        <f t="shared" si="36"/>
        <v>1</v>
      </c>
      <c r="J181">
        <f t="shared" si="37"/>
        <v>1.0944861808172821E-2</v>
      </c>
      <c r="K181">
        <f t="shared" si="38"/>
        <v>0</v>
      </c>
      <c r="L181">
        <f t="shared" si="39"/>
        <v>0</v>
      </c>
      <c r="M181">
        <f t="shared" si="40"/>
        <v>1927</v>
      </c>
      <c r="N181">
        <f t="shared" si="41"/>
        <v>1927</v>
      </c>
      <c r="O181">
        <f t="shared" si="42"/>
        <v>1927</v>
      </c>
      <c r="P181">
        <f t="shared" si="43"/>
        <v>0</v>
      </c>
      <c r="Q181">
        <f t="shared" si="47"/>
        <v>1927</v>
      </c>
      <c r="R181">
        <f t="shared" si="44"/>
        <v>0</v>
      </c>
      <c r="S181">
        <f t="shared" si="45"/>
        <v>0</v>
      </c>
      <c r="T181" t="str">
        <f t="shared" si="46"/>
        <v>wrzesień</v>
      </c>
    </row>
    <row r="182" spans="1:20" x14ac:dyDescent="0.25">
      <c r="A182" s="1">
        <v>42275</v>
      </c>
      <c r="B182">
        <v>10</v>
      </c>
      <c r="C182">
        <v>0</v>
      </c>
      <c r="D182">
        <f t="shared" si="32"/>
        <v>1</v>
      </c>
      <c r="E182">
        <f t="shared" si="33"/>
        <v>0</v>
      </c>
      <c r="F182">
        <f t="shared" si="34"/>
        <v>0</v>
      </c>
      <c r="H182">
        <f t="shared" si="35"/>
        <v>0</v>
      </c>
      <c r="I182">
        <f t="shared" si="36"/>
        <v>1</v>
      </c>
      <c r="J182">
        <f t="shared" si="37"/>
        <v>9.4868329805051395E-3</v>
      </c>
      <c r="K182">
        <f t="shared" si="38"/>
        <v>0</v>
      </c>
      <c r="L182">
        <f t="shared" si="39"/>
        <v>0</v>
      </c>
      <c r="M182">
        <f t="shared" si="40"/>
        <v>1908</v>
      </c>
      <c r="N182">
        <f t="shared" si="41"/>
        <v>1908</v>
      </c>
      <c r="O182">
        <f t="shared" si="42"/>
        <v>1908</v>
      </c>
      <c r="P182">
        <f t="shared" si="43"/>
        <v>0</v>
      </c>
      <c r="Q182">
        <f t="shared" si="47"/>
        <v>1908</v>
      </c>
      <c r="R182">
        <f t="shared" si="44"/>
        <v>0</v>
      </c>
      <c r="S182">
        <f t="shared" si="45"/>
        <v>0</v>
      </c>
      <c r="T182" t="str">
        <f t="shared" si="46"/>
        <v>wrzesień</v>
      </c>
    </row>
    <row r="183" spans="1:20" x14ac:dyDescent="0.25">
      <c r="A183" s="1">
        <v>42276</v>
      </c>
      <c r="B183">
        <v>10</v>
      </c>
      <c r="C183">
        <v>0</v>
      </c>
      <c r="D183">
        <f t="shared" si="32"/>
        <v>1</v>
      </c>
      <c r="E183">
        <f t="shared" si="33"/>
        <v>0</v>
      </c>
      <c r="F183">
        <f t="shared" si="34"/>
        <v>0</v>
      </c>
      <c r="H183">
        <f t="shared" si="35"/>
        <v>0</v>
      </c>
      <c r="I183">
        <f t="shared" si="36"/>
        <v>1</v>
      </c>
      <c r="J183">
        <f t="shared" si="37"/>
        <v>9.4868329805051395E-3</v>
      </c>
      <c r="K183">
        <f t="shared" si="38"/>
        <v>0</v>
      </c>
      <c r="L183">
        <f t="shared" si="39"/>
        <v>0</v>
      </c>
      <c r="M183">
        <f t="shared" si="40"/>
        <v>1889</v>
      </c>
      <c r="N183">
        <f t="shared" si="41"/>
        <v>1889</v>
      </c>
      <c r="O183">
        <f t="shared" si="42"/>
        <v>1889</v>
      </c>
      <c r="P183">
        <f t="shared" si="43"/>
        <v>0</v>
      </c>
      <c r="Q183">
        <f t="shared" si="47"/>
        <v>1889</v>
      </c>
      <c r="R183">
        <f t="shared" si="44"/>
        <v>0</v>
      </c>
      <c r="S183">
        <f t="shared" si="45"/>
        <v>0</v>
      </c>
      <c r="T183" t="str">
        <f t="shared" si="46"/>
        <v>wrzesień</v>
      </c>
    </row>
    <row r="184" spans="1:20" x14ac:dyDescent="0.25">
      <c r="A184" s="1">
        <v>42277</v>
      </c>
      <c r="B184">
        <v>10</v>
      </c>
      <c r="C184">
        <v>0</v>
      </c>
      <c r="D184">
        <f t="shared" si="32"/>
        <v>1</v>
      </c>
      <c r="E184">
        <f t="shared" si="33"/>
        <v>0</v>
      </c>
      <c r="F184">
        <f t="shared" si="34"/>
        <v>0</v>
      </c>
      <c r="H184">
        <f t="shared" si="35"/>
        <v>0</v>
      </c>
      <c r="I184">
        <f t="shared" si="36"/>
        <v>1</v>
      </c>
      <c r="J184">
        <f t="shared" si="37"/>
        <v>9.4868329805051395E-3</v>
      </c>
      <c r="K184">
        <f t="shared" si="38"/>
        <v>0</v>
      </c>
      <c r="L184">
        <f t="shared" si="39"/>
        <v>0</v>
      </c>
      <c r="M184">
        <f t="shared" si="40"/>
        <v>1871</v>
      </c>
      <c r="N184">
        <f t="shared" si="41"/>
        <v>1871</v>
      </c>
      <c r="O184">
        <f t="shared" si="42"/>
        <v>1871</v>
      </c>
      <c r="P184">
        <f t="shared" si="43"/>
        <v>0</v>
      </c>
      <c r="Q184">
        <f t="shared" si="47"/>
        <v>1871</v>
      </c>
      <c r="R184">
        <f t="shared" si="44"/>
        <v>0</v>
      </c>
      <c r="S184">
        <f t="shared" si="45"/>
        <v>0</v>
      </c>
      <c r="T184" t="str">
        <f t="shared" si="46"/>
        <v>wrzesień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1</vt:i4>
      </vt:variant>
    </vt:vector>
  </HeadingPairs>
  <TitlesOfParts>
    <vt:vector size="3" baseType="lpstr">
      <vt:lpstr>Arkusz2</vt:lpstr>
      <vt:lpstr>Arkusz1</vt:lpstr>
      <vt:lpstr>Arkusz1!pogoda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Matuszyk</dc:creator>
  <cp:lastModifiedBy>Piotr Matuszyk</cp:lastModifiedBy>
  <dcterms:created xsi:type="dcterms:W3CDTF">2024-03-09T09:41:10Z</dcterms:created>
  <dcterms:modified xsi:type="dcterms:W3CDTF">2024-03-17T16:59:57Z</dcterms:modified>
</cp:coreProperties>
</file>