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cai\OneDrive\Desktop\"/>
    </mc:Choice>
  </mc:AlternateContent>
  <xr:revisionPtr revIDLastSave="0" documentId="13_ncr:1_{201DC1C6-FEBD-4118-8698-1DA1265ED40B}" xr6:coauthVersionLast="47" xr6:coauthVersionMax="47" xr10:uidLastSave="{00000000-0000-0000-0000-000000000000}"/>
  <bookViews>
    <workbookView xWindow="-108" yWindow="-108" windowWidth="23256" windowHeight="12576" xr2:uid="{1EF65972-05A0-4AAE-B534-3C549C68FEE5}"/>
  </bookViews>
  <sheets>
    <sheet name="Sheet1" sheetId="1" r:id="rId1"/>
  </sheets>
  <definedNames>
    <definedName name="_xlnm._FilterDatabase" localSheetId="0" hidden="1">Sheet1!$A$1:$K$31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L18" i="1"/>
  <c r="L26" i="1"/>
  <c r="L29" i="1"/>
  <c r="L6" i="1"/>
  <c r="L4" i="1"/>
  <c r="L8" i="1"/>
  <c r="L10" i="1"/>
  <c r="L16" i="1"/>
  <c r="L3" i="1"/>
  <c r="L11" i="1"/>
  <c r="L13" i="1"/>
  <c r="L5" i="1"/>
  <c r="L12" i="1"/>
  <c r="L28" i="1"/>
  <c r="L27" i="1"/>
  <c r="L21" i="1"/>
  <c r="L23" i="1"/>
  <c r="L15" i="1"/>
  <c r="L19" i="1"/>
  <c r="L25" i="1"/>
  <c r="L24" i="1"/>
  <c r="L17" i="1"/>
  <c r="L20" i="1"/>
  <c r="L9" i="1"/>
  <c r="L7" i="1"/>
  <c r="L22" i="1"/>
  <c r="L31" i="1"/>
  <c r="L30" i="1"/>
  <c r="L2" i="1"/>
  <c r="I22" i="1"/>
  <c r="I25" i="1"/>
  <c r="I19" i="1"/>
  <c r="I30" i="1"/>
  <c r="I28" i="1"/>
  <c r="I23" i="1"/>
  <c r="I27" i="1"/>
  <c r="I24" i="1"/>
  <c r="I26" i="1"/>
  <c r="I15" i="1"/>
  <c r="I16" i="1"/>
  <c r="I21" i="1"/>
  <c r="I17" i="1"/>
  <c r="I20" i="1"/>
  <c r="I11" i="1"/>
  <c r="I18" i="1"/>
  <c r="I10" i="1"/>
  <c r="I12" i="1"/>
  <c r="I13" i="1"/>
  <c r="I14" i="1"/>
  <c r="I7" i="1"/>
  <c r="I9" i="1"/>
</calcChain>
</file>

<file path=xl/sharedStrings.xml><?xml version="1.0" encoding="utf-8"?>
<sst xmlns="http://schemas.openxmlformats.org/spreadsheetml/2006/main" count="72" uniqueCount="45">
  <si>
    <t>Soare</t>
  </si>
  <si>
    <t>x</t>
  </si>
  <si>
    <t>y</t>
  </si>
  <si>
    <t>z</t>
  </si>
  <si>
    <t>vx</t>
  </si>
  <si>
    <t>vy</t>
  </si>
  <si>
    <t>vz</t>
  </si>
  <si>
    <t>Mercur</t>
  </si>
  <si>
    <t>Venus</t>
  </si>
  <si>
    <t>Pamant</t>
  </si>
  <si>
    <t>Luna</t>
  </si>
  <si>
    <t>Marte</t>
  </si>
  <si>
    <t>Phobos</t>
  </si>
  <si>
    <t>Jupiter</t>
  </si>
  <si>
    <t>Io</t>
  </si>
  <si>
    <t>Europa</t>
  </si>
  <si>
    <t>Ganymede</t>
  </si>
  <si>
    <t>Callisto</t>
  </si>
  <si>
    <t>Saturn</t>
  </si>
  <si>
    <t>Enceladus</t>
  </si>
  <si>
    <t>Tethys</t>
  </si>
  <si>
    <t>Dione</t>
  </si>
  <si>
    <t>Rhea</t>
  </si>
  <si>
    <t>Titan</t>
  </si>
  <si>
    <t>Iepetus</t>
  </si>
  <si>
    <t>Uranus</t>
  </si>
  <si>
    <t>Ariel</t>
  </si>
  <si>
    <t>Umbrei</t>
  </si>
  <si>
    <t>Titania</t>
  </si>
  <si>
    <t>Oberon</t>
  </si>
  <si>
    <t>Mirinda</t>
  </si>
  <si>
    <t>Neptun</t>
  </si>
  <si>
    <t>Triton</t>
  </si>
  <si>
    <t>Pluto</t>
  </si>
  <si>
    <t>Charon</t>
  </si>
  <si>
    <t>m</t>
  </si>
  <si>
    <t>T</t>
  </si>
  <si>
    <t>NaN</t>
  </si>
  <si>
    <t>Type</t>
  </si>
  <si>
    <t>Celestial object</t>
  </si>
  <si>
    <t>Sun</t>
  </si>
  <si>
    <t>Planet</t>
  </si>
  <si>
    <t>Moon</t>
  </si>
  <si>
    <t>Deimos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</si>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</sst>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E+00"/>
    <numFmt numFmtId="165" formatCode="0.0000000"/>
    <numFmt numFmtId="166" formatCode="0.000000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9DE4-D13B-44A0-B2D8-E69D8F91F0D0}">
  <dimension ref="A1:L148"/>
  <sheetViews>
    <sheetView tabSelected="1" workbookViewId="0">
      <selection activeCell="J3" sqref="J3"/>
    </sheetView>
  </sheetViews>
  <sheetFormatPr defaultRowHeight="14.4" x14ac:dyDescent="0.3"/>
  <cols>
    <col min="1" max="1" width="14.33203125" customWidth="1"/>
    <col min="2" max="2" width="16.77734375" bestFit="1" customWidth="1"/>
    <col min="3" max="3" width="15.44140625" bestFit="1" customWidth="1"/>
    <col min="4" max="4" width="16.109375" customWidth="1"/>
    <col min="5" max="5" width="15.33203125" customWidth="1"/>
    <col min="6" max="6" width="14.33203125" bestFit="1" customWidth="1"/>
    <col min="7" max="7" width="14.109375" customWidth="1"/>
    <col min="8" max="8" width="15.44140625" customWidth="1"/>
    <col min="9" max="9" width="15.21875" customWidth="1"/>
    <col min="10" max="10" width="11" customWidth="1"/>
    <col min="11" max="11" width="8.44140625" customWidth="1"/>
    <col min="12" max="12" width="18.77734375" customWidth="1"/>
  </cols>
  <sheetData>
    <row r="1" spans="1:12" x14ac:dyDescent="0.3">
      <c r="A1" t="s">
        <v>39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35</v>
      </c>
      <c r="I1" t="s">
        <v>44</v>
      </c>
      <c r="J1" t="s">
        <v>36</v>
      </c>
      <c r="K1" t="s">
        <v>38</v>
      </c>
    </row>
    <row r="2" spans="1:12" x14ac:dyDescent="0.3">
      <c r="A2" t="s">
        <v>0</v>
      </c>
      <c r="B2" s="3">
        <v>-1222933</v>
      </c>
      <c r="C2" s="3">
        <v>-386988.2</v>
      </c>
      <c r="D2" s="3">
        <v>31740.43</v>
      </c>
      <c r="E2" s="3">
        <v>7.8072810000000001E-3</v>
      </c>
      <c r="F2" s="3">
        <v>-1.291432E-2</v>
      </c>
      <c r="G2" s="1">
        <v>-6.5840419999999995E-5</v>
      </c>
      <c r="H2" s="3">
        <v>1.988416E+30</v>
      </c>
      <c r="I2">
        <v>1.4120000000000001E+27</v>
      </c>
      <c r="J2" t="s">
        <v>37</v>
      </c>
      <c r="K2" t="s">
        <v>40</v>
      </c>
      <c r="L2">
        <f t="shared" ref="L2:L31" si="0">SQRT(POWER(B2,2)+POWER(C2,2)+POWER(D2,2))</f>
        <v>1283094.8695731056</v>
      </c>
    </row>
    <row r="3" spans="1:12" x14ac:dyDescent="0.3">
      <c r="A3" t="s">
        <v>7</v>
      </c>
      <c r="B3" s="3">
        <v>20693190</v>
      </c>
      <c r="C3" s="3">
        <v>-63506970</v>
      </c>
      <c r="D3" s="3">
        <v>-7136727</v>
      </c>
      <c r="E3" s="3">
        <v>36.264360000000003</v>
      </c>
      <c r="F3" s="3">
        <v>18.431570000000001</v>
      </c>
      <c r="G3" s="3">
        <v>-1.818368</v>
      </c>
      <c r="H3" s="3">
        <v>3.3022E+23</v>
      </c>
      <c r="I3">
        <v>6.085E+19</v>
      </c>
      <c r="J3">
        <v>87.969256999999999</v>
      </c>
      <c r="K3" t="s">
        <v>41</v>
      </c>
      <c r="L3">
        <f t="shared" si="0"/>
        <v>67173478.570262596</v>
      </c>
    </row>
    <row r="4" spans="1:12" x14ac:dyDescent="0.3">
      <c r="A4" t="s">
        <v>8</v>
      </c>
      <c r="B4" s="3">
        <v>-46091650</v>
      </c>
      <c r="C4" s="3">
        <v>97233560</v>
      </c>
      <c r="D4" s="3">
        <v>3961362</v>
      </c>
      <c r="E4" s="3">
        <v>-31.9298</v>
      </c>
      <c r="F4" s="3">
        <v>-14.834479999999999</v>
      </c>
      <c r="G4" s="3">
        <v>1.6392100000000001</v>
      </c>
      <c r="H4" s="3">
        <v>4.8684999999999998E+24</v>
      </c>
      <c r="I4">
        <v>9.2843000000000007E+20</v>
      </c>
      <c r="J4">
        <v>243.01849999999999</v>
      </c>
      <c r="K4" t="s">
        <v>41</v>
      </c>
      <c r="L4">
        <f t="shared" si="0"/>
        <v>107677749.69273432</v>
      </c>
    </row>
    <row r="5" spans="1:12" x14ac:dyDescent="0.3">
      <c r="A5" t="s">
        <v>10</v>
      </c>
      <c r="B5" s="3">
        <v>83659900</v>
      </c>
      <c r="C5" s="3">
        <v>120495900</v>
      </c>
      <c r="D5" s="3">
        <v>-8960.1460000000006</v>
      </c>
      <c r="E5" s="3">
        <v>-23.944099999999999</v>
      </c>
      <c r="F5" s="3">
        <v>17.36627</v>
      </c>
      <c r="G5" s="3">
        <v>-9.9259559999999997E-4</v>
      </c>
      <c r="H5" s="3">
        <v>7.3489999999999999E+22</v>
      </c>
      <c r="I5">
        <v>2.1958E+19</v>
      </c>
      <c r="J5">
        <v>365.25630000000001</v>
      </c>
      <c r="K5" t="s">
        <v>42</v>
      </c>
      <c r="L5">
        <f t="shared" si="0"/>
        <v>146690970.6324974</v>
      </c>
    </row>
    <row r="6" spans="1:12" x14ac:dyDescent="0.3">
      <c r="A6" t="s">
        <v>9</v>
      </c>
      <c r="B6" s="3">
        <v>83514820</v>
      </c>
      <c r="C6" s="3">
        <v>120838300</v>
      </c>
      <c r="D6" s="3">
        <v>24882.58</v>
      </c>
      <c r="E6" s="3">
        <v>-24.903649999999999</v>
      </c>
      <c r="F6" s="3">
        <v>16.937169999999998</v>
      </c>
      <c r="G6" s="3">
        <v>-8.4471700000000004E-4</v>
      </c>
      <c r="H6" s="3">
        <v>5.9721900000000004E+24</v>
      </c>
      <c r="I6">
        <v>1.0832099999999999E+21</v>
      </c>
      <c r="J6">
        <v>365.25630000000001</v>
      </c>
      <c r="K6" t="s">
        <v>41</v>
      </c>
      <c r="L6">
        <f t="shared" si="0"/>
        <v>146889824.44562042</v>
      </c>
    </row>
    <row r="7" spans="1:12" x14ac:dyDescent="0.3">
      <c r="A7" t="s">
        <v>43</v>
      </c>
      <c r="B7" s="3">
        <v>-132605800</v>
      </c>
      <c r="C7" s="3">
        <v>-189195100</v>
      </c>
      <c r="D7" s="3">
        <v>-699739.2</v>
      </c>
      <c r="E7" s="3">
        <v>19.588280000000001</v>
      </c>
      <c r="F7" s="3">
        <v>-12.02942</v>
      </c>
      <c r="G7" s="3">
        <v>-0.23127590000000001</v>
      </c>
      <c r="H7" s="3">
        <v>1800000000000000</v>
      </c>
      <c r="I7" s="3">
        <f>H7/(1.76*1000)</f>
        <v>1022727272727.2727</v>
      </c>
      <c r="J7">
        <v>700</v>
      </c>
      <c r="K7" t="s">
        <v>42</v>
      </c>
      <c r="L7">
        <f t="shared" si="0"/>
        <v>231040199.30003095</v>
      </c>
    </row>
    <row r="8" spans="1:12" x14ac:dyDescent="0.3">
      <c r="A8" t="s">
        <v>11</v>
      </c>
      <c r="B8" s="3">
        <v>-132602500</v>
      </c>
      <c r="C8" s="3">
        <v>-189218000</v>
      </c>
      <c r="D8" s="3">
        <v>-702998.3</v>
      </c>
      <c r="E8" s="3">
        <v>20.807670000000002</v>
      </c>
      <c r="F8" s="3">
        <v>-11.776949999999999</v>
      </c>
      <c r="G8" s="3">
        <v>-0.75681319999999996</v>
      </c>
      <c r="H8" s="3">
        <v>6.4171000000000003E+23</v>
      </c>
      <c r="I8">
        <v>1.6318E+20</v>
      </c>
      <c r="J8">
        <v>700</v>
      </c>
      <c r="K8" t="s">
        <v>41</v>
      </c>
      <c r="L8">
        <f t="shared" si="0"/>
        <v>231057068.1387172</v>
      </c>
    </row>
    <row r="9" spans="1:12" x14ac:dyDescent="0.3">
      <c r="A9" t="s">
        <v>12</v>
      </c>
      <c r="B9" s="3">
        <v>-132610500</v>
      </c>
      <c r="C9" s="3">
        <v>-189220700</v>
      </c>
      <c r="D9" s="3">
        <v>-699158.3</v>
      </c>
      <c r="E9" s="3">
        <v>21.31589</v>
      </c>
      <c r="F9" s="3">
        <v>-13.82283</v>
      </c>
      <c r="G9" s="3">
        <v>-1.1832339999999999</v>
      </c>
      <c r="H9" s="3">
        <v>1.08E+16</v>
      </c>
      <c r="I9" s="3">
        <f>H9/(1.9*1000)</f>
        <v>5684210526315.7891</v>
      </c>
      <c r="J9">
        <v>700</v>
      </c>
      <c r="K9" t="s">
        <v>42</v>
      </c>
      <c r="L9">
        <f t="shared" si="0"/>
        <v>231063858.7946381</v>
      </c>
    </row>
    <row r="10" spans="1:12" x14ac:dyDescent="0.3">
      <c r="A10" t="s">
        <v>16</v>
      </c>
      <c r="B10" s="3">
        <v>555386900</v>
      </c>
      <c r="C10" s="3">
        <v>492294100</v>
      </c>
      <c r="D10" s="3">
        <v>-14527530</v>
      </c>
      <c r="E10" s="3">
        <v>-1.135578</v>
      </c>
      <c r="F10" s="3">
        <v>2.7089240000000001</v>
      </c>
      <c r="G10" s="3">
        <v>-3.122248E-2</v>
      </c>
      <c r="H10" s="3">
        <v>1.4799999999999999E+23</v>
      </c>
      <c r="I10" s="3">
        <f>H10/1.942/1000</f>
        <v>7.6210092687950561E+19</v>
      </c>
      <c r="J10">
        <v>4332.5889999999999</v>
      </c>
      <c r="K10" t="s">
        <v>42</v>
      </c>
      <c r="L10">
        <f t="shared" si="0"/>
        <v>742306633.88812637</v>
      </c>
    </row>
    <row r="11" spans="1:12" x14ac:dyDescent="0.3">
      <c r="A11" t="s">
        <v>17</v>
      </c>
      <c r="B11" s="3">
        <v>556804700</v>
      </c>
      <c r="C11" s="3">
        <v>491288900</v>
      </c>
      <c r="D11" s="3">
        <v>-14534490</v>
      </c>
      <c r="E11" s="3">
        <v>-1.1380269999999999</v>
      </c>
      <c r="F11" s="3">
        <v>13.32118</v>
      </c>
      <c r="G11" s="3">
        <v>0.3482229</v>
      </c>
      <c r="H11" s="3">
        <v>1.0800000000000001E+23</v>
      </c>
      <c r="I11" s="3">
        <f>H11/1.834/1000</f>
        <v>5.8887677208287904E+19</v>
      </c>
      <c r="J11">
        <v>4332.5889999999999</v>
      </c>
      <c r="K11" t="s">
        <v>42</v>
      </c>
      <c r="L11">
        <f t="shared" si="0"/>
        <v>742702840.04092789</v>
      </c>
    </row>
    <row r="12" spans="1:12" x14ac:dyDescent="0.3">
      <c r="A12" t="s">
        <v>15</v>
      </c>
      <c r="B12" s="3">
        <v>555491100</v>
      </c>
      <c r="C12" s="3">
        <v>492918300</v>
      </c>
      <c r="D12" s="3">
        <v>-14507270</v>
      </c>
      <c r="E12" s="3">
        <v>-5.981535</v>
      </c>
      <c r="F12" s="3">
        <v>-3.0964839999999998</v>
      </c>
      <c r="G12" s="3">
        <v>-0.2458177</v>
      </c>
      <c r="H12" s="3">
        <v>4.8E+22</v>
      </c>
      <c r="I12" s="3">
        <f>H12/3.013/1000</f>
        <v>1.5930965814802524E+19</v>
      </c>
      <c r="J12">
        <v>4332.5889999999999</v>
      </c>
      <c r="K12" t="s">
        <v>42</v>
      </c>
      <c r="L12">
        <f t="shared" si="0"/>
        <v>742798272.43805087</v>
      </c>
    </row>
    <row r="13" spans="1:12" x14ac:dyDescent="0.3">
      <c r="A13" t="s">
        <v>14</v>
      </c>
      <c r="B13" s="3">
        <v>556399600</v>
      </c>
      <c r="C13" s="3">
        <v>492710800</v>
      </c>
      <c r="D13" s="3">
        <v>-14496230</v>
      </c>
      <c r="E13" s="3">
        <v>5.0012819999999998</v>
      </c>
      <c r="F13" s="3">
        <v>20.777840000000001</v>
      </c>
      <c r="G13" s="3">
        <v>0.72310920000000001</v>
      </c>
      <c r="H13" s="3">
        <v>8.9000000000000006E+22</v>
      </c>
      <c r="I13" s="3">
        <f>H13/3.528/1000</f>
        <v>2.5226757369614516E+19</v>
      </c>
      <c r="J13">
        <v>4332.5889999999999</v>
      </c>
      <c r="K13" t="s">
        <v>42</v>
      </c>
      <c r="L13">
        <f t="shared" si="0"/>
        <v>743340156.32213283</v>
      </c>
    </row>
    <row r="14" spans="1:12" x14ac:dyDescent="0.3">
      <c r="A14" t="s">
        <v>13</v>
      </c>
      <c r="B14" s="3">
        <v>556146500</v>
      </c>
      <c r="C14" s="3">
        <v>493049400</v>
      </c>
      <c r="D14" s="3">
        <v>-14488070</v>
      </c>
      <c r="E14" s="3">
        <v>-8.814133</v>
      </c>
      <c r="F14" s="3">
        <v>10.39533</v>
      </c>
      <c r="G14" s="3">
        <v>0.1540222</v>
      </c>
      <c r="H14" s="3">
        <v>1.8982000000000001E+27</v>
      </c>
      <c r="I14" s="3">
        <f>H14/(1.3262*1000)</f>
        <v>1.4313074950987785E+24</v>
      </c>
      <c r="J14">
        <v>4332.5889999999999</v>
      </c>
      <c r="K14" t="s">
        <v>41</v>
      </c>
      <c r="L14">
        <f t="shared" si="0"/>
        <v>743375103.48069561</v>
      </c>
    </row>
    <row r="15" spans="1:12" x14ac:dyDescent="0.3">
      <c r="A15" t="s">
        <v>24</v>
      </c>
      <c r="B15" s="3">
        <v>1328743000</v>
      </c>
      <c r="C15" s="3">
        <v>-590885600</v>
      </c>
      <c r="D15" s="3">
        <v>-41891860</v>
      </c>
      <c r="E15" s="3">
        <v>4.2435140000000002</v>
      </c>
      <c r="F15" s="3">
        <v>5.8070729999999999</v>
      </c>
      <c r="G15" s="3">
        <v>0.23156660000000001</v>
      </c>
      <c r="H15" s="3">
        <v>1.8059000000000001E+21</v>
      </c>
      <c r="I15" s="3">
        <f>H15/1.088/1000</f>
        <v>1.6598345588235295E+18</v>
      </c>
      <c r="J15">
        <v>10755.7</v>
      </c>
      <c r="K15" t="s">
        <v>42</v>
      </c>
      <c r="L15">
        <f t="shared" si="0"/>
        <v>1454805375.3923993</v>
      </c>
    </row>
    <row r="16" spans="1:12" x14ac:dyDescent="0.3">
      <c r="A16" t="s">
        <v>23</v>
      </c>
      <c r="B16" s="3">
        <v>1331472000</v>
      </c>
      <c r="C16" s="3">
        <v>-589117000</v>
      </c>
      <c r="D16" s="3">
        <v>-43189410</v>
      </c>
      <c r="E16" s="3">
        <v>-1.104452</v>
      </c>
      <c r="F16" s="3">
        <v>6.2480760000000002</v>
      </c>
      <c r="G16" s="3">
        <v>1.48139</v>
      </c>
      <c r="H16" s="3">
        <v>1.34553E+23</v>
      </c>
      <c r="I16" s="3">
        <f>H16/1.88/1000</f>
        <v>7.1570744680851071E+19</v>
      </c>
      <c r="J16">
        <v>10755.7</v>
      </c>
      <c r="K16" t="s">
        <v>42</v>
      </c>
      <c r="L16">
        <f t="shared" si="0"/>
        <v>1456620009.3398237</v>
      </c>
    </row>
    <row r="17" spans="1:12" x14ac:dyDescent="0.3">
      <c r="A17" t="s">
        <v>21</v>
      </c>
      <c r="B17" s="3">
        <v>1331825000</v>
      </c>
      <c r="C17" s="3">
        <v>-589972500</v>
      </c>
      <c r="D17" s="3">
        <v>-42784880</v>
      </c>
      <c r="E17" s="3">
        <v>1.5718209999999999</v>
      </c>
      <c r="F17" s="3">
        <v>0.16765160000000001</v>
      </c>
      <c r="G17" s="3">
        <v>4.4130500000000001</v>
      </c>
      <c r="H17" s="3">
        <v>1.09572E+21</v>
      </c>
      <c r="I17" s="3">
        <f>H17/1.469/1000</f>
        <v>7.458951667801225E+17</v>
      </c>
      <c r="J17">
        <v>10755.7</v>
      </c>
      <c r="K17" t="s">
        <v>42</v>
      </c>
      <c r="L17">
        <f t="shared" si="0"/>
        <v>1457276887.6702411</v>
      </c>
    </row>
    <row r="18" spans="1:12" x14ac:dyDescent="0.3">
      <c r="A18" t="s">
        <v>18</v>
      </c>
      <c r="B18" s="3">
        <v>1332196000</v>
      </c>
      <c r="C18" s="3">
        <v>-590047800</v>
      </c>
      <c r="D18" s="3">
        <v>-42781530</v>
      </c>
      <c r="E18" s="3">
        <v>3.3733740000000001</v>
      </c>
      <c r="F18" s="3">
        <v>8.8137709999999991</v>
      </c>
      <c r="G18" s="3">
        <v>-0.28792699999999999</v>
      </c>
      <c r="H18" s="3">
        <v>5.6834000000000003E+26</v>
      </c>
      <c r="I18" s="3">
        <f>H18/0.687/1000</f>
        <v>8.27278020378457E+23</v>
      </c>
      <c r="J18">
        <v>10755.7</v>
      </c>
      <c r="K18" t="s">
        <v>41</v>
      </c>
      <c r="L18">
        <f t="shared" si="0"/>
        <v>1457646338.4545584</v>
      </c>
    </row>
    <row r="19" spans="1:12" x14ac:dyDescent="0.3">
      <c r="A19" t="s">
        <v>20</v>
      </c>
      <c r="B19" s="3">
        <v>1332310000</v>
      </c>
      <c r="C19" s="3">
        <v>-590292900</v>
      </c>
      <c r="D19" s="3">
        <v>-42665080</v>
      </c>
      <c r="E19" s="3">
        <v>13.761710000000001</v>
      </c>
      <c r="F19" s="3">
        <v>12.233549999999999</v>
      </c>
      <c r="G19" s="3">
        <v>-3.3291620000000002</v>
      </c>
      <c r="H19" s="3">
        <v>6.176E+20</v>
      </c>
      <c r="I19" s="3">
        <f>H19/0.656/1000</f>
        <v>9.414634146341463E+17</v>
      </c>
      <c r="J19">
        <v>10755.7</v>
      </c>
      <c r="K19" t="s">
        <v>42</v>
      </c>
      <c r="L19">
        <f t="shared" si="0"/>
        <v>1457846340.6483607</v>
      </c>
    </row>
    <row r="20" spans="1:12" x14ac:dyDescent="0.3">
      <c r="A20" t="s">
        <v>19</v>
      </c>
      <c r="B20" s="3">
        <v>1332399000</v>
      </c>
      <c r="C20" s="3">
        <v>-590163600</v>
      </c>
      <c r="D20" s="3">
        <v>-42740540</v>
      </c>
      <c r="E20" s="3">
        <v>9.816846</v>
      </c>
      <c r="F20" s="3">
        <v>18.214649999999999</v>
      </c>
      <c r="G20" s="3">
        <v>-5.8394899999999996</v>
      </c>
      <c r="H20" s="3">
        <v>1.0805E+20</v>
      </c>
      <c r="I20" s="3">
        <f>H20/1.606/1000</f>
        <v>6.7278953922789528E+16</v>
      </c>
      <c r="J20">
        <v>10755.7</v>
      </c>
      <c r="K20" t="s">
        <v>42</v>
      </c>
      <c r="L20">
        <f t="shared" si="0"/>
        <v>1457877540.7164524</v>
      </c>
    </row>
    <row r="21" spans="1:12" x14ac:dyDescent="0.3">
      <c r="A21" t="s">
        <v>22</v>
      </c>
      <c r="B21" s="3">
        <v>1332599000</v>
      </c>
      <c r="C21" s="3">
        <v>-589764600</v>
      </c>
      <c r="D21" s="3">
        <v>-42967590</v>
      </c>
      <c r="E21" s="3">
        <v>-2.0362830000000001</v>
      </c>
      <c r="F21" s="3">
        <v>14.79115</v>
      </c>
      <c r="G21" s="3">
        <v>-2.943063</v>
      </c>
      <c r="H21" s="3">
        <v>2.309E+21</v>
      </c>
      <c r="I21" s="3">
        <f>H21/1.233/1000</f>
        <v>1.8726682887266829E+18</v>
      </c>
      <c r="J21">
        <v>10755.7</v>
      </c>
      <c r="K21" t="s">
        <v>42</v>
      </c>
      <c r="L21">
        <f t="shared" si="0"/>
        <v>1457905549.7543619</v>
      </c>
    </row>
    <row r="22" spans="1:12" x14ac:dyDescent="0.3">
      <c r="A22" t="s">
        <v>30</v>
      </c>
      <c r="B22" s="3">
        <v>1854760000</v>
      </c>
      <c r="C22" s="3">
        <v>2273319000</v>
      </c>
      <c r="D22" s="3">
        <v>-15494340</v>
      </c>
      <c r="E22" s="3">
        <v>-0.40450459999999999</v>
      </c>
      <c r="F22" s="3">
        <v>3.678407</v>
      </c>
      <c r="G22" s="3">
        <v>4.6015730000000001</v>
      </c>
      <c r="H22" s="3">
        <v>6.59E+19</v>
      </c>
      <c r="I22" s="3">
        <f>H22/1.2/1000</f>
        <v>5.4916666666666672E+16</v>
      </c>
      <c r="J22">
        <v>30685.4</v>
      </c>
      <c r="K22" t="s">
        <v>42</v>
      </c>
      <c r="L22">
        <f t="shared" si="0"/>
        <v>2933999660.5202661</v>
      </c>
    </row>
    <row r="23" spans="1:12" x14ac:dyDescent="0.3">
      <c r="A23" t="s">
        <v>29</v>
      </c>
      <c r="B23" s="3">
        <v>1854764000</v>
      </c>
      <c r="C23" s="3">
        <v>2273319000</v>
      </c>
      <c r="D23" s="3">
        <v>-16160540</v>
      </c>
      <c r="E23" s="3">
        <v>-8.3817749999999993</v>
      </c>
      <c r="F23" s="3">
        <v>4.6997030000000004</v>
      </c>
      <c r="G23" s="3">
        <v>0.41103699999999999</v>
      </c>
      <c r="H23" s="3">
        <v>3.014E+21</v>
      </c>
      <c r="I23" s="3">
        <f>H23/1.63/1000</f>
        <v>1.849079754601227E+18</v>
      </c>
      <c r="J23">
        <v>30685.4</v>
      </c>
      <c r="K23" t="s">
        <v>42</v>
      </c>
      <c r="L23">
        <f t="shared" si="0"/>
        <v>2934005782.9714808</v>
      </c>
    </row>
    <row r="24" spans="1:12" x14ac:dyDescent="0.3">
      <c r="A24" t="s">
        <v>26</v>
      </c>
      <c r="B24" s="3">
        <v>1854666000</v>
      </c>
      <c r="C24" s="3">
        <v>2273413000</v>
      </c>
      <c r="D24" s="3">
        <v>-15653240</v>
      </c>
      <c r="E24" s="3">
        <v>-7.0817579999999998</v>
      </c>
      <c r="F24" s="3">
        <v>5.0776640000000004</v>
      </c>
      <c r="G24" s="3">
        <v>5.1895569999999998</v>
      </c>
      <c r="H24" s="3">
        <v>1.353E+21</v>
      </c>
      <c r="I24" s="3">
        <f>H24/1.67/1000</f>
        <v>8.1017964071856294E+17</v>
      </c>
      <c r="J24">
        <v>30685.4</v>
      </c>
      <c r="K24" t="s">
        <v>42</v>
      </c>
      <c r="L24">
        <f t="shared" si="0"/>
        <v>2934013916.812171</v>
      </c>
    </row>
    <row r="25" spans="1:12" x14ac:dyDescent="0.3">
      <c r="A25" t="s">
        <v>27</v>
      </c>
      <c r="B25" s="3">
        <v>1854775000</v>
      </c>
      <c r="C25" s="3">
        <v>2273433000</v>
      </c>
      <c r="D25" s="3">
        <v>-15334920</v>
      </c>
      <c r="E25" s="3">
        <v>-0.90698710000000005</v>
      </c>
      <c r="F25" s="3">
        <v>3.21048</v>
      </c>
      <c r="G25" s="3">
        <v>1.4287080000000001</v>
      </c>
      <c r="H25" s="3">
        <v>1.172E+21</v>
      </c>
      <c r="I25" s="3">
        <f>H25/1.4/1000</f>
        <v>8.3714285714285722E+17</v>
      </c>
      <c r="J25">
        <v>30685.4</v>
      </c>
      <c r="K25" t="s">
        <v>42</v>
      </c>
      <c r="L25">
        <f t="shared" si="0"/>
        <v>2934096635.4033751</v>
      </c>
    </row>
    <row r="26" spans="1:12" x14ac:dyDescent="0.3">
      <c r="A26" t="s">
        <v>25</v>
      </c>
      <c r="B26" s="3">
        <v>1854842000</v>
      </c>
      <c r="C26" s="3">
        <v>2273383000</v>
      </c>
      <c r="D26" s="3">
        <v>-15586400</v>
      </c>
      <c r="E26" s="3">
        <v>-5.3264370000000003</v>
      </c>
      <c r="F26" s="3">
        <v>3.9877790000000002</v>
      </c>
      <c r="G26" s="3">
        <v>8.3837869999999995E-2</v>
      </c>
      <c r="H26" s="3">
        <v>8.6810000000000007E+25</v>
      </c>
      <c r="I26" s="3">
        <f>H26/1.271/1000</f>
        <v>6.8300550747442964E+22</v>
      </c>
      <c r="J26">
        <v>30685.4</v>
      </c>
      <c r="K26" t="s">
        <v>41</v>
      </c>
      <c r="L26">
        <f t="shared" si="0"/>
        <v>2934101573.8242531</v>
      </c>
    </row>
    <row r="27" spans="1:12" x14ac:dyDescent="0.3">
      <c r="A27" t="s">
        <v>28</v>
      </c>
      <c r="B27" s="3">
        <v>1855230000</v>
      </c>
      <c r="C27" s="3">
        <v>2273275000</v>
      </c>
      <c r="D27" s="3">
        <v>-15754130</v>
      </c>
      <c r="E27" s="3">
        <v>-6.809132</v>
      </c>
      <c r="F27" s="3">
        <v>3.847864</v>
      </c>
      <c r="G27" s="3">
        <v>-3.2452540000000001</v>
      </c>
      <c r="H27" s="3">
        <v>3.5270000000000003E+21</v>
      </c>
      <c r="I27" s="3">
        <f>H27/1.71/1000</f>
        <v>2.0625730994152049E+18</v>
      </c>
      <c r="J27">
        <v>30685.4</v>
      </c>
      <c r="K27" t="s">
        <v>42</v>
      </c>
      <c r="L27">
        <f t="shared" si="0"/>
        <v>2934264093.6250196</v>
      </c>
    </row>
    <row r="28" spans="1:12" x14ac:dyDescent="0.3">
      <c r="A28" t="s">
        <v>32</v>
      </c>
      <c r="B28" s="3">
        <v>4461976000</v>
      </c>
      <c r="C28" s="3">
        <v>-288909600</v>
      </c>
      <c r="D28" s="3">
        <v>-96606460</v>
      </c>
      <c r="E28" s="3">
        <v>3.7176239999999998</v>
      </c>
      <c r="F28" s="3">
        <v>8.2139319999999998</v>
      </c>
      <c r="G28" s="3">
        <v>-0.40709519999999999</v>
      </c>
      <c r="H28" s="3">
        <v>2.1390000000000001E+22</v>
      </c>
      <c r="I28" s="3">
        <f>H28/2.065/1000</f>
        <v>1.0358353510895884E+19</v>
      </c>
      <c r="J28">
        <v>60189</v>
      </c>
      <c r="K28" t="s">
        <v>42</v>
      </c>
      <c r="L28">
        <f t="shared" si="0"/>
        <v>4472363065.5014906</v>
      </c>
    </row>
    <row r="29" spans="1:12" x14ac:dyDescent="0.3">
      <c r="A29" t="s">
        <v>31</v>
      </c>
      <c r="B29" s="3">
        <v>4462103000</v>
      </c>
      <c r="C29" s="3">
        <v>-289095800</v>
      </c>
      <c r="D29" s="3">
        <v>-96880420</v>
      </c>
      <c r="E29" s="3">
        <v>0.3152605</v>
      </c>
      <c r="F29" s="3">
        <v>5.4558689999999999</v>
      </c>
      <c r="G29" s="3">
        <v>-0.1196994</v>
      </c>
      <c r="H29" s="3">
        <v>1.0240900000000001E+26</v>
      </c>
      <c r="I29">
        <v>6.2539999999999997E+22</v>
      </c>
      <c r="J29">
        <v>60189</v>
      </c>
      <c r="K29" t="s">
        <v>41</v>
      </c>
      <c r="L29">
        <f t="shared" si="0"/>
        <v>4472507728.3293781</v>
      </c>
    </row>
    <row r="30" spans="1:12" x14ac:dyDescent="0.3">
      <c r="A30" t="s">
        <v>34</v>
      </c>
      <c r="B30" s="3">
        <v>2554859000</v>
      </c>
      <c r="C30" s="3">
        <v>-4544649000</v>
      </c>
      <c r="D30" s="3">
        <v>-252697600</v>
      </c>
      <c r="E30" s="3">
        <v>5.019768</v>
      </c>
      <c r="F30" s="3">
        <v>1.5577430000000001</v>
      </c>
      <c r="G30" s="3">
        <v>-1.678979</v>
      </c>
      <c r="H30" s="3">
        <v>1.53E+21</v>
      </c>
      <c r="I30">
        <f>H30/1.72/1000</f>
        <v>8.895348837209303E+17</v>
      </c>
      <c r="J30">
        <v>91164.06</v>
      </c>
      <c r="K30" t="s">
        <v>42</v>
      </c>
      <c r="L30">
        <f t="shared" si="0"/>
        <v>5219673851.8922577</v>
      </c>
    </row>
    <row r="31" spans="1:12" x14ac:dyDescent="0.3">
      <c r="A31" t="s">
        <v>33</v>
      </c>
      <c r="B31" s="3">
        <v>2554855000</v>
      </c>
      <c r="C31" s="3">
        <v>-4544662000</v>
      </c>
      <c r="D31" s="3">
        <v>-252712000</v>
      </c>
      <c r="E31" s="3">
        <v>4.8607880000000003</v>
      </c>
      <c r="F31" s="3">
        <v>1.461994</v>
      </c>
      <c r="G31" s="3">
        <v>-1.5551330000000001</v>
      </c>
      <c r="H31" s="3">
        <v>1.3070000000000001E+22</v>
      </c>
      <c r="I31">
        <v>6.97E+18</v>
      </c>
      <c r="J31">
        <v>91164.06</v>
      </c>
      <c r="K31" t="s">
        <v>41</v>
      </c>
      <c r="L31">
        <f t="shared" si="0"/>
        <v>5219683909.9904318</v>
      </c>
    </row>
    <row r="32" spans="1:12" x14ac:dyDescent="0.3">
      <c r="B32" s="3"/>
      <c r="C32" s="3"/>
      <c r="D32" s="3"/>
      <c r="E32" s="3"/>
      <c r="F32" s="3"/>
      <c r="G32" s="3"/>
    </row>
    <row r="33" spans="2:7" x14ac:dyDescent="0.3">
      <c r="B33" s="3"/>
      <c r="C33" s="3"/>
      <c r="D33" s="3"/>
      <c r="E33" s="3"/>
      <c r="F33" s="3"/>
      <c r="G33" s="3"/>
    </row>
    <row r="34" spans="2:7" x14ac:dyDescent="0.3">
      <c r="B34" s="3"/>
      <c r="C34" s="3"/>
      <c r="D34" s="3"/>
      <c r="E34" s="3"/>
      <c r="F34" s="3"/>
      <c r="G34" s="3"/>
    </row>
    <row r="35" spans="2:7" x14ac:dyDescent="0.3">
      <c r="B35" s="3"/>
      <c r="C35" s="3"/>
      <c r="D35" s="3"/>
      <c r="E35" s="3"/>
      <c r="F35" s="3"/>
      <c r="G35" s="3"/>
    </row>
    <row r="36" spans="2:7" x14ac:dyDescent="0.3">
      <c r="B36" s="3"/>
      <c r="C36" s="3"/>
      <c r="D36" s="3"/>
      <c r="E36" s="3"/>
      <c r="F36" s="3"/>
      <c r="G36" s="3"/>
    </row>
    <row r="37" spans="2:7" x14ac:dyDescent="0.3">
      <c r="B37" s="3"/>
      <c r="C37" s="3"/>
      <c r="D37" s="3"/>
      <c r="E37" s="3"/>
      <c r="F37" s="3"/>
      <c r="G37" s="3"/>
    </row>
    <row r="38" spans="2:7" x14ac:dyDescent="0.3">
      <c r="B38" s="3"/>
      <c r="C38" s="3"/>
      <c r="D38" s="3"/>
      <c r="E38" s="3"/>
      <c r="F38" s="3"/>
      <c r="G38" s="3"/>
    </row>
    <row r="39" spans="2:7" x14ac:dyDescent="0.3">
      <c r="B39" s="3"/>
      <c r="C39" s="3"/>
      <c r="D39" s="3"/>
      <c r="E39" s="3"/>
      <c r="F39" s="3"/>
      <c r="G39" s="3"/>
    </row>
    <row r="40" spans="2:7" x14ac:dyDescent="0.3">
      <c r="B40" s="3"/>
      <c r="C40" s="3"/>
      <c r="D40" s="3"/>
      <c r="E40" s="3"/>
      <c r="F40" s="3"/>
      <c r="G40" s="3"/>
    </row>
    <row r="41" spans="2:7" x14ac:dyDescent="0.3">
      <c r="B41" s="3"/>
      <c r="C41" s="3"/>
      <c r="D41" s="3"/>
      <c r="E41" s="3"/>
      <c r="F41" s="3"/>
      <c r="G41" s="3"/>
    </row>
    <row r="42" spans="2:7" x14ac:dyDescent="0.3">
      <c r="B42" s="3"/>
      <c r="C42" s="3"/>
      <c r="D42" s="3"/>
      <c r="E42" s="3"/>
      <c r="F42" s="3"/>
      <c r="G42" s="3"/>
    </row>
    <row r="43" spans="2:7" x14ac:dyDescent="0.3">
      <c r="B43" s="2"/>
      <c r="C43" s="2"/>
      <c r="D43" s="2"/>
      <c r="E43" s="2"/>
      <c r="F43" s="2"/>
      <c r="G43" s="2"/>
    </row>
    <row r="44" spans="2:7" x14ac:dyDescent="0.3">
      <c r="B44" s="2"/>
      <c r="C44" s="2"/>
      <c r="D44" s="2"/>
      <c r="E44" s="2"/>
      <c r="F44" s="2"/>
      <c r="G44" s="2"/>
    </row>
    <row r="45" spans="2:7" x14ac:dyDescent="0.3">
      <c r="B45" s="2"/>
      <c r="C45" s="2"/>
      <c r="D45" s="2"/>
      <c r="E45" s="2"/>
      <c r="F45" s="2"/>
      <c r="G45" s="2"/>
    </row>
    <row r="46" spans="2:7" x14ac:dyDescent="0.3">
      <c r="B46" s="2"/>
      <c r="C46" s="2"/>
      <c r="D46" s="2"/>
      <c r="E46" s="2"/>
      <c r="F46" s="2"/>
      <c r="G46" s="2"/>
    </row>
    <row r="47" spans="2:7" x14ac:dyDescent="0.3">
      <c r="B47" s="2"/>
      <c r="C47" s="2"/>
      <c r="D47" s="2"/>
      <c r="E47" s="2"/>
      <c r="F47" s="2"/>
      <c r="G47" s="2"/>
    </row>
    <row r="48" spans="2:7" x14ac:dyDescent="0.3">
      <c r="B48" s="2"/>
      <c r="C48" s="2"/>
      <c r="D48" s="2"/>
      <c r="E48" s="2"/>
      <c r="F48" s="2"/>
      <c r="G48" s="2"/>
    </row>
    <row r="49" spans="2:7" x14ac:dyDescent="0.3">
      <c r="B49" s="2"/>
      <c r="C49" s="2"/>
      <c r="D49" s="2"/>
      <c r="E49" s="2"/>
      <c r="F49" s="2"/>
      <c r="G49" s="2"/>
    </row>
    <row r="50" spans="2:7" x14ac:dyDescent="0.3">
      <c r="B50" s="2"/>
      <c r="C50" s="2"/>
      <c r="D50" s="2"/>
      <c r="E50" s="2"/>
      <c r="F50" s="2"/>
      <c r="G50" s="2"/>
    </row>
    <row r="51" spans="2:7" x14ac:dyDescent="0.3">
      <c r="B51" s="2"/>
      <c r="C51" s="2"/>
      <c r="D51" s="2"/>
      <c r="E51" s="2"/>
      <c r="F51" s="2"/>
      <c r="G51" s="2"/>
    </row>
    <row r="52" spans="2:7" x14ac:dyDescent="0.3">
      <c r="B52" s="2"/>
      <c r="C52" s="2"/>
      <c r="D52" s="2"/>
      <c r="E52" s="2"/>
      <c r="F52" s="2"/>
      <c r="G52" s="2"/>
    </row>
    <row r="53" spans="2:7" x14ac:dyDescent="0.3">
      <c r="B53" s="2"/>
      <c r="C53" s="2"/>
      <c r="D53" s="2"/>
      <c r="E53" s="2"/>
      <c r="F53" s="2"/>
      <c r="G53" s="2"/>
    </row>
    <row r="54" spans="2:7" x14ac:dyDescent="0.3">
      <c r="B54" s="2"/>
      <c r="C54" s="2"/>
      <c r="D54" s="2"/>
      <c r="E54" s="2"/>
      <c r="F54" s="2"/>
      <c r="G54" s="2"/>
    </row>
    <row r="55" spans="2:7" x14ac:dyDescent="0.3">
      <c r="B55" s="2"/>
      <c r="C55" s="2"/>
      <c r="D55" s="2"/>
      <c r="E55" s="2"/>
      <c r="F55" s="2"/>
      <c r="G55" s="2"/>
    </row>
    <row r="56" spans="2:7" x14ac:dyDescent="0.3">
      <c r="B56" s="2"/>
      <c r="C56" s="2"/>
      <c r="D56" s="2"/>
      <c r="E56" s="2"/>
      <c r="F56" s="2"/>
      <c r="G56" s="2"/>
    </row>
    <row r="57" spans="2:7" x14ac:dyDescent="0.3">
      <c r="B57" s="2"/>
      <c r="C57" s="2"/>
      <c r="D57" s="2"/>
      <c r="E57" s="2"/>
      <c r="F57" s="2"/>
      <c r="G57" s="2"/>
    </row>
    <row r="58" spans="2:7" x14ac:dyDescent="0.3">
      <c r="B58" s="2"/>
      <c r="C58" s="2"/>
      <c r="D58" s="2"/>
      <c r="E58" s="2"/>
      <c r="F58" s="2"/>
      <c r="G58" s="2"/>
    </row>
    <row r="59" spans="2:7" x14ac:dyDescent="0.3">
      <c r="B59" s="2"/>
      <c r="C59" s="2"/>
      <c r="D59" s="2"/>
      <c r="E59" s="2"/>
      <c r="F59" s="2"/>
      <c r="G59" s="2"/>
    </row>
    <row r="60" spans="2:7" x14ac:dyDescent="0.3">
      <c r="B60" s="2"/>
      <c r="C60" s="2"/>
      <c r="D60" s="2"/>
      <c r="E60" s="2"/>
      <c r="F60" s="2"/>
      <c r="G60" s="2"/>
    </row>
    <row r="61" spans="2:7" x14ac:dyDescent="0.3">
      <c r="B61" s="2"/>
      <c r="C61" s="2"/>
      <c r="D61" s="2"/>
      <c r="E61" s="2"/>
      <c r="F61" s="2"/>
      <c r="G61" s="2"/>
    </row>
    <row r="62" spans="2:7" x14ac:dyDescent="0.3">
      <c r="B62" s="2"/>
      <c r="C62" s="2"/>
      <c r="D62" s="2"/>
      <c r="E62" s="2"/>
      <c r="F62" s="2"/>
      <c r="G62" s="2"/>
    </row>
    <row r="63" spans="2:7" x14ac:dyDescent="0.3">
      <c r="B63" s="2"/>
      <c r="C63" s="2"/>
      <c r="D63" s="2"/>
      <c r="E63" s="2"/>
      <c r="F63" s="2"/>
      <c r="G63" s="2"/>
    </row>
    <row r="64" spans="2:7" x14ac:dyDescent="0.3">
      <c r="B64" s="2"/>
      <c r="C64" s="2"/>
      <c r="D64" s="2"/>
      <c r="E64" s="2"/>
      <c r="F64" s="2"/>
      <c r="G64" s="2"/>
    </row>
    <row r="65" spans="2:7" x14ac:dyDescent="0.3">
      <c r="B65" s="2"/>
      <c r="C65" s="2"/>
      <c r="D65" s="2"/>
      <c r="E65" s="2"/>
      <c r="F65" s="2"/>
      <c r="G65" s="2"/>
    </row>
    <row r="66" spans="2:7" x14ac:dyDescent="0.3">
      <c r="B66" s="2"/>
      <c r="C66" s="2"/>
      <c r="D66" s="2"/>
      <c r="E66" s="2"/>
      <c r="F66" s="2"/>
      <c r="G66" s="2"/>
    </row>
    <row r="67" spans="2:7" x14ac:dyDescent="0.3">
      <c r="B67" s="2"/>
      <c r="C67" s="2"/>
      <c r="D67" s="2"/>
      <c r="E67" s="2"/>
      <c r="F67" s="2"/>
      <c r="G67" s="2"/>
    </row>
    <row r="68" spans="2:7" x14ac:dyDescent="0.3">
      <c r="B68" s="2"/>
      <c r="C68" s="2"/>
      <c r="D68" s="2"/>
      <c r="E68" s="2"/>
      <c r="F68" s="2"/>
      <c r="G68" s="2"/>
    </row>
    <row r="69" spans="2:7" x14ac:dyDescent="0.3">
      <c r="B69" s="2"/>
      <c r="C69" s="2"/>
      <c r="D69" s="2"/>
      <c r="E69" s="2"/>
      <c r="F69" s="2"/>
      <c r="G69" s="2"/>
    </row>
    <row r="70" spans="2:7" x14ac:dyDescent="0.3">
      <c r="B70" s="2"/>
      <c r="C70" s="2"/>
      <c r="D70" s="2"/>
      <c r="E70" s="2"/>
      <c r="F70" s="2"/>
      <c r="G70" s="2"/>
    </row>
    <row r="71" spans="2:7" x14ac:dyDescent="0.3">
      <c r="B71" s="2"/>
      <c r="C71" s="2"/>
      <c r="D71" s="2"/>
      <c r="E71" s="2"/>
      <c r="F71" s="2"/>
      <c r="G71" s="2"/>
    </row>
    <row r="72" spans="2:7" x14ac:dyDescent="0.3">
      <c r="B72" s="2"/>
      <c r="C72" s="2"/>
      <c r="D72" s="2"/>
      <c r="E72" s="2"/>
      <c r="F72" s="2"/>
      <c r="G72" s="2"/>
    </row>
    <row r="73" spans="2:7" x14ac:dyDescent="0.3">
      <c r="B73" s="2"/>
      <c r="C73" s="2"/>
      <c r="D73" s="2"/>
      <c r="E73" s="2"/>
      <c r="F73" s="2"/>
      <c r="G73" s="2"/>
    </row>
    <row r="74" spans="2:7" x14ac:dyDescent="0.3">
      <c r="B74" s="2"/>
      <c r="C74" s="2"/>
      <c r="D74" s="2"/>
      <c r="E74" s="2"/>
      <c r="F74" s="2"/>
      <c r="G74" s="2"/>
    </row>
    <row r="75" spans="2:7" x14ac:dyDescent="0.3">
      <c r="B75" s="2"/>
      <c r="C75" s="2"/>
      <c r="D75" s="2"/>
      <c r="E75" s="2"/>
      <c r="F75" s="2"/>
      <c r="G75" s="2"/>
    </row>
    <row r="76" spans="2:7" x14ac:dyDescent="0.3">
      <c r="B76" s="2"/>
      <c r="C76" s="2"/>
      <c r="D76" s="2"/>
      <c r="E76" s="2"/>
      <c r="F76" s="2"/>
      <c r="G76" s="2"/>
    </row>
    <row r="77" spans="2:7" x14ac:dyDescent="0.3">
      <c r="B77" s="2"/>
      <c r="C77" s="2"/>
      <c r="D77" s="2"/>
      <c r="E77" s="2"/>
      <c r="F77" s="2"/>
      <c r="G77" s="2"/>
    </row>
    <row r="78" spans="2:7" x14ac:dyDescent="0.3">
      <c r="B78" s="2"/>
      <c r="C78" s="2"/>
      <c r="D78" s="2"/>
      <c r="E78" s="2"/>
      <c r="F78" s="2"/>
      <c r="G78" s="2"/>
    </row>
    <row r="79" spans="2:7" x14ac:dyDescent="0.3">
      <c r="B79" s="2"/>
      <c r="C79" s="2"/>
      <c r="D79" s="2"/>
      <c r="E79" s="2"/>
      <c r="F79" s="2"/>
      <c r="G79" s="2"/>
    </row>
    <row r="80" spans="2:7" x14ac:dyDescent="0.3">
      <c r="B80" s="2"/>
      <c r="C80" s="2"/>
      <c r="D80" s="2"/>
      <c r="E80" s="2"/>
      <c r="F80" s="2"/>
      <c r="G80" s="2"/>
    </row>
    <row r="81" spans="2:7" x14ac:dyDescent="0.3">
      <c r="B81" s="2"/>
      <c r="C81" s="2"/>
      <c r="D81" s="2"/>
      <c r="E81" s="2"/>
      <c r="F81" s="2"/>
      <c r="G81" s="2"/>
    </row>
    <row r="82" spans="2:7" x14ac:dyDescent="0.3">
      <c r="B82" s="2"/>
      <c r="C82" s="2"/>
      <c r="D82" s="2"/>
      <c r="E82" s="2"/>
      <c r="F82" s="2"/>
      <c r="G82" s="2"/>
    </row>
    <row r="83" spans="2:7" x14ac:dyDescent="0.3">
      <c r="B83" s="2"/>
      <c r="C83" s="2"/>
      <c r="D83" s="2"/>
      <c r="E83" s="2"/>
      <c r="F83" s="2"/>
      <c r="G83" s="2"/>
    </row>
    <row r="84" spans="2:7" x14ac:dyDescent="0.3">
      <c r="B84" s="2"/>
      <c r="C84" s="2"/>
      <c r="D84" s="2"/>
      <c r="E84" s="2"/>
      <c r="F84" s="2"/>
      <c r="G84" s="2"/>
    </row>
    <row r="85" spans="2:7" x14ac:dyDescent="0.3">
      <c r="B85" s="2"/>
      <c r="C85" s="2"/>
      <c r="D85" s="2"/>
      <c r="E85" s="2"/>
      <c r="F85" s="2"/>
      <c r="G85" s="2"/>
    </row>
    <row r="86" spans="2:7" x14ac:dyDescent="0.3">
      <c r="B86" s="2"/>
      <c r="C86" s="2"/>
      <c r="D86" s="2"/>
      <c r="E86" s="2"/>
      <c r="F86" s="2"/>
      <c r="G86" s="2"/>
    </row>
    <row r="87" spans="2:7" x14ac:dyDescent="0.3">
      <c r="B87" s="2"/>
      <c r="C87" s="2"/>
      <c r="D87" s="2"/>
      <c r="E87" s="2"/>
      <c r="F87" s="2"/>
      <c r="G87" s="2"/>
    </row>
    <row r="88" spans="2:7" x14ac:dyDescent="0.3">
      <c r="B88" s="2"/>
      <c r="C88" s="2"/>
      <c r="D88" s="2"/>
      <c r="E88" s="2"/>
      <c r="F88" s="2"/>
      <c r="G88" s="2"/>
    </row>
    <row r="89" spans="2:7" x14ac:dyDescent="0.3">
      <c r="B89" s="2"/>
      <c r="C89" s="2"/>
      <c r="D89" s="2"/>
      <c r="E89" s="2"/>
      <c r="F89" s="2"/>
      <c r="G89" s="2"/>
    </row>
    <row r="90" spans="2:7" x14ac:dyDescent="0.3">
      <c r="B90" s="2"/>
      <c r="C90" s="2"/>
      <c r="D90" s="2"/>
      <c r="E90" s="2"/>
      <c r="F90" s="2"/>
      <c r="G90" s="2"/>
    </row>
    <row r="91" spans="2:7" x14ac:dyDescent="0.3">
      <c r="B91" s="2"/>
      <c r="C91" s="2"/>
      <c r="D91" s="2"/>
      <c r="E91" s="2"/>
      <c r="F91" s="2"/>
      <c r="G91" s="2"/>
    </row>
    <row r="92" spans="2:7" x14ac:dyDescent="0.3">
      <c r="B92" s="2"/>
      <c r="C92" s="2"/>
      <c r="D92" s="2"/>
      <c r="E92" s="2"/>
      <c r="F92" s="2"/>
      <c r="G92" s="2"/>
    </row>
    <row r="93" spans="2:7" x14ac:dyDescent="0.3">
      <c r="B93" s="2"/>
      <c r="C93" s="2"/>
      <c r="D93" s="2"/>
      <c r="E93" s="2"/>
      <c r="F93" s="2"/>
      <c r="G93" s="2"/>
    </row>
    <row r="94" spans="2:7" x14ac:dyDescent="0.3">
      <c r="B94" s="2"/>
      <c r="C94" s="2"/>
      <c r="D94" s="2"/>
      <c r="E94" s="2"/>
      <c r="F94" s="2"/>
      <c r="G94" s="2"/>
    </row>
    <row r="95" spans="2:7" x14ac:dyDescent="0.3">
      <c r="B95" s="2"/>
      <c r="C95" s="2"/>
      <c r="D95" s="2"/>
      <c r="E95" s="2"/>
      <c r="F95" s="2"/>
      <c r="G95" s="2"/>
    </row>
    <row r="96" spans="2:7" x14ac:dyDescent="0.3">
      <c r="B96" s="2"/>
      <c r="C96" s="2"/>
      <c r="D96" s="2"/>
      <c r="E96" s="2"/>
      <c r="F96" s="2"/>
      <c r="G96" s="2"/>
    </row>
    <row r="97" spans="2:7" x14ac:dyDescent="0.3">
      <c r="B97" s="2"/>
      <c r="C97" s="2"/>
      <c r="D97" s="2"/>
      <c r="E97" s="2"/>
      <c r="F97" s="2"/>
      <c r="G97" s="2"/>
    </row>
    <row r="98" spans="2:7" x14ac:dyDescent="0.3">
      <c r="B98" s="2"/>
      <c r="C98" s="2"/>
      <c r="D98" s="2"/>
      <c r="E98" s="2"/>
      <c r="F98" s="2"/>
      <c r="G98" s="2"/>
    </row>
    <row r="99" spans="2:7" x14ac:dyDescent="0.3">
      <c r="B99" s="2"/>
      <c r="C99" s="2"/>
      <c r="D99" s="2"/>
      <c r="E99" s="2"/>
      <c r="F99" s="2"/>
      <c r="G99" s="2"/>
    </row>
    <row r="100" spans="2:7" x14ac:dyDescent="0.3">
      <c r="B100" s="2"/>
      <c r="C100" s="2"/>
      <c r="D100" s="2"/>
      <c r="E100" s="2"/>
      <c r="F100" s="2"/>
      <c r="G100" s="2"/>
    </row>
    <row r="101" spans="2:7" x14ac:dyDescent="0.3">
      <c r="B101" s="2"/>
      <c r="C101" s="2"/>
      <c r="D101" s="2"/>
      <c r="E101" s="2"/>
      <c r="F101" s="2"/>
      <c r="G101" s="2"/>
    </row>
    <row r="102" spans="2:7" x14ac:dyDescent="0.3">
      <c r="B102" s="2"/>
      <c r="C102" s="2"/>
      <c r="D102" s="2"/>
      <c r="E102" s="2"/>
      <c r="F102" s="2"/>
      <c r="G102" s="2"/>
    </row>
    <row r="103" spans="2:7" x14ac:dyDescent="0.3">
      <c r="B103" s="2"/>
      <c r="C103" s="2"/>
      <c r="D103" s="2"/>
      <c r="E103" s="2"/>
      <c r="F103" s="2"/>
      <c r="G103" s="2"/>
    </row>
    <row r="104" spans="2:7" x14ac:dyDescent="0.3">
      <c r="B104" s="2"/>
      <c r="C104" s="2"/>
      <c r="D104" s="2"/>
      <c r="E104" s="2"/>
      <c r="F104" s="2"/>
      <c r="G104" s="2"/>
    </row>
    <row r="105" spans="2:7" x14ac:dyDescent="0.3">
      <c r="B105" s="2"/>
      <c r="C105" s="2"/>
      <c r="D105" s="2"/>
      <c r="E105" s="2"/>
      <c r="F105" s="2"/>
      <c r="G105" s="2"/>
    </row>
    <row r="106" spans="2:7" x14ac:dyDescent="0.3">
      <c r="B106" s="2"/>
      <c r="C106" s="2"/>
      <c r="D106" s="2"/>
      <c r="E106" s="2"/>
      <c r="F106" s="2"/>
      <c r="G106" s="2"/>
    </row>
    <row r="107" spans="2:7" x14ac:dyDescent="0.3">
      <c r="B107" s="2"/>
      <c r="C107" s="2"/>
      <c r="D107" s="2"/>
      <c r="E107" s="2"/>
      <c r="F107" s="2"/>
      <c r="G107" s="2"/>
    </row>
    <row r="108" spans="2:7" x14ac:dyDescent="0.3">
      <c r="B108" s="2"/>
      <c r="C108" s="2"/>
      <c r="D108" s="2"/>
      <c r="E108" s="2"/>
      <c r="F108" s="2"/>
      <c r="G108" s="2"/>
    </row>
    <row r="109" spans="2:7" x14ac:dyDescent="0.3">
      <c r="B109" s="2"/>
      <c r="C109" s="2"/>
      <c r="D109" s="2"/>
      <c r="E109" s="2"/>
      <c r="F109" s="2"/>
      <c r="G109" s="2"/>
    </row>
    <row r="110" spans="2:7" x14ac:dyDescent="0.3">
      <c r="B110" s="2"/>
      <c r="C110" s="2"/>
      <c r="D110" s="2"/>
      <c r="E110" s="2"/>
      <c r="F110" s="2"/>
      <c r="G110" s="2"/>
    </row>
    <row r="111" spans="2:7" x14ac:dyDescent="0.3">
      <c r="B111" s="2"/>
      <c r="C111" s="2"/>
      <c r="D111" s="2"/>
      <c r="E111" s="2"/>
      <c r="F111" s="2"/>
      <c r="G111" s="2"/>
    </row>
    <row r="112" spans="2:7" x14ac:dyDescent="0.3">
      <c r="B112" s="2"/>
      <c r="C112" s="2"/>
      <c r="D112" s="2"/>
      <c r="E112" s="2"/>
      <c r="F112" s="2"/>
      <c r="G112" s="2"/>
    </row>
    <row r="113" spans="2:7" x14ac:dyDescent="0.3">
      <c r="B113" s="2"/>
      <c r="C113" s="2"/>
      <c r="D113" s="2"/>
      <c r="E113" s="2"/>
      <c r="F113" s="2"/>
      <c r="G113" s="2"/>
    </row>
    <row r="114" spans="2:7" x14ac:dyDescent="0.3">
      <c r="B114" s="2"/>
      <c r="C114" s="2"/>
      <c r="D114" s="2"/>
      <c r="E114" s="2"/>
      <c r="F114" s="2"/>
      <c r="G114" s="2"/>
    </row>
    <row r="115" spans="2:7" x14ac:dyDescent="0.3">
      <c r="B115" s="2"/>
      <c r="C115" s="2"/>
      <c r="D115" s="2"/>
      <c r="E115" s="2"/>
      <c r="F115" s="2"/>
      <c r="G115" s="2"/>
    </row>
    <row r="116" spans="2:7" x14ac:dyDescent="0.3">
      <c r="B116" s="2"/>
      <c r="C116" s="2"/>
      <c r="D116" s="2"/>
      <c r="E116" s="2"/>
      <c r="F116" s="2"/>
      <c r="G116" s="2"/>
    </row>
    <row r="117" spans="2:7" x14ac:dyDescent="0.3">
      <c r="B117" s="2"/>
      <c r="C117" s="2"/>
      <c r="D117" s="2"/>
      <c r="E117" s="2"/>
      <c r="F117" s="2"/>
      <c r="G117" s="2"/>
    </row>
    <row r="118" spans="2:7" x14ac:dyDescent="0.3">
      <c r="B118" s="2"/>
      <c r="C118" s="2"/>
      <c r="D118" s="2"/>
      <c r="E118" s="2"/>
      <c r="F118" s="2"/>
      <c r="G118" s="2"/>
    </row>
    <row r="119" spans="2:7" x14ac:dyDescent="0.3">
      <c r="B119" s="2"/>
      <c r="C119" s="2"/>
      <c r="D119" s="2"/>
      <c r="E119" s="2"/>
      <c r="F119" s="2"/>
      <c r="G119" s="2"/>
    </row>
    <row r="120" spans="2:7" x14ac:dyDescent="0.3">
      <c r="B120" s="2"/>
      <c r="C120" s="2"/>
      <c r="D120" s="2"/>
      <c r="E120" s="2"/>
      <c r="F120" s="2"/>
      <c r="G120" s="2"/>
    </row>
    <row r="121" spans="2:7" x14ac:dyDescent="0.3">
      <c r="B121" s="2"/>
      <c r="C121" s="2"/>
      <c r="D121" s="2"/>
      <c r="E121" s="2"/>
      <c r="F121" s="2"/>
      <c r="G121" s="2"/>
    </row>
    <row r="122" spans="2:7" x14ac:dyDescent="0.3">
      <c r="B122" s="2"/>
      <c r="C122" s="2"/>
      <c r="D122" s="2"/>
      <c r="E122" s="2"/>
      <c r="F122" s="2"/>
      <c r="G122" s="2"/>
    </row>
    <row r="123" spans="2:7" x14ac:dyDescent="0.3">
      <c r="B123" s="2"/>
      <c r="C123" s="2"/>
      <c r="D123" s="2"/>
      <c r="E123" s="2"/>
      <c r="F123" s="2"/>
      <c r="G123" s="2"/>
    </row>
    <row r="124" spans="2:7" x14ac:dyDescent="0.3">
      <c r="B124" s="2"/>
      <c r="C124" s="2"/>
      <c r="D124" s="2"/>
      <c r="E124" s="2"/>
      <c r="F124" s="2"/>
      <c r="G124" s="2"/>
    </row>
    <row r="125" spans="2:7" x14ac:dyDescent="0.3">
      <c r="B125" s="2"/>
      <c r="C125" s="2"/>
      <c r="D125" s="2"/>
      <c r="E125" s="2"/>
      <c r="F125" s="2"/>
      <c r="G125" s="2"/>
    </row>
    <row r="126" spans="2:7" x14ac:dyDescent="0.3">
      <c r="B126" s="2"/>
      <c r="C126" s="2"/>
      <c r="D126" s="2"/>
      <c r="E126" s="2"/>
      <c r="F126" s="2"/>
      <c r="G126" s="2"/>
    </row>
    <row r="127" spans="2:7" x14ac:dyDescent="0.3">
      <c r="B127" s="2"/>
      <c r="C127" s="2"/>
      <c r="D127" s="2"/>
      <c r="E127" s="2"/>
      <c r="F127" s="2"/>
      <c r="G127" s="2"/>
    </row>
    <row r="128" spans="2:7" x14ac:dyDescent="0.3">
      <c r="B128" s="2"/>
      <c r="C128" s="2"/>
      <c r="D128" s="2"/>
      <c r="E128" s="2"/>
      <c r="F128" s="2"/>
      <c r="G128" s="2"/>
    </row>
    <row r="129" spans="2:7" x14ac:dyDescent="0.3">
      <c r="B129" s="2"/>
      <c r="C129" s="2"/>
      <c r="D129" s="2"/>
      <c r="E129" s="2"/>
      <c r="F129" s="2"/>
      <c r="G129" s="2"/>
    </row>
    <row r="130" spans="2:7" x14ac:dyDescent="0.3">
      <c r="B130" s="2"/>
      <c r="C130" s="2"/>
      <c r="D130" s="2"/>
      <c r="E130" s="2"/>
      <c r="F130" s="2"/>
      <c r="G130" s="2"/>
    </row>
    <row r="131" spans="2:7" x14ac:dyDescent="0.3">
      <c r="B131" s="2"/>
      <c r="C131" s="2"/>
      <c r="D131" s="2"/>
      <c r="E131" s="2"/>
      <c r="F131" s="2"/>
      <c r="G131" s="2"/>
    </row>
    <row r="132" spans="2:7" x14ac:dyDescent="0.3">
      <c r="B132" s="2"/>
      <c r="C132" s="2"/>
      <c r="D132" s="2"/>
      <c r="E132" s="2"/>
      <c r="F132" s="2"/>
      <c r="G132" s="2"/>
    </row>
    <row r="133" spans="2:7" x14ac:dyDescent="0.3">
      <c r="B133" s="2"/>
      <c r="C133" s="2"/>
      <c r="D133" s="2"/>
      <c r="E133" s="2"/>
      <c r="F133" s="2"/>
      <c r="G133" s="2"/>
    </row>
    <row r="134" spans="2:7" x14ac:dyDescent="0.3">
      <c r="B134" s="2"/>
      <c r="C134" s="2"/>
      <c r="D134" s="2"/>
      <c r="E134" s="2"/>
      <c r="F134" s="2"/>
      <c r="G134" s="2"/>
    </row>
    <row r="135" spans="2:7" x14ac:dyDescent="0.3">
      <c r="B135" s="2"/>
      <c r="C135" s="2"/>
      <c r="D135" s="2"/>
      <c r="E135" s="2"/>
      <c r="F135" s="2"/>
      <c r="G135" s="2"/>
    </row>
    <row r="136" spans="2:7" x14ac:dyDescent="0.3">
      <c r="B136" s="2"/>
      <c r="C136" s="2"/>
      <c r="D136" s="2"/>
      <c r="E136" s="2"/>
      <c r="F136" s="2"/>
      <c r="G136" s="2"/>
    </row>
    <row r="137" spans="2:7" x14ac:dyDescent="0.3">
      <c r="B137" s="2"/>
      <c r="C137" s="2"/>
      <c r="D137" s="2"/>
      <c r="E137" s="2"/>
      <c r="F137" s="2"/>
      <c r="G137" s="2"/>
    </row>
    <row r="138" spans="2:7" x14ac:dyDescent="0.3">
      <c r="B138" s="2"/>
      <c r="C138" s="2"/>
      <c r="D138" s="2"/>
      <c r="E138" s="2"/>
      <c r="F138" s="2"/>
      <c r="G138" s="2"/>
    </row>
    <row r="139" spans="2:7" x14ac:dyDescent="0.3">
      <c r="B139" s="2"/>
      <c r="C139" s="2"/>
      <c r="D139" s="2"/>
      <c r="E139" s="2"/>
      <c r="F139" s="2"/>
      <c r="G139" s="2"/>
    </row>
    <row r="140" spans="2:7" x14ac:dyDescent="0.3">
      <c r="B140" s="2"/>
      <c r="C140" s="2"/>
      <c r="D140" s="2"/>
      <c r="E140" s="2"/>
      <c r="F140" s="2"/>
      <c r="G140" s="2"/>
    </row>
    <row r="141" spans="2:7" x14ac:dyDescent="0.3">
      <c r="B141" s="2"/>
      <c r="C141" s="2"/>
      <c r="D141" s="2"/>
      <c r="E141" s="2"/>
      <c r="F141" s="2"/>
      <c r="G141" s="2"/>
    </row>
    <row r="142" spans="2:7" x14ac:dyDescent="0.3">
      <c r="B142" s="2"/>
      <c r="C142" s="2"/>
      <c r="D142" s="2"/>
      <c r="E142" s="2"/>
      <c r="F142" s="2"/>
      <c r="G142" s="2"/>
    </row>
    <row r="143" spans="2:7" x14ac:dyDescent="0.3">
      <c r="B143" s="2"/>
      <c r="C143" s="2"/>
      <c r="D143" s="2"/>
      <c r="E143" s="2"/>
      <c r="F143" s="2"/>
      <c r="G143" s="2"/>
    </row>
    <row r="144" spans="2:7" x14ac:dyDescent="0.3">
      <c r="B144" s="2"/>
      <c r="C144" s="2"/>
      <c r="D144" s="2"/>
      <c r="E144" s="2"/>
      <c r="F144" s="2"/>
      <c r="G144" s="2"/>
    </row>
    <row r="145" spans="2:7" x14ac:dyDescent="0.3">
      <c r="B145" s="2"/>
      <c r="C145" s="2"/>
      <c r="D145" s="2"/>
      <c r="E145" s="2"/>
      <c r="F145" s="2"/>
      <c r="G145" s="2"/>
    </row>
    <row r="146" spans="2:7" x14ac:dyDescent="0.3">
      <c r="B146" s="2"/>
      <c r="C146" s="2"/>
      <c r="D146" s="2"/>
      <c r="E146" s="2"/>
      <c r="F146" s="2"/>
      <c r="G146" s="2"/>
    </row>
    <row r="147" spans="2:7" x14ac:dyDescent="0.3">
      <c r="B147" s="2"/>
      <c r="C147" s="2"/>
      <c r="D147" s="2"/>
      <c r="E147" s="2"/>
      <c r="F147" s="2"/>
      <c r="G147" s="2"/>
    </row>
    <row r="148" spans="2:7" x14ac:dyDescent="0.3">
      <c r="B148" s="2"/>
      <c r="C148" s="2"/>
      <c r="D148" s="2"/>
      <c r="E148" s="2"/>
      <c r="F148" s="2"/>
      <c r="G148" s="2"/>
    </row>
  </sheetData>
  <sortState xmlns:xlrd2="http://schemas.microsoft.com/office/spreadsheetml/2017/richdata2" ref="A2:L31">
    <sortCondition ref="L2:L31"/>
  </sortState>
  <dataConsolidate/>
  <phoneticPr fontId="1" type="noConversion"/>
  <dataValidations count="1">
    <dataValidation type="list" allowBlank="1" showInputMessage="1" showErrorMessage="1" sqref="K2:K31" xr:uid="{E1B1825F-1C0C-43B2-97D4-5D19BE644A4A}">
      <formula1>"Sun,Planet,Moon"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doru boca</dc:creator>
  <cp:lastModifiedBy>doru boca</cp:lastModifiedBy>
  <dcterms:created xsi:type="dcterms:W3CDTF">2023-11-26T13:10:36Z</dcterms:created>
  <dcterms:modified xsi:type="dcterms:W3CDTF">2023-12-09T22:05:26Z</dcterms:modified>
</cp:coreProperties>
</file>