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edms.erg.kz/dms/records/WSSC_2/list_dms_records__Records_83/117404/field2837/"/>
    </mc:Choice>
  </mc:AlternateContent>
  <bookViews>
    <workbookView xWindow="5685" yWindow="0" windowWidth="26625" windowHeight="9795" tabRatio="184" activeTab="1"/>
  </bookViews>
  <sheets>
    <sheet name="по сроку" sheetId="1" r:id="rId1"/>
    <sheet name="по пробегу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" i="2" l="1"/>
  <c r="N15" i="2"/>
  <c r="Q15" i="2" l="1"/>
  <c r="N16" i="2"/>
  <c r="O16" i="2" s="1"/>
  <c r="P16" i="2" s="1"/>
  <c r="Q16" i="2" s="1"/>
  <c r="R16" i="2"/>
  <c r="N17" i="2"/>
  <c r="O17" i="2"/>
  <c r="P17" i="2"/>
  <c r="Q17" i="2" s="1"/>
  <c r="S17" i="2" s="1"/>
  <c r="R17" i="2"/>
  <c r="R15" i="2"/>
  <c r="P15" i="2"/>
  <c r="O15" i="2"/>
  <c r="S16" i="2" l="1"/>
</calcChain>
</file>

<file path=xl/sharedStrings.xml><?xml version="1.0" encoding="utf-8"?>
<sst xmlns="http://schemas.openxmlformats.org/spreadsheetml/2006/main" count="60" uniqueCount="54">
  <si>
    <t>Род вагона</t>
  </si>
  <si>
    <t>Цементовоз</t>
  </si>
  <si>
    <t>нормативный срок службы (лет)</t>
  </si>
  <si>
    <t>КР после постройки (лет)</t>
  </si>
  <si>
    <t>КР после КР (лет)</t>
  </si>
  <si>
    <t>Платформа универсальная</t>
  </si>
  <si>
    <t>Платформа для перевозки контейнеров</t>
  </si>
  <si>
    <t>Полувагон постройки до 1985г</t>
  </si>
  <si>
    <t>Полувагон постройки с 1985г</t>
  </si>
  <si>
    <t>Окатышевоз</t>
  </si>
  <si>
    <t>Думпкар</t>
  </si>
  <si>
    <t>Капитальные ремонты</t>
  </si>
  <si>
    <t>Деповские ремонты</t>
  </si>
  <si>
    <t>Нормативы периодичности проведения ДР КР грузовых вагонов по критерию календарной продолжительности эксплуатации</t>
  </si>
  <si>
    <t>ДР после постройки (лет)</t>
  </si>
  <si>
    <t>ДР в период до 1-го КР</t>
  </si>
  <si>
    <t>ДР в период после 1-го КР</t>
  </si>
  <si>
    <t>Пример: полувагон №63294607</t>
  </si>
  <si>
    <t>Год постройки вагона</t>
  </si>
  <si>
    <t>Год исключения вагона (32 года от постройки)</t>
  </si>
  <si>
    <t>Первый ДР после постройки
(3 года после постройки)</t>
  </si>
  <si>
    <t>Последующие ДР после первого ДР, каждый год до первого КР</t>
  </si>
  <si>
    <t xml:space="preserve">Даты следующего ремонта, являются расчетными.т.е. от постройки вагона 27.11.2017 на дату первого ДР 27.11.2020 с вагоном не смогут проводить никакие операции. 
Поэтому дата следущего ремонта должна сигнализировать за 1.5 месяца до начала наступления ремонта </t>
  </si>
  <si>
    <t>всего от первого ДР до 1-го КР будет ежегодных семь ДР</t>
  </si>
  <si>
    <t>формула 1</t>
  </si>
  <si>
    <t>формула 2</t>
  </si>
  <si>
    <t>формула 3</t>
  </si>
  <si>
    <t>формула 4</t>
  </si>
  <si>
    <t>формула 5</t>
  </si>
  <si>
    <t>формула 6</t>
  </si>
  <si>
    <t>дата перехода на пробег</t>
  </si>
  <si>
    <t>пробег на</t>
  </si>
  <si>
    <t>д.м.г.</t>
  </si>
  <si>
    <t>д</t>
  </si>
  <si>
    <t>м</t>
  </si>
  <si>
    <t>г</t>
  </si>
  <si>
    <t>км</t>
  </si>
  <si>
    <t>постройка</t>
  </si>
  <si>
    <t>№№</t>
  </si>
  <si>
    <t>нов №</t>
  </si>
  <si>
    <t>клеймо</t>
  </si>
  <si>
    <t>число</t>
  </si>
  <si>
    <t>месяц</t>
  </si>
  <si>
    <t>год</t>
  </si>
  <si>
    <t>max 
пробег</t>
  </si>
  <si>
    <t>Нормативы периодичности проведения ДР КР грузовых вагонов по критерию ПРОБЕГ</t>
  </si>
  <si>
    <t xml:space="preserve">расчет количества дней от фактической даты пробега, до даты сброса счетчика после планового ремонта (дата перехода на пробег - считается дата последнего планового ремонта)  </t>
  </si>
  <si>
    <t>расчет количества (сколько вагон прошел в годах)</t>
  </si>
  <si>
    <t>расчет количества (сколько вагон прошел в месяцах)</t>
  </si>
  <si>
    <t>расчет количества среднего пробега в километрах в месяц</t>
  </si>
  <si>
    <t>расчет остатка пробега в километрах, до следующего планового ремонта</t>
  </si>
  <si>
    <t>расчет остатка месяцев до следующего планового ремонта</t>
  </si>
  <si>
    <t xml:space="preserve">при постановки вагона на  пробег 160 000км. и вслучае не пробега данного километража, ДР наступает по календарному сроку через 3 года.
при постановки вагона на  пробег 110 000км. и вслучае не пробега данного километража, ДР наступает по календарному сроку через 2 года. </t>
  </si>
  <si>
    <t xml:space="preserve">КР наступает согласно календарной даты, независимо от остатка пробега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</si>
</sst>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0.0"/>
    <numFmt numFmtId="166" formatCode="0.000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/>
    <xf numFmtId="0" fontId="2" fillId="0" borderId="0" xfId="1" applyFont="1" applyFill="1"/>
    <xf numFmtId="0" fontId="3" fillId="0" borderId="0" xfId="1" applyFont="1" applyFill="1" applyBorder="1" applyAlignment="1">
      <alignment horizontal="center"/>
    </xf>
    <xf numFmtId="0" fontId="3" fillId="0" borderId="3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NumberFormat="1" applyFont="1" applyFill="1" applyBorder="1" applyAlignment="1">
      <alignment horizontal="center" vertical="center"/>
    </xf>
    <xf numFmtId="0" fontId="3" fillId="0" borderId="8" xfId="1" applyNumberFormat="1" applyFont="1" applyFill="1" applyBorder="1" applyAlignment="1">
      <alignment horizontal="center" vertical="center"/>
    </xf>
    <xf numFmtId="0" fontId="1" fillId="0" borderId="11" xfId="1" applyFont="1" applyFill="1" applyBorder="1" applyAlignment="1">
      <alignment horizontal="center" vertical="center"/>
    </xf>
    <xf numFmtId="0" fontId="2" fillId="0" borderId="12" xfId="1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0" xfId="1" applyNumberFormat="1" applyFont="1" applyFill="1" applyBorder="1" applyAlignment="1">
      <alignment horizontal="center" vertical="center"/>
    </xf>
    <xf numFmtId="0" fontId="3" fillId="0" borderId="13" xfId="1" applyNumberFormat="1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/>
    <xf numFmtId="165" fontId="0" fillId="0" borderId="0" xfId="0" applyNumberFormat="1" applyBorder="1"/>
    <xf numFmtId="166" fontId="0" fillId="0" borderId="0" xfId="0" applyNumberFormat="1"/>
    <xf numFmtId="166" fontId="0" fillId="0" borderId="0" xfId="0" applyNumberFormat="1" applyBorder="1"/>
    <xf numFmtId="0" fontId="2" fillId="2" borderId="23" xfId="1" applyFont="1" applyFill="1" applyBorder="1" applyAlignment="1">
      <alignment horizontal="center" vertical="center"/>
    </xf>
    <xf numFmtId="0" fontId="1" fillId="0" borderId="24" xfId="1" applyFont="1" applyFill="1" applyBorder="1" applyAlignment="1">
      <alignment horizontal="center" vertical="center"/>
    </xf>
    <xf numFmtId="0" fontId="2" fillId="0" borderId="25" xfId="1" applyNumberFormat="1" applyFont="1" applyFill="1" applyBorder="1" applyAlignment="1">
      <alignment horizontal="center" vertical="center"/>
    </xf>
    <xf numFmtId="0" fontId="2" fillId="0" borderId="15" xfId="1" applyNumberFormat="1" applyFont="1" applyFill="1" applyBorder="1" applyAlignment="1">
      <alignment horizontal="center" vertical="center"/>
    </xf>
    <xf numFmtId="0" fontId="2" fillId="0" borderId="26" xfId="1" applyNumberFormat="1" applyFont="1" applyFill="1" applyBorder="1" applyAlignment="1">
      <alignment horizontal="center" vertical="center"/>
    </xf>
    <xf numFmtId="0" fontId="2" fillId="0" borderId="27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  <xf numFmtId="0" fontId="1" fillId="0" borderId="29" xfId="1" applyFont="1" applyFill="1" applyBorder="1" applyAlignment="1">
      <alignment horizontal="center" vertical="center"/>
    </xf>
    <xf numFmtId="0" fontId="2" fillId="0" borderId="30" xfId="1" applyNumberFormat="1" applyFont="1" applyFill="1" applyBorder="1" applyAlignment="1">
      <alignment horizontal="center" vertical="center"/>
    </xf>
    <xf numFmtId="0" fontId="2" fillId="0" borderId="20" xfId="1" applyNumberFormat="1" applyFont="1" applyFill="1" applyBorder="1" applyAlignment="1">
      <alignment horizontal="center" vertical="center"/>
    </xf>
    <xf numFmtId="0" fontId="2" fillId="0" borderId="31" xfId="1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5" fillId="0" borderId="14" xfId="1" applyNumberFormat="1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3" fontId="5" fillId="0" borderId="16" xfId="1" applyNumberFormat="1" applyFont="1" applyFill="1" applyBorder="1" applyAlignment="1">
      <alignment horizontal="center" vertical="center"/>
    </xf>
    <xf numFmtId="164" fontId="5" fillId="0" borderId="17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5" fillId="0" borderId="18" xfId="1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66" fontId="6" fillId="0" borderId="18" xfId="0" applyNumberFormat="1" applyFont="1" applyBorder="1" applyAlignment="1">
      <alignment horizontal="center" vertical="center"/>
    </xf>
    <xf numFmtId="164" fontId="5" fillId="0" borderId="19" xfId="1" applyNumberFormat="1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3" fontId="5" fillId="0" borderId="21" xfId="1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6" fontId="6" fillId="0" borderId="20" xfId="0" applyNumberFormat="1" applyFont="1" applyBorder="1" applyAlignment="1">
      <alignment horizontal="center" vertical="center"/>
    </xf>
    <xf numFmtId="3" fontId="6" fillId="0" borderId="20" xfId="0" applyNumberFormat="1" applyFont="1" applyBorder="1" applyAlignment="1">
      <alignment horizontal="center" vertical="center"/>
    </xf>
    <xf numFmtId="166" fontId="6" fillId="0" borderId="21" xfId="0" applyNumberFormat="1" applyFont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165" fontId="6" fillId="0" borderId="34" xfId="0" applyNumberFormat="1" applyFont="1" applyBorder="1" applyAlignment="1">
      <alignment horizontal="center" vertical="center"/>
    </xf>
    <xf numFmtId="166" fontId="6" fillId="0" borderId="34" xfId="0" applyNumberFormat="1" applyFont="1" applyBorder="1" applyAlignment="1">
      <alignment horizontal="center" vertical="center"/>
    </xf>
    <xf numFmtId="3" fontId="6" fillId="0" borderId="34" xfId="0" applyNumberFormat="1" applyFont="1" applyBorder="1" applyAlignment="1">
      <alignment horizontal="center" vertical="center"/>
    </xf>
    <xf numFmtId="166" fontId="6" fillId="0" borderId="35" xfId="0" applyNumberFormat="1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3" fillId="0" borderId="6" xfId="1" applyNumberFormat="1" applyFont="1" applyFill="1" applyBorder="1" applyAlignment="1">
      <alignment horizontal="center" vertical="center"/>
    </xf>
    <xf numFmtId="0" fontId="3" fillId="0" borderId="5" xfId="1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0" fillId="0" borderId="5" xfId="0" applyBorder="1" applyAlignment="1">
      <alignment horizontal="left" vertical="distributed" wrapText="1" readingOrder="1"/>
    </xf>
    <xf numFmtId="0" fontId="0" fillId="0" borderId="5" xfId="0" applyBorder="1" applyAlignment="1">
      <alignment horizontal="left" vertical="distributed" readingOrder="1"/>
    </xf>
    <xf numFmtId="0" fontId="0" fillId="0" borderId="39" xfId="0" applyBorder="1" applyAlignment="1">
      <alignment horizontal="left" vertical="distributed" readingOrder="1"/>
    </xf>
  </cellXfs>
  <cellStyles count="2">
    <cellStyle name="КАНДАГАЧ тел3-33-96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workbookViewId="0">
      <selection activeCell="A10" sqref="A10"/>
    </sheetView>
  </sheetViews>
  <sheetFormatPr defaultRowHeight="15" x14ac:dyDescent="0.25"/>
  <cols>
    <col min="1" max="1" width="37.42578125" customWidth="1"/>
    <col min="2" max="3" width="15.5703125" customWidth="1"/>
    <col min="4" max="4" width="17.42578125" customWidth="1"/>
    <col min="5" max="7" width="15.5703125" customWidth="1"/>
  </cols>
  <sheetData>
    <row r="2" spans="1:7" ht="30" customHeight="1" x14ac:dyDescent="0.25">
      <c r="A2" s="67" t="s">
        <v>13</v>
      </c>
      <c r="B2" s="67"/>
      <c r="C2" s="67"/>
      <c r="D2" s="67"/>
      <c r="E2" s="67"/>
      <c r="F2" s="67"/>
      <c r="G2" s="67"/>
    </row>
    <row r="3" spans="1:7" x14ac:dyDescent="0.25">
      <c r="C3" s="66" t="s">
        <v>12</v>
      </c>
      <c r="D3" s="66"/>
      <c r="E3" s="66"/>
      <c r="F3" s="66" t="s">
        <v>11</v>
      </c>
      <c r="G3" s="66"/>
    </row>
    <row r="4" spans="1:7" ht="68.25" customHeight="1" x14ac:dyDescent="0.25">
      <c r="A4" s="3" t="s">
        <v>0</v>
      </c>
      <c r="B4" s="3" t="s">
        <v>2</v>
      </c>
      <c r="C4" s="3" t="s">
        <v>14</v>
      </c>
      <c r="D4" s="3" t="s">
        <v>15</v>
      </c>
      <c r="E4" s="3" t="s">
        <v>16</v>
      </c>
      <c r="F4" s="3" t="s">
        <v>3</v>
      </c>
      <c r="G4" s="3" t="s">
        <v>4</v>
      </c>
    </row>
    <row r="5" spans="1:7" x14ac:dyDescent="0.25">
      <c r="A5" s="1"/>
      <c r="B5" s="2"/>
      <c r="C5" s="2"/>
      <c r="D5" s="2"/>
      <c r="E5" s="2"/>
      <c r="F5" s="2"/>
      <c r="G5" s="2"/>
    </row>
    <row r="6" spans="1:7" x14ac:dyDescent="0.25">
      <c r="A6" s="1" t="s">
        <v>1</v>
      </c>
      <c r="B6" s="2">
        <v>26</v>
      </c>
      <c r="C6" s="2">
        <v>3</v>
      </c>
      <c r="D6" s="2">
        <v>2</v>
      </c>
      <c r="E6" s="2">
        <v>2</v>
      </c>
      <c r="F6" s="2">
        <v>12</v>
      </c>
      <c r="G6" s="2">
        <v>9</v>
      </c>
    </row>
    <row r="7" spans="1:7" x14ac:dyDescent="0.25">
      <c r="A7" s="1" t="s">
        <v>5</v>
      </c>
      <c r="B7" s="2">
        <v>32</v>
      </c>
      <c r="C7" s="2">
        <v>3</v>
      </c>
      <c r="D7" s="2">
        <v>2</v>
      </c>
      <c r="E7" s="2">
        <v>2</v>
      </c>
      <c r="F7" s="2">
        <v>15</v>
      </c>
      <c r="G7" s="2">
        <v>12</v>
      </c>
    </row>
    <row r="8" spans="1:7" x14ac:dyDescent="0.25">
      <c r="A8" s="1" t="s">
        <v>6</v>
      </c>
      <c r="B8" s="2">
        <v>32</v>
      </c>
      <c r="C8" s="2">
        <v>3</v>
      </c>
      <c r="D8" s="2">
        <v>2</v>
      </c>
      <c r="E8" s="2">
        <v>2</v>
      </c>
      <c r="F8" s="2">
        <v>17</v>
      </c>
      <c r="G8" s="2"/>
    </row>
    <row r="9" spans="1:7" x14ac:dyDescent="0.25">
      <c r="A9" s="1" t="s">
        <v>7</v>
      </c>
      <c r="B9" s="2">
        <v>22</v>
      </c>
      <c r="C9" s="2"/>
      <c r="D9" s="2">
        <v>1</v>
      </c>
      <c r="E9" s="2">
        <v>1</v>
      </c>
      <c r="F9" s="2"/>
      <c r="G9" s="2">
        <v>8</v>
      </c>
    </row>
    <row r="10" spans="1:7" x14ac:dyDescent="0.25">
      <c r="A10" s="1" t="s">
        <v>8</v>
      </c>
      <c r="B10" s="2">
        <v>22</v>
      </c>
      <c r="C10" s="2">
        <v>3</v>
      </c>
      <c r="D10" s="2">
        <v>1</v>
      </c>
      <c r="E10" s="2">
        <v>1</v>
      </c>
      <c r="F10" s="2">
        <v>11</v>
      </c>
      <c r="G10" s="2"/>
    </row>
    <row r="11" spans="1:7" x14ac:dyDescent="0.25">
      <c r="A11" s="1" t="s">
        <v>9</v>
      </c>
      <c r="B11" s="2">
        <v>15</v>
      </c>
      <c r="C11" s="2">
        <v>2</v>
      </c>
      <c r="D11" s="2">
        <v>1</v>
      </c>
      <c r="E11" s="2">
        <v>1</v>
      </c>
      <c r="F11" s="2">
        <v>4</v>
      </c>
      <c r="G11" s="2">
        <v>4</v>
      </c>
    </row>
    <row r="12" spans="1:7" x14ac:dyDescent="0.25">
      <c r="A12" s="1" t="s">
        <v>10</v>
      </c>
      <c r="B12" s="2">
        <v>22</v>
      </c>
      <c r="C12" s="2">
        <v>3</v>
      </c>
      <c r="D12" s="2">
        <v>2</v>
      </c>
      <c r="E12" s="2">
        <v>1</v>
      </c>
      <c r="F12" s="2">
        <v>10</v>
      </c>
      <c r="G12" s="2">
        <v>7</v>
      </c>
    </row>
    <row r="15" spans="1:7" x14ac:dyDescent="0.25">
      <c r="A15" t="s">
        <v>17</v>
      </c>
    </row>
    <row r="16" spans="1:7" ht="73.5" customHeight="1" x14ac:dyDescent="0.25">
      <c r="A16" s="4" t="s">
        <v>18</v>
      </c>
      <c r="B16" s="4" t="s">
        <v>19</v>
      </c>
      <c r="C16" s="4" t="s">
        <v>20</v>
      </c>
      <c r="D16" s="4" t="s">
        <v>21</v>
      </c>
      <c r="E16" s="1"/>
      <c r="F16" s="1"/>
      <c r="G16" s="1"/>
    </row>
    <row r="17" spans="1:7" ht="66.75" customHeight="1" x14ac:dyDescent="0.25">
      <c r="A17" s="5">
        <v>43066</v>
      </c>
      <c r="B17" s="5">
        <v>54754</v>
      </c>
      <c r="C17" s="5">
        <v>44162</v>
      </c>
      <c r="D17" s="3" t="s">
        <v>23</v>
      </c>
      <c r="E17" s="5">
        <v>47449</v>
      </c>
      <c r="F17" s="5">
        <v>47084</v>
      </c>
      <c r="G17" s="1"/>
    </row>
    <row r="18" spans="1:7" ht="63.75" customHeight="1" x14ac:dyDescent="0.25">
      <c r="A18" s="68" t="s">
        <v>22</v>
      </c>
      <c r="B18" s="68"/>
      <c r="C18" s="68"/>
      <c r="D18" s="68"/>
      <c r="E18" s="68"/>
      <c r="F18" s="68"/>
      <c r="G18" s="68"/>
    </row>
  </sheetData>
  <mergeCells count="4">
    <mergeCell ref="F3:G3"/>
    <mergeCell ref="C3:E3"/>
    <mergeCell ref="A2:G2"/>
    <mergeCell ref="A18:G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A2" workbookViewId="0">
      <selection activeCell="Q13" sqref="Q13"/>
    </sheetView>
  </sheetViews>
  <sheetFormatPr defaultRowHeight="15" x14ac:dyDescent="0.25"/>
  <cols>
    <col min="1" max="1" width="3.7109375" customWidth="1"/>
    <col min="2" max="2" width="11.28515625" customWidth="1"/>
    <col min="9" max="9" width="4.5703125" customWidth="1"/>
    <col min="10" max="10" width="4.85546875" customWidth="1"/>
    <col min="11" max="11" width="5.85546875" customWidth="1"/>
    <col min="12" max="12" width="11" customWidth="1"/>
    <col min="13" max="13" width="10.5703125" customWidth="1"/>
    <col min="14" max="14" width="10.5703125" bestFit="1" customWidth="1"/>
    <col min="15" max="16" width="10.5703125" style="18" bestFit="1" customWidth="1"/>
    <col min="17" max="17" width="10.5703125" style="20" bestFit="1" customWidth="1"/>
    <col min="18" max="18" width="10.5703125" bestFit="1" customWidth="1"/>
    <col min="19" max="19" width="10.5703125" style="20" bestFit="1" customWidth="1"/>
  </cols>
  <sheetData>
    <row r="1" spans="1:19" ht="35.25" customHeight="1" x14ac:dyDescent="0.25">
      <c r="A1" s="67" t="s">
        <v>45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5.75" thickBot="1" x14ac:dyDescent="0.3"/>
    <row r="3" spans="1:19" ht="30.75" customHeight="1" thickBot="1" x14ac:dyDescent="0.3">
      <c r="A3" s="65">
        <v>1</v>
      </c>
      <c r="B3" s="74" t="s">
        <v>52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6"/>
    </row>
    <row r="4" spans="1:19" ht="21.75" customHeight="1" thickBot="1" x14ac:dyDescent="0.3">
      <c r="A4" s="65">
        <v>2</v>
      </c>
      <c r="B4" s="74" t="s">
        <v>53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6"/>
    </row>
    <row r="5" spans="1:19" x14ac:dyDescent="0.25">
      <c r="A5">
        <v>3</v>
      </c>
      <c r="B5" t="s">
        <v>24</v>
      </c>
      <c r="C5" t="s">
        <v>46</v>
      </c>
    </row>
    <row r="6" spans="1:19" x14ac:dyDescent="0.25">
      <c r="A6" s="17">
        <v>4</v>
      </c>
      <c r="B6" t="s">
        <v>25</v>
      </c>
      <c r="C6" t="s">
        <v>47</v>
      </c>
    </row>
    <row r="7" spans="1:19" x14ac:dyDescent="0.25">
      <c r="A7">
        <v>5</v>
      </c>
      <c r="B7" t="s">
        <v>26</v>
      </c>
      <c r="C7" t="s">
        <v>48</v>
      </c>
    </row>
    <row r="8" spans="1:19" x14ac:dyDescent="0.25">
      <c r="A8" s="17">
        <v>6</v>
      </c>
      <c r="B8" t="s">
        <v>27</v>
      </c>
      <c r="C8" t="s">
        <v>49</v>
      </c>
    </row>
    <row r="9" spans="1:19" x14ac:dyDescent="0.25">
      <c r="A9">
        <v>7</v>
      </c>
      <c r="B9" t="s">
        <v>28</v>
      </c>
      <c r="C9" t="s">
        <v>50</v>
      </c>
    </row>
    <row r="10" spans="1:19" x14ac:dyDescent="0.25">
      <c r="A10" s="17">
        <v>8</v>
      </c>
      <c r="B10" t="s">
        <v>29</v>
      </c>
      <c r="C10" t="s">
        <v>51</v>
      </c>
    </row>
    <row r="12" spans="1:19" ht="15.75" thickBot="1" x14ac:dyDescent="0.3"/>
    <row r="13" spans="1:19" ht="30.75" customHeight="1" thickBot="1" x14ac:dyDescent="0.3">
      <c r="B13" s="6"/>
      <c r="C13" s="7"/>
      <c r="D13" s="69" t="s">
        <v>37</v>
      </c>
      <c r="E13" s="70"/>
      <c r="F13" s="70"/>
      <c r="G13" s="70"/>
      <c r="H13" s="71" t="s">
        <v>30</v>
      </c>
      <c r="I13" s="72"/>
      <c r="J13" s="72"/>
      <c r="K13" s="73"/>
      <c r="L13" s="33" t="s">
        <v>44</v>
      </c>
      <c r="M13" s="36" t="s">
        <v>31</v>
      </c>
      <c r="N13" s="17"/>
      <c r="O13" s="19"/>
      <c r="P13" s="19"/>
      <c r="Q13" s="21"/>
      <c r="R13" s="17"/>
      <c r="S13" s="21"/>
    </row>
    <row r="14" spans="1:19" ht="15.75" thickBot="1" x14ac:dyDescent="0.3">
      <c r="B14" s="8" t="s">
        <v>38</v>
      </c>
      <c r="C14" s="9" t="s">
        <v>39</v>
      </c>
      <c r="D14" s="10" t="s">
        <v>40</v>
      </c>
      <c r="E14" s="11" t="s">
        <v>41</v>
      </c>
      <c r="F14" s="11" t="s">
        <v>42</v>
      </c>
      <c r="G14" s="16" t="s">
        <v>43</v>
      </c>
      <c r="H14" s="34" t="s">
        <v>32</v>
      </c>
      <c r="I14" s="35" t="s">
        <v>33</v>
      </c>
      <c r="J14" s="35" t="s">
        <v>34</v>
      </c>
      <c r="K14" s="35" t="s">
        <v>35</v>
      </c>
      <c r="L14" s="35" t="s">
        <v>36</v>
      </c>
      <c r="M14" s="56">
        <v>44501</v>
      </c>
      <c r="N14" s="62" t="s">
        <v>24</v>
      </c>
      <c r="O14" s="63" t="s">
        <v>25</v>
      </c>
      <c r="P14" s="63" t="s">
        <v>26</v>
      </c>
      <c r="Q14" s="63" t="s">
        <v>27</v>
      </c>
      <c r="R14" s="63" t="s">
        <v>28</v>
      </c>
      <c r="S14" s="64" t="s">
        <v>29</v>
      </c>
    </row>
    <row r="15" spans="1:19" x14ac:dyDescent="0.25">
      <c r="B15" s="22">
        <v>1</v>
      </c>
      <c r="C15" s="23">
        <v>53420949</v>
      </c>
      <c r="D15" s="24">
        <v>27</v>
      </c>
      <c r="E15" s="25">
        <v>13</v>
      </c>
      <c r="F15" s="25">
        <v>11</v>
      </c>
      <c r="G15" s="26">
        <v>4</v>
      </c>
      <c r="H15" s="37">
        <v>43867</v>
      </c>
      <c r="I15" s="38">
        <v>6</v>
      </c>
      <c r="J15" s="38">
        <v>2</v>
      </c>
      <c r="K15" s="38">
        <v>2020</v>
      </c>
      <c r="L15" s="38">
        <v>160000</v>
      </c>
      <c r="M15" s="39">
        <v>129374</v>
      </c>
      <c r="N15" s="57">
        <f>$M$14-H15</f>
        <v>634</v>
      </c>
      <c r="O15" s="58">
        <f>N15/365</f>
        <v>1.736986301369863</v>
      </c>
      <c r="P15" s="58">
        <f>O15*12</f>
        <v>20.843835616438355</v>
      </c>
      <c r="Q15" s="59">
        <f>M15/P15</f>
        <v>6206.8230809674033</v>
      </c>
      <c r="R15" s="60">
        <f>L15-M15-3000</f>
        <v>27626</v>
      </c>
      <c r="S15" s="61">
        <f>R15/Q15</f>
        <v>4.4509082407572311</v>
      </c>
    </row>
    <row r="16" spans="1:19" x14ac:dyDescent="0.25">
      <c r="B16" s="27">
        <v>2</v>
      </c>
      <c r="C16" s="12">
        <v>53420956</v>
      </c>
      <c r="D16" s="13">
        <v>27</v>
      </c>
      <c r="E16" s="14">
        <v>13</v>
      </c>
      <c r="F16" s="14">
        <v>11</v>
      </c>
      <c r="G16" s="15">
        <v>4</v>
      </c>
      <c r="H16" s="40">
        <v>44340</v>
      </c>
      <c r="I16" s="41">
        <v>24</v>
      </c>
      <c r="J16" s="41">
        <v>5</v>
      </c>
      <c r="K16" s="41">
        <v>2021</v>
      </c>
      <c r="L16" s="41">
        <v>160000</v>
      </c>
      <c r="M16" s="42">
        <v>28241</v>
      </c>
      <c r="N16" s="43">
        <f t="shared" ref="N16:N17" si="0">$M$14-H16</f>
        <v>161</v>
      </c>
      <c r="O16" s="44">
        <f t="shared" ref="O16:O17" si="1">N16/365</f>
        <v>0.44109589041095892</v>
      </c>
      <c r="P16" s="44">
        <f t="shared" ref="P16:P17" si="2">O16*12</f>
        <v>5.2931506849315069</v>
      </c>
      <c r="Q16" s="45">
        <f t="shared" ref="Q16:Q17" si="3">M16/P16</f>
        <v>5335.3856107660458</v>
      </c>
      <c r="R16" s="46">
        <f t="shared" ref="R16:R17" si="4">L16-M16-3000</f>
        <v>128759</v>
      </c>
      <c r="S16" s="47">
        <f t="shared" ref="S16:S17" si="5">R16/Q16</f>
        <v>24.133026062855276</v>
      </c>
    </row>
    <row r="17" spans="2:19" ht="15.75" thickBot="1" x14ac:dyDescent="0.3">
      <c r="B17" s="28">
        <v>3</v>
      </c>
      <c r="C17" s="29">
        <v>53421046</v>
      </c>
      <c r="D17" s="30">
        <v>27</v>
      </c>
      <c r="E17" s="31">
        <v>13</v>
      </c>
      <c r="F17" s="31">
        <v>11</v>
      </c>
      <c r="G17" s="32">
        <v>4</v>
      </c>
      <c r="H17" s="48">
        <v>44334</v>
      </c>
      <c r="I17" s="49">
        <v>18</v>
      </c>
      <c r="J17" s="49">
        <v>5</v>
      </c>
      <c r="K17" s="49">
        <v>2021</v>
      </c>
      <c r="L17" s="49">
        <v>160000</v>
      </c>
      <c r="M17" s="50">
        <v>26624</v>
      </c>
      <c r="N17" s="51">
        <f t="shared" si="0"/>
        <v>167</v>
      </c>
      <c r="O17" s="52">
        <f t="shared" si="1"/>
        <v>0.45753424657534247</v>
      </c>
      <c r="P17" s="52">
        <f t="shared" si="2"/>
        <v>5.4904109589041097</v>
      </c>
      <c r="Q17" s="53">
        <f t="shared" si="3"/>
        <v>4849.1816367265465</v>
      </c>
      <c r="R17" s="54">
        <f t="shared" si="4"/>
        <v>130376</v>
      </c>
      <c r="S17" s="55">
        <f t="shared" si="5"/>
        <v>26.886186116965231</v>
      </c>
    </row>
  </sheetData>
  <mergeCells count="5">
    <mergeCell ref="D13:G13"/>
    <mergeCell ref="H13:K13"/>
    <mergeCell ref="A1:S1"/>
    <mergeCell ref="B3:S3"/>
    <mergeCell ref="B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 сроку</vt:lpstr>
      <vt:lpstr>по пробегу</vt:lpstr>
    </vt:vector>
  </TitlesOfParts>
  <Company>ТОО "Транском"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Rudakov</dc:creator>
  <cp:lastModifiedBy>Mikhail Demchenko</cp:lastModifiedBy>
  <dcterms:created xsi:type="dcterms:W3CDTF">2021-11-23T03:17:56Z</dcterms:created>
  <dcterms:modified xsi:type="dcterms:W3CDTF">2023-02-02T04:25:34Z</dcterms:modified>
</cp:coreProperties>
</file>