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ouros\Desktop\"/>
    </mc:Choice>
  </mc:AlternateContent>
  <bookViews>
    <workbookView xWindow="240" yWindow="135" windowWidth="15600" windowHeight="9795" tabRatio="676" activeTab="9"/>
  </bookViews>
  <sheets>
    <sheet name="Sequencia" sheetId="13" r:id="rId1"/>
    <sheet name="Churrasco" sheetId="2" r:id="rId2"/>
    <sheet name="Valor absoluto" sheetId="3" r:id="rId3"/>
    <sheet name="Banco" sheetId="14" r:id="rId4"/>
    <sheet name="Vinculo 1" sheetId="5" r:id="rId5"/>
    <sheet name="Vinculo 2" sheetId="6" r:id="rId6"/>
    <sheet name="Se()1" sheetId="7" r:id="rId7"/>
    <sheet name="Se() 2" sheetId="8" r:id="rId8"/>
    <sheet name="Se() 3" sheetId="9" r:id="rId9"/>
    <sheet name="Controle Produção" sheetId="4" r:id="rId10"/>
    <sheet name="Boleto" sheetId="11" r:id="rId11"/>
  </sheets>
  <definedNames>
    <definedName name="_xlnm._FilterDatabase" localSheetId="6" hidden="1">'Se()1'!$A$1:$D$6</definedName>
  </definedNames>
  <calcPr calcId="162913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2" i="4"/>
  <c r="H2" i="4"/>
  <c r="H3" i="4"/>
  <c r="H4" i="4"/>
  <c r="H5" i="4"/>
  <c r="H6" i="4"/>
  <c r="H7" i="4"/>
  <c r="H8" i="4"/>
  <c r="G3" i="4"/>
  <c r="G4" i="4"/>
  <c r="G5" i="4"/>
  <c r="G6" i="4"/>
  <c r="G7" i="4"/>
  <c r="G8" i="4"/>
  <c r="G2" i="4"/>
  <c r="D3" i="4"/>
  <c r="D4" i="4"/>
  <c r="D5" i="4"/>
  <c r="D6" i="4"/>
  <c r="D7" i="4"/>
  <c r="D8" i="4"/>
  <c r="D2" i="4"/>
  <c r="B3" i="11"/>
  <c r="E3" i="9"/>
  <c r="E4" i="9"/>
  <c r="E5" i="9"/>
  <c r="E6" i="9"/>
  <c r="E7" i="9"/>
  <c r="E8" i="9"/>
  <c r="E9" i="9"/>
  <c r="E2" i="9"/>
  <c r="D2" i="9"/>
  <c r="D3" i="9"/>
  <c r="D4" i="9"/>
  <c r="D5" i="9"/>
  <c r="D6" i="9"/>
  <c r="D7" i="9"/>
  <c r="D8" i="9"/>
  <c r="D9" i="9"/>
  <c r="C2" i="7"/>
  <c r="B3" i="8"/>
  <c r="B4" i="8"/>
  <c r="B5" i="8"/>
  <c r="B6" i="8"/>
  <c r="B7" i="8"/>
  <c r="B8" i="8"/>
  <c r="B2" i="8"/>
  <c r="C3" i="7"/>
  <c r="C4" i="7"/>
  <c r="C5" i="7"/>
  <c r="C6" i="7"/>
  <c r="A3" i="7"/>
  <c r="A4" i="7"/>
  <c r="A5" i="7"/>
  <c r="A6" i="7"/>
  <c r="A2" i="7"/>
  <c r="B3" i="6"/>
  <c r="B4" i="6"/>
  <c r="B5" i="6"/>
  <c r="B6" i="6"/>
  <c r="B2" i="6"/>
  <c r="A2" i="6"/>
  <c r="A3" i="6"/>
  <c r="A4" i="6"/>
  <c r="A5" i="6"/>
  <c r="A6" i="6"/>
  <c r="A1" i="6"/>
  <c r="C3" i="3"/>
  <c r="C4" i="3"/>
  <c r="C5" i="3"/>
  <c r="C6" i="3"/>
  <c r="C7" i="3"/>
  <c r="C8" i="3"/>
  <c r="C2" i="3"/>
  <c r="D5" i="2"/>
  <c r="D3" i="2"/>
  <c r="D4" i="2"/>
  <c r="D2" i="2"/>
</calcChain>
</file>

<file path=xl/sharedStrings.xml><?xml version="1.0" encoding="utf-8"?>
<sst xmlns="http://schemas.openxmlformats.org/spreadsheetml/2006/main" count="121" uniqueCount="101">
  <si>
    <t>Produto</t>
  </si>
  <si>
    <t>Carne</t>
  </si>
  <si>
    <t>Cerveja</t>
  </si>
  <si>
    <t>Pinga</t>
  </si>
  <si>
    <t>Quantidade</t>
  </si>
  <si>
    <t>Total</t>
  </si>
  <si>
    <t>P1</t>
  </si>
  <si>
    <t>P2</t>
  </si>
  <si>
    <t>P3</t>
  </si>
  <si>
    <t>P4</t>
  </si>
  <si>
    <t>P5</t>
  </si>
  <si>
    <t>P6</t>
  </si>
  <si>
    <t>P7</t>
  </si>
  <si>
    <t>Variação</t>
  </si>
  <si>
    <t>Custo</t>
  </si>
  <si>
    <t>Valor Venda</t>
  </si>
  <si>
    <t>AX01</t>
  </si>
  <si>
    <t>AX02</t>
  </si>
  <si>
    <t>AX03</t>
  </si>
  <si>
    <t>AX04</t>
  </si>
  <si>
    <t>AX05</t>
  </si>
  <si>
    <t>AX06</t>
  </si>
  <si>
    <t>AX07</t>
  </si>
  <si>
    <t>Valor do Dolar</t>
  </si>
  <si>
    <t>Kg do Material</t>
  </si>
  <si>
    <t>Quantidade 
Produzida</t>
  </si>
  <si>
    <t>Defeito</t>
  </si>
  <si>
    <t>% Defeito</t>
  </si>
  <si>
    <t>Peso (kg)
Unitário</t>
  </si>
  <si>
    <t>Mão de obra
Unitária (R$)</t>
  </si>
  <si>
    <t>Custo
Unitário</t>
  </si>
  <si>
    <t>Venda 
Unitária</t>
  </si>
  <si>
    <t>Lucro Real</t>
  </si>
  <si>
    <t>Nomes</t>
  </si>
  <si>
    <t>Idade</t>
  </si>
  <si>
    <t>Sexo</t>
  </si>
  <si>
    <t>F</t>
  </si>
  <si>
    <t>M</t>
  </si>
  <si>
    <t>Classificação 1</t>
  </si>
  <si>
    <t>Classificação 2</t>
  </si>
  <si>
    <t>Números</t>
  </si>
  <si>
    <t>Classificação</t>
  </si>
  <si>
    <t>Carro</t>
  </si>
  <si>
    <t>Gurgel</t>
  </si>
  <si>
    <t>Palio</t>
  </si>
  <si>
    <t>Ford Ka</t>
  </si>
  <si>
    <t>Rural</t>
  </si>
  <si>
    <t>Brasilia</t>
  </si>
  <si>
    <t>Gol</t>
  </si>
  <si>
    <t>Hb20</t>
  </si>
  <si>
    <t>Corcel</t>
  </si>
  <si>
    <t>Variação 1</t>
  </si>
  <si>
    <t>Variação 2</t>
  </si>
  <si>
    <t>Ano</t>
  </si>
  <si>
    <t>Venda</t>
  </si>
  <si>
    <t>Dados:</t>
  </si>
  <si>
    <t>Todo o carro que o ano for inferior a 1990, usar a variação 1; senão usar a variação 2</t>
  </si>
  <si>
    <t>Dias</t>
  </si>
  <si>
    <t>Venda 2</t>
  </si>
  <si>
    <t>Variação 3</t>
  </si>
  <si>
    <t>Valor do Boleto</t>
  </si>
  <si>
    <t>Data vencimento</t>
  </si>
  <si>
    <t>Valor a Receber</t>
  </si>
  <si>
    <t>se o boleto estiver vencido, cobrar uma multa de 2% e juros de 5% ao</t>
  </si>
  <si>
    <t>mês (30 dias); senão cobrar o valor do boleto</t>
  </si>
  <si>
    <t>em dolar</t>
  </si>
  <si>
    <t>Valor
Unitário</t>
  </si>
  <si>
    <t>Venda2</t>
  </si>
  <si>
    <t>Todo o carro que o ano for inferior a 1990, usar a variação 1; se o ano do carro for inferior a 2000, usar a variação 2; senão, variação 3</t>
  </si>
  <si>
    <t>Clientes</t>
  </si>
  <si>
    <t>Valores</t>
  </si>
  <si>
    <t>Porcentagem de Acréscimo</t>
  </si>
  <si>
    <t>Cliente1</t>
  </si>
  <si>
    <t>Cliente2</t>
  </si>
  <si>
    <t>Cliente3</t>
  </si>
  <si>
    <t>Cliente4</t>
  </si>
  <si>
    <t>Cliente5</t>
  </si>
  <si>
    <t>Cliente6</t>
  </si>
  <si>
    <t>Cliente7</t>
  </si>
  <si>
    <t>Cliente8</t>
  </si>
  <si>
    <t>Cliente9</t>
  </si>
  <si>
    <t>Cliente10</t>
  </si>
  <si>
    <t>Valores Com Acréscimo</t>
  </si>
  <si>
    <t>???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</si>
  <si>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</si>
  <si>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</si>
  <si>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</si>
  <si>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</si>
  <si>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</si>
  <si>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</si>
  <si>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</si>
  <si>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</si>
  <si>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</si>
  <si>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</si>
  <si>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</si>
  <si>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</si>
  <si>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Leonardo</t>
  </si>
  <si>
    <t>Juliana</t>
  </si>
  <si>
    <t>Alison</t>
  </si>
  <si>
    <t>Bruno</t>
  </si>
  <si>
    <t>Vivian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</si>
</sst>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2" borderId="3" xfId="0" applyFill="1" applyBorder="1"/>
    <xf numFmtId="0" fontId="0" fillId="0" borderId="1" xfId="0" applyFill="1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5" xfId="0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0" fillId="3" borderId="7" xfId="0" applyFill="1" applyBorder="1"/>
    <xf numFmtId="0" fontId="0" fillId="3" borderId="8" xfId="0" applyFill="1" applyBorder="1" applyAlignment="1">
      <alignment wrapText="1"/>
    </xf>
    <xf numFmtId="0" fontId="0" fillId="4" borderId="1" xfId="0" applyFill="1" applyBorder="1"/>
    <xf numFmtId="0" fontId="0" fillId="4" borderId="4" xfId="0" applyFill="1" applyBorder="1"/>
    <xf numFmtId="0" fontId="0" fillId="5" borderId="1" xfId="0" applyFill="1" applyBorder="1"/>
    <xf numFmtId="16" fontId="0" fillId="0" borderId="0" xfId="0" applyNumberFormat="1"/>
    <xf numFmtId="44" fontId="0" fillId="0" borderId="0" xfId="1" applyFont="1"/>
    <xf numFmtId="0" fontId="0" fillId="5" borderId="1" xfId="0" applyFill="1" applyBorder="1" applyAlignment="1">
      <alignment wrapText="1"/>
    </xf>
    <xf numFmtId="44" fontId="2" fillId="2" borderId="1" xfId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2" borderId="5" xfId="2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190500</xdr:rowOff>
    </xdr:from>
    <xdr:to>
      <xdr:col>12</xdr:col>
      <xdr:colOff>85725</xdr:colOff>
      <xdr:row>11</xdr:row>
      <xdr:rowOff>76200</xdr:rowOff>
    </xdr:to>
    <xdr:sp macro="" textlink="">
      <xdr:nvSpPr>
        <xdr:cNvPr id="2" name="CaixaDeTexto 1"/>
        <xdr:cNvSpPr txBox="1"/>
      </xdr:nvSpPr>
      <xdr:spPr>
        <a:xfrm>
          <a:off x="4486275" y="190500"/>
          <a:ext cx="37719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Analisando a planilha ao lado, precisaremos calcular</a:t>
          </a:r>
          <a:r>
            <a:rPr lang="pt-BR" sz="1100" baseline="0"/>
            <a:t> os Valores com Acréscimo, para tanto teremos de realizar a seguinte fórmula:</a:t>
          </a:r>
        </a:p>
        <a:p>
          <a:r>
            <a:rPr lang="pt-BR" sz="1100" b="1" baseline="0"/>
            <a:t>VALOR * PORCENTAGEM DE ACRÉSCIMO + VALOR</a:t>
          </a:r>
        </a:p>
        <a:p>
          <a:endParaRPr lang="pt-BR" sz="1100" b="1" baseline="0"/>
        </a:p>
        <a:p>
          <a:r>
            <a:rPr lang="pt-BR" sz="1100" b="0" baseline="0"/>
            <a:t>Mas qual seriam o valores caso fossem utilizadas as seguintes fórmulas:</a:t>
          </a:r>
        </a:p>
        <a:p>
          <a:r>
            <a:rPr lang="pt-BR" sz="1100" b="0" baseline="0"/>
            <a:t>=$B2*C$3+$B2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=B$3*$C4+B$3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=$B4*$C3+B$4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=$B$5*$C$5+$B$5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t="s">
        <v>84</v>
      </c>
      <c r="B1" s="18">
        <v>43692</v>
      </c>
      <c r="C1" s="18">
        <v>43692</v>
      </c>
    </row>
    <row r="2" spans="1:3" x14ac:dyDescent="0.25">
      <c r="A2" t="s">
        <v>85</v>
      </c>
      <c r="B2" s="18">
        <v>43693</v>
      </c>
      <c r="C2" s="18">
        <v>43693</v>
      </c>
    </row>
    <row r="3" spans="1:3" x14ac:dyDescent="0.25">
      <c r="A3" t="s">
        <v>86</v>
      </c>
      <c r="B3" s="18">
        <v>43696</v>
      </c>
      <c r="C3" s="18">
        <v>43696</v>
      </c>
    </row>
    <row r="4" spans="1:3" x14ac:dyDescent="0.25">
      <c r="A4" t="s">
        <v>87</v>
      </c>
      <c r="B4" s="18">
        <v>43697</v>
      </c>
      <c r="C4" s="18">
        <v>43697</v>
      </c>
    </row>
    <row r="5" spans="1:3" x14ac:dyDescent="0.25">
      <c r="A5" t="s">
        <v>88</v>
      </c>
      <c r="B5" s="18">
        <v>43698</v>
      </c>
      <c r="C5" s="18">
        <v>43698</v>
      </c>
    </row>
    <row r="6" spans="1:3" x14ac:dyDescent="0.25">
      <c r="A6" t="s">
        <v>89</v>
      </c>
      <c r="B6" s="18">
        <v>43699</v>
      </c>
      <c r="C6" s="18">
        <v>43699</v>
      </c>
    </row>
    <row r="7" spans="1:3" x14ac:dyDescent="0.25">
      <c r="A7" t="s">
        <v>90</v>
      </c>
      <c r="B7" s="18">
        <v>43700</v>
      </c>
      <c r="C7" s="18">
        <v>43700</v>
      </c>
    </row>
    <row r="8" spans="1:3" x14ac:dyDescent="0.25">
      <c r="A8" t="s">
        <v>91</v>
      </c>
      <c r="B8" s="18">
        <v>43703</v>
      </c>
      <c r="C8" s="18">
        <v>43703</v>
      </c>
    </row>
    <row r="9" spans="1:3" x14ac:dyDescent="0.25">
      <c r="A9" t="s">
        <v>92</v>
      </c>
      <c r="B9" s="18">
        <v>43704</v>
      </c>
      <c r="C9" s="18">
        <v>43704</v>
      </c>
    </row>
    <row r="10" spans="1:3" x14ac:dyDescent="0.25">
      <c r="A10" t="s">
        <v>93</v>
      </c>
      <c r="B10" s="18">
        <v>43705</v>
      </c>
      <c r="C10" s="18">
        <v>43705</v>
      </c>
    </row>
    <row r="11" spans="1:3" x14ac:dyDescent="0.25">
      <c r="A11" t="s">
        <v>94</v>
      </c>
      <c r="B11" s="18">
        <v>43706</v>
      </c>
      <c r="C11" s="18">
        <v>43706</v>
      </c>
    </row>
    <row r="12" spans="1:3" x14ac:dyDescent="0.25">
      <c r="A12" t="s">
        <v>95</v>
      </c>
      <c r="B12" s="18">
        <v>43707</v>
      </c>
      <c r="C12" s="18">
        <v>43707</v>
      </c>
    </row>
    <row r="13" spans="1:3" x14ac:dyDescent="0.25">
      <c r="C13" s="18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2"/>
  <sheetViews>
    <sheetView tabSelected="1" workbookViewId="0">
      <selection activeCell="K12" sqref="K12"/>
    </sheetView>
  </sheetViews>
  <sheetFormatPr defaultRowHeight="15" x14ac:dyDescent="0.25"/>
  <cols>
    <col min="1" max="1" width="13.85546875" customWidth="1"/>
    <col min="2" max="2" width="12.140625" customWidth="1"/>
    <col min="6" max="6" width="14.85546875" customWidth="1"/>
  </cols>
  <sheetData>
    <row r="1" spans="1:9" ht="30.75" thickBot="1" x14ac:dyDescent="0.3">
      <c r="A1" s="11" t="s">
        <v>0</v>
      </c>
      <c r="B1" s="12" t="s">
        <v>25</v>
      </c>
      <c r="C1" s="13" t="s">
        <v>26</v>
      </c>
      <c r="D1" s="13" t="s">
        <v>27</v>
      </c>
      <c r="E1" s="12" t="s">
        <v>28</v>
      </c>
      <c r="F1" s="12" t="s">
        <v>29</v>
      </c>
      <c r="G1" s="12" t="s">
        <v>30</v>
      </c>
      <c r="H1" s="12" t="s">
        <v>31</v>
      </c>
      <c r="I1" s="14" t="s">
        <v>32</v>
      </c>
    </row>
    <row r="2" spans="1:9" x14ac:dyDescent="0.25">
      <c r="A2" s="9" t="s">
        <v>16</v>
      </c>
      <c r="B2" s="9">
        <v>1000</v>
      </c>
      <c r="C2" s="9">
        <v>56</v>
      </c>
      <c r="D2" s="24">
        <f>C2/B2</f>
        <v>5.6000000000000001E-2</v>
      </c>
      <c r="E2" s="9">
        <v>0.1</v>
      </c>
      <c r="F2" s="9">
        <v>0.25</v>
      </c>
      <c r="G2" s="10">
        <f>E2*$B$11*$B$10+F2</f>
        <v>3.3242800000000008</v>
      </c>
      <c r="H2" s="10">
        <f>G2*$B$12+G2</f>
        <v>3.739815000000001</v>
      </c>
      <c r="I2" s="10">
        <f>(B2-C2)*H2-G2*B2</f>
        <v>206.10536000000047</v>
      </c>
    </row>
    <row r="3" spans="1:9" x14ac:dyDescent="0.25">
      <c r="A3" s="3" t="s">
        <v>17</v>
      </c>
      <c r="B3" s="3">
        <v>2000</v>
      </c>
      <c r="C3" s="3">
        <v>25</v>
      </c>
      <c r="D3" s="24">
        <f t="shared" ref="D3:D8" si="0">C3/B3</f>
        <v>1.2500000000000001E-2</v>
      </c>
      <c r="E3" s="3">
        <v>0.2</v>
      </c>
      <c r="F3" s="3">
        <v>0.35</v>
      </c>
      <c r="G3" s="10">
        <f t="shared" ref="G3:G8" si="1">E3*$B$11*$B$10+F3</f>
        <v>6.4985600000000012</v>
      </c>
      <c r="H3" s="10">
        <f t="shared" ref="H3:H8" si="2">G3*$B$12+G3</f>
        <v>7.3108800000000009</v>
      </c>
      <c r="I3" s="10">
        <f t="shared" ref="I3:I8" si="3">(B3-C3)*H3-G3*B3</f>
        <v>1441.8679999999986</v>
      </c>
    </row>
    <row r="4" spans="1:9" x14ac:dyDescent="0.25">
      <c r="A4" s="3" t="s">
        <v>18</v>
      </c>
      <c r="B4" s="3">
        <v>3000</v>
      </c>
      <c r="C4" s="3">
        <v>36</v>
      </c>
      <c r="D4" s="24">
        <f t="shared" si="0"/>
        <v>1.2E-2</v>
      </c>
      <c r="E4" s="3">
        <v>0.3</v>
      </c>
      <c r="F4" s="3">
        <v>0.45</v>
      </c>
      <c r="G4" s="10">
        <f t="shared" si="1"/>
        <v>9.6728400000000008</v>
      </c>
      <c r="H4" s="10">
        <f t="shared" si="2"/>
        <v>10.881945000000002</v>
      </c>
      <c r="I4" s="10">
        <f t="shared" si="3"/>
        <v>3235.5649800000028</v>
      </c>
    </row>
    <row r="5" spans="1:9" x14ac:dyDescent="0.25">
      <c r="A5" s="3" t="s">
        <v>19</v>
      </c>
      <c r="B5" s="3">
        <v>4000</v>
      </c>
      <c r="C5" s="3">
        <v>1254</v>
      </c>
      <c r="D5" s="24">
        <f t="shared" si="0"/>
        <v>0.3135</v>
      </c>
      <c r="E5" s="3">
        <v>0.4</v>
      </c>
      <c r="F5" s="3">
        <v>0.55000000000000004</v>
      </c>
      <c r="G5" s="10">
        <f t="shared" si="1"/>
        <v>12.847120000000004</v>
      </c>
      <c r="H5" s="10">
        <f t="shared" si="2"/>
        <v>14.453010000000004</v>
      </c>
      <c r="I5" s="10">
        <f t="shared" si="3"/>
        <v>-11700.514540000004</v>
      </c>
    </row>
    <row r="6" spans="1:9" x14ac:dyDescent="0.25">
      <c r="A6" s="3" t="s">
        <v>20</v>
      </c>
      <c r="B6" s="3">
        <v>5000</v>
      </c>
      <c r="C6" s="3">
        <v>45</v>
      </c>
      <c r="D6" s="24">
        <f t="shared" si="0"/>
        <v>8.9999999999999993E-3</v>
      </c>
      <c r="E6" s="3">
        <v>0.5</v>
      </c>
      <c r="F6" s="3">
        <v>0.65</v>
      </c>
      <c r="G6" s="10">
        <f t="shared" si="1"/>
        <v>16.0214</v>
      </c>
      <c r="H6" s="10">
        <f t="shared" si="2"/>
        <v>18.024075</v>
      </c>
      <c r="I6" s="10">
        <f t="shared" si="3"/>
        <v>9202.291624999998</v>
      </c>
    </row>
    <row r="7" spans="1:9" x14ac:dyDescent="0.25">
      <c r="A7" s="3" t="s">
        <v>21</v>
      </c>
      <c r="B7" s="3">
        <v>6000</v>
      </c>
      <c r="C7" s="3">
        <v>98</v>
      </c>
      <c r="D7" s="24">
        <f t="shared" si="0"/>
        <v>1.6333333333333332E-2</v>
      </c>
      <c r="E7" s="3">
        <v>0.6</v>
      </c>
      <c r="F7" s="3">
        <v>0.75</v>
      </c>
      <c r="G7" s="10">
        <f t="shared" si="1"/>
        <v>19.195680000000003</v>
      </c>
      <c r="H7" s="10">
        <f t="shared" si="2"/>
        <v>21.595140000000004</v>
      </c>
      <c r="I7" s="10">
        <f t="shared" si="3"/>
        <v>12280.436280000009</v>
      </c>
    </row>
    <row r="8" spans="1:9" x14ac:dyDescent="0.25">
      <c r="A8" s="3" t="s">
        <v>22</v>
      </c>
      <c r="B8" s="3">
        <v>7000</v>
      </c>
      <c r="C8" s="3">
        <v>56</v>
      </c>
      <c r="D8" s="24">
        <f t="shared" si="0"/>
        <v>8.0000000000000002E-3</v>
      </c>
      <c r="E8" s="3">
        <v>0.7</v>
      </c>
      <c r="F8" s="3">
        <v>0.85</v>
      </c>
      <c r="G8" s="10">
        <f t="shared" si="1"/>
        <v>22.369960000000003</v>
      </c>
      <c r="H8" s="10">
        <f t="shared" si="2"/>
        <v>25.166205000000001</v>
      </c>
      <c r="I8" s="10">
        <f t="shared" si="3"/>
        <v>18164.407519999979</v>
      </c>
    </row>
    <row r="9" spans="1:9" x14ac:dyDescent="0.25">
      <c r="A9" t="s">
        <v>5</v>
      </c>
      <c r="B9" s="5"/>
      <c r="C9" s="2"/>
      <c r="I9" s="2"/>
    </row>
    <row r="10" spans="1:9" x14ac:dyDescent="0.25">
      <c r="A10" s="3" t="s">
        <v>23</v>
      </c>
      <c r="B10" s="6">
        <v>4.1100000000000003</v>
      </c>
    </row>
    <row r="11" spans="1:9" x14ac:dyDescent="0.25">
      <c r="A11" s="3" t="s">
        <v>24</v>
      </c>
      <c r="B11" s="6">
        <v>7.48</v>
      </c>
      <c r="C11" t="s">
        <v>65</v>
      </c>
    </row>
    <row r="12" spans="1:9" x14ac:dyDescent="0.25">
      <c r="A12" s="3" t="s">
        <v>13</v>
      </c>
      <c r="B12" s="7">
        <v>0.125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210" zoomScaleNormal="210" workbookViewId="0">
      <selection activeCell="B2" sqref="B2"/>
    </sheetView>
  </sheetViews>
  <sheetFormatPr defaultRowHeight="15" x14ac:dyDescent="0.25"/>
  <cols>
    <col min="1" max="1" width="16.140625" bestFit="1" customWidth="1"/>
  </cols>
  <sheetData>
    <row r="1" spans="1:2" x14ac:dyDescent="0.25">
      <c r="A1" t="s">
        <v>60</v>
      </c>
      <c r="B1">
        <v>1000</v>
      </c>
    </row>
    <row r="2" spans="1:2" x14ac:dyDescent="0.25">
      <c r="A2" t="s">
        <v>61</v>
      </c>
      <c r="B2" s="18">
        <v>43636</v>
      </c>
    </row>
    <row r="3" spans="1:2" x14ac:dyDescent="0.25">
      <c r="A3" t="s">
        <v>62</v>
      </c>
      <c r="B3">
        <f ca="1">IF(B2&lt;TODAY(),B1*2%+B1*5%/30*(TODAY()-B2)+B1,B1)</f>
        <v>1113.3333333333333</v>
      </c>
    </row>
    <row r="5" spans="1:2" x14ac:dyDescent="0.25">
      <c r="A5" t="s">
        <v>55</v>
      </c>
    </row>
    <row r="6" spans="1:2" x14ac:dyDescent="0.25">
      <c r="A6" t="s">
        <v>63</v>
      </c>
    </row>
    <row r="7" spans="1:2" x14ac:dyDescent="0.25">
      <c r="A7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5"/>
  <sheetViews>
    <sheetView zoomScale="150" zoomScaleNormal="150" workbookViewId="0">
      <selection activeCell="D6" sqref="D6"/>
    </sheetView>
  </sheetViews>
  <sheetFormatPr defaultRowHeight="15" x14ac:dyDescent="0.25"/>
  <cols>
    <col min="2" max="2" width="12.5703125" customWidth="1"/>
    <col min="3" max="3" width="10.28515625" customWidth="1"/>
  </cols>
  <sheetData>
    <row r="1" spans="1:5" ht="30" x14ac:dyDescent="0.25">
      <c r="A1" s="17" t="s">
        <v>0</v>
      </c>
      <c r="B1" s="17" t="s">
        <v>4</v>
      </c>
      <c r="C1" s="20" t="s">
        <v>66</v>
      </c>
      <c r="D1" s="17" t="s">
        <v>5</v>
      </c>
    </row>
    <row r="2" spans="1:5" x14ac:dyDescent="0.25">
      <c r="A2" s="3" t="s">
        <v>1</v>
      </c>
      <c r="B2" s="3">
        <v>15</v>
      </c>
      <c r="C2" s="3">
        <v>9.85</v>
      </c>
      <c r="D2" s="15">
        <f>B2*C2</f>
        <v>147.75</v>
      </c>
    </row>
    <row r="3" spans="1:5" x14ac:dyDescent="0.25">
      <c r="A3" s="3" t="s">
        <v>2</v>
      </c>
      <c r="B3" s="3">
        <v>200</v>
      </c>
      <c r="C3" s="3">
        <v>1.69</v>
      </c>
      <c r="D3" s="15">
        <f t="shared" ref="D3:D4" si="0">B3*C3</f>
        <v>338</v>
      </c>
    </row>
    <row r="4" spans="1:5" ht="15.75" thickBot="1" x14ac:dyDescent="0.3">
      <c r="A4" s="3" t="s">
        <v>3</v>
      </c>
      <c r="B4" s="3">
        <v>5</v>
      </c>
      <c r="C4" s="3">
        <v>4.8899999999999997</v>
      </c>
      <c r="D4" s="15">
        <f t="shared" si="0"/>
        <v>24.45</v>
      </c>
      <c r="E4" s="19"/>
    </row>
    <row r="5" spans="1:5" ht="15.75" thickBot="1" x14ac:dyDescent="0.3">
      <c r="A5" s="4" t="s">
        <v>5</v>
      </c>
      <c r="D5" s="16">
        <f>SUM(D2:D4)</f>
        <v>510.2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9"/>
  <sheetViews>
    <sheetView workbookViewId="0">
      <selection activeCell="C2" sqref="C2"/>
    </sheetView>
  </sheetViews>
  <sheetFormatPr defaultRowHeight="15" x14ac:dyDescent="0.25"/>
  <cols>
    <col min="3" max="3" width="24.85546875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ht="31.5" x14ac:dyDescent="0.5">
      <c r="A2" s="3" t="s">
        <v>6</v>
      </c>
      <c r="B2" s="3">
        <v>10</v>
      </c>
      <c r="C2" s="21">
        <f>B2*$B$9+B2</f>
        <v>11.5</v>
      </c>
    </row>
    <row r="3" spans="1:3" ht="31.5" x14ac:dyDescent="0.5">
      <c r="A3" s="3" t="s">
        <v>7</v>
      </c>
      <c r="B3" s="3">
        <v>20</v>
      </c>
      <c r="C3" s="21">
        <f t="shared" ref="C3:C8" si="0">B3*$B$9+B3</f>
        <v>23</v>
      </c>
    </row>
    <row r="4" spans="1:3" ht="31.5" x14ac:dyDescent="0.5">
      <c r="A4" s="3" t="s">
        <v>8</v>
      </c>
      <c r="B4" s="3">
        <v>30</v>
      </c>
      <c r="C4" s="21">
        <f t="shared" si="0"/>
        <v>34.5</v>
      </c>
    </row>
    <row r="5" spans="1:3" ht="31.5" x14ac:dyDescent="0.5">
      <c r="A5" s="3" t="s">
        <v>9</v>
      </c>
      <c r="B5" s="3">
        <v>40</v>
      </c>
      <c r="C5" s="21">
        <f t="shared" si="0"/>
        <v>46</v>
      </c>
    </row>
    <row r="6" spans="1:3" ht="31.5" x14ac:dyDescent="0.5">
      <c r="A6" s="3" t="s">
        <v>10</v>
      </c>
      <c r="B6" s="3">
        <v>50</v>
      </c>
      <c r="C6" s="21">
        <f t="shared" si="0"/>
        <v>57.5</v>
      </c>
    </row>
    <row r="7" spans="1:3" ht="31.5" x14ac:dyDescent="0.5">
      <c r="A7" s="3" t="s">
        <v>11</v>
      </c>
      <c r="B7" s="3">
        <v>60</v>
      </c>
      <c r="C7" s="21">
        <f t="shared" si="0"/>
        <v>69</v>
      </c>
    </row>
    <row r="8" spans="1:3" ht="31.5" x14ac:dyDescent="0.5">
      <c r="A8" s="3" t="s">
        <v>12</v>
      </c>
      <c r="B8" s="3">
        <v>70</v>
      </c>
      <c r="C8" s="21">
        <f t="shared" si="0"/>
        <v>80.5</v>
      </c>
    </row>
    <row r="9" spans="1:3" x14ac:dyDescent="0.25">
      <c r="A9" t="s">
        <v>13</v>
      </c>
      <c r="B9" s="1">
        <v>0.15</v>
      </c>
      <c r="C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defaultRowHeight="15" x14ac:dyDescent="0.25"/>
  <cols>
    <col min="2" max="2" width="12.28515625" customWidth="1"/>
    <col min="3" max="3" width="14.85546875" customWidth="1"/>
    <col min="4" max="4" width="13.140625" customWidth="1"/>
  </cols>
  <sheetData>
    <row r="1" spans="1:4" s="22" customFormat="1" ht="33" customHeight="1" x14ac:dyDescent="0.25">
      <c r="A1" s="22" t="s">
        <v>69</v>
      </c>
      <c r="B1" s="22" t="s">
        <v>70</v>
      </c>
      <c r="C1" s="23" t="s">
        <v>71</v>
      </c>
      <c r="D1" s="23" t="s">
        <v>82</v>
      </c>
    </row>
    <row r="2" spans="1:4" x14ac:dyDescent="0.25">
      <c r="A2" t="s">
        <v>72</v>
      </c>
      <c r="B2" s="19">
        <v>150</v>
      </c>
      <c r="C2" s="1">
        <v>0.1</v>
      </c>
      <c r="D2" t="s">
        <v>83</v>
      </c>
    </row>
    <row r="3" spans="1:4" x14ac:dyDescent="0.25">
      <c r="A3" t="s">
        <v>73</v>
      </c>
      <c r="B3" s="19">
        <v>220</v>
      </c>
      <c r="C3" s="1">
        <v>0.2</v>
      </c>
      <c r="D3" t="s">
        <v>83</v>
      </c>
    </row>
    <row r="4" spans="1:4" x14ac:dyDescent="0.25">
      <c r="A4" t="s">
        <v>74</v>
      </c>
      <c r="B4" s="19">
        <v>100</v>
      </c>
      <c r="C4" s="1">
        <v>0.3</v>
      </c>
      <c r="D4" t="s">
        <v>83</v>
      </c>
    </row>
    <row r="5" spans="1:4" x14ac:dyDescent="0.25">
      <c r="A5" t="s">
        <v>75</v>
      </c>
      <c r="B5" s="19">
        <v>20</v>
      </c>
      <c r="C5" s="1">
        <v>0.4</v>
      </c>
      <c r="D5" t="s">
        <v>83</v>
      </c>
    </row>
    <row r="6" spans="1:4" x14ac:dyDescent="0.25">
      <c r="A6" t="s">
        <v>76</v>
      </c>
      <c r="B6" s="19">
        <v>30</v>
      </c>
      <c r="C6" s="1">
        <v>0.1</v>
      </c>
      <c r="D6" t="s">
        <v>83</v>
      </c>
    </row>
    <row r="7" spans="1:4" x14ac:dyDescent="0.25">
      <c r="A7" t="s">
        <v>77</v>
      </c>
      <c r="B7" s="19">
        <v>500</v>
      </c>
      <c r="C7" s="1">
        <v>0.3</v>
      </c>
      <c r="D7" t="s">
        <v>83</v>
      </c>
    </row>
    <row r="8" spans="1:4" x14ac:dyDescent="0.25">
      <c r="A8" t="s">
        <v>78</v>
      </c>
      <c r="B8" s="19">
        <v>550</v>
      </c>
      <c r="C8" s="1">
        <v>0.2</v>
      </c>
      <c r="D8" t="s">
        <v>83</v>
      </c>
    </row>
    <row r="9" spans="1:4" x14ac:dyDescent="0.25">
      <c r="A9" t="s">
        <v>79</v>
      </c>
      <c r="B9" s="19">
        <v>2000</v>
      </c>
      <c r="C9" s="1">
        <v>0.5</v>
      </c>
      <c r="D9" t="s">
        <v>83</v>
      </c>
    </row>
    <row r="10" spans="1:4" x14ac:dyDescent="0.25">
      <c r="A10" t="s">
        <v>80</v>
      </c>
      <c r="B10" s="19">
        <v>10</v>
      </c>
      <c r="C10" s="1">
        <v>0.7</v>
      </c>
      <c r="D10" t="s">
        <v>83</v>
      </c>
    </row>
    <row r="11" spans="1:4" x14ac:dyDescent="0.25">
      <c r="A11" t="s">
        <v>81</v>
      </c>
      <c r="B11" s="19">
        <v>15</v>
      </c>
      <c r="C11" s="1">
        <v>0.6</v>
      </c>
      <c r="D11" t="s">
        <v>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90" zoomScaleNormal="190" workbookViewId="0">
      <selection activeCell="D5" sqref="D5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96</v>
      </c>
      <c r="B2">
        <v>22</v>
      </c>
    </row>
    <row r="3" spans="1:2" x14ac:dyDescent="0.25">
      <c r="A3" t="s">
        <v>97</v>
      </c>
      <c r="B3">
        <v>19</v>
      </c>
    </row>
    <row r="4" spans="1:2" x14ac:dyDescent="0.25">
      <c r="A4" t="s">
        <v>98</v>
      </c>
      <c r="B4">
        <v>35</v>
      </c>
    </row>
    <row r="5" spans="1:2" x14ac:dyDescent="0.25">
      <c r="A5" t="s">
        <v>99</v>
      </c>
      <c r="B5">
        <v>17</v>
      </c>
    </row>
    <row r="6" spans="1:2" x14ac:dyDescent="0.25">
      <c r="A6" t="s">
        <v>100</v>
      </c>
      <c r="B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80" zoomScaleNormal="180" workbookViewId="0">
      <selection activeCell="B2" sqref="B2"/>
    </sheetView>
  </sheetViews>
  <sheetFormatPr defaultRowHeight="15" x14ac:dyDescent="0.25"/>
  <cols>
    <col min="1" max="1" width="9.28515625" bestFit="1" customWidth="1"/>
  </cols>
  <sheetData>
    <row r="1" spans="1:2" x14ac:dyDescent="0.25">
      <c r="A1" t="str">
        <f>'Vinculo 1'!A1</f>
        <v>Nomes</v>
      </c>
      <c r="B1" t="s">
        <v>57</v>
      </c>
    </row>
    <row r="2" spans="1:2" x14ac:dyDescent="0.25">
      <c r="A2" t="str">
        <f>'Vinculo 1'!A2</f>
        <v>Leonardo</v>
      </c>
      <c r="B2">
        <f>365*'Vinculo 1'!B2</f>
        <v>8030</v>
      </c>
    </row>
    <row r="3" spans="1:2" x14ac:dyDescent="0.25">
      <c r="A3" t="str">
        <f>'Vinculo 1'!A3</f>
        <v>Juliana</v>
      </c>
      <c r="B3">
        <f>365*'Vinculo 1'!B3</f>
        <v>6935</v>
      </c>
    </row>
    <row r="4" spans="1:2" x14ac:dyDescent="0.25">
      <c r="A4" t="str">
        <f>'Vinculo 1'!A4</f>
        <v>Alison</v>
      </c>
      <c r="B4">
        <f>365*'Vinculo 1'!B4</f>
        <v>12775</v>
      </c>
    </row>
    <row r="5" spans="1:2" x14ac:dyDescent="0.25">
      <c r="A5" t="str">
        <f>'Vinculo 1'!A5</f>
        <v>Bruno</v>
      </c>
      <c r="B5">
        <f>365*'Vinculo 1'!B5</f>
        <v>6205</v>
      </c>
    </row>
    <row r="6" spans="1:2" x14ac:dyDescent="0.25">
      <c r="A6" t="str">
        <f>'Vinculo 1'!A6</f>
        <v>Vivian</v>
      </c>
      <c r="B6">
        <f>365*'Vinculo 1'!B6</f>
        <v>7300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60" zoomScaleNormal="160" workbookViewId="0">
      <selection activeCell="F11" sqref="F11"/>
    </sheetView>
  </sheetViews>
  <sheetFormatPr defaultRowHeight="15" x14ac:dyDescent="0.25"/>
  <cols>
    <col min="3" max="4" width="13.7109375" bestFit="1" customWidth="1"/>
  </cols>
  <sheetData>
    <row r="1" spans="1:4" x14ac:dyDescent="0.25">
      <c r="A1" s="3" t="s">
        <v>33</v>
      </c>
      <c r="B1" s="3" t="s">
        <v>35</v>
      </c>
      <c r="C1" s="3" t="s">
        <v>38</v>
      </c>
      <c r="D1" s="3" t="s">
        <v>39</v>
      </c>
    </row>
    <row r="2" spans="1:4" x14ac:dyDescent="0.25">
      <c r="A2" s="3" t="str">
        <f>'Vinculo 2'!A2</f>
        <v>Leonardo</v>
      </c>
      <c r="B2" s="3" t="s">
        <v>37</v>
      </c>
      <c r="C2" t="str">
        <f>IF(B2="M","Masculino","Feminino")</f>
        <v>Masculino</v>
      </c>
    </row>
    <row r="3" spans="1:4" x14ac:dyDescent="0.25">
      <c r="A3" s="3" t="str">
        <f>'Vinculo 2'!A3</f>
        <v>Juliana</v>
      </c>
      <c r="B3" s="3" t="s">
        <v>36</v>
      </c>
      <c r="C3" t="str">
        <f t="shared" ref="C3:C6" si="0">IF(B3="M","Masculino","Feminino")</f>
        <v>Feminino</v>
      </c>
    </row>
    <row r="4" spans="1:4" x14ac:dyDescent="0.25">
      <c r="A4" s="3" t="str">
        <f>'Vinculo 2'!A4</f>
        <v>Alison</v>
      </c>
      <c r="B4" s="3" t="s">
        <v>37</v>
      </c>
      <c r="C4" t="str">
        <f t="shared" si="0"/>
        <v>Masculino</v>
      </c>
    </row>
    <row r="5" spans="1:4" x14ac:dyDescent="0.25">
      <c r="A5" s="3" t="str">
        <f>'Vinculo 2'!A5</f>
        <v>Bruno</v>
      </c>
      <c r="B5" s="3" t="s">
        <v>37</v>
      </c>
      <c r="C5" t="str">
        <f t="shared" si="0"/>
        <v>Masculino</v>
      </c>
    </row>
    <row r="6" spans="1:4" x14ac:dyDescent="0.25">
      <c r="A6" s="3" t="str">
        <f>'Vinculo 2'!A6</f>
        <v>Vivian</v>
      </c>
      <c r="B6" s="4" t="s">
        <v>36</v>
      </c>
      <c r="C6" t="str">
        <f t="shared" si="0"/>
        <v>Feminino</v>
      </c>
    </row>
    <row r="7" spans="1:4" x14ac:dyDescent="0.25">
      <c r="A7" s="3"/>
    </row>
  </sheetData>
  <autoFilter ref="A1:D6"/>
  <conditionalFormatting sqref="C1:C1048576">
    <cfRule type="cellIs" dxfId="0" priority="1" operator="equal">
      <formula>"Feminino"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50" zoomScaleNormal="150" workbookViewId="0">
      <selection activeCell="B2" sqref="B2"/>
    </sheetView>
  </sheetViews>
  <sheetFormatPr defaultRowHeight="15" x14ac:dyDescent="0.25"/>
  <cols>
    <col min="2" max="2" width="12.140625" bestFit="1" customWidth="1"/>
  </cols>
  <sheetData>
    <row r="1" spans="1:2" x14ac:dyDescent="0.25">
      <c r="A1" s="3" t="s">
        <v>40</v>
      </c>
      <c r="B1" s="3" t="s">
        <v>41</v>
      </c>
    </row>
    <row r="2" spans="1:2" x14ac:dyDescent="0.25">
      <c r="A2" s="3">
        <v>5</v>
      </c>
      <c r="B2" s="2" t="str">
        <f>IF(A2&lt;0,"Negativo","Positivo")</f>
        <v>Positivo</v>
      </c>
    </row>
    <row r="3" spans="1:2" x14ac:dyDescent="0.25">
      <c r="A3" s="3">
        <v>-0.2</v>
      </c>
      <c r="B3" s="2" t="str">
        <f t="shared" ref="B3:B8" si="0">IF(A3&lt;0,"Negativo","Positivo")</f>
        <v>Negativo</v>
      </c>
    </row>
    <row r="4" spans="1:2" x14ac:dyDescent="0.25">
      <c r="A4" s="3">
        <v>3222</v>
      </c>
      <c r="B4" s="2" t="str">
        <f t="shared" si="0"/>
        <v>Positivo</v>
      </c>
    </row>
    <row r="5" spans="1:2" x14ac:dyDescent="0.25">
      <c r="A5" s="3">
        <v>9</v>
      </c>
      <c r="B5" s="2" t="str">
        <f t="shared" si="0"/>
        <v>Positivo</v>
      </c>
    </row>
    <row r="6" spans="1:2" x14ac:dyDescent="0.25">
      <c r="A6" s="3">
        <v>-154</v>
      </c>
      <c r="B6" s="2" t="str">
        <f t="shared" si="0"/>
        <v>Negativo</v>
      </c>
    </row>
    <row r="7" spans="1:2" x14ac:dyDescent="0.25">
      <c r="A7" s="3">
        <v>-0.222</v>
      </c>
      <c r="B7" s="2" t="str">
        <f t="shared" si="0"/>
        <v>Negativo</v>
      </c>
    </row>
    <row r="8" spans="1:2" x14ac:dyDescent="0.25">
      <c r="A8" s="3">
        <v>89</v>
      </c>
      <c r="B8" s="2" t="str">
        <f t="shared" si="0"/>
        <v>Positivo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60" zoomScaleNormal="160" workbookViewId="0">
      <selection activeCell="E2" sqref="E2"/>
    </sheetView>
  </sheetViews>
  <sheetFormatPr defaultRowHeight="15" x14ac:dyDescent="0.25"/>
  <cols>
    <col min="1" max="1" width="10" bestFit="1" customWidth="1"/>
  </cols>
  <sheetData>
    <row r="1" spans="1:8" x14ac:dyDescent="0.25">
      <c r="A1" s="3" t="s">
        <v>42</v>
      </c>
      <c r="B1" s="3" t="s">
        <v>53</v>
      </c>
      <c r="C1" s="3" t="s">
        <v>14</v>
      </c>
      <c r="D1" s="3" t="s">
        <v>54</v>
      </c>
      <c r="E1" s="4" t="s">
        <v>58</v>
      </c>
    </row>
    <row r="2" spans="1:8" x14ac:dyDescent="0.25">
      <c r="A2" s="3" t="s">
        <v>43</v>
      </c>
      <c r="B2" s="3">
        <v>1984</v>
      </c>
      <c r="C2" s="3">
        <v>2600</v>
      </c>
      <c r="D2" s="2">
        <f>IF(B2&lt;1990,C2*$B$10+C2,C2*$B$11+C2)</f>
        <v>2860</v>
      </c>
      <c r="E2">
        <f>IF(B2&lt;1990,$B$10,IF(B2&lt;2000,$B$11,$B$12))*C2+C2</f>
        <v>2860</v>
      </c>
      <c r="H2" t="s">
        <v>55</v>
      </c>
    </row>
    <row r="3" spans="1:8" x14ac:dyDescent="0.25">
      <c r="A3" s="3" t="s">
        <v>44</v>
      </c>
      <c r="B3" s="3">
        <v>2005</v>
      </c>
      <c r="C3" s="3">
        <v>15600</v>
      </c>
      <c r="D3" s="2">
        <f t="shared" ref="D3:D9" si="0">(IF(B3&lt;1990,C3*$B$10+C3,C3*$B$11+C3))</f>
        <v>17940</v>
      </c>
      <c r="E3">
        <f t="shared" ref="E3:E9" si="1">IF(B3&lt;1990,$B$10,IF(B3&lt;2000,$B$11,$B$12))*C3+C3</f>
        <v>18720</v>
      </c>
      <c r="H3" t="s">
        <v>56</v>
      </c>
    </row>
    <row r="4" spans="1:8" x14ac:dyDescent="0.25">
      <c r="A4" s="3" t="s">
        <v>45</v>
      </c>
      <c r="B4" s="3">
        <v>2013</v>
      </c>
      <c r="C4" s="3">
        <v>20100</v>
      </c>
      <c r="D4" s="2">
        <f t="shared" si="0"/>
        <v>23115</v>
      </c>
      <c r="E4">
        <f t="shared" si="1"/>
        <v>24120</v>
      </c>
    </row>
    <row r="5" spans="1:8" x14ac:dyDescent="0.25">
      <c r="A5" s="3" t="s">
        <v>46</v>
      </c>
      <c r="B5" s="3">
        <v>1973</v>
      </c>
      <c r="C5" s="3">
        <v>14500</v>
      </c>
      <c r="D5" s="2">
        <f t="shared" si="0"/>
        <v>15950</v>
      </c>
      <c r="E5">
        <f t="shared" si="1"/>
        <v>15950</v>
      </c>
      <c r="H5" t="s">
        <v>67</v>
      </c>
    </row>
    <row r="6" spans="1:8" x14ac:dyDescent="0.25">
      <c r="A6" s="3" t="s">
        <v>47</v>
      </c>
      <c r="B6" s="3">
        <v>1981</v>
      </c>
      <c r="C6" s="3">
        <v>1800</v>
      </c>
      <c r="D6" s="2">
        <f t="shared" si="0"/>
        <v>1980</v>
      </c>
      <c r="E6">
        <f t="shared" si="1"/>
        <v>1980</v>
      </c>
      <c r="H6" t="s">
        <v>68</v>
      </c>
    </row>
    <row r="7" spans="1:8" x14ac:dyDescent="0.25">
      <c r="A7" s="3" t="s">
        <v>48</v>
      </c>
      <c r="B7" s="3">
        <v>1985</v>
      </c>
      <c r="C7" s="3">
        <v>2500</v>
      </c>
      <c r="D7" s="2">
        <f t="shared" si="0"/>
        <v>2750</v>
      </c>
      <c r="E7">
        <f t="shared" si="1"/>
        <v>2750</v>
      </c>
    </row>
    <row r="8" spans="1:8" x14ac:dyDescent="0.25">
      <c r="A8" s="3" t="s">
        <v>49</v>
      </c>
      <c r="B8" s="3">
        <v>2012</v>
      </c>
      <c r="C8" s="3">
        <v>28000</v>
      </c>
      <c r="D8" s="2">
        <f t="shared" si="0"/>
        <v>32200</v>
      </c>
      <c r="E8">
        <f t="shared" si="1"/>
        <v>33600</v>
      </c>
    </row>
    <row r="9" spans="1:8" x14ac:dyDescent="0.25">
      <c r="A9" s="3" t="s">
        <v>50</v>
      </c>
      <c r="B9" s="3">
        <v>1978</v>
      </c>
      <c r="C9" s="3">
        <v>1890</v>
      </c>
      <c r="D9" s="2">
        <f t="shared" si="0"/>
        <v>2079</v>
      </c>
      <c r="E9">
        <f t="shared" si="1"/>
        <v>2079</v>
      </c>
    </row>
    <row r="10" spans="1:8" x14ac:dyDescent="0.25">
      <c r="A10" s="3" t="s">
        <v>51</v>
      </c>
      <c r="B10" s="8">
        <v>0.1</v>
      </c>
    </row>
    <row r="11" spans="1:8" x14ac:dyDescent="0.25">
      <c r="A11" s="3" t="s">
        <v>52</v>
      </c>
      <c r="B11" s="8">
        <v>0.15</v>
      </c>
    </row>
    <row r="12" spans="1:8" x14ac:dyDescent="0.25">
      <c r="A12" s="4" t="s">
        <v>59</v>
      </c>
      <c r="B12" s="1">
        <v>0.2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Sequencia</vt:lpstr>
      <vt:lpstr>Churrasco</vt:lpstr>
      <vt:lpstr>Valor absoluto</vt:lpstr>
      <vt:lpstr>Banco</vt:lpstr>
      <vt:lpstr>Vinculo 1</vt:lpstr>
      <vt:lpstr>Vinculo 2</vt:lpstr>
      <vt:lpstr>Se()1</vt:lpstr>
      <vt:lpstr>Se() 2</vt:lpstr>
      <vt:lpstr>Se() 3</vt:lpstr>
      <vt:lpstr>Controle Produção</vt:lpstr>
      <vt:lpstr>Boleto</vt:lpstr>
    </vt:vector>
  </TitlesOfParts>
  <Company>FATEC-ID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clauss</dc:creator>
  <cp:lastModifiedBy>calouros</cp:lastModifiedBy>
  <dcterms:created xsi:type="dcterms:W3CDTF">2013-08-09T17:41:51Z</dcterms:created>
  <dcterms:modified xsi:type="dcterms:W3CDTF">2019-08-16T00:58:28Z</dcterms:modified>
</cp:coreProperties>
</file>