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46448\Documents\GitHub\DBL-Embedded-Systems\Work Plan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6" i="1" l="1"/>
  <c r="E85" i="1"/>
  <c r="E82" i="1"/>
  <c r="E81" i="1"/>
  <c r="E80" i="1"/>
  <c r="D86" i="1"/>
  <c r="E77" i="1"/>
  <c r="E76" i="1"/>
  <c r="E75" i="1"/>
  <c r="E74" i="1"/>
  <c r="E73" i="1"/>
  <c r="E72" i="1"/>
  <c r="E71" i="1"/>
  <c r="E70" i="1"/>
  <c r="E69" i="1"/>
  <c r="D78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D67" i="1"/>
  <c r="E42" i="1"/>
  <c r="E41" i="1"/>
  <c r="E40" i="1"/>
  <c r="E39" i="1"/>
  <c r="E38" i="1"/>
  <c r="E37" i="1"/>
  <c r="E36" i="1"/>
  <c r="E35" i="1"/>
  <c r="E34" i="1"/>
  <c r="D43" i="1"/>
  <c r="E31" i="1"/>
  <c r="E30" i="1"/>
  <c r="E29" i="1"/>
  <c r="E28" i="1"/>
  <c r="E27" i="1"/>
  <c r="E26" i="1"/>
  <c r="E25" i="1"/>
  <c r="E24" i="1"/>
  <c r="D32" i="1"/>
  <c r="E21" i="1"/>
  <c r="E20" i="1"/>
  <c r="E19" i="1"/>
  <c r="E18" i="1"/>
  <c r="E17" i="1"/>
  <c r="E16" i="1"/>
  <c r="E15" i="1"/>
  <c r="E14" i="1"/>
  <c r="E13" i="1"/>
  <c r="E12" i="1"/>
  <c r="E11" i="1"/>
  <c r="D22" i="1"/>
  <c r="E8" i="1"/>
  <c r="E7" i="1"/>
  <c r="E6" i="1"/>
  <c r="E5" i="1"/>
  <c r="E4" i="1"/>
  <c r="E3" i="1"/>
  <c r="D9" i="1"/>
  <c r="E83" i="1" l="1"/>
  <c r="E78" i="1"/>
  <c r="E67" i="1"/>
  <c r="E43" i="1"/>
  <c r="E32" i="1"/>
  <c r="E22" i="1"/>
  <c r="E9" i="1"/>
  <c r="E84" i="1"/>
  <c r="E79" i="1"/>
  <c r="E68" i="1"/>
  <c r="E44" i="1"/>
  <c r="E33" i="1"/>
  <c r="E23" i="1"/>
  <c r="E10" i="1"/>
  <c r="F87" i="1" l="1"/>
</calcChain>
</file>

<file path=xl/sharedStrings.xml><?xml version="1.0" encoding="utf-8"?>
<sst xmlns="http://schemas.openxmlformats.org/spreadsheetml/2006/main" count="140" uniqueCount="87">
  <si>
    <t>Machine Design</t>
  </si>
  <si>
    <t>Task</t>
  </si>
  <si>
    <t>Responsible</t>
  </si>
  <si>
    <t>Done when</t>
  </si>
  <si>
    <t>Duration</t>
  </si>
  <si>
    <t>Finishing document</t>
  </si>
  <si>
    <t>Maarten</t>
  </si>
  <si>
    <r>
      <t>6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of March</t>
    </r>
  </si>
  <si>
    <t>Defining test cases</t>
  </si>
  <si>
    <t>Tudor</t>
  </si>
  <si>
    <t>Interface part document</t>
  </si>
  <si>
    <t>Wigger and Stefan</t>
  </si>
  <si>
    <t>Adjusting document according to feedback</t>
  </si>
  <si>
    <t>Rolf</t>
  </si>
  <si>
    <t>Ensure result of phase is specification for next phase</t>
  </si>
  <si>
    <t>Cross reading</t>
  </si>
  <si>
    <t>Software Specification</t>
  </si>
  <si>
    <r>
      <t>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of March</t>
    </r>
  </si>
  <si>
    <t>Document inputs</t>
  </si>
  <si>
    <t>Document outputs</t>
  </si>
  <si>
    <t>Dependence outputs-inputs</t>
  </si>
  <si>
    <t>Create inventory of abstract states</t>
  </si>
  <si>
    <t>State changes depending on input</t>
  </si>
  <si>
    <t>Prepare UPPAAL</t>
  </si>
  <si>
    <t>Create UPPAAL model</t>
  </si>
  <si>
    <t>Defining purpose</t>
  </si>
  <si>
    <t>Software Design</t>
  </si>
  <si>
    <t>Wigger</t>
  </si>
  <si>
    <t>Formulate ESRs</t>
  </si>
  <si>
    <t>Represent I/O registers</t>
  </si>
  <si>
    <t>Explain correctness</t>
  </si>
  <si>
    <t>Motivation design decisions</t>
  </si>
  <si>
    <t>Software Implementation &amp; Integration</t>
  </si>
  <si>
    <t>Stefan</t>
  </si>
  <si>
    <t>Develop coding standards</t>
  </si>
  <si>
    <t>Documentation coding standards</t>
  </si>
  <si>
    <t>Documentation data representation chosen</t>
  </si>
  <si>
    <t>Integration and testing</t>
  </si>
  <si>
    <t>Finishing Assembly program</t>
  </si>
  <si>
    <t>System Validation and Testing</t>
  </si>
  <si>
    <t>Evaluate test cases</t>
  </si>
  <si>
    <t>Check if SLRs are met</t>
  </si>
  <si>
    <t>Check unintended functionality</t>
  </si>
  <si>
    <t>Define how certain parts of the machine are going to be validated (code review, test cases or formal proofs)</t>
  </si>
  <si>
    <t>Do the code review</t>
  </si>
  <si>
    <t>Perform test cases</t>
  </si>
  <si>
    <t>Make formal proofs</t>
  </si>
  <si>
    <t>Define how to do the code review (walkthrough, formal peer review, pair programming)</t>
  </si>
  <si>
    <t>Walkthrough</t>
  </si>
  <si>
    <t>Formal peer review</t>
  </si>
  <si>
    <t>Pair programming</t>
  </si>
  <si>
    <t>“Review report”</t>
  </si>
  <si>
    <t>Write final verdict on test runs</t>
  </si>
  <si>
    <t>Statement coverage</t>
  </si>
  <si>
    <t>Condition coverage</t>
  </si>
  <si>
    <t>Decision coverage</t>
  </si>
  <si>
    <t>Modified condition/decision coverage</t>
  </si>
  <si>
    <t>Test case executions documentation</t>
  </si>
  <si>
    <t>Documentation formal proofs</t>
  </si>
  <si>
    <t>Completion</t>
  </si>
  <si>
    <t>When done</t>
  </si>
  <si>
    <t>Finishing Final Report</t>
  </si>
  <si>
    <t>Dat</t>
  </si>
  <si>
    <t>Document Introduction</t>
  </si>
  <si>
    <t>Document Conclusion</t>
  </si>
  <si>
    <t>Documenting purpose</t>
  </si>
  <si>
    <t>Document method working</t>
  </si>
  <si>
    <t>Document Specification</t>
  </si>
  <si>
    <t>Document Validation</t>
  </si>
  <si>
    <t>Document Design of software</t>
  </si>
  <si>
    <t>Motivate main design decisions</t>
  </si>
  <si>
    <t>Presentation and demonstration</t>
  </si>
  <si>
    <t>Preparation</t>
  </si>
  <si>
    <t>Wigger, Rolf, Stefan</t>
  </si>
  <si>
    <t>Presentation</t>
  </si>
  <si>
    <t>Wigger, Rolf and Stefan</t>
  </si>
  <si>
    <t>Demonstration</t>
  </si>
  <si>
    <t>Reflection</t>
  </si>
  <si>
    <t>Sum</t>
  </si>
  <si>
    <t>Cs</t>
  </si>
  <si>
    <t>Cr</t>
  </si>
  <si>
    <t>Fa</t>
  </si>
  <si>
    <t>L</t>
  </si>
  <si>
    <t>Dd</t>
  </si>
  <si>
    <t>Ec</t>
  </si>
  <si>
    <t>I/o</t>
  </si>
  <si>
    <t>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</si>
</sst>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abSelected="1" topLeftCell="A37" workbookViewId="0">
      <selection activeCell="G30" sqref="G30"/>
    </sheetView>
  </sheetViews>
  <sheetFormatPr defaultRowHeight="14.4" x14ac:dyDescent="0.3"/>
  <sheetData>
    <row r="1" spans="1:5" ht="15" thickBot="1" x14ac:dyDescent="0.35">
      <c r="A1" s="1" t="s">
        <v>0</v>
      </c>
    </row>
    <row r="2" spans="1:5" ht="29.4" thickBot="1" x14ac:dyDescent="0.35">
      <c r="A2" s="2" t="s">
        <v>1</v>
      </c>
      <c r="B2" s="3" t="s">
        <v>2</v>
      </c>
      <c r="C2" s="3" t="s">
        <v>3</v>
      </c>
      <c r="D2" s="3" t="s">
        <v>4</v>
      </c>
    </row>
    <row r="3" spans="1:5" ht="43.8" thickBot="1" x14ac:dyDescent="0.35">
      <c r="A3" s="4" t="s">
        <v>5</v>
      </c>
      <c r="B3" s="5" t="s">
        <v>6</v>
      </c>
      <c r="C3" s="5" t="s">
        <v>7</v>
      </c>
      <c r="D3" s="5">
        <v>1</v>
      </c>
      <c r="E3" s="6">
        <f>PRODUCT((D3:D85)*(20/13.5))</f>
        <v>1.4814814814814814</v>
      </c>
    </row>
    <row r="4" spans="1:5" ht="43.8" thickBot="1" x14ac:dyDescent="0.35">
      <c r="A4" s="4" t="s">
        <v>8</v>
      </c>
      <c r="B4" s="5" t="s">
        <v>9</v>
      </c>
      <c r="C4" s="5"/>
      <c r="D4" s="5">
        <v>4</v>
      </c>
      <c r="E4" s="6">
        <f t="shared" ref="E4:E8" si="0">PRODUCT((D4:D86)*(20/13.5))</f>
        <v>5.9259259259259256</v>
      </c>
    </row>
    <row r="5" spans="1:5" ht="58.2" thickBot="1" x14ac:dyDescent="0.35">
      <c r="A5" s="4" t="s">
        <v>10</v>
      </c>
      <c r="B5" s="5" t="s">
        <v>11</v>
      </c>
      <c r="C5" s="5"/>
      <c r="D5" s="5">
        <v>4</v>
      </c>
      <c r="E5" s="6">
        <f t="shared" si="0"/>
        <v>5.9259259259259256</v>
      </c>
    </row>
    <row r="6" spans="1:5" ht="87" thickBot="1" x14ac:dyDescent="0.35">
      <c r="A6" s="4" t="s">
        <v>12</v>
      </c>
      <c r="B6" s="5" t="s">
        <v>13</v>
      </c>
      <c r="C6" s="5"/>
      <c r="D6" s="5">
        <v>2</v>
      </c>
      <c r="E6" s="6">
        <f t="shared" si="0"/>
        <v>2.9629629629629628</v>
      </c>
    </row>
    <row r="7" spans="1:5" ht="101.4" thickBot="1" x14ac:dyDescent="0.35">
      <c r="A7" s="4" t="s">
        <v>14</v>
      </c>
      <c r="B7" s="5"/>
      <c r="C7" s="5"/>
      <c r="D7" s="5">
        <v>1</v>
      </c>
      <c r="E7" s="6">
        <f t="shared" si="0"/>
        <v>1.4814814814814814</v>
      </c>
    </row>
    <row r="8" spans="1:5" ht="29.4" thickBot="1" x14ac:dyDescent="0.35">
      <c r="A8" s="4" t="s">
        <v>15</v>
      </c>
      <c r="B8" s="5"/>
      <c r="C8" s="5"/>
      <c r="D8" s="5">
        <v>1.5</v>
      </c>
      <c r="E8" s="6">
        <f t="shared" si="0"/>
        <v>2.2222222222222223</v>
      </c>
    </row>
    <row r="9" spans="1:5" ht="15" thickBot="1" x14ac:dyDescent="0.35">
      <c r="A9" s="1" t="s">
        <v>16</v>
      </c>
      <c r="D9">
        <f>SUM(D3:D8)</f>
        <v>13.5</v>
      </c>
      <c r="E9" s="6">
        <f>SUM(E3:E8)</f>
        <v>19.999999999999996</v>
      </c>
    </row>
    <row r="10" spans="1:5" ht="29.4" thickBot="1" x14ac:dyDescent="0.35">
      <c r="A10" s="2" t="s">
        <v>1</v>
      </c>
      <c r="B10" s="3" t="s">
        <v>2</v>
      </c>
      <c r="C10" s="3" t="s">
        <v>3</v>
      </c>
      <c r="D10" s="3" t="s">
        <v>4</v>
      </c>
      <c r="E10" s="6" t="e">
        <f t="shared" ref="E4:E67" si="1">PRODUCT((D10:D92)*(500/235.25))</f>
        <v>#VALUE!</v>
      </c>
    </row>
    <row r="11" spans="1:5" ht="43.8" thickBot="1" x14ac:dyDescent="0.35">
      <c r="A11" s="4" t="s">
        <v>5</v>
      </c>
      <c r="B11" s="5" t="s">
        <v>13</v>
      </c>
      <c r="C11" s="5" t="s">
        <v>17</v>
      </c>
      <c r="D11" s="5">
        <v>1</v>
      </c>
      <c r="E11" s="6">
        <f>PRODUCT((D11:D93)*(135/19.5))</f>
        <v>6.9230769230769234</v>
      </c>
    </row>
    <row r="12" spans="1:5" ht="29.4" thickBot="1" x14ac:dyDescent="0.35">
      <c r="A12" s="4" t="s">
        <v>18</v>
      </c>
      <c r="B12" s="5"/>
      <c r="C12" s="5"/>
      <c r="D12" s="5">
        <v>1.5</v>
      </c>
      <c r="E12" s="6">
        <f t="shared" ref="E12:E21" si="2">PRODUCT((D12:D94)*(135/19.5))</f>
        <v>10.384615384615385</v>
      </c>
    </row>
    <row r="13" spans="1:5" ht="29.4" thickBot="1" x14ac:dyDescent="0.35">
      <c r="A13" s="4" t="s">
        <v>19</v>
      </c>
      <c r="B13" s="5"/>
      <c r="C13" s="5"/>
      <c r="D13" s="5">
        <v>2</v>
      </c>
      <c r="E13" s="6">
        <f t="shared" si="2"/>
        <v>13.846153846153847</v>
      </c>
    </row>
    <row r="14" spans="1:5" ht="58.2" thickBot="1" x14ac:dyDescent="0.35">
      <c r="A14" s="4" t="s">
        <v>20</v>
      </c>
      <c r="B14" s="5"/>
      <c r="C14" s="5"/>
      <c r="D14" s="5">
        <v>1</v>
      </c>
      <c r="E14" s="6">
        <f t="shared" si="2"/>
        <v>6.9230769230769234</v>
      </c>
    </row>
    <row r="15" spans="1:5" ht="72.599999999999994" thickBot="1" x14ac:dyDescent="0.35">
      <c r="A15" s="4" t="s">
        <v>21</v>
      </c>
      <c r="B15" s="5"/>
      <c r="C15" s="5"/>
      <c r="D15" s="5">
        <v>1</v>
      </c>
      <c r="E15" s="6">
        <f t="shared" si="2"/>
        <v>6.9230769230769234</v>
      </c>
    </row>
    <row r="16" spans="1:5" ht="72.599999999999994" thickBot="1" x14ac:dyDescent="0.35">
      <c r="A16" s="4" t="s">
        <v>22</v>
      </c>
      <c r="B16" s="5"/>
      <c r="C16" s="5"/>
      <c r="D16" s="5">
        <v>1</v>
      </c>
      <c r="E16" s="6">
        <f t="shared" si="2"/>
        <v>6.9230769230769234</v>
      </c>
    </row>
    <row r="17" spans="1:6" ht="29.4" thickBot="1" x14ac:dyDescent="0.35">
      <c r="A17" s="4" t="s">
        <v>23</v>
      </c>
      <c r="B17" s="5"/>
      <c r="C17" s="5"/>
      <c r="D17" s="5">
        <v>4</v>
      </c>
      <c r="E17" s="6">
        <f t="shared" si="2"/>
        <v>27.692307692307693</v>
      </c>
    </row>
    <row r="18" spans="1:6" ht="43.8" thickBot="1" x14ac:dyDescent="0.35">
      <c r="A18" s="4" t="s">
        <v>24</v>
      </c>
      <c r="B18" s="5"/>
      <c r="C18" s="5"/>
      <c r="D18" s="5">
        <v>5</v>
      </c>
      <c r="E18" s="6">
        <f t="shared" si="2"/>
        <v>34.615384615384613</v>
      </c>
    </row>
    <row r="19" spans="1:6" ht="29.4" thickBot="1" x14ac:dyDescent="0.35">
      <c r="A19" s="4" t="s">
        <v>25</v>
      </c>
      <c r="B19" s="5"/>
      <c r="C19" s="5"/>
      <c r="D19" s="5">
        <v>0.5</v>
      </c>
      <c r="E19" s="6">
        <f t="shared" si="2"/>
        <v>3.4615384615384617</v>
      </c>
    </row>
    <row r="20" spans="1:6" ht="101.4" thickBot="1" x14ac:dyDescent="0.35">
      <c r="A20" s="4" t="s">
        <v>14</v>
      </c>
      <c r="B20" s="5"/>
      <c r="C20" s="5"/>
      <c r="D20" s="5">
        <v>1</v>
      </c>
      <c r="E20" s="6">
        <f t="shared" si="2"/>
        <v>6.9230769230769234</v>
      </c>
    </row>
    <row r="21" spans="1:6" ht="29.4" thickBot="1" x14ac:dyDescent="0.35">
      <c r="A21" s="4" t="s">
        <v>15</v>
      </c>
      <c r="B21" s="5"/>
      <c r="C21" s="5"/>
      <c r="D21" s="5">
        <v>1.5</v>
      </c>
      <c r="E21" s="6">
        <f t="shared" si="2"/>
        <v>10.384615384615385</v>
      </c>
    </row>
    <row r="22" spans="1:6" ht="15" thickBot="1" x14ac:dyDescent="0.35">
      <c r="A22" s="1" t="s">
        <v>26</v>
      </c>
      <c r="D22">
        <f>SUM(D11:D21)</f>
        <v>19.5</v>
      </c>
      <c r="E22" s="6">
        <f>SUM(E11:E21)</f>
        <v>135</v>
      </c>
    </row>
    <row r="23" spans="1:6" ht="29.4" thickBot="1" x14ac:dyDescent="0.35">
      <c r="A23" s="2" t="s">
        <v>1</v>
      </c>
      <c r="B23" s="3" t="s">
        <v>2</v>
      </c>
      <c r="C23" s="3" t="s">
        <v>3</v>
      </c>
      <c r="D23" s="3" t="s">
        <v>4</v>
      </c>
      <c r="E23" s="6" t="e">
        <f t="shared" si="1"/>
        <v>#VALUE!</v>
      </c>
    </row>
    <row r="24" spans="1:6" ht="43.8" thickBot="1" x14ac:dyDescent="0.35">
      <c r="A24" s="4" t="s">
        <v>5</v>
      </c>
      <c r="B24" s="5" t="s">
        <v>27</v>
      </c>
      <c r="C24" s="5"/>
      <c r="D24" s="5">
        <v>1</v>
      </c>
      <c r="E24" s="6">
        <f>PRODUCT((D24:D106)*(100/17))</f>
        <v>5.882352941176471</v>
      </c>
      <c r="F24" t="s">
        <v>80</v>
      </c>
    </row>
    <row r="25" spans="1:6" ht="29.4" thickBot="1" x14ac:dyDescent="0.35">
      <c r="A25" s="4" t="s">
        <v>28</v>
      </c>
      <c r="B25" s="5"/>
      <c r="C25" s="5"/>
      <c r="D25" s="5">
        <v>3</v>
      </c>
      <c r="E25" s="6">
        <f t="shared" ref="E25:E31" si="3">PRODUCT((D25:D107)*(100/17))</f>
        <v>17.647058823529413</v>
      </c>
      <c r="F25" t="s">
        <v>86</v>
      </c>
    </row>
    <row r="26" spans="1:6" ht="43.8" thickBot="1" x14ac:dyDescent="0.35">
      <c r="A26" s="4" t="s">
        <v>29</v>
      </c>
      <c r="B26" s="5"/>
      <c r="C26" s="5"/>
      <c r="D26" s="5">
        <v>1</v>
      </c>
      <c r="E26" s="6">
        <f t="shared" si="3"/>
        <v>5.882352941176471</v>
      </c>
      <c r="F26" t="s">
        <v>85</v>
      </c>
    </row>
    <row r="27" spans="1:6" ht="43.8" thickBot="1" x14ac:dyDescent="0.35">
      <c r="A27" s="4" t="s">
        <v>30</v>
      </c>
      <c r="B27" s="5"/>
      <c r="C27" s="5"/>
      <c r="D27" s="5">
        <v>6</v>
      </c>
      <c r="E27" s="6">
        <f t="shared" si="3"/>
        <v>35.294117647058826</v>
      </c>
      <c r="F27" t="s">
        <v>84</v>
      </c>
    </row>
    <row r="28" spans="1:6" ht="43.8" thickBot="1" x14ac:dyDescent="0.35">
      <c r="A28" s="4" t="s">
        <v>31</v>
      </c>
      <c r="B28" s="5"/>
      <c r="C28" s="5"/>
      <c r="D28" s="5">
        <v>3</v>
      </c>
      <c r="E28" s="6">
        <f t="shared" si="3"/>
        <v>17.647058823529413</v>
      </c>
      <c r="F28" t="s">
        <v>83</v>
      </c>
    </row>
    <row r="29" spans="1:6" ht="29.4" thickBot="1" x14ac:dyDescent="0.35">
      <c r="A29" s="4" t="s">
        <v>25</v>
      </c>
      <c r="B29" s="5"/>
      <c r="C29" s="5"/>
      <c r="D29" s="5">
        <v>0.5</v>
      </c>
      <c r="E29" s="6">
        <f t="shared" si="3"/>
        <v>2.9411764705882355</v>
      </c>
      <c r="F29" t="s">
        <v>82</v>
      </c>
    </row>
    <row r="30" spans="1:6" ht="101.4" thickBot="1" x14ac:dyDescent="0.35">
      <c r="A30" s="4" t="s">
        <v>14</v>
      </c>
      <c r="B30" s="5"/>
      <c r="C30" s="5"/>
      <c r="D30" s="5">
        <v>1</v>
      </c>
      <c r="E30" s="6">
        <f t="shared" si="3"/>
        <v>5.882352941176471</v>
      </c>
      <c r="F30" t="s">
        <v>80</v>
      </c>
    </row>
    <row r="31" spans="1:6" ht="29.4" thickBot="1" x14ac:dyDescent="0.35">
      <c r="A31" s="4" t="s">
        <v>15</v>
      </c>
      <c r="B31" s="5"/>
      <c r="C31" s="5"/>
      <c r="D31" s="5">
        <v>1.5</v>
      </c>
      <c r="E31" s="6">
        <f t="shared" si="3"/>
        <v>8.8235294117647065</v>
      </c>
      <c r="F31" t="s">
        <v>80</v>
      </c>
    </row>
    <row r="32" spans="1:6" ht="15" thickBot="1" x14ac:dyDescent="0.35">
      <c r="A32" s="1" t="s">
        <v>32</v>
      </c>
      <c r="D32">
        <f>SUM(D24:D31)</f>
        <v>17</v>
      </c>
      <c r="E32" s="6">
        <f>SUM(E24:E31)</f>
        <v>100.00000000000001</v>
      </c>
    </row>
    <row r="33" spans="1:6" ht="29.4" thickBot="1" x14ac:dyDescent="0.35">
      <c r="A33" s="2" t="s">
        <v>1</v>
      </c>
      <c r="B33" s="3" t="s">
        <v>2</v>
      </c>
      <c r="C33" s="3" t="s">
        <v>3</v>
      </c>
      <c r="D33" s="3" t="s">
        <v>4</v>
      </c>
      <c r="E33" s="6" t="e">
        <f t="shared" si="1"/>
        <v>#VALUE!</v>
      </c>
    </row>
    <row r="34" spans="1:6" ht="43.8" thickBot="1" x14ac:dyDescent="0.35">
      <c r="A34" s="4" t="s">
        <v>5</v>
      </c>
      <c r="B34" s="5" t="s">
        <v>33</v>
      </c>
      <c r="C34" s="5"/>
      <c r="D34" s="5">
        <v>1</v>
      </c>
      <c r="E34" s="6">
        <f>PRODUCT((D34:D116)*(60/20))</f>
        <v>3</v>
      </c>
      <c r="F34" t="s">
        <v>80</v>
      </c>
    </row>
    <row r="35" spans="1:6" ht="43.8" thickBot="1" x14ac:dyDescent="0.35">
      <c r="A35" s="4" t="s">
        <v>34</v>
      </c>
      <c r="B35" s="5"/>
      <c r="C35" s="5"/>
      <c r="D35" s="5">
        <v>4</v>
      </c>
      <c r="E35" s="6">
        <f t="shared" ref="E35:E42" si="4">PRODUCT((D35:D117)*(60/20))</f>
        <v>12</v>
      </c>
      <c r="F35" t="s">
        <v>79</v>
      </c>
    </row>
    <row r="36" spans="1:6" ht="58.2" thickBot="1" x14ac:dyDescent="0.35">
      <c r="A36" s="4" t="s">
        <v>35</v>
      </c>
      <c r="B36" s="5"/>
      <c r="C36" s="5"/>
      <c r="D36" s="5">
        <v>3</v>
      </c>
      <c r="E36" s="6">
        <f t="shared" si="4"/>
        <v>9</v>
      </c>
      <c r="F36" t="s">
        <v>79</v>
      </c>
    </row>
    <row r="37" spans="1:6" ht="87" thickBot="1" x14ac:dyDescent="0.35">
      <c r="A37" s="4" t="s">
        <v>36</v>
      </c>
      <c r="B37" s="5"/>
      <c r="C37" s="5"/>
      <c r="D37" s="5">
        <v>2</v>
      </c>
      <c r="E37" s="6">
        <f t="shared" si="4"/>
        <v>6</v>
      </c>
      <c r="F37" t="s">
        <v>79</v>
      </c>
    </row>
    <row r="38" spans="1:6" ht="29.4" thickBot="1" x14ac:dyDescent="0.35">
      <c r="A38" s="4" t="s">
        <v>25</v>
      </c>
      <c r="B38" s="5"/>
      <c r="C38" s="5"/>
      <c r="D38" s="5">
        <v>0.5</v>
      </c>
      <c r="E38" s="6">
        <f t="shared" si="4"/>
        <v>1.5</v>
      </c>
      <c r="F38" t="s">
        <v>82</v>
      </c>
    </row>
    <row r="39" spans="1:6" ht="43.8" thickBot="1" x14ac:dyDescent="0.35">
      <c r="A39" s="4" t="s">
        <v>37</v>
      </c>
      <c r="B39" s="5"/>
      <c r="C39" s="5"/>
      <c r="D39" s="5">
        <v>6</v>
      </c>
      <c r="E39" s="6">
        <f t="shared" si="4"/>
        <v>18</v>
      </c>
      <c r="F39" t="s">
        <v>81</v>
      </c>
    </row>
    <row r="40" spans="1:6" ht="43.8" thickBot="1" x14ac:dyDescent="0.35">
      <c r="A40" s="4" t="s">
        <v>38</v>
      </c>
      <c r="B40" s="5"/>
      <c r="C40" s="5"/>
      <c r="D40" s="5">
        <v>1</v>
      </c>
      <c r="E40" s="6">
        <f t="shared" si="4"/>
        <v>3</v>
      </c>
      <c r="F40" t="s">
        <v>81</v>
      </c>
    </row>
    <row r="41" spans="1:6" ht="101.4" thickBot="1" x14ac:dyDescent="0.35">
      <c r="A41" s="4" t="s">
        <v>14</v>
      </c>
      <c r="B41" s="5"/>
      <c r="C41" s="5"/>
      <c r="D41" s="5">
        <v>1</v>
      </c>
      <c r="E41" s="6">
        <f t="shared" si="4"/>
        <v>3</v>
      </c>
      <c r="F41" t="s">
        <v>80</v>
      </c>
    </row>
    <row r="42" spans="1:6" ht="29.4" thickBot="1" x14ac:dyDescent="0.35">
      <c r="A42" s="4" t="s">
        <v>15</v>
      </c>
      <c r="B42" s="5"/>
      <c r="C42" s="5"/>
      <c r="D42" s="5">
        <v>1.5</v>
      </c>
      <c r="E42" s="6">
        <f t="shared" si="4"/>
        <v>4.5</v>
      </c>
      <c r="F42" t="s">
        <v>80</v>
      </c>
    </row>
    <row r="43" spans="1:6" ht="15" thickBot="1" x14ac:dyDescent="0.35">
      <c r="A43" s="1" t="s">
        <v>39</v>
      </c>
      <c r="D43">
        <f>SUM(D34:D42)</f>
        <v>20</v>
      </c>
      <c r="E43" s="6">
        <f>SUM(E34:E42)</f>
        <v>60</v>
      </c>
    </row>
    <row r="44" spans="1:6" ht="29.4" thickBot="1" x14ac:dyDescent="0.35">
      <c r="A44" s="2" t="s">
        <v>1</v>
      </c>
      <c r="B44" s="3" t="s">
        <v>2</v>
      </c>
      <c r="C44" s="3" t="s">
        <v>3</v>
      </c>
      <c r="D44" s="3" t="s">
        <v>4</v>
      </c>
      <c r="E44" s="6" t="e">
        <f t="shared" si="1"/>
        <v>#VALUE!</v>
      </c>
    </row>
    <row r="45" spans="1:6" ht="43.8" thickBot="1" x14ac:dyDescent="0.35">
      <c r="A45" s="4" t="s">
        <v>5</v>
      </c>
      <c r="B45" s="5" t="s">
        <v>9</v>
      </c>
      <c r="C45" s="5"/>
      <c r="D45" s="5">
        <v>2</v>
      </c>
      <c r="E45" s="6">
        <f>PRODUCT((D45:D127)*(75/139))</f>
        <v>1.079136690647482</v>
      </c>
    </row>
    <row r="46" spans="1:6" ht="29.4" thickBot="1" x14ac:dyDescent="0.35">
      <c r="A46" s="4" t="s">
        <v>25</v>
      </c>
      <c r="B46" s="5"/>
      <c r="C46" s="5"/>
      <c r="D46" s="5">
        <v>0.5</v>
      </c>
      <c r="E46" s="6">
        <f t="shared" ref="E46:E66" si="5">PRODUCT((D46:D128)*(75/139))</f>
        <v>0.26978417266187049</v>
      </c>
    </row>
    <row r="47" spans="1:6" ht="43.8" thickBot="1" x14ac:dyDescent="0.35">
      <c r="A47" s="4" t="s">
        <v>40</v>
      </c>
      <c r="B47" s="5"/>
      <c r="C47" s="5"/>
      <c r="D47" s="5">
        <v>8</v>
      </c>
      <c r="E47" s="6">
        <f t="shared" si="5"/>
        <v>4.3165467625899279</v>
      </c>
    </row>
    <row r="48" spans="1:6" ht="43.8" thickBot="1" x14ac:dyDescent="0.35">
      <c r="A48" s="4" t="s">
        <v>41</v>
      </c>
      <c r="B48" s="5"/>
      <c r="C48" s="5"/>
      <c r="D48" s="5">
        <v>4</v>
      </c>
      <c r="E48" s="6">
        <f t="shared" si="5"/>
        <v>2.1582733812949639</v>
      </c>
    </row>
    <row r="49" spans="1:5" ht="29.4" thickBot="1" x14ac:dyDescent="0.35">
      <c r="A49" s="4" t="s">
        <v>15</v>
      </c>
      <c r="B49" s="5"/>
      <c r="C49" s="5"/>
      <c r="D49" s="5">
        <v>4</v>
      </c>
      <c r="E49" s="6">
        <f t="shared" si="5"/>
        <v>2.1582733812949639</v>
      </c>
    </row>
    <row r="50" spans="1:5" ht="72.599999999999994" thickBot="1" x14ac:dyDescent="0.35">
      <c r="A50" s="4" t="s">
        <v>42</v>
      </c>
      <c r="B50" s="5"/>
      <c r="C50" s="5"/>
      <c r="D50" s="5">
        <v>3</v>
      </c>
      <c r="E50" s="6">
        <f t="shared" si="5"/>
        <v>1.6187050359712229</v>
      </c>
    </row>
    <row r="51" spans="1:5" ht="216.6" thickBot="1" x14ac:dyDescent="0.35">
      <c r="A51" s="4" t="s">
        <v>43</v>
      </c>
      <c r="B51" s="5"/>
      <c r="C51" s="5"/>
      <c r="D51" s="5">
        <v>3.5</v>
      </c>
      <c r="E51" s="6">
        <f t="shared" si="5"/>
        <v>1.8884892086330933</v>
      </c>
    </row>
    <row r="52" spans="1:5" ht="43.8" thickBot="1" x14ac:dyDescent="0.35">
      <c r="A52" s="4" t="s">
        <v>44</v>
      </c>
      <c r="B52" s="5"/>
      <c r="C52" s="5"/>
      <c r="D52" s="5">
        <v>22</v>
      </c>
      <c r="E52" s="6">
        <f t="shared" si="5"/>
        <v>11.870503597122301</v>
      </c>
    </row>
    <row r="53" spans="1:5" ht="43.8" thickBot="1" x14ac:dyDescent="0.35">
      <c r="A53" s="4" t="s">
        <v>45</v>
      </c>
      <c r="B53" s="5"/>
      <c r="C53" s="5"/>
      <c r="D53" s="5">
        <v>5</v>
      </c>
      <c r="E53" s="6">
        <f t="shared" si="5"/>
        <v>2.6978417266187051</v>
      </c>
    </row>
    <row r="54" spans="1:5" ht="43.8" thickBot="1" x14ac:dyDescent="0.35">
      <c r="A54" s="4" t="s">
        <v>46</v>
      </c>
      <c r="B54" s="5"/>
      <c r="C54" s="5"/>
      <c r="D54" s="5">
        <v>7</v>
      </c>
      <c r="E54" s="6">
        <f t="shared" si="5"/>
        <v>3.7769784172661867</v>
      </c>
    </row>
    <row r="55" spans="1:5" ht="187.8" thickBot="1" x14ac:dyDescent="0.35">
      <c r="A55" s="4" t="s">
        <v>47</v>
      </c>
      <c r="B55" s="5"/>
      <c r="C55" s="5"/>
      <c r="D55" s="5">
        <v>4</v>
      </c>
      <c r="E55" s="6">
        <f t="shared" si="5"/>
        <v>2.1582733812949639</v>
      </c>
    </row>
    <row r="56" spans="1:5" ht="29.4" thickBot="1" x14ac:dyDescent="0.35">
      <c r="A56" s="4" t="s">
        <v>48</v>
      </c>
      <c r="B56" s="5"/>
      <c r="C56" s="5"/>
      <c r="D56" s="5">
        <v>12</v>
      </c>
      <c r="E56" s="6">
        <f t="shared" si="5"/>
        <v>6.4748201438848918</v>
      </c>
    </row>
    <row r="57" spans="1:5" ht="43.8" thickBot="1" x14ac:dyDescent="0.35">
      <c r="A57" s="4" t="s">
        <v>49</v>
      </c>
      <c r="B57" s="5"/>
      <c r="C57" s="5"/>
      <c r="D57" s="5">
        <v>8</v>
      </c>
      <c r="E57" s="6">
        <f t="shared" si="5"/>
        <v>4.3165467625899279</v>
      </c>
    </row>
    <row r="58" spans="1:5" ht="43.8" thickBot="1" x14ac:dyDescent="0.35">
      <c r="A58" s="4" t="s">
        <v>50</v>
      </c>
      <c r="B58" s="5"/>
      <c r="C58" s="5"/>
      <c r="D58" s="5">
        <v>12</v>
      </c>
      <c r="E58" s="6">
        <f t="shared" si="5"/>
        <v>6.4748201438848918</v>
      </c>
    </row>
    <row r="59" spans="1:5" ht="29.4" thickBot="1" x14ac:dyDescent="0.35">
      <c r="A59" s="4" t="s">
        <v>51</v>
      </c>
      <c r="B59" s="5"/>
      <c r="C59" s="5"/>
      <c r="D59" s="5">
        <v>10</v>
      </c>
      <c r="E59" s="6">
        <f t="shared" si="5"/>
        <v>5.3956834532374103</v>
      </c>
    </row>
    <row r="60" spans="1:5" ht="72.599999999999994" thickBot="1" x14ac:dyDescent="0.35">
      <c r="A60" s="4" t="s">
        <v>52</v>
      </c>
      <c r="B60" s="5"/>
      <c r="C60" s="5"/>
      <c r="D60" s="5">
        <v>2</v>
      </c>
      <c r="E60" s="6">
        <f t="shared" si="5"/>
        <v>1.079136690647482</v>
      </c>
    </row>
    <row r="61" spans="1:5" ht="43.8" thickBot="1" x14ac:dyDescent="0.35">
      <c r="A61" s="4" t="s">
        <v>53</v>
      </c>
      <c r="B61" s="5"/>
      <c r="C61" s="5"/>
      <c r="D61" s="5">
        <v>3</v>
      </c>
      <c r="E61" s="6">
        <f t="shared" si="5"/>
        <v>1.6187050359712229</v>
      </c>
    </row>
    <row r="62" spans="1:5" ht="29.4" thickBot="1" x14ac:dyDescent="0.35">
      <c r="A62" s="4" t="s">
        <v>54</v>
      </c>
      <c r="B62" s="5"/>
      <c r="C62" s="5"/>
      <c r="D62" s="5">
        <v>5</v>
      </c>
      <c r="E62" s="6">
        <f t="shared" si="5"/>
        <v>2.6978417266187051</v>
      </c>
    </row>
    <row r="63" spans="1:5" ht="29.4" thickBot="1" x14ac:dyDescent="0.35">
      <c r="A63" s="4" t="s">
        <v>55</v>
      </c>
      <c r="B63" s="5"/>
      <c r="C63" s="5"/>
      <c r="D63" s="5">
        <v>4</v>
      </c>
      <c r="E63" s="6">
        <f t="shared" si="5"/>
        <v>2.1582733812949639</v>
      </c>
    </row>
    <row r="64" spans="1:5" ht="58.2" thickBot="1" x14ac:dyDescent="0.35">
      <c r="A64" s="4" t="s">
        <v>56</v>
      </c>
      <c r="B64" s="5"/>
      <c r="C64" s="5"/>
      <c r="D64" s="5">
        <v>8</v>
      </c>
      <c r="E64" s="6">
        <f t="shared" si="5"/>
        <v>4.3165467625899279</v>
      </c>
    </row>
    <row r="65" spans="1:5" ht="72.599999999999994" thickBot="1" x14ac:dyDescent="0.35">
      <c r="A65" s="4" t="s">
        <v>57</v>
      </c>
      <c r="B65" s="5"/>
      <c r="C65" s="5"/>
      <c r="D65" s="5">
        <v>4</v>
      </c>
      <c r="E65" s="6">
        <f t="shared" si="5"/>
        <v>2.1582733812949639</v>
      </c>
    </row>
    <row r="66" spans="1:5" ht="58.2" thickBot="1" x14ac:dyDescent="0.35">
      <c r="A66" s="4" t="s">
        <v>58</v>
      </c>
      <c r="B66" s="5"/>
      <c r="C66" s="5"/>
      <c r="D66" s="5">
        <v>8</v>
      </c>
      <c r="E66" s="6">
        <f t="shared" si="5"/>
        <v>4.3165467625899279</v>
      </c>
    </row>
    <row r="67" spans="1:5" ht="15" thickBot="1" x14ac:dyDescent="0.35">
      <c r="A67" s="1" t="s">
        <v>59</v>
      </c>
      <c r="D67">
        <f>SUM(D45:D66)</f>
        <v>139</v>
      </c>
      <c r="E67" s="6">
        <f>SUM(E45:E66)</f>
        <v>74.999999999999986</v>
      </c>
    </row>
    <row r="68" spans="1:5" ht="29.4" thickBot="1" x14ac:dyDescent="0.35">
      <c r="A68" s="2" t="s">
        <v>1</v>
      </c>
      <c r="B68" s="3" t="s">
        <v>2</v>
      </c>
      <c r="C68" s="3" t="s">
        <v>60</v>
      </c>
      <c r="D68" s="3" t="s">
        <v>4</v>
      </c>
      <c r="E68" s="6" t="e">
        <f t="shared" ref="E68:E85" si="6">PRODUCT((D68:D150)*(500/235.25))</f>
        <v>#VALUE!</v>
      </c>
    </row>
    <row r="69" spans="1:5" ht="43.8" thickBot="1" x14ac:dyDescent="0.35">
      <c r="A69" s="4" t="s">
        <v>61</v>
      </c>
      <c r="B69" s="5" t="s">
        <v>62</v>
      </c>
      <c r="C69" s="5"/>
      <c r="D69" s="5">
        <v>3</v>
      </c>
      <c r="E69" s="6">
        <f>PRODUCT((D69:D151)*(45/19))</f>
        <v>7.1052631578947363</v>
      </c>
    </row>
    <row r="70" spans="1:5" ht="58.2" thickBot="1" x14ac:dyDescent="0.35">
      <c r="A70" s="4" t="s">
        <v>63</v>
      </c>
      <c r="B70" s="5"/>
      <c r="C70" s="5"/>
      <c r="D70" s="5">
        <v>0.5</v>
      </c>
      <c r="E70" s="6">
        <f t="shared" ref="E70:E77" si="7">PRODUCT((D70:D152)*(45/19))</f>
        <v>1.1842105263157894</v>
      </c>
    </row>
    <row r="71" spans="1:5" ht="58.2" thickBot="1" x14ac:dyDescent="0.35">
      <c r="A71" s="4" t="s">
        <v>64</v>
      </c>
      <c r="B71" s="5"/>
      <c r="C71" s="5"/>
      <c r="D71" s="5">
        <v>1</v>
      </c>
      <c r="E71" s="6">
        <f t="shared" si="7"/>
        <v>2.3684210526315788</v>
      </c>
    </row>
    <row r="72" spans="1:5" ht="43.8" thickBot="1" x14ac:dyDescent="0.35">
      <c r="A72" s="4" t="s">
        <v>65</v>
      </c>
      <c r="B72" s="5"/>
      <c r="C72" s="5"/>
      <c r="D72" s="5">
        <v>0.5</v>
      </c>
      <c r="E72" s="6">
        <f t="shared" si="7"/>
        <v>1.1842105263157894</v>
      </c>
    </row>
    <row r="73" spans="1:5" ht="43.8" thickBot="1" x14ac:dyDescent="0.35">
      <c r="A73" s="4" t="s">
        <v>66</v>
      </c>
      <c r="B73" s="5"/>
      <c r="C73" s="5"/>
      <c r="D73" s="5">
        <v>1</v>
      </c>
      <c r="E73" s="6">
        <f t="shared" si="7"/>
        <v>2.3684210526315788</v>
      </c>
    </row>
    <row r="74" spans="1:5" ht="58.2" thickBot="1" x14ac:dyDescent="0.35">
      <c r="A74" s="4" t="s">
        <v>67</v>
      </c>
      <c r="B74" s="5"/>
      <c r="C74" s="5"/>
      <c r="D74" s="5">
        <v>3</v>
      </c>
      <c r="E74" s="6">
        <f t="shared" si="7"/>
        <v>7.1052631578947363</v>
      </c>
    </row>
    <row r="75" spans="1:5" ht="58.2" thickBot="1" x14ac:dyDescent="0.35">
      <c r="A75" s="4" t="s">
        <v>68</v>
      </c>
      <c r="B75" s="5"/>
      <c r="C75" s="5"/>
      <c r="D75" s="5">
        <v>4</v>
      </c>
      <c r="E75" s="6">
        <f t="shared" si="7"/>
        <v>9.473684210526315</v>
      </c>
    </row>
    <row r="76" spans="1:5" ht="58.2" thickBot="1" x14ac:dyDescent="0.35">
      <c r="A76" s="4" t="s">
        <v>69</v>
      </c>
      <c r="B76" s="5"/>
      <c r="C76" s="5"/>
      <c r="D76" s="5">
        <v>4</v>
      </c>
      <c r="E76" s="6">
        <f t="shared" si="7"/>
        <v>9.473684210526315</v>
      </c>
    </row>
    <row r="77" spans="1:5" ht="58.2" thickBot="1" x14ac:dyDescent="0.35">
      <c r="A77" s="4" t="s">
        <v>70</v>
      </c>
      <c r="B77" s="5"/>
      <c r="C77" s="5"/>
      <c r="D77" s="5">
        <v>2</v>
      </c>
      <c r="E77" s="6">
        <f t="shared" si="7"/>
        <v>4.7368421052631575</v>
      </c>
    </row>
    <row r="78" spans="1:5" ht="15" thickBot="1" x14ac:dyDescent="0.35">
      <c r="A78" s="1" t="s">
        <v>71</v>
      </c>
      <c r="D78">
        <f>SUM(D69:D77)</f>
        <v>19</v>
      </c>
      <c r="E78" s="6">
        <f>SUM(E69:E77)</f>
        <v>44.999999999999993</v>
      </c>
    </row>
    <row r="79" spans="1:5" ht="29.4" thickBot="1" x14ac:dyDescent="0.35">
      <c r="A79" s="2" t="s">
        <v>1</v>
      </c>
      <c r="B79" s="3" t="s">
        <v>2</v>
      </c>
      <c r="C79" s="3" t="s">
        <v>60</v>
      </c>
      <c r="D79" s="3" t="s">
        <v>4</v>
      </c>
      <c r="E79" s="6" t="e">
        <f t="shared" si="6"/>
        <v>#VALUE!</v>
      </c>
    </row>
    <row r="80" spans="1:5" ht="43.8" thickBot="1" x14ac:dyDescent="0.35">
      <c r="A80" s="4" t="s">
        <v>72</v>
      </c>
      <c r="B80" s="5" t="s">
        <v>73</v>
      </c>
      <c r="C80" s="5"/>
      <c r="D80" s="5">
        <v>5</v>
      </c>
      <c r="E80" s="6">
        <f>PRODUCT((D80:D162)*(45/7.25))</f>
        <v>31.03448275862069</v>
      </c>
    </row>
    <row r="81" spans="1:6" ht="43.8" thickBot="1" x14ac:dyDescent="0.35">
      <c r="A81" s="4" t="s">
        <v>74</v>
      </c>
      <c r="B81" s="5" t="s">
        <v>75</v>
      </c>
      <c r="C81" s="5"/>
      <c r="D81" s="5">
        <v>0.25</v>
      </c>
      <c r="E81" s="6">
        <f t="shared" ref="E81:E82" si="8">PRODUCT((D81:D163)*(45/7.25))</f>
        <v>1.5517241379310345</v>
      </c>
    </row>
    <row r="82" spans="1:6" ht="29.4" thickBot="1" x14ac:dyDescent="0.35">
      <c r="A82" s="4" t="s">
        <v>76</v>
      </c>
      <c r="B82" s="5"/>
      <c r="C82" s="5"/>
      <c r="D82" s="5">
        <v>0.5</v>
      </c>
      <c r="E82" s="6">
        <f t="shared" si="8"/>
        <v>3.103448275862069</v>
      </c>
    </row>
    <row r="83" spans="1:6" ht="15" thickBot="1" x14ac:dyDescent="0.35">
      <c r="A83" s="1" t="s">
        <v>77</v>
      </c>
      <c r="E83" s="6">
        <f>SUM(E80:E82)</f>
        <v>35.689655172413794</v>
      </c>
    </row>
    <row r="84" spans="1:6" ht="29.4" thickBot="1" x14ac:dyDescent="0.35">
      <c r="A84" s="2" t="s">
        <v>1</v>
      </c>
      <c r="B84" s="3" t="s">
        <v>2</v>
      </c>
      <c r="C84" s="3" t="s">
        <v>60</v>
      </c>
      <c r="D84" s="3" t="s">
        <v>4</v>
      </c>
      <c r="E84" s="6" t="e">
        <f t="shared" si="6"/>
        <v>#VALUE!</v>
      </c>
    </row>
    <row r="85" spans="1:6" ht="29.4" thickBot="1" x14ac:dyDescent="0.35">
      <c r="A85" s="4" t="s">
        <v>77</v>
      </c>
      <c r="B85" s="5"/>
      <c r="C85" s="5"/>
      <c r="D85" s="5">
        <v>1.5</v>
      </c>
      <c r="E85" s="6">
        <f>PRODUCT((D85:D167)*(45/7.25))</f>
        <v>9.3103448275862064</v>
      </c>
    </row>
    <row r="86" spans="1:6" x14ac:dyDescent="0.3">
      <c r="A86" s="1"/>
      <c r="D86">
        <f>SUM(D80:D82,D85)</f>
        <v>7.25</v>
      </c>
      <c r="E86" s="6">
        <f>SUM(E80:E82,E85)</f>
        <v>45</v>
      </c>
      <c r="F86" t="s">
        <v>78</v>
      </c>
    </row>
    <row r="87" spans="1:6" x14ac:dyDescent="0.3">
      <c r="F87">
        <f>SUM(E86,E83,E78,E67,E43,E32,E22,E9)</f>
        <v>515.68965517241372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2015-03-03T11:24:27Z</dcterms:created>
  <dcterms:modified xsi:type="dcterms:W3CDTF">2015-03-03T15:58:18Z</dcterms:modified>
</cp:coreProperties>
</file>