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 activeTab="2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Plan'!$F$34</definedName>
    <definedName name="__RefHeading__3863_607317235" localSheetId="1">'Work Plan'!$F$66</definedName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</workbook>
</file>

<file path=xl/calcChain.xml><?xml version="1.0" encoding="utf-8"?>
<calcChain xmlns="http://schemas.openxmlformats.org/spreadsheetml/2006/main">
  <c r="C39" i="1" l="1"/>
  <c r="C37" i="1" s="1"/>
  <c r="D37" i="1" s="1"/>
  <c r="D52" i="1" s="1"/>
  <c r="C49" i="1"/>
  <c r="D49" i="1" s="1"/>
  <c r="C46" i="1"/>
  <c r="C32" i="1"/>
  <c r="C25" i="1"/>
  <c r="C16" i="1"/>
  <c r="C11" i="1"/>
  <c r="D11" i="1" s="1"/>
  <c r="C7" i="1"/>
  <c r="D51" i="1"/>
  <c r="D50" i="1"/>
  <c r="D48" i="1"/>
  <c r="D47" i="1"/>
  <c r="D46" i="1"/>
  <c r="D45" i="1"/>
  <c r="D44" i="1"/>
  <c r="D43" i="1"/>
  <c r="D42" i="1"/>
  <c r="D41" i="1"/>
  <c r="D40" i="1"/>
  <c r="D38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C51" i="1"/>
  <c r="C50" i="1"/>
  <c r="C48" i="1"/>
  <c r="C47" i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0" i="1"/>
  <c r="C9" i="1"/>
  <c r="C8" i="1"/>
  <c r="D39" i="1" l="1"/>
  <c r="C52" i="1"/>
  <c r="B52" i="1"/>
  <c r="B48" i="1"/>
  <c r="B45" i="1"/>
  <c r="B44" i="1"/>
  <c r="B43" i="1"/>
  <c r="B42" i="1"/>
  <c r="B40" i="1"/>
  <c r="B38" i="1"/>
  <c r="B36" i="1"/>
  <c r="B34" i="1"/>
  <c r="B33" i="1"/>
  <c r="B30" i="1"/>
  <c r="B27" i="1"/>
  <c r="B26" i="1"/>
  <c r="B10" i="1"/>
  <c r="B9" i="1"/>
  <c r="B8" i="1"/>
  <c r="H22" i="4" l="1"/>
  <c r="E22" i="4"/>
  <c r="H74" i="3"/>
  <c r="H69" i="2" l="1"/>
  <c r="J44" i="2" s="1"/>
  <c r="H61" i="2"/>
  <c r="H53" i="2"/>
  <c r="J36" i="2" s="1"/>
  <c r="B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J34" i="7" s="1"/>
  <c r="F51" i="7"/>
  <c r="E51" i="7"/>
  <c r="H51" i="7" s="1"/>
  <c r="F50" i="7"/>
  <c r="E50" i="7"/>
  <c r="H50" i="7" s="1"/>
  <c r="J33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J32" i="7" s="1"/>
  <c r="F40" i="7"/>
  <c r="E40" i="7"/>
  <c r="H40" i="7" s="1"/>
  <c r="F39" i="7"/>
  <c r="E39" i="7"/>
  <c r="H39" i="7" s="1"/>
  <c r="F38" i="7"/>
  <c r="E38" i="7"/>
  <c r="H38" i="7" s="1"/>
  <c r="J31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G4" i="1" s="1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J11" i="6" s="1"/>
  <c r="F22" i="6"/>
  <c r="E22" i="6"/>
  <c r="H22" i="6" s="1"/>
  <c r="F21" i="6"/>
  <c r="E21" i="6"/>
  <c r="H21" i="6" s="1"/>
  <c r="J10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J8" i="6" s="1"/>
  <c r="F9" i="6"/>
  <c r="E9" i="6"/>
  <c r="H9" i="6" s="1"/>
  <c r="F8" i="6"/>
  <c r="E8" i="6"/>
  <c r="H8" i="6" s="1"/>
  <c r="J7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J40" i="5" s="1"/>
  <c r="F49" i="5"/>
  <c r="E49" i="5"/>
  <c r="H49" i="5" s="1"/>
  <c r="F48" i="5"/>
  <c r="E48" i="5"/>
  <c r="H48" i="5" s="1"/>
  <c r="J39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J37" i="5" s="1"/>
  <c r="F35" i="5"/>
  <c r="E35" i="5"/>
  <c r="H35" i="5" s="1"/>
  <c r="F34" i="5"/>
  <c r="E34" i="5"/>
  <c r="H34" i="5" s="1"/>
  <c r="F33" i="5"/>
  <c r="E33" i="5"/>
  <c r="H33" i="5" s="1"/>
  <c r="J34" i="5" s="1"/>
  <c r="F32" i="5"/>
  <c r="E32" i="5"/>
  <c r="H32" i="5" s="1"/>
  <c r="F31" i="5"/>
  <c r="E31" i="5"/>
  <c r="H31" i="5" s="1"/>
  <c r="F30" i="5"/>
  <c r="E30" i="5"/>
  <c r="H30" i="5" s="1"/>
  <c r="J29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4" i="1" s="1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J32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J31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J30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D4" i="1" s="1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J56" i="3" s="1"/>
  <c r="F82" i="3"/>
  <c r="E82" i="3"/>
  <c r="H82" i="3" s="1"/>
  <c r="J55" i="3" s="1"/>
  <c r="F81" i="3"/>
  <c r="E81" i="3"/>
  <c r="H81" i="3" s="1"/>
  <c r="F80" i="3"/>
  <c r="E80" i="3"/>
  <c r="H80" i="3" s="1"/>
  <c r="F79" i="3"/>
  <c r="E79" i="3"/>
  <c r="H79" i="3" s="1"/>
  <c r="J54" i="3" s="1"/>
  <c r="F78" i="3"/>
  <c r="E78" i="3"/>
  <c r="H78" i="3" s="1"/>
  <c r="J52" i="3" s="1"/>
  <c r="F77" i="3"/>
  <c r="E77" i="3"/>
  <c r="H77" i="3" s="1"/>
  <c r="F76" i="3"/>
  <c r="E76" i="3"/>
  <c r="H76" i="3" s="1"/>
  <c r="J53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J49" i="3" s="1"/>
  <c r="B14" i="1" s="1"/>
  <c r="F67" i="3"/>
  <c r="E67" i="3"/>
  <c r="H67" i="3" s="1"/>
  <c r="F66" i="3"/>
  <c r="E66" i="3"/>
  <c r="H66" i="3" s="1"/>
  <c r="F65" i="3"/>
  <c r="E65" i="3"/>
  <c r="H65" i="3" s="1"/>
  <c r="J48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J46" i="3" s="1"/>
  <c r="F57" i="3"/>
  <c r="E57" i="3"/>
  <c r="H57" i="3" s="1"/>
  <c r="F56" i="3"/>
  <c r="E56" i="3"/>
  <c r="H56" i="3" s="1"/>
  <c r="F55" i="3"/>
  <c r="E55" i="3"/>
  <c r="H55" i="3" s="1"/>
  <c r="J4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J42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C4" i="1" s="1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J45" i="2" s="1"/>
  <c r="B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J35" i="2" s="1"/>
  <c r="B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J31" i="2" s="1"/>
  <c r="B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J30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J27" i="2" l="1"/>
  <c r="B39" i="1" s="1"/>
  <c r="J26" i="2"/>
  <c r="J38" i="2"/>
  <c r="J37" i="2"/>
  <c r="J34" i="2"/>
  <c r="J29" i="2"/>
  <c r="B15" i="1" s="1"/>
  <c r="J28" i="2"/>
  <c r="J43" i="2"/>
  <c r="J23" i="2"/>
  <c r="J40" i="2"/>
  <c r="B47" i="1" s="1"/>
  <c r="J39" i="2"/>
  <c r="B46" i="1" s="1"/>
  <c r="J33" i="2"/>
  <c r="J32" i="2"/>
  <c r="J25" i="2"/>
  <c r="J24" i="2"/>
  <c r="J42" i="2"/>
  <c r="B35" i="1" s="1"/>
  <c r="J41" i="2"/>
  <c r="B32" i="1" s="1"/>
  <c r="J27" i="7"/>
  <c r="J40" i="3"/>
  <c r="J43" i="3"/>
  <c r="B22" i="1"/>
  <c r="J28" i="5"/>
  <c r="J38" i="5"/>
  <c r="J6" i="6"/>
  <c r="J23" i="4"/>
  <c r="J22" i="4"/>
  <c r="J29" i="4"/>
  <c r="B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J44" i="3"/>
  <c r="B41" i="1" s="1"/>
  <c r="J47" i="3"/>
  <c r="F4" i="1"/>
  <c r="J41" i="3"/>
  <c r="J51" i="3"/>
  <c r="J50" i="3"/>
  <c r="J26" i="5"/>
  <c r="J27" i="5"/>
  <c r="B12" i="1" s="1"/>
  <c r="J33" i="5"/>
  <c r="J32" i="5"/>
  <c r="B19" i="1" s="1"/>
  <c r="J31" i="5"/>
  <c r="J30" i="5"/>
  <c r="J35" i="5"/>
  <c r="J36" i="5"/>
  <c r="J41" i="5"/>
  <c r="B29" i="1" s="1"/>
  <c r="J9" i="6"/>
  <c r="J29" i="7"/>
  <c r="J30" i="7"/>
  <c r="J28" i="7"/>
  <c r="J28" i="4"/>
  <c r="J27" i="4"/>
  <c r="J26" i="4"/>
  <c r="J25" i="4"/>
  <c r="J24" i="4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J21" i="4"/>
  <c r="G5" i="2"/>
  <c r="G6" i="2" s="1"/>
  <c r="B4" i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/>
  <c r="G15" i="5" s="1"/>
  <c r="G16" i="5" s="1"/>
  <c r="G17" i="5" s="1"/>
  <c r="G18" i="5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B16" i="1"/>
  <c r="B20" i="1"/>
  <c r="B17" i="1"/>
  <c r="B25" i="1"/>
  <c r="B18" i="1"/>
  <c r="B49" i="1"/>
  <c r="B13" i="1"/>
  <c r="B50" i="1"/>
  <c r="B21" i="1"/>
  <c r="B37" i="1"/>
  <c r="B7" i="1"/>
  <c r="D7" i="1" l="1"/>
</calcChain>
</file>

<file path=xl/sharedStrings.xml><?xml version="1.0" encoding="utf-8"?>
<sst xmlns="http://schemas.openxmlformats.org/spreadsheetml/2006/main" count="1002" uniqueCount="185">
  <si>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</si>
  <si>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</si>
  <si>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</si>
  <si>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</si>
  <si>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</si>
  <si>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</si>
  <si>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</si>
  <si>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</si>
  <si>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</si>
  <si>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</si>
  <si>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</si>
  <si>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</si>
  <si>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</si>
  <si>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</si>
  <si>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</si>
  <si>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</si>
  <si>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</si>
  <si>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</si>
  <si>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</si>
  <si>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</si>
  <si>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</si>
  <si>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</si>
  <si>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</si>
  <si>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</si>
  <si>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</si>
  <si>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</si>
  <si>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</si>
  <si>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</si>
  <si>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</si>
  <si>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</si>
  <si>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</si>
  <si>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</si>
  <si>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</si>
  <si>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</si>
  <si>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</si>
  <si>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</si>
  <si>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</si>
  <si>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</si>
  <si>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</si>
  <si>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</si>
  <si>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</si>
  <si>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</si>
  <si>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</si>
  <si>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</si>
  <si>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</si>
  <si>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</si>
  <si>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</si>
  <si>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</si>
  <si>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</si>
  <si>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</si>
  <si>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</si>
  <si>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</si>
  <si>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</si>
  <si>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</si>
  <si>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</si>
  <si>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</si>
  <si>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</si>
  <si>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</si>
  <si>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Practising/editing presentation</t>
  </si>
  <si>
    <t>Reading Tudor's part</t>
  </si>
  <si>
    <t>Recording presentation</t>
  </si>
  <si>
    <t>Demonstrating machine</t>
  </si>
  <si>
    <t>Working out minutes</t>
  </si>
  <si>
    <t>Process part Final Report</t>
  </si>
  <si>
    <t>Validate times Work Plan Logbooks</t>
  </si>
  <si>
    <t>Process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</si>
  <si>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</si>
  <si>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</si>
  <si>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</si>
  <si>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</si>
  <si>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</si>
  <si>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</si>
  <si>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</si>
  <si>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</si>
  <si>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</si>
  <si>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</si>
  <si>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</si>
  <si>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</si>
  <si>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</si>
  <si>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</si>
  <si>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</si>
  <si>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</si>
  <si>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</si>
  <si>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</si>
  <si>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</si>
  <si>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</si>
  <si>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</si>
  <si>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</si>
  <si>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</si>
  <si>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</si>
  <si>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</si>
  <si>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</si>
  <si>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</si>
  <si>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</si>
  <si>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</si>
  <si>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</si>
  <si>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</si>
  <si>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</si>
  <si>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</si>
  <si>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</si>
  <si>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</si>
  <si>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</si>
  <si>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</si>
  <si>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</si>
  <si>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</si>
  <si>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</si>
  <si>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</si>
  <si>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</si>
  <si>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</si>
  <si>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</si>
  <si>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</si>
  <si>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</si>
  <si>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</si>
  <si>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</si>
  <si>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</si>
  <si>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</si>
  <si>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</si>
  <si>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</si>
  <si>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</si>
  <si>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</si>
  <si>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</si>
  <si>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</si>
  <si>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</si>
  <si>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</si>
  <si>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</si>
  <si>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</si>
  <si>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</si>
  <si>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</si>
  <si>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</si>
  <si>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</si>
  <si>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</si>
  <si>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</si>
  <si>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</si>
  <si>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</si>
  <si>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</si>
  <si>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</si>
  <si>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</si>
  <si>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</si>
  <si>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</si>
  <si>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</si>
  <si>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</si>
  <si>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</si>
  <si>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</si>
  <si>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</si>
  <si>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</si>
  <si>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</si>
  <si>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</si>
  <si>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</si>
  <si>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</si>
  <si>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</si>
  <si>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</si>
  <si>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</si>
  <si>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</si>
  <si>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</si>
  <si>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</si>
  <si>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</si>
  <si>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</si>
  <si>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</si>
  <si>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</si>
  <si>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</si>
  <si>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</si>
  <si>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</si>
  <si>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</si>
  <si>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</si>
  <si>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P</t>
  </si>
  <si>
    <t>S</t>
  </si>
  <si>
    <t>M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</si>
  <si>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</si>
  <si>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</si>
  <si>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</si>
  <si>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</si>
  <si>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</si>
  <si>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</si>
  <si>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</si>
  <si>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</si>
  <si>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</si>
  <si>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</si>
  <si>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</si>
  <si>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</si>
  <si>
    <t>Q</t>
  </si>
  <si>
    <t>-</t>
  </si>
  <si>
    <t>P, M</t>
  </si>
  <si>
    <t>S, Q</t>
  </si>
  <si>
    <t>Q, M</t>
  </si>
  <si>
    <t>S, Q,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</si>
</sst>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&quot;-&quot;mmm"/>
    <numFmt numFmtId="165" formatCode="&quot; &quot;h&quot;:&quot;mm"/>
    <numFmt numFmtId="166" formatCode="[h]&quot;:&quot;mm"/>
    <numFmt numFmtId="167" formatCode="[h]:mm"/>
    <numFmt numFmtId="168" formatCode="[$-F400]h:mm:ss\ AM/PM"/>
    <numFmt numFmtId="169" formatCode="dd:hh:mm:ss"/>
    <numFmt numFmtId="170" formatCode="[hh]:mm"/>
  </numFmts>
  <fonts count="15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4" fontId="3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4" fontId="5" fillId="2" borderId="2" xfId="0" applyNumberFormat="1" applyFont="1" applyFill="1" applyBorder="1" applyAlignment="1">
      <alignment horizontal="right"/>
    </xf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46" fontId="3" fillId="0" borderId="2" xfId="0" applyNumberFormat="1" applyFont="1" applyBorder="1" applyAlignment="1"/>
    <xf numFmtId="14" fontId="3" fillId="0" borderId="2" xfId="0" applyNumberFormat="1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9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0" fontId="0" fillId="0" borderId="0" xfId="0" applyNumberFormat="1"/>
    <xf numFmtId="170" fontId="11" fillId="0" borderId="10" xfId="0" applyNumberFormat="1" applyFont="1" applyBorder="1"/>
    <xf numFmtId="170" fontId="10" fillId="0" borderId="6" xfId="0" applyNumberFormat="1" applyFont="1" applyBorder="1" applyAlignment="1">
      <alignment vertical="center" wrapText="1"/>
    </xf>
    <xf numFmtId="170" fontId="9" fillId="0" borderId="6" xfId="0" applyNumberFormat="1" applyFont="1" applyBorder="1" applyAlignment="1">
      <alignment vertical="center" wrapText="1"/>
    </xf>
    <xf numFmtId="170" fontId="9" fillId="0" borderId="6" xfId="0" applyNumberFormat="1" applyFont="1" applyBorder="1" applyAlignment="1">
      <alignment vertical="top" wrapText="1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8" fillId="0" borderId="2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</cellXfs>
  <cellStyles count="1">
    <cellStyle name="Normal" xfId="0" builtinId="0"/>
  </cellStyles>
  <dxfs count="8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9" workbookViewId="0">
      <selection activeCell="E16" sqref="E16"/>
    </sheetView>
  </sheetViews>
  <sheetFormatPr defaultColWidth="17.33203125" defaultRowHeight="15" customHeight="1"/>
  <cols>
    <col min="1" max="1" width="16.88671875" customWidth="1"/>
    <col min="2" max="2" width="21.33203125" customWidth="1"/>
    <col min="3" max="3" width="24.109375" customWidth="1"/>
    <col min="4" max="7" width="21.3320312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42038</v>
      </c>
      <c r="D2" s="24">
        <f t="array" ref="D2">INDEX(Rolf!$A$3:$A4, COUNT(Rolf!$A$3:$A4))</f>
        <v>42041</v>
      </c>
      <c r="E2" s="24">
        <f t="array" ref="E2">INDEX(Stefan!$A$3:$A4, COUNT(Stefan!$A$3:$A4))</f>
        <v>42039</v>
      </c>
      <c r="F2" s="20">
        <v>42076</v>
      </c>
      <c r="G2" s="24">
        <f t="array" ref="G2">INDEX(Wigger!$A$3:$A4, COUNT(Wigger!$A$3:$A4))</f>
        <v>42041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30">
        <f>SUM(dattime)</f>
        <v>18.940972222222225</v>
      </c>
      <c r="C4" s="32">
        <f>SUM(maartentime)</f>
        <v>3.7479166666666677</v>
      </c>
      <c r="D4" s="30">
        <f>SUM(rolftime)</f>
        <v>4.0972222222222232</v>
      </c>
      <c r="E4" s="30">
        <f>SUM(stefantime)</f>
        <v>4.9444444444444438</v>
      </c>
      <c r="F4" s="30">
        <f>SUM(tudortime)</f>
        <v>1.9618055555555554</v>
      </c>
      <c r="G4" s="30">
        <f>SUM(wiggertime)</f>
        <v>3.1527777777955639</v>
      </c>
    </row>
    <row r="6" spans="1:7" ht="15" customHeight="1">
      <c r="A6" s="69" t="s">
        <v>91</v>
      </c>
      <c r="B6" s="70" t="s">
        <v>161</v>
      </c>
      <c r="C6" s="71" t="s">
        <v>162</v>
      </c>
      <c r="D6" s="70" t="s">
        <v>163</v>
      </c>
    </row>
    <row r="7" spans="1:7" ht="15" customHeight="1">
      <c r="A7" s="86" t="s">
        <v>66</v>
      </c>
      <c r="B7" s="72">
        <f>SUMIF(Dat!I:I, A7, Dat!J:J)+SUMIF(Maarten!I:I, A7, Maarten!J:J)+SUMIF(Rolf!I:I, A7, Rolf!J:J)+SUMIF(Stefan!I:I, A7, Stefan!J:J)+SUMIF(Tudor!I:I, A7, Tudor!J:J)+SUMIF(Wigger!I:I, A7, Wigger!J:J)</f>
        <v>1.1145833333389923</v>
      </c>
      <c r="C7" s="72">
        <f>SUM(C8:C10)</f>
        <v>0.91666666666666663</v>
      </c>
      <c r="D7" s="72">
        <f>B7-C7</f>
        <v>0.19791666667232566</v>
      </c>
    </row>
    <row r="8" spans="1:7" ht="15" customHeight="1">
      <c r="A8" s="66" t="s">
        <v>111</v>
      </c>
      <c r="B8" s="72">
        <f>SUMIF(Dat!I:I, A8, Dat!J:J)+SUMIF(Maarten!I:I, A8, Maarten!J:J)+SUMIF(Rolf!I:I, A8, Rolf!J:J)+SUMIF(Stefan!I:I, A8, Stefan!J:J)+SUMIF(Tudor!I:I, A8, Tudor!J:J)+SUMIF(Wigger!I:I, A8, Wigger!J:J)</f>
        <v>0</v>
      </c>
      <c r="C8" s="72">
        <f>COUNTIF('Work Plan'!G:L, A8)/24</f>
        <v>8.3333333333333329E-2</v>
      </c>
      <c r="D8" s="72">
        <f t="shared" ref="D8:D51" si="0">B8-C8</f>
        <v>-8.3333333333333329E-2</v>
      </c>
    </row>
    <row r="9" spans="1:7" ht="15" customHeight="1">
      <c r="A9" s="68" t="s">
        <v>112</v>
      </c>
      <c r="B9" s="72">
        <f>SUMIF(Dat!I:I, A9, Dat!J:J)+SUMIF(Maarten!I:I, A9, Maarten!J:J)+SUMIF(Rolf!I:I, A9, Rolf!J:J)+SUMIF(Stefan!I:I, A9, Stefan!J:J)+SUMIF(Tudor!I:I, A9, Tudor!J:J)+SUMIF(Wigger!I:I, A9, Wigger!J:J)</f>
        <v>0</v>
      </c>
      <c r="C9" s="72">
        <f>COUNTIF('Work Plan'!G:L, A9)/24</f>
        <v>0.79166666666666663</v>
      </c>
      <c r="D9" s="72">
        <f t="shared" si="0"/>
        <v>-0.79166666666666663</v>
      </c>
    </row>
    <row r="10" spans="1:7" ht="15" customHeight="1">
      <c r="A10" s="68" t="s">
        <v>113</v>
      </c>
      <c r="B10" s="72">
        <f>SUMIF(Dat!I:I, A10, Dat!J:J)+SUMIF(Maarten!I:I, A10, Maarten!J:J)+SUMIF(Rolf!I:I, A10, Rolf!J:J)+SUMIF(Stefan!I:I, A10, Stefan!J:J)+SUMIF(Tudor!I:I, A10, Tudor!J:J)+SUMIF(Wigger!I:I, A10, Wigger!J:J)</f>
        <v>0</v>
      </c>
      <c r="C10" s="72">
        <f>COUNTIF('Work Plan'!G:L, A10)/24</f>
        <v>4.1666666666666664E-2</v>
      </c>
      <c r="D10" s="72">
        <f t="shared" si="0"/>
        <v>-4.1666666666666664E-2</v>
      </c>
    </row>
    <row r="11" spans="1:7" ht="15" customHeight="1">
      <c r="A11" s="87" t="s">
        <v>88</v>
      </c>
      <c r="B11" s="72">
        <f>SUMIF(Dat!I:I, A11, Dat!J:J)+SUMIF(Maarten!I:I, A11, Maarten!J:J)+SUMIF(Rolf!I:I, A11, Rolf!J:J)+SUMIF(Stefan!I:I, A11, Stefan!J:J)+SUMIF(Tudor!I:I, A11, Tudor!J:J)+SUMIF(Wigger!I:I, A11, Wigger!J:J)</f>
        <v>0.81597222222222232</v>
      </c>
      <c r="C11" s="72">
        <f>SUM(C12:C15)</f>
        <v>0.66666666666666674</v>
      </c>
      <c r="D11" s="72">
        <f t="shared" si="0"/>
        <v>0.14930555555555558</v>
      </c>
    </row>
    <row r="12" spans="1:7" ht="15" customHeight="1">
      <c r="A12" s="68" t="s">
        <v>84</v>
      </c>
      <c r="B12" s="72">
        <f>SUMIF(Dat!I:I, A12, Dat!J:J)+SUMIF(Maarten!I:I, A12, Maarten!J:J)+SUMIF(Rolf!I:I, A12, Rolf!J:J)+SUMIF(Stefan!I:I, A12, Stefan!J:J)+SUMIF(Tudor!I:I, A12, Tudor!J:J)+SUMIF(Wigger!I:I, A12, Wigger!J:J)</f>
        <v>0.19097222222222215</v>
      </c>
      <c r="C12" s="72">
        <f>COUNTIF('Work Plan'!G:L, A12)/24</f>
        <v>0.25</v>
      </c>
      <c r="D12" s="72">
        <f t="shared" si="0"/>
        <v>-5.9027777777777846E-2</v>
      </c>
    </row>
    <row r="13" spans="1:7" ht="15" customHeight="1">
      <c r="A13" s="68" t="s">
        <v>103</v>
      </c>
      <c r="B13" s="72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72">
        <f>COUNTIF('Work Plan'!G:L, A13)/24</f>
        <v>0.29166666666666669</v>
      </c>
      <c r="D13" s="72">
        <f t="shared" si="0"/>
        <v>-3.1249999999999833E-2</v>
      </c>
    </row>
    <row r="14" spans="1:7" ht="15" customHeight="1">
      <c r="A14" s="68" t="s">
        <v>97</v>
      </c>
      <c r="B14" s="72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72">
        <f>COUNTIF('Work Plan'!G:L, A14)/24</f>
        <v>0.125</v>
      </c>
      <c r="D14" s="72">
        <f t="shared" si="0"/>
        <v>-8.6805555555555525E-2</v>
      </c>
    </row>
    <row r="15" spans="1:7" ht="15" customHeight="1">
      <c r="A15" s="68" t="s">
        <v>69</v>
      </c>
      <c r="B15" s="72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72">
        <f>COUNTIF('Work Plan'!G:L, A15)/24</f>
        <v>0</v>
      </c>
      <c r="D15" s="72">
        <f t="shared" si="0"/>
        <v>4.166666666666663E-2</v>
      </c>
    </row>
    <row r="16" spans="1:7" ht="15" customHeight="1">
      <c r="A16" s="87" t="s">
        <v>70</v>
      </c>
      <c r="B16" s="72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72">
        <f>SUM(C17:C24)</f>
        <v>6.041666666666667</v>
      </c>
      <c r="D16" s="72">
        <f t="shared" si="0"/>
        <v>-2.9210069444408067</v>
      </c>
    </row>
    <row r="17" spans="1:4" ht="15" customHeight="1">
      <c r="A17" s="68" t="s">
        <v>93</v>
      </c>
      <c r="B17" s="72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72">
        <f>COUNTIF('Work Plan'!G:L, A17)/24</f>
        <v>0.41666666666666669</v>
      </c>
      <c r="D17" s="72">
        <f t="shared" si="0"/>
        <v>-0.3029513888888889</v>
      </c>
    </row>
    <row r="18" spans="1:4" ht="15" customHeight="1">
      <c r="A18" s="68" t="s">
        <v>94</v>
      </c>
      <c r="B18" s="72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72">
        <f>COUNTIF('Work Plan'!G:L, A18)/24</f>
        <v>0.625</v>
      </c>
      <c r="D18" s="72">
        <f t="shared" si="0"/>
        <v>-0.56597222222222221</v>
      </c>
    </row>
    <row r="19" spans="1:4" ht="15" customHeight="1">
      <c r="A19" s="68" t="s">
        <v>71</v>
      </c>
      <c r="B19" s="72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72">
        <f>COUNTIF('Work Plan'!G:L, A19)/24</f>
        <v>0.5</v>
      </c>
      <c r="D19" s="72">
        <f t="shared" si="0"/>
        <v>-0.44097222222222232</v>
      </c>
    </row>
    <row r="20" spans="1:4" ht="15" customHeight="1">
      <c r="A20" s="68" t="s">
        <v>67</v>
      </c>
      <c r="B20" s="72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72">
        <f>COUNTIF('Work Plan'!G:L, A20)/24</f>
        <v>0.375</v>
      </c>
      <c r="D20" s="72">
        <f t="shared" si="0"/>
        <v>0.16579861111313232</v>
      </c>
    </row>
    <row r="21" spans="1:4" ht="15" customHeight="1">
      <c r="A21" s="68" t="s">
        <v>105</v>
      </c>
      <c r="B21" s="72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72">
        <f>COUNTIF('Work Plan'!G:L, A21)/24</f>
        <v>0.25</v>
      </c>
      <c r="D21" s="72">
        <f t="shared" si="0"/>
        <v>-5.6423611109090055E-2</v>
      </c>
    </row>
    <row r="22" spans="1:4" ht="15" customHeight="1">
      <c r="A22" s="68" t="s">
        <v>96</v>
      </c>
      <c r="B22" s="72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72">
        <f>COUNTIF('Work Plan'!G:L, A22)/24</f>
        <v>2.75</v>
      </c>
      <c r="D22" s="72">
        <f t="shared" si="0"/>
        <v>-2.381944444443636</v>
      </c>
    </row>
    <row r="23" spans="1:4" ht="15" customHeight="1">
      <c r="A23" s="68" t="s">
        <v>100</v>
      </c>
      <c r="B23" s="72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72">
        <f>COUNTIF('Work Plan'!G:L, A23)/24</f>
        <v>0.125</v>
      </c>
      <c r="D23" s="72">
        <f t="shared" si="0"/>
        <v>0.20833333333333331</v>
      </c>
    </row>
    <row r="24" spans="1:4" ht="15" customHeight="1">
      <c r="A24" s="68" t="s">
        <v>89</v>
      </c>
      <c r="B24" s="72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72">
        <f>COUNTIF('Work Plan'!G:L, A24)/24</f>
        <v>1</v>
      </c>
      <c r="D24" s="72">
        <f t="shared" si="0"/>
        <v>-0.98958333333333326</v>
      </c>
    </row>
    <row r="25" spans="1:4" ht="15" customHeight="1">
      <c r="A25" s="87" t="s">
        <v>76</v>
      </c>
      <c r="B25" s="72">
        <f>SUMIF(Dat!I:I, A25, Dat!J:J)+SUMIF(Maarten!I:I, A25, Maarten!J:J)+SUMIF(Rolf!I:I, A25, Rolf!J:J)+SUMIF(Stefan!I:I, A25, Stefan!J:J)+SUMIF(Tudor!I:I, A25, Tudor!J:J)+SUMIF(Wigger!I:I, A25, Wigger!J:J)</f>
        <v>2.1597222222222219</v>
      </c>
      <c r="C25" s="72">
        <f>SUM(C26:C31)</f>
        <v>3.5</v>
      </c>
      <c r="D25" s="72">
        <f t="shared" si="0"/>
        <v>-1.3402777777777781</v>
      </c>
    </row>
    <row r="26" spans="1:4" ht="15" customHeight="1">
      <c r="A26" s="68" t="s">
        <v>114</v>
      </c>
      <c r="B26" s="72">
        <f>SUMIF(Dat!I:I, A26, Dat!J:J)+SUMIF(Maarten!I:I, A26, Maarten!J:J)+SUMIF(Rolf!I:I, A26, Rolf!J:J)+SUMIF(Stefan!I:I, A26, Stefan!J:J)+SUMIF(Tudor!I:I, A26, Tudor!J:J)+SUMIF(Wigger!I:I, A26, Wigger!J:J)</f>
        <v>0</v>
      </c>
      <c r="C26" s="72">
        <f>COUNTIF('Work Plan'!G:L, A26)/24</f>
        <v>0.25</v>
      </c>
      <c r="D26" s="72">
        <f t="shared" si="0"/>
        <v>-0.25</v>
      </c>
    </row>
    <row r="27" spans="1:4" ht="15" customHeight="1">
      <c r="A27" s="68" t="s">
        <v>115</v>
      </c>
      <c r="B27" s="72">
        <f>SUMIF(Dat!I:I, A27, Dat!J:J)+SUMIF(Maarten!I:I, A27, Maarten!J:J)+SUMIF(Rolf!I:I, A27, Rolf!J:J)+SUMIF(Stefan!I:I, A27, Stefan!J:J)+SUMIF(Tudor!I:I, A27, Tudor!J:J)+SUMIF(Wigger!I:I, A27, Wigger!J:J)</f>
        <v>0</v>
      </c>
      <c r="C27" s="72">
        <f>COUNTIF('Work Plan'!G:L, A27)/24</f>
        <v>1.75</v>
      </c>
      <c r="D27" s="72">
        <f t="shared" si="0"/>
        <v>-1.75</v>
      </c>
    </row>
    <row r="28" spans="1:4" ht="15" customHeight="1">
      <c r="A28" s="68" t="s">
        <v>78</v>
      </c>
      <c r="B28" s="72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72">
        <f>COUNTIF('Work Plan'!G:L, A28)/24</f>
        <v>0.70833333333333337</v>
      </c>
      <c r="D28" s="72">
        <f t="shared" si="0"/>
        <v>-0.65625000000000011</v>
      </c>
    </row>
    <row r="29" spans="1:4" ht="15" customHeight="1">
      <c r="A29" s="68" t="s">
        <v>74</v>
      </c>
      <c r="B29" s="72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72">
        <f>COUNTIF('Work Plan'!G:L, A29)/24</f>
        <v>0.625</v>
      </c>
      <c r="D29" s="72">
        <f t="shared" si="0"/>
        <v>-0.58333333333333326</v>
      </c>
    </row>
    <row r="30" spans="1:4" ht="15" customHeight="1">
      <c r="A30" s="68" t="s">
        <v>116</v>
      </c>
      <c r="B30" s="72">
        <f>SUMIF(Dat!I:I, A30, Dat!J:J)+SUMIF(Maarten!I:I, A30, Maarten!J:J)+SUMIF(Rolf!I:I, A30, Rolf!J:J)+SUMIF(Stefan!I:I, A30, Stefan!J:J)+SUMIF(Tudor!I:I, A30, Tudor!J:J)+SUMIF(Wigger!I:I, A30, Wigger!J:J)</f>
        <v>0</v>
      </c>
      <c r="C30" s="72">
        <f>COUNTIF('Work Plan'!G:L, A30)/24</f>
        <v>0.16666666666666666</v>
      </c>
      <c r="D30" s="72">
        <f t="shared" si="0"/>
        <v>-0.16666666666666666</v>
      </c>
    </row>
    <row r="31" spans="1:4" ht="15" customHeight="1">
      <c r="A31" s="68" t="s">
        <v>77</v>
      </c>
      <c r="B31" s="72">
        <f>SUMIF(Dat!I:I, A31, Dat!J:J)+SUMIF(Maarten!I:I, A31, Maarten!J:J)+SUMIF(Rolf!I:I, A31, Rolf!J:J)+SUMIF(Stefan!I:I, A31, Stefan!J:J)+SUMIF(Tudor!I:I, A31, Tudor!J:J)+SUMIF(Wigger!I:I, A31, Wigger!J:J)</f>
        <v>3.125E-2</v>
      </c>
      <c r="C31" s="72">
        <f>COUNTIF('Work Plan'!G:L, A31)/24</f>
        <v>0</v>
      </c>
      <c r="D31" s="72">
        <f t="shared" si="0"/>
        <v>3.125E-2</v>
      </c>
    </row>
    <row r="32" spans="1:4" ht="15" customHeight="1">
      <c r="A32" s="87" t="s">
        <v>86</v>
      </c>
      <c r="B32" s="72">
        <f>SUMIF(Dat!I:I, A32, Dat!J:J)+SUMIF(Maarten!I:I, A32, Maarten!J:J)+SUMIF(Rolf!I:I, A32, Rolf!J:J)+SUMIF(Stefan!I:I, A32, Stefan!J:J)+SUMIF(Tudor!I:I, A32, Tudor!J:J)+SUMIF(Wigger!I:I, A32, Wigger!J:J)</f>
        <v>1.6840277777777775</v>
      </c>
      <c r="C32" s="72">
        <f>SUM(C33:C36)</f>
        <v>0</v>
      </c>
      <c r="D32" s="72">
        <f t="shared" si="0"/>
        <v>1.6840277777777775</v>
      </c>
    </row>
    <row r="33" spans="1:4" ht="15" customHeight="1">
      <c r="A33" s="68" t="s">
        <v>117</v>
      </c>
      <c r="B33" s="72">
        <f>SUMIF(Dat!I:I, A33, Dat!J:J)+SUMIF(Maarten!I:I, A33, Maarten!J:J)+SUMIF(Rolf!I:I, A33, Rolf!J:J)+SUMIF(Stefan!I:I, A33, Stefan!J:J)+SUMIF(Tudor!I:I, A33, Tudor!J:J)+SUMIF(Wigger!I:I, A33, Wigger!J:J)</f>
        <v>0</v>
      </c>
      <c r="C33" s="72">
        <f>COUNTIF('Work Plan'!G:L, A33)/24</f>
        <v>0</v>
      </c>
      <c r="D33" s="72">
        <f t="shared" si="0"/>
        <v>0</v>
      </c>
    </row>
    <row r="34" spans="1:4" ht="15" customHeight="1">
      <c r="A34" s="68" t="s">
        <v>118</v>
      </c>
      <c r="B34" s="72">
        <f>SUMIF(Dat!I:I, A34, Dat!J:J)+SUMIF(Maarten!I:I, A34, Maarten!J:J)+SUMIF(Rolf!I:I, A34, Rolf!J:J)+SUMIF(Stefan!I:I, A34, Stefan!J:J)+SUMIF(Tudor!I:I, A34, Tudor!J:J)+SUMIF(Wigger!I:I, A34, Wigger!J:J)</f>
        <v>0</v>
      </c>
      <c r="C34" s="72">
        <f>COUNTIF('Work Plan'!G:L, A34)/24</f>
        <v>0</v>
      </c>
      <c r="D34" s="72">
        <f t="shared" si="0"/>
        <v>0</v>
      </c>
    </row>
    <row r="35" spans="1:4" ht="15" customHeight="1">
      <c r="A35" s="68" t="s">
        <v>81</v>
      </c>
      <c r="B35" s="72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72">
        <f>COUNTIF('Work Plan'!G:L, A35)/24</f>
        <v>0</v>
      </c>
      <c r="D35" s="72">
        <f t="shared" si="0"/>
        <v>1.041666666666663E-2</v>
      </c>
    </row>
    <row r="36" spans="1:4" ht="15" customHeight="1">
      <c r="A36" s="68" t="s">
        <v>119</v>
      </c>
      <c r="B36" s="72">
        <f>SUMIF(Dat!I:I, A36, Dat!J:J)+SUMIF(Maarten!I:I, A36, Maarten!J:J)+SUMIF(Rolf!I:I, A36, Rolf!J:J)+SUMIF(Stefan!I:I, A36, Stefan!J:J)+SUMIF(Tudor!I:I, A36, Tudor!J:J)+SUMIF(Wigger!I:I, A36, Wigger!J:J)</f>
        <v>0</v>
      </c>
      <c r="C36" s="72">
        <f>COUNTIF('Work Plan'!G:L, A36)/24</f>
        <v>0</v>
      </c>
      <c r="D36" s="72">
        <f t="shared" si="0"/>
        <v>0</v>
      </c>
    </row>
    <row r="37" spans="1:4" ht="15" customHeight="1">
      <c r="A37" s="87" t="s">
        <v>87</v>
      </c>
      <c r="B37" s="72">
        <f>SUMIF(Dat!I:I, A37, Dat!J:J)+SUMIF(Maarten!I:I, A37, Maarten!J:J)+SUMIF(Rolf!I:I, A37, Rolf!J:J)+SUMIF(Stefan!I:I, A37, Stefan!J:J)+SUMIF(Tudor!I:I, A37, Tudor!J:J)+SUMIF(Wigger!I:I, A37, Wigger!J:J)</f>
        <v>0.39236111110787725</v>
      </c>
      <c r="C37" s="72">
        <f>SUM(C38:C45)</f>
        <v>0.5</v>
      </c>
      <c r="D37" s="72">
        <f t="shared" si="0"/>
        <v>-0.10763888889212275</v>
      </c>
    </row>
    <row r="38" spans="1:4" ht="15" customHeight="1">
      <c r="A38" s="68" t="s">
        <v>110</v>
      </c>
      <c r="B38" s="72">
        <f>SUMIF(Dat!I:I, A38, Dat!J:J)+SUMIF(Maarten!I:I, A38, Maarten!J:J)+SUMIF(Rolf!I:I, A38, Rolf!J:J)+SUMIF(Stefan!I:I, A38, Stefan!J:J)+SUMIF(Tudor!I:I, A38, Tudor!J:J)+SUMIF(Wigger!I:I, A38, Wigger!J:J)</f>
        <v>0</v>
      </c>
      <c r="C38" s="72">
        <f>COUNTIF('Work Plan'!G:L, A38)/24</f>
        <v>0</v>
      </c>
      <c r="D38" s="72">
        <f t="shared" si="0"/>
        <v>0</v>
      </c>
    </row>
    <row r="39" spans="1:4" ht="15" customHeight="1">
      <c r="A39" s="68" t="s">
        <v>68</v>
      </c>
      <c r="B39" s="72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72">
        <f>COUNTIF('Work Plan'!G:L, A39)/24</f>
        <v>0</v>
      </c>
      <c r="D39" s="72">
        <f t="shared" si="0"/>
        <v>0.11458333333333331</v>
      </c>
    </row>
    <row r="40" spans="1:4" ht="15" customHeight="1">
      <c r="A40" s="68" t="s">
        <v>120</v>
      </c>
      <c r="B40" s="72">
        <f>SUMIF(Dat!I:I, A40, Dat!J:J)+SUMIF(Maarten!I:I, A40, Maarten!J:J)+SUMIF(Rolf!I:I, A40, Rolf!J:J)+SUMIF(Stefan!I:I, A40, Stefan!J:J)+SUMIF(Tudor!I:I, A40, Tudor!J:J)+SUMIF(Wigger!I:I, A40, Wigger!J:J)</f>
        <v>0</v>
      </c>
      <c r="C40" s="72">
        <f>COUNTIF('Work Plan'!G:L, A40)/24</f>
        <v>0</v>
      </c>
      <c r="D40" s="72">
        <f t="shared" si="0"/>
        <v>0</v>
      </c>
    </row>
    <row r="41" spans="1:4" ht="15" customHeight="1">
      <c r="A41" s="68" t="s">
        <v>95</v>
      </c>
      <c r="B41" s="72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72">
        <f>COUNTIF('Work Plan'!G:L, A41)/24</f>
        <v>0</v>
      </c>
      <c r="D41" s="72">
        <f t="shared" si="0"/>
        <v>1.388888888888884E-2</v>
      </c>
    </row>
    <row r="42" spans="1:4" ht="15" customHeight="1">
      <c r="A42" s="68" t="s">
        <v>121</v>
      </c>
      <c r="B42" s="72">
        <f>SUMIF(Dat!I:I, A42, Dat!J:J)+SUMIF(Maarten!I:I, A42, Maarten!J:J)+SUMIF(Rolf!I:I, A42, Rolf!J:J)+SUMIF(Stefan!I:I, A42, Stefan!J:J)+SUMIF(Tudor!I:I, A42, Tudor!J:J)+SUMIF(Wigger!I:I, A42, Wigger!J:J)</f>
        <v>0</v>
      </c>
      <c r="C42" s="72">
        <f>COUNTIF('Work Plan'!G:L, A42)/24</f>
        <v>0.5</v>
      </c>
      <c r="D42" s="72">
        <f t="shared" si="0"/>
        <v>-0.5</v>
      </c>
    </row>
    <row r="43" spans="1:4" ht="15" customHeight="1">
      <c r="A43" s="68" t="s">
        <v>122</v>
      </c>
      <c r="B43" s="72">
        <f>SUMIF(Dat!I:I, A43, Dat!J:J)+SUMIF(Maarten!I:I, A43, Maarten!J:J)+SUMIF(Rolf!I:I, A43, Rolf!J:J)+SUMIF(Stefan!I:I, A43, Stefan!J:J)+SUMIF(Tudor!I:I, A43, Tudor!J:J)+SUMIF(Wigger!I:I, A43, Wigger!J:J)</f>
        <v>0</v>
      </c>
      <c r="C43" s="72">
        <f>COUNTIF('Work Plan'!G:L, A43)/24</f>
        <v>0</v>
      </c>
      <c r="D43" s="72">
        <f t="shared" si="0"/>
        <v>0</v>
      </c>
    </row>
    <row r="44" spans="1:4" ht="15" customHeight="1">
      <c r="A44" s="68" t="s">
        <v>123</v>
      </c>
      <c r="B44" s="72">
        <f>SUMIF(Dat!I:I, A44, Dat!J:J)+SUMIF(Maarten!I:I, A44, Maarten!J:J)+SUMIF(Rolf!I:I, A44, Rolf!J:J)+SUMIF(Stefan!I:I, A44, Stefan!J:J)+SUMIF(Tudor!I:I, A44, Tudor!J:J)+SUMIF(Wigger!I:I, A44, Wigger!J:J)</f>
        <v>0</v>
      </c>
      <c r="C44" s="72">
        <f>COUNTIF('Work Plan'!G:L, A44)/24</f>
        <v>0</v>
      </c>
      <c r="D44" s="72">
        <f t="shared" si="0"/>
        <v>0</v>
      </c>
    </row>
    <row r="45" spans="1:4" ht="15" customHeight="1">
      <c r="A45" s="68" t="s">
        <v>124</v>
      </c>
      <c r="B45" s="72">
        <f>SUMIF(Dat!I:I, A45, Dat!J:J)+SUMIF(Maarten!I:I, A45, Maarten!J:J)+SUMIF(Rolf!I:I, A45, Rolf!J:J)+SUMIF(Stefan!I:I, A45, Stefan!J:J)+SUMIF(Tudor!I:I, A45, Tudor!J:J)+SUMIF(Wigger!I:I, A45, Wigger!J:J)</f>
        <v>0</v>
      </c>
      <c r="C45" s="72">
        <f>COUNTIF('Work Plan'!G:L, A45)/24</f>
        <v>0</v>
      </c>
      <c r="D45" s="72">
        <f t="shared" si="0"/>
        <v>0</v>
      </c>
    </row>
    <row r="46" spans="1:4" ht="15" customHeight="1">
      <c r="A46" s="87" t="s">
        <v>82</v>
      </c>
      <c r="B46" s="72">
        <f>SUMIF(Dat!I:I, A46, Dat!J:J)+SUMIF(Maarten!I:I, A46, Maarten!J:J)+SUMIF(Rolf!I:I, A46, Rolf!J:J)+SUMIF(Stefan!I:I, A46, Stefan!J:J)+SUMIF(Tudor!I:I, A46, Tudor!J:J)+SUMIF(Wigger!I:I, A46, Wigger!J:J)</f>
        <v>0.39236111111111094</v>
      </c>
      <c r="C46" s="72">
        <f>SUM(C47:C48)</f>
        <v>0</v>
      </c>
      <c r="D46" s="72">
        <f t="shared" si="0"/>
        <v>0.39236111111111094</v>
      </c>
    </row>
    <row r="47" spans="1:4" ht="15" customHeight="1">
      <c r="A47" s="68" t="s">
        <v>80</v>
      </c>
      <c r="B47" s="72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72">
        <f>COUNTIF('Work Plan'!G:L, A47)/24</f>
        <v>0</v>
      </c>
      <c r="D47" s="72">
        <f t="shared" si="0"/>
        <v>0.19444444444444436</v>
      </c>
    </row>
    <row r="48" spans="1:4" ht="15" customHeight="1">
      <c r="A48" s="68" t="s">
        <v>125</v>
      </c>
      <c r="B48" s="72">
        <f>SUMIF(Dat!I:I, A48, Dat!J:J)+SUMIF(Maarten!I:I, A48, Maarten!J:J)+SUMIF(Rolf!I:I, A48, Rolf!J:J)+SUMIF(Stefan!I:I, A48, Stefan!J:J)+SUMIF(Tudor!I:I, A48, Tudor!J:J)+SUMIF(Wigger!I:I, A48, Wigger!J:J)</f>
        <v>0</v>
      </c>
      <c r="C48" s="72">
        <f>COUNTIF('Work Plan'!G:L, A48)/24</f>
        <v>0</v>
      </c>
      <c r="D48" s="72">
        <f t="shared" si="0"/>
        <v>0</v>
      </c>
    </row>
    <row r="49" spans="1:4" ht="15" customHeight="1">
      <c r="A49" s="87" t="s">
        <v>83</v>
      </c>
      <c r="B49" s="72">
        <f>SUMIF(Dat!I:I, A49, Dat!J:J)+SUMIF(Maarten!I:I, A49, Maarten!J:J)+SUMIF(Rolf!I:I, A49, Rolf!J:J)+SUMIF(Stefan!I:I, A49, Stefan!J:J)+SUMIF(Tudor!I:I, A49, Tudor!J:J)+SUMIF(Wigger!I:I, A49, Wigger!J:J)</f>
        <v>1.0624999999999998</v>
      </c>
      <c r="C49" s="72">
        <f>SUM(C50:C51)</f>
        <v>0</v>
      </c>
      <c r="D49" s="72">
        <f t="shared" si="0"/>
        <v>1.0624999999999998</v>
      </c>
    </row>
    <row r="50" spans="1:4" ht="15" customHeight="1">
      <c r="A50" s="68" t="s">
        <v>79</v>
      </c>
      <c r="B50" s="72">
        <f>SUMIF(Dat!I:I, A50, Dat!J:J)+SUMIF(Maarten!I:I, A50, Maarten!J:J)+SUMIF(Rolf!I:I, A50, Rolf!J:J)+SUMIF(Stefan!I:I, A50, Stefan!J:J)+SUMIF(Tudor!I:I, A50, Tudor!J:J)+SUMIF(Wigger!I:I, A50, Wigger!J:J)</f>
        <v>0.71874999999999978</v>
      </c>
      <c r="C50" s="72">
        <f>COUNTIF('Work Plan'!G:L, A50)/24</f>
        <v>0</v>
      </c>
      <c r="D50" s="72">
        <f t="shared" si="0"/>
        <v>0.71874999999999978</v>
      </c>
    </row>
    <row r="51" spans="1:4" ht="15" customHeight="1">
      <c r="A51" s="68" t="s">
        <v>85</v>
      </c>
      <c r="B51" s="72">
        <f>SUMIF(Dat!I:I, A51, Dat!J:J)+SUMIF(Maarten!I:I, A51, Maarten!J:J)+SUMIF(Rolf!I:I, A51, Rolf!J:J)+SUMIF(Stefan!I:I, A51, Stefan!J:J)+SUMIF(Tudor!I:I, A51, Tudor!J:J)+SUMIF(Wigger!I:I, A51, Wigger!J:J)</f>
        <v>0.10763888888888884</v>
      </c>
      <c r="C51" s="72">
        <f>COUNTIF('Work Plan'!G:L, A51)/24</f>
        <v>0</v>
      </c>
      <c r="D51" s="72">
        <f t="shared" si="0"/>
        <v>0.10763888888888884</v>
      </c>
    </row>
    <row r="52" spans="1:4" ht="15" customHeight="1">
      <c r="A52" s="88" t="s">
        <v>131</v>
      </c>
      <c r="B52" s="73">
        <f>SUM(B7,B11,B16,B25,B32,B37,B46,B49)</f>
        <v>10.742187500006063</v>
      </c>
      <c r="C52" s="73">
        <f>SUM(C7,C11,C16,C25,C32,C37,C46,C49)</f>
        <v>11.625</v>
      </c>
      <c r="D52" s="73">
        <f>SUM(D7,D11,D16,D25,D32,D37,D46,D49)</f>
        <v>-0.88281249999393774</v>
      </c>
    </row>
    <row r="53" spans="1:4" ht="15" customHeight="1">
      <c r="B53" s="63"/>
    </row>
    <row r="54" spans="1:4" ht="15" customHeight="1">
      <c r="B54" s="63"/>
    </row>
    <row r="55" spans="1:4" ht="15" customHeight="1">
      <c r="B55" s="63"/>
    </row>
    <row r="56" spans="1:4" ht="15" customHeight="1">
      <c r="B56" s="63"/>
    </row>
    <row r="57" spans="1:4" ht="15" customHeight="1">
      <c r="B57" s="63"/>
    </row>
    <row r="58" spans="1:4" ht="15" customHeight="1">
      <c r="B58" s="63"/>
    </row>
    <row r="59" spans="1:4" ht="15" customHeight="1">
      <c r="B59" s="63"/>
    </row>
    <row r="60" spans="1:4" ht="15" customHeight="1">
      <c r="B60" s="63"/>
    </row>
    <row r="61" spans="1:4" ht="15" customHeight="1">
      <c r="B61" s="63"/>
    </row>
    <row r="62" spans="1:4" ht="15" customHeight="1">
      <c r="B62" s="63"/>
    </row>
    <row r="63" spans="1:4" ht="15" customHeight="1">
      <c r="B63" s="63"/>
    </row>
    <row r="64" spans="1:4" ht="15" customHeight="1">
      <c r="B64" s="63"/>
    </row>
    <row r="65" spans="2:2" ht="15" customHeight="1">
      <c r="B65" s="63"/>
    </row>
    <row r="66" spans="2:2" ht="15" customHeight="1">
      <c r="B66" s="63"/>
    </row>
    <row r="67" spans="2:2" ht="15" customHeight="1">
      <c r="B67" s="63"/>
    </row>
    <row r="68" spans="2:2" ht="15" customHeight="1">
      <c r="B68" s="63"/>
    </row>
    <row r="69" spans="2:2" ht="15" customHeight="1">
      <c r="B69" s="63"/>
    </row>
    <row r="70" spans="2:2" ht="15" customHeight="1">
      <c r="B70" s="63"/>
    </row>
    <row r="71" spans="2:2" ht="15" customHeight="1">
      <c r="B71" s="63"/>
    </row>
    <row r="72" spans="2:2" ht="15" customHeight="1">
      <c r="B72" s="63"/>
    </row>
    <row r="73" spans="2:2" ht="15" customHeight="1">
      <c r="B73" s="6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37" workbookViewId="0">
      <selection activeCell="G39" sqref="G39"/>
    </sheetView>
  </sheetViews>
  <sheetFormatPr defaultRowHeight="13.2"/>
  <cols>
    <col min="2" max="4" width="9.109375" bestFit="1" customWidth="1"/>
  </cols>
  <sheetData>
    <row r="1" spans="1:12" ht="18" thickBot="1">
      <c r="A1" s="64" t="s">
        <v>126</v>
      </c>
      <c r="B1" s="64" t="s">
        <v>127</v>
      </c>
      <c r="C1" s="64" t="s">
        <v>128</v>
      </c>
      <c r="D1" s="64" t="s">
        <v>129</v>
      </c>
      <c r="F1" s="77" t="s">
        <v>127</v>
      </c>
    </row>
    <row r="2" spans="1:12" ht="13.8" thickBot="1">
      <c r="A2" s="65" t="s">
        <v>66</v>
      </c>
      <c r="B2" s="74">
        <v>0.83333333333333337</v>
      </c>
      <c r="C2" s="75"/>
      <c r="D2" s="75"/>
    </row>
    <row r="3" spans="1:12" ht="13.8" thickBot="1">
      <c r="A3" s="65" t="s">
        <v>88</v>
      </c>
      <c r="B3" s="74">
        <v>0.83333333333333337</v>
      </c>
      <c r="C3" s="75"/>
      <c r="D3" s="75"/>
      <c r="F3" s="78" t="s">
        <v>132</v>
      </c>
    </row>
    <row r="4" spans="1:12" ht="27" thickBot="1">
      <c r="A4" s="65" t="s">
        <v>70</v>
      </c>
      <c r="B4" s="74">
        <v>1.875</v>
      </c>
      <c r="C4" s="74">
        <v>3.75</v>
      </c>
      <c r="D4" s="75"/>
      <c r="F4" s="64" t="s">
        <v>10</v>
      </c>
      <c r="G4" s="64" t="s">
        <v>1</v>
      </c>
      <c r="H4" s="64" t="s">
        <v>4</v>
      </c>
      <c r="I4" s="64" t="s">
        <v>12</v>
      </c>
      <c r="J4" s="64" t="s">
        <v>133</v>
      </c>
      <c r="K4" s="64" t="s">
        <v>134</v>
      </c>
      <c r="L4" s="79" t="s">
        <v>135</v>
      </c>
    </row>
    <row r="5" spans="1:12" ht="27" thickBot="1">
      <c r="A5" s="65" t="s">
        <v>76</v>
      </c>
      <c r="B5" s="75"/>
      <c r="C5" s="75"/>
      <c r="D5" s="74">
        <v>3.75</v>
      </c>
      <c r="F5" s="65" t="s">
        <v>136</v>
      </c>
      <c r="G5" s="65" t="s">
        <v>15</v>
      </c>
      <c r="H5" s="65" t="s">
        <v>15</v>
      </c>
      <c r="I5" s="65" t="s">
        <v>15</v>
      </c>
      <c r="J5" s="65" t="s">
        <v>15</v>
      </c>
      <c r="K5" s="65" t="s">
        <v>15</v>
      </c>
      <c r="L5" s="80" t="s">
        <v>15</v>
      </c>
    </row>
    <row r="6" spans="1:12" ht="27" thickBot="1">
      <c r="A6" s="65" t="s">
        <v>86</v>
      </c>
      <c r="B6" s="76"/>
      <c r="C6" s="76"/>
      <c r="D6" s="76"/>
      <c r="F6" s="65" t="s">
        <v>137</v>
      </c>
      <c r="G6" s="81" t="s">
        <v>138</v>
      </c>
      <c r="H6" s="65" t="s">
        <v>138</v>
      </c>
      <c r="I6" s="65" t="s">
        <v>112</v>
      </c>
      <c r="J6" s="65" t="s">
        <v>112</v>
      </c>
      <c r="K6" s="65" t="s">
        <v>112</v>
      </c>
      <c r="L6" s="82" t="s">
        <v>139</v>
      </c>
    </row>
    <row r="7" spans="1:12" ht="27" thickBot="1">
      <c r="A7" s="65" t="s">
        <v>130</v>
      </c>
      <c r="B7" s="74">
        <v>0.70833333333333337</v>
      </c>
      <c r="C7" s="74">
        <v>0.5</v>
      </c>
      <c r="D7" s="74">
        <v>0.5</v>
      </c>
      <c r="F7" s="65" t="s">
        <v>140</v>
      </c>
      <c r="G7" s="81" t="s">
        <v>138</v>
      </c>
      <c r="H7" s="65" t="s">
        <v>138</v>
      </c>
      <c r="I7" s="65" t="s">
        <v>111</v>
      </c>
      <c r="J7" s="65" t="s">
        <v>112</v>
      </c>
      <c r="K7" s="65" t="s">
        <v>112</v>
      </c>
      <c r="L7" s="82" t="s">
        <v>139</v>
      </c>
    </row>
    <row r="8" spans="1:12" ht="27" thickBot="1">
      <c r="A8" s="65" t="s">
        <v>82</v>
      </c>
      <c r="B8" s="75"/>
      <c r="C8" s="75"/>
      <c r="D8" s="75"/>
      <c r="F8" s="65" t="s">
        <v>141</v>
      </c>
      <c r="G8" s="81" t="s">
        <v>138</v>
      </c>
      <c r="H8" s="65" t="s">
        <v>138</v>
      </c>
      <c r="I8" s="65" t="s">
        <v>111</v>
      </c>
      <c r="J8" s="65" t="s">
        <v>112</v>
      </c>
      <c r="K8" s="65" t="s">
        <v>112</v>
      </c>
      <c r="L8" s="82" t="s">
        <v>139</v>
      </c>
    </row>
    <row r="9" spans="1:12" ht="27" thickBot="1">
      <c r="A9" s="65" t="s">
        <v>83</v>
      </c>
      <c r="B9" s="75"/>
      <c r="C9" s="75"/>
      <c r="D9" s="75"/>
      <c r="F9" s="65" t="s">
        <v>142</v>
      </c>
      <c r="G9" s="83"/>
      <c r="H9" s="65" t="s">
        <v>112</v>
      </c>
      <c r="I9" s="83"/>
      <c r="J9" s="65" t="s">
        <v>112</v>
      </c>
      <c r="K9" s="83"/>
      <c r="L9" s="84"/>
    </row>
    <row r="10" spans="1:12" ht="27" thickBot="1">
      <c r="A10" s="65" t="s">
        <v>131</v>
      </c>
      <c r="B10" s="74">
        <v>4.25</v>
      </c>
      <c r="C10" s="74">
        <v>4.25</v>
      </c>
      <c r="D10" s="74">
        <v>4.25</v>
      </c>
      <c r="F10" s="65" t="s">
        <v>143</v>
      </c>
      <c r="G10" s="65" t="s">
        <v>144</v>
      </c>
      <c r="H10" s="65" t="s">
        <v>112</v>
      </c>
      <c r="I10" s="65" t="s">
        <v>112</v>
      </c>
      <c r="J10" s="65" t="s">
        <v>112</v>
      </c>
      <c r="K10" s="83"/>
      <c r="L10" s="80" t="s">
        <v>139</v>
      </c>
    </row>
    <row r="11" spans="1:12" ht="27" thickBot="1">
      <c r="F11" s="65" t="s">
        <v>145</v>
      </c>
      <c r="G11" s="65" t="s">
        <v>112</v>
      </c>
      <c r="H11" s="65" t="s">
        <v>112</v>
      </c>
      <c r="I11" s="65" t="s">
        <v>112</v>
      </c>
      <c r="J11" s="65" t="s">
        <v>112</v>
      </c>
      <c r="K11" s="65" t="s">
        <v>112</v>
      </c>
      <c r="L11" s="84"/>
    </row>
    <row r="12" spans="1:12" ht="27" thickBot="1">
      <c r="F12" s="65" t="s">
        <v>146</v>
      </c>
      <c r="G12" s="65" t="s">
        <v>112</v>
      </c>
      <c r="H12" s="83"/>
      <c r="I12" s="65" t="s">
        <v>113</v>
      </c>
      <c r="J12" s="83"/>
      <c r="K12" s="65" t="s">
        <v>112</v>
      </c>
      <c r="L12" s="84"/>
    </row>
    <row r="15" spans="1:12" ht="13.8" thickBot="1">
      <c r="F15" s="78" t="s">
        <v>147</v>
      </c>
    </row>
    <row r="16" spans="1:12" ht="27" thickBot="1">
      <c r="F16" s="64" t="s">
        <v>10</v>
      </c>
      <c r="G16" s="64" t="s">
        <v>1</v>
      </c>
      <c r="H16" s="64" t="s">
        <v>4</v>
      </c>
      <c r="I16" s="64" t="s">
        <v>12</v>
      </c>
      <c r="J16" s="64" t="s">
        <v>133</v>
      </c>
      <c r="K16" s="64" t="s">
        <v>134</v>
      </c>
      <c r="L16" s="79" t="s">
        <v>135</v>
      </c>
    </row>
    <row r="17" spans="6:12" ht="27" thickBot="1">
      <c r="F17" s="65" t="s">
        <v>141</v>
      </c>
      <c r="G17" s="65" t="s">
        <v>93</v>
      </c>
      <c r="H17" s="65" t="s">
        <v>93</v>
      </c>
      <c r="I17" s="65" t="s">
        <v>94</v>
      </c>
      <c r="J17" s="81" t="s">
        <v>94</v>
      </c>
      <c r="K17" s="81" t="s">
        <v>94</v>
      </c>
      <c r="L17" s="80" t="s">
        <v>139</v>
      </c>
    </row>
    <row r="18" spans="6:12" ht="27" thickBot="1">
      <c r="F18" s="65" t="s">
        <v>142</v>
      </c>
      <c r="G18" s="65" t="s">
        <v>93</v>
      </c>
      <c r="H18" s="65" t="s">
        <v>93</v>
      </c>
      <c r="I18" s="81" t="s">
        <v>94</v>
      </c>
      <c r="J18" s="81" t="s">
        <v>94</v>
      </c>
      <c r="K18" s="81" t="s">
        <v>94</v>
      </c>
      <c r="L18" s="80" t="s">
        <v>139</v>
      </c>
    </row>
    <row r="19" spans="6:12" ht="27" thickBot="1">
      <c r="F19" s="65" t="s">
        <v>143</v>
      </c>
      <c r="G19" s="65" t="s">
        <v>93</v>
      </c>
      <c r="H19" s="65" t="s">
        <v>93</v>
      </c>
      <c r="I19" s="81" t="s">
        <v>94</v>
      </c>
      <c r="J19" s="81" t="s">
        <v>94</v>
      </c>
      <c r="K19" s="81" t="s">
        <v>94</v>
      </c>
      <c r="L19" s="82" t="s">
        <v>139</v>
      </c>
    </row>
    <row r="20" spans="6:12" ht="27" thickBot="1">
      <c r="F20" s="65" t="s">
        <v>145</v>
      </c>
      <c r="G20" s="65" t="s">
        <v>144</v>
      </c>
      <c r="H20" s="65" t="s">
        <v>93</v>
      </c>
      <c r="I20" s="81" t="s">
        <v>94</v>
      </c>
      <c r="J20" s="81" t="s">
        <v>94</v>
      </c>
      <c r="K20" s="81" t="s">
        <v>94</v>
      </c>
      <c r="L20" s="82" t="s">
        <v>148</v>
      </c>
    </row>
    <row r="21" spans="6:12" ht="27" thickBot="1">
      <c r="F21" s="65" t="s">
        <v>146</v>
      </c>
      <c r="G21" s="65" t="s">
        <v>144</v>
      </c>
      <c r="H21" s="65" t="s">
        <v>93</v>
      </c>
      <c r="I21" s="81" t="s">
        <v>94</v>
      </c>
      <c r="J21" s="81" t="s">
        <v>94</v>
      </c>
      <c r="K21" s="81" t="s">
        <v>94</v>
      </c>
      <c r="L21" s="82" t="s">
        <v>148</v>
      </c>
    </row>
    <row r="24" spans="6:12" ht="13.8" thickBot="1">
      <c r="F24" s="78" t="s">
        <v>149</v>
      </c>
    </row>
    <row r="25" spans="6:12" ht="27" thickBot="1">
      <c r="F25" s="64" t="s">
        <v>10</v>
      </c>
      <c r="G25" s="64" t="s">
        <v>1</v>
      </c>
      <c r="H25" s="64" t="s">
        <v>4</v>
      </c>
      <c r="I25" s="64" t="s">
        <v>12</v>
      </c>
      <c r="J25" s="64" t="s">
        <v>133</v>
      </c>
      <c r="K25" s="64" t="s">
        <v>134</v>
      </c>
      <c r="L25" s="79" t="s">
        <v>135</v>
      </c>
    </row>
    <row r="26" spans="6:12" ht="27" thickBot="1">
      <c r="F26" s="65" t="s">
        <v>150</v>
      </c>
      <c r="G26" s="65" t="s">
        <v>15</v>
      </c>
      <c r="H26" s="65" t="s">
        <v>15</v>
      </c>
      <c r="I26" s="65" t="s">
        <v>15</v>
      </c>
      <c r="J26" s="65" t="s">
        <v>15</v>
      </c>
      <c r="K26" s="65" t="s">
        <v>15</v>
      </c>
      <c r="L26" s="80" t="s">
        <v>15</v>
      </c>
    </row>
    <row r="27" spans="6:12" ht="27" thickBot="1">
      <c r="F27" s="65" t="s">
        <v>140</v>
      </c>
      <c r="G27" s="65" t="s">
        <v>151</v>
      </c>
      <c r="H27" s="65" t="s">
        <v>151</v>
      </c>
      <c r="I27" s="65" t="s">
        <v>152</v>
      </c>
      <c r="J27" s="65" t="s">
        <v>152</v>
      </c>
      <c r="K27" s="65" t="s">
        <v>152</v>
      </c>
      <c r="L27" s="80" t="s">
        <v>151</v>
      </c>
    </row>
    <row r="28" spans="6:12" ht="27" thickBot="1">
      <c r="F28" s="65" t="s">
        <v>141</v>
      </c>
      <c r="G28" s="65" t="s">
        <v>151</v>
      </c>
      <c r="H28" s="65" t="s">
        <v>151</v>
      </c>
      <c r="I28" s="65" t="s">
        <v>152</v>
      </c>
      <c r="J28" s="65" t="s">
        <v>152</v>
      </c>
      <c r="K28" s="65" t="s">
        <v>152</v>
      </c>
      <c r="L28" s="80" t="s">
        <v>151</v>
      </c>
    </row>
    <row r="29" spans="6:12" ht="27" thickBot="1">
      <c r="F29" s="65" t="s">
        <v>142</v>
      </c>
      <c r="G29" s="65" t="s">
        <v>151</v>
      </c>
      <c r="H29" s="65" t="s">
        <v>151</v>
      </c>
      <c r="I29" s="65" t="s">
        <v>152</v>
      </c>
      <c r="J29" s="65" t="s">
        <v>152</v>
      </c>
      <c r="K29" s="65" t="s">
        <v>152</v>
      </c>
      <c r="L29" s="80" t="s">
        <v>151</v>
      </c>
    </row>
    <row r="30" spans="6:12" ht="27" thickBot="1">
      <c r="F30" s="65" t="s">
        <v>143</v>
      </c>
      <c r="G30" s="65" t="s">
        <v>151</v>
      </c>
      <c r="H30" s="65" t="s">
        <v>151</v>
      </c>
      <c r="I30" s="65" t="s">
        <v>153</v>
      </c>
      <c r="J30" s="81" t="s">
        <v>153</v>
      </c>
      <c r="K30" s="81" t="s">
        <v>153</v>
      </c>
      <c r="L30" s="80" t="s">
        <v>151</v>
      </c>
    </row>
    <row r="31" spans="6:12" ht="27" thickBot="1">
      <c r="F31" s="65" t="s">
        <v>145</v>
      </c>
      <c r="G31" s="65" t="s">
        <v>154</v>
      </c>
      <c r="H31" s="65" t="s">
        <v>154</v>
      </c>
      <c r="I31" s="65" t="s">
        <v>153</v>
      </c>
      <c r="J31" s="81" t="s">
        <v>153</v>
      </c>
      <c r="K31" s="81" t="s">
        <v>153</v>
      </c>
      <c r="L31" s="80" t="s">
        <v>154</v>
      </c>
    </row>
    <row r="32" spans="6:12" ht="27" thickBot="1">
      <c r="F32" s="65" t="s">
        <v>146</v>
      </c>
      <c r="G32" s="65" t="s">
        <v>154</v>
      </c>
      <c r="H32" s="65" t="s">
        <v>154</v>
      </c>
      <c r="I32" s="65" t="s">
        <v>154</v>
      </c>
      <c r="J32" s="65" t="s">
        <v>154</v>
      </c>
      <c r="K32" s="65" t="s">
        <v>154</v>
      </c>
      <c r="L32" s="80" t="s">
        <v>154</v>
      </c>
    </row>
    <row r="34" spans="6:12" ht="17.399999999999999">
      <c r="F34" s="85" t="s">
        <v>128</v>
      </c>
    </row>
    <row r="36" spans="6:12" ht="13.8" thickBot="1">
      <c r="F36" s="78" t="s">
        <v>132</v>
      </c>
    </row>
    <row r="37" spans="6:12" ht="27" thickBot="1">
      <c r="F37" s="64" t="s">
        <v>10</v>
      </c>
      <c r="G37" s="64" t="s">
        <v>1</v>
      </c>
      <c r="H37" s="64" t="s">
        <v>155</v>
      </c>
      <c r="I37" s="64" t="s">
        <v>12</v>
      </c>
      <c r="J37" s="64" t="s">
        <v>133</v>
      </c>
      <c r="K37" s="64" t="s">
        <v>156</v>
      </c>
      <c r="L37" s="79" t="s">
        <v>157</v>
      </c>
    </row>
    <row r="38" spans="6:12" ht="27" thickBot="1">
      <c r="F38" s="65" t="s">
        <v>136</v>
      </c>
      <c r="G38" s="65" t="s">
        <v>15</v>
      </c>
      <c r="H38" s="65" t="s">
        <v>15</v>
      </c>
      <c r="I38" s="65" t="s">
        <v>15</v>
      </c>
      <c r="J38" s="65" t="s">
        <v>15</v>
      </c>
      <c r="K38" s="65" t="s">
        <v>15</v>
      </c>
      <c r="L38" s="80" t="s">
        <v>15</v>
      </c>
    </row>
    <row r="39" spans="6:12" ht="27" thickBot="1">
      <c r="F39" s="65" t="s">
        <v>137</v>
      </c>
      <c r="G39" s="65" t="s">
        <v>158</v>
      </c>
      <c r="H39" s="65" t="s">
        <v>158</v>
      </c>
      <c r="I39" s="65" t="s">
        <v>158</v>
      </c>
      <c r="J39" s="65" t="s">
        <v>158</v>
      </c>
      <c r="K39" s="65" t="s">
        <v>158</v>
      </c>
      <c r="L39" s="82" t="s">
        <v>158</v>
      </c>
    </row>
    <row r="40" spans="6:12" ht="27" thickBot="1">
      <c r="F40" s="65" t="s">
        <v>140</v>
      </c>
      <c r="G40" s="65" t="s">
        <v>158</v>
      </c>
      <c r="H40" s="65" t="s">
        <v>158</v>
      </c>
      <c r="I40" s="65" t="s">
        <v>158</v>
      </c>
      <c r="J40" s="65" t="s">
        <v>158</v>
      </c>
      <c r="K40" s="65" t="s">
        <v>158</v>
      </c>
      <c r="L40" s="82" t="s">
        <v>158</v>
      </c>
    </row>
    <row r="41" spans="6:12" ht="27" thickBot="1">
      <c r="F41" s="65" t="s">
        <v>141</v>
      </c>
      <c r="G41" s="65" t="s">
        <v>158</v>
      </c>
      <c r="H41" s="65" t="s">
        <v>158</v>
      </c>
      <c r="I41" s="65" t="s">
        <v>158</v>
      </c>
      <c r="J41" s="65" t="s">
        <v>158</v>
      </c>
      <c r="K41" s="65" t="s">
        <v>158</v>
      </c>
      <c r="L41" s="82" t="s">
        <v>158</v>
      </c>
    </row>
    <row r="42" spans="6:12" ht="27" thickBot="1">
      <c r="F42" s="65" t="s">
        <v>142</v>
      </c>
      <c r="G42" s="65" t="s">
        <v>158</v>
      </c>
      <c r="H42" s="65" t="s">
        <v>158</v>
      </c>
      <c r="I42" s="65" t="s">
        <v>158</v>
      </c>
      <c r="J42" s="65" t="s">
        <v>158</v>
      </c>
      <c r="K42" s="65" t="s">
        <v>158</v>
      </c>
      <c r="L42" s="82" t="s">
        <v>158</v>
      </c>
    </row>
    <row r="43" spans="6:12" ht="27" thickBot="1">
      <c r="F43" s="65" t="s">
        <v>143</v>
      </c>
      <c r="G43" s="65" t="s">
        <v>158</v>
      </c>
      <c r="H43" s="65" t="s">
        <v>158</v>
      </c>
      <c r="I43" s="65" t="s">
        <v>158</v>
      </c>
      <c r="J43" s="65" t="s">
        <v>158</v>
      </c>
      <c r="K43" s="65" t="s">
        <v>158</v>
      </c>
      <c r="L43" s="82" t="s">
        <v>158</v>
      </c>
    </row>
    <row r="44" spans="6:12" ht="27" thickBot="1">
      <c r="F44" s="65" t="s">
        <v>145</v>
      </c>
      <c r="G44" s="65" t="s">
        <v>87</v>
      </c>
      <c r="H44" s="65" t="s">
        <v>87</v>
      </c>
      <c r="I44" s="65" t="s">
        <v>87</v>
      </c>
      <c r="J44" s="65" t="s">
        <v>87</v>
      </c>
      <c r="K44" s="65" t="s">
        <v>87</v>
      </c>
      <c r="L44" s="80" t="s">
        <v>87</v>
      </c>
    </row>
    <row r="47" spans="6:12" ht="13.8" thickBot="1">
      <c r="F47" s="78" t="s">
        <v>147</v>
      </c>
    </row>
    <row r="48" spans="6:12" ht="27" thickBot="1">
      <c r="F48" s="64" t="s">
        <v>10</v>
      </c>
      <c r="G48" s="64" t="s">
        <v>1</v>
      </c>
      <c r="H48" s="64" t="s">
        <v>155</v>
      </c>
      <c r="I48" s="64" t="s">
        <v>12</v>
      </c>
      <c r="J48" s="64" t="s">
        <v>133</v>
      </c>
      <c r="K48" s="64" t="s">
        <v>156</v>
      </c>
      <c r="L48" s="79" t="s">
        <v>157</v>
      </c>
    </row>
    <row r="49" spans="6:12" ht="27" thickBot="1">
      <c r="F49" s="65" t="s">
        <v>141</v>
      </c>
      <c r="G49" s="65" t="s">
        <v>158</v>
      </c>
      <c r="H49" s="65" t="s">
        <v>158</v>
      </c>
      <c r="I49" s="65" t="s">
        <v>158</v>
      </c>
      <c r="J49" s="65" t="s">
        <v>158</v>
      </c>
      <c r="K49" s="65" t="s">
        <v>158</v>
      </c>
      <c r="L49" s="82" t="s">
        <v>158</v>
      </c>
    </row>
    <row r="50" spans="6:12" ht="27" thickBot="1">
      <c r="F50" s="65" t="s">
        <v>142</v>
      </c>
      <c r="G50" s="65" t="s">
        <v>158</v>
      </c>
      <c r="H50" s="65" t="s">
        <v>158</v>
      </c>
      <c r="I50" s="65" t="s">
        <v>158</v>
      </c>
      <c r="J50" s="65" t="s">
        <v>158</v>
      </c>
      <c r="K50" s="65" t="s">
        <v>158</v>
      </c>
      <c r="L50" s="82" t="s">
        <v>158</v>
      </c>
    </row>
    <row r="51" spans="6:12" ht="27" thickBot="1">
      <c r="F51" s="65" t="s">
        <v>143</v>
      </c>
      <c r="G51" s="65" t="s">
        <v>158</v>
      </c>
      <c r="H51" s="65" t="s">
        <v>158</v>
      </c>
      <c r="I51" s="65" t="s">
        <v>158</v>
      </c>
      <c r="J51" s="65" t="s">
        <v>158</v>
      </c>
      <c r="K51" s="65" t="s">
        <v>158</v>
      </c>
      <c r="L51" s="82" t="s">
        <v>158</v>
      </c>
    </row>
    <row r="52" spans="6:12" ht="27" thickBot="1">
      <c r="F52" s="65" t="s">
        <v>145</v>
      </c>
      <c r="G52" s="65" t="s">
        <v>158</v>
      </c>
      <c r="H52" s="65" t="s">
        <v>158</v>
      </c>
      <c r="I52" s="65" t="s">
        <v>158</v>
      </c>
      <c r="J52" s="65" t="s">
        <v>158</v>
      </c>
      <c r="K52" s="65" t="s">
        <v>158</v>
      </c>
      <c r="L52" s="82" t="s">
        <v>158</v>
      </c>
    </row>
    <row r="53" spans="6:12" ht="27" thickBot="1">
      <c r="F53" s="65" t="s">
        <v>146</v>
      </c>
      <c r="G53" s="65" t="s">
        <v>158</v>
      </c>
      <c r="H53" s="65" t="s">
        <v>158</v>
      </c>
      <c r="I53" s="65" t="s">
        <v>158</v>
      </c>
      <c r="J53" s="65" t="s">
        <v>158</v>
      </c>
      <c r="K53" s="65" t="s">
        <v>158</v>
      </c>
      <c r="L53" s="82" t="s">
        <v>158</v>
      </c>
    </row>
    <row r="56" spans="6:12" ht="13.8" thickBot="1">
      <c r="F56" s="78" t="s">
        <v>149</v>
      </c>
    </row>
    <row r="57" spans="6:12" ht="27" thickBot="1">
      <c r="F57" s="64" t="s">
        <v>10</v>
      </c>
      <c r="G57" s="64" t="s">
        <v>1</v>
      </c>
      <c r="H57" s="64" t="s">
        <v>155</v>
      </c>
      <c r="I57" s="64" t="s">
        <v>12</v>
      </c>
      <c r="J57" s="64" t="s">
        <v>133</v>
      </c>
      <c r="K57" s="64" t="s">
        <v>156</v>
      </c>
      <c r="L57" s="79" t="s">
        <v>157</v>
      </c>
    </row>
    <row r="58" spans="6:12" ht="27" thickBot="1">
      <c r="F58" s="65" t="s">
        <v>150</v>
      </c>
      <c r="G58" s="65" t="s">
        <v>15</v>
      </c>
      <c r="H58" s="65" t="s">
        <v>15</v>
      </c>
      <c r="I58" s="65" t="s">
        <v>15</v>
      </c>
      <c r="J58" s="65" t="s">
        <v>15</v>
      </c>
      <c r="K58" s="65" t="s">
        <v>15</v>
      </c>
      <c r="L58" s="80" t="s">
        <v>15</v>
      </c>
    </row>
    <row r="59" spans="6:12" ht="27" thickBot="1">
      <c r="F59" s="65" t="s">
        <v>140</v>
      </c>
      <c r="G59" s="65" t="s">
        <v>158</v>
      </c>
      <c r="H59" s="65" t="s">
        <v>158</v>
      </c>
      <c r="I59" s="65" t="s">
        <v>158</v>
      </c>
      <c r="J59" s="65" t="s">
        <v>158</v>
      </c>
      <c r="K59" s="65" t="s">
        <v>158</v>
      </c>
      <c r="L59" s="80" t="s">
        <v>158</v>
      </c>
    </row>
    <row r="60" spans="6:12" ht="27" thickBot="1">
      <c r="F60" s="65" t="s">
        <v>141</v>
      </c>
      <c r="G60" s="81" t="s">
        <v>89</v>
      </c>
      <c r="H60" s="81" t="s">
        <v>89</v>
      </c>
      <c r="I60" s="81" t="s">
        <v>89</v>
      </c>
      <c r="J60" s="81" t="s">
        <v>100</v>
      </c>
      <c r="K60" s="65" t="s">
        <v>89</v>
      </c>
      <c r="L60" s="80" t="s">
        <v>89</v>
      </c>
    </row>
    <row r="61" spans="6:12" ht="27" thickBot="1">
      <c r="F61" s="65" t="s">
        <v>142</v>
      </c>
      <c r="G61" s="65" t="s">
        <v>89</v>
      </c>
      <c r="H61" s="65" t="s">
        <v>89</v>
      </c>
      <c r="I61" s="65" t="s">
        <v>89</v>
      </c>
      <c r="J61" s="65" t="s">
        <v>100</v>
      </c>
      <c r="K61" s="65" t="s">
        <v>89</v>
      </c>
      <c r="L61" s="80" t="s">
        <v>89</v>
      </c>
    </row>
    <row r="62" spans="6:12" ht="27" thickBot="1">
      <c r="F62" s="65" t="s">
        <v>143</v>
      </c>
      <c r="G62" s="65" t="s">
        <v>89</v>
      </c>
      <c r="H62" s="65" t="s">
        <v>89</v>
      </c>
      <c r="I62" s="65" t="s">
        <v>89</v>
      </c>
      <c r="J62" s="65" t="s">
        <v>100</v>
      </c>
      <c r="K62" s="65" t="s">
        <v>89</v>
      </c>
      <c r="L62" s="80" t="s">
        <v>89</v>
      </c>
    </row>
    <row r="63" spans="6:12" ht="27" thickBot="1">
      <c r="F63" s="65" t="s">
        <v>145</v>
      </c>
      <c r="G63" s="65" t="s">
        <v>87</v>
      </c>
      <c r="H63" s="65" t="s">
        <v>87</v>
      </c>
      <c r="I63" s="65" t="s">
        <v>87</v>
      </c>
      <c r="J63" s="65" t="s">
        <v>87</v>
      </c>
      <c r="K63" s="65" t="s">
        <v>87</v>
      </c>
      <c r="L63" s="80" t="s">
        <v>87</v>
      </c>
    </row>
    <row r="66" spans="6:12" ht="17.399999999999999">
      <c r="F66" s="85" t="s">
        <v>129</v>
      </c>
    </row>
    <row r="68" spans="6:12" ht="13.8" thickBot="1">
      <c r="F68" s="78" t="s">
        <v>132</v>
      </c>
    </row>
    <row r="69" spans="6:12" ht="27" thickBot="1">
      <c r="F69" s="64" t="s">
        <v>10</v>
      </c>
      <c r="G69" s="64" t="s">
        <v>1</v>
      </c>
      <c r="H69" s="64" t="s">
        <v>159</v>
      </c>
      <c r="I69" s="64" t="s">
        <v>12</v>
      </c>
      <c r="J69" s="64" t="s">
        <v>160</v>
      </c>
      <c r="K69" s="64" t="s">
        <v>156</v>
      </c>
      <c r="L69" s="79" t="s">
        <v>2</v>
      </c>
    </row>
    <row r="70" spans="6:12" ht="27" thickBot="1">
      <c r="F70" s="65" t="s">
        <v>136</v>
      </c>
      <c r="G70" s="65" t="s">
        <v>15</v>
      </c>
      <c r="H70" s="65" t="s">
        <v>15</v>
      </c>
      <c r="I70" s="65" t="s">
        <v>15</v>
      </c>
      <c r="J70" s="65" t="s">
        <v>15</v>
      </c>
      <c r="K70" s="65" t="s">
        <v>15</v>
      </c>
      <c r="L70" s="80" t="s">
        <v>15</v>
      </c>
    </row>
    <row r="71" spans="6:12" ht="27" thickBot="1">
      <c r="F71" s="65" t="s">
        <v>137</v>
      </c>
      <c r="G71" s="65" t="s">
        <v>114</v>
      </c>
      <c r="H71" s="65" t="s">
        <v>114</v>
      </c>
      <c r="I71" s="65" t="s">
        <v>114</v>
      </c>
      <c r="J71" s="65" t="s">
        <v>114</v>
      </c>
      <c r="K71" s="65" t="s">
        <v>114</v>
      </c>
      <c r="L71" s="80" t="s">
        <v>114</v>
      </c>
    </row>
    <row r="72" spans="6:12" ht="27" thickBot="1">
      <c r="F72" s="65" t="s">
        <v>140</v>
      </c>
      <c r="G72" s="65" t="s">
        <v>115</v>
      </c>
      <c r="H72" s="65" t="s">
        <v>115</v>
      </c>
      <c r="I72" s="65" t="s">
        <v>115</v>
      </c>
      <c r="J72" s="65" t="s">
        <v>115</v>
      </c>
      <c r="K72" s="65" t="s">
        <v>115</v>
      </c>
      <c r="L72" s="80" t="s">
        <v>115</v>
      </c>
    </row>
    <row r="73" spans="6:12" ht="27" thickBot="1">
      <c r="F73" s="65" t="s">
        <v>141</v>
      </c>
      <c r="G73" s="65" t="s">
        <v>115</v>
      </c>
      <c r="H73" s="65" t="s">
        <v>115</v>
      </c>
      <c r="I73" s="65" t="s">
        <v>115</v>
      </c>
      <c r="J73" s="65" t="s">
        <v>115</v>
      </c>
      <c r="K73" s="65" t="s">
        <v>115</v>
      </c>
      <c r="L73" s="80" t="s">
        <v>115</v>
      </c>
    </row>
    <row r="74" spans="6:12" ht="27" thickBot="1">
      <c r="F74" s="65" t="s">
        <v>142</v>
      </c>
      <c r="G74" s="65" t="s">
        <v>115</v>
      </c>
      <c r="H74" s="65" t="s">
        <v>115</v>
      </c>
      <c r="I74" s="65" t="s">
        <v>115</v>
      </c>
      <c r="J74" s="65" t="s">
        <v>115</v>
      </c>
      <c r="K74" s="65" t="s">
        <v>115</v>
      </c>
      <c r="L74" s="80" t="s">
        <v>115</v>
      </c>
    </row>
    <row r="75" spans="6:12" ht="27" thickBot="1">
      <c r="F75" s="65" t="s">
        <v>143</v>
      </c>
      <c r="G75" s="65" t="s">
        <v>115</v>
      </c>
      <c r="H75" s="65" t="s">
        <v>115</v>
      </c>
      <c r="I75" s="65" t="s">
        <v>115</v>
      </c>
      <c r="J75" s="65" t="s">
        <v>115</v>
      </c>
      <c r="K75" s="65" t="s">
        <v>115</v>
      </c>
      <c r="L75" s="80" t="s">
        <v>115</v>
      </c>
    </row>
    <row r="76" spans="6:12" ht="27" thickBot="1">
      <c r="F76" s="65" t="s">
        <v>145</v>
      </c>
      <c r="G76" s="81" t="s">
        <v>121</v>
      </c>
      <c r="H76" s="81" t="s">
        <v>121</v>
      </c>
      <c r="I76" s="81" t="s">
        <v>121</v>
      </c>
      <c r="J76" s="81" t="s">
        <v>121</v>
      </c>
      <c r="K76" s="81" t="s">
        <v>121</v>
      </c>
      <c r="L76" s="82" t="s">
        <v>121</v>
      </c>
    </row>
    <row r="79" spans="6:12" ht="13.8" thickBot="1">
      <c r="F79" s="78" t="s">
        <v>147</v>
      </c>
    </row>
    <row r="80" spans="6:12" ht="27" thickBot="1">
      <c r="F80" s="64" t="s">
        <v>10</v>
      </c>
      <c r="G80" s="64" t="s">
        <v>1</v>
      </c>
      <c r="H80" s="64" t="s">
        <v>159</v>
      </c>
      <c r="I80" s="64" t="s">
        <v>12</v>
      </c>
      <c r="J80" s="64" t="s">
        <v>160</v>
      </c>
      <c r="K80" s="64" t="s">
        <v>156</v>
      </c>
      <c r="L80" s="79" t="s">
        <v>2</v>
      </c>
    </row>
    <row r="81" spans="6:12" ht="27" thickBot="1">
      <c r="F81" s="65" t="s">
        <v>141</v>
      </c>
      <c r="G81" s="65" t="s">
        <v>115</v>
      </c>
      <c r="H81" s="65" t="s">
        <v>115</v>
      </c>
      <c r="I81" s="65" t="s">
        <v>115</v>
      </c>
      <c r="J81" s="65" t="s">
        <v>115</v>
      </c>
      <c r="K81" s="65" t="s">
        <v>115</v>
      </c>
      <c r="L81" s="80" t="s">
        <v>115</v>
      </c>
    </row>
    <row r="82" spans="6:12" ht="27" thickBot="1">
      <c r="F82" s="65" t="s">
        <v>142</v>
      </c>
      <c r="G82" s="65" t="s">
        <v>115</v>
      </c>
      <c r="H82" s="65" t="s">
        <v>115</v>
      </c>
      <c r="I82" s="65" t="s">
        <v>115</v>
      </c>
      <c r="J82" s="65" t="s">
        <v>115</v>
      </c>
      <c r="K82" s="65" t="s">
        <v>115</v>
      </c>
      <c r="L82" s="80" t="s">
        <v>115</v>
      </c>
    </row>
    <row r="83" spans="6:12" ht="27" thickBot="1">
      <c r="F83" s="65" t="s">
        <v>143</v>
      </c>
      <c r="G83" s="65" t="s">
        <v>115</v>
      </c>
      <c r="H83" s="65" t="s">
        <v>115</v>
      </c>
      <c r="I83" s="65" t="s">
        <v>115</v>
      </c>
      <c r="J83" s="65" t="s">
        <v>115</v>
      </c>
      <c r="K83" s="65" t="s">
        <v>115</v>
      </c>
      <c r="L83" s="80" t="s">
        <v>115</v>
      </c>
    </row>
    <row r="84" spans="6:12" ht="27" thickBot="1">
      <c r="F84" s="65" t="s">
        <v>145</v>
      </c>
      <c r="G84" s="65" t="s">
        <v>78</v>
      </c>
      <c r="H84" s="65" t="s">
        <v>78</v>
      </c>
      <c r="I84" s="65" t="s">
        <v>78</v>
      </c>
      <c r="J84" s="65" t="s">
        <v>78</v>
      </c>
      <c r="K84" s="65" t="s">
        <v>78</v>
      </c>
      <c r="L84" s="80" t="s">
        <v>78</v>
      </c>
    </row>
    <row r="85" spans="6:12" ht="27" thickBot="1">
      <c r="F85" s="65" t="s">
        <v>146</v>
      </c>
      <c r="G85" s="65" t="s">
        <v>78</v>
      </c>
      <c r="H85" s="65" t="s">
        <v>78</v>
      </c>
      <c r="I85" s="65" t="s">
        <v>78</v>
      </c>
      <c r="J85" s="65" t="s">
        <v>78</v>
      </c>
      <c r="K85" s="65" t="s">
        <v>78</v>
      </c>
      <c r="L85" s="80" t="s">
        <v>78</v>
      </c>
    </row>
    <row r="88" spans="6:12" ht="13.8" thickBot="1">
      <c r="F88" s="78" t="s">
        <v>149</v>
      </c>
    </row>
    <row r="89" spans="6:12" ht="27" thickBot="1">
      <c r="F89" s="64" t="s">
        <v>10</v>
      </c>
      <c r="G89" s="64" t="s">
        <v>1</v>
      </c>
      <c r="H89" s="64" t="s">
        <v>159</v>
      </c>
      <c r="I89" s="64" t="s">
        <v>12</v>
      </c>
      <c r="J89" s="64" t="s">
        <v>160</v>
      </c>
      <c r="K89" s="64" t="s">
        <v>156</v>
      </c>
      <c r="L89" s="79" t="s">
        <v>2</v>
      </c>
    </row>
    <row r="90" spans="6:12" ht="27" thickBot="1">
      <c r="F90" s="65" t="s">
        <v>150</v>
      </c>
      <c r="G90" s="65" t="s">
        <v>15</v>
      </c>
      <c r="H90" s="65" t="s">
        <v>15</v>
      </c>
      <c r="I90" s="65" t="s">
        <v>15</v>
      </c>
      <c r="J90" s="65" t="s">
        <v>15</v>
      </c>
      <c r="K90" s="65" t="s">
        <v>15</v>
      </c>
      <c r="L90" s="80" t="s">
        <v>15</v>
      </c>
    </row>
    <row r="91" spans="6:12" ht="27" thickBot="1">
      <c r="F91" s="65" t="s">
        <v>140</v>
      </c>
      <c r="G91" s="65" t="s">
        <v>78</v>
      </c>
      <c r="H91" s="65" t="s">
        <v>78</v>
      </c>
      <c r="I91" s="65" t="s">
        <v>116</v>
      </c>
      <c r="J91" s="65" t="s">
        <v>78</v>
      </c>
      <c r="K91" s="65" t="s">
        <v>78</v>
      </c>
      <c r="L91" s="80" t="s">
        <v>78</v>
      </c>
    </row>
    <row r="92" spans="6:12" ht="27" thickBot="1">
      <c r="F92" s="65" t="s">
        <v>141</v>
      </c>
      <c r="G92" s="65" t="s">
        <v>74</v>
      </c>
      <c r="H92" s="65" t="s">
        <v>74</v>
      </c>
      <c r="I92" s="65" t="s">
        <v>116</v>
      </c>
      <c r="J92" s="65" t="s">
        <v>74</v>
      </c>
      <c r="K92" s="65" t="s">
        <v>74</v>
      </c>
      <c r="L92" s="80" t="s">
        <v>74</v>
      </c>
    </row>
    <row r="93" spans="6:12" ht="27" thickBot="1">
      <c r="F93" s="65" t="s">
        <v>142</v>
      </c>
      <c r="G93" s="65" t="s">
        <v>74</v>
      </c>
      <c r="H93" s="65" t="s">
        <v>74</v>
      </c>
      <c r="I93" s="65" t="s">
        <v>116</v>
      </c>
      <c r="J93" s="65" t="s">
        <v>74</v>
      </c>
      <c r="K93" s="65" t="s">
        <v>74</v>
      </c>
      <c r="L93" s="80" t="s">
        <v>74</v>
      </c>
    </row>
    <row r="94" spans="6:12" ht="27" thickBot="1">
      <c r="F94" s="65" t="s">
        <v>143</v>
      </c>
      <c r="G94" s="65" t="s">
        <v>74</v>
      </c>
      <c r="H94" s="65" t="s">
        <v>74</v>
      </c>
      <c r="I94" s="65" t="s">
        <v>116</v>
      </c>
      <c r="J94" s="65" t="s">
        <v>74</v>
      </c>
      <c r="K94" s="65" t="s">
        <v>74</v>
      </c>
      <c r="L94" s="80" t="s">
        <v>74</v>
      </c>
    </row>
    <row r="95" spans="6:12" ht="27" thickBot="1">
      <c r="F95" s="65" t="s">
        <v>145</v>
      </c>
      <c r="G95" s="81" t="s">
        <v>121</v>
      </c>
      <c r="H95" s="81" t="s">
        <v>121</v>
      </c>
      <c r="I95" s="81" t="s">
        <v>121</v>
      </c>
      <c r="J95" s="81" t="s">
        <v>121</v>
      </c>
      <c r="K95" s="81" t="s">
        <v>121</v>
      </c>
      <c r="L95" s="82" t="s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67"/>
      <c r="B1" s="91" t="s">
        <v>178</v>
      </c>
      <c r="C1" s="92"/>
      <c r="D1" s="92"/>
      <c r="E1" s="92"/>
      <c r="F1" s="92"/>
      <c r="G1" s="92"/>
    </row>
    <row r="2" spans="1:7">
      <c r="A2" s="69" t="s">
        <v>167</v>
      </c>
      <c r="B2" s="70" t="s">
        <v>0</v>
      </c>
      <c r="C2" s="70" t="s">
        <v>12</v>
      </c>
      <c r="D2" s="70" t="s">
        <v>4</v>
      </c>
      <c r="E2" s="70" t="s">
        <v>2</v>
      </c>
      <c r="F2" s="70" t="s">
        <v>1</v>
      </c>
      <c r="G2" s="70" t="s">
        <v>5</v>
      </c>
    </row>
    <row r="3" spans="1:7">
      <c r="A3" s="66" t="s">
        <v>168</v>
      </c>
      <c r="B3" s="89" t="s">
        <v>179</v>
      </c>
      <c r="C3" s="89" t="s">
        <v>180</v>
      </c>
      <c r="D3" s="89" t="s">
        <v>180</v>
      </c>
      <c r="E3" s="89" t="s">
        <v>165</v>
      </c>
      <c r="F3" s="89" t="s">
        <v>180</v>
      </c>
      <c r="G3" s="89" t="s">
        <v>181</v>
      </c>
    </row>
    <row r="4" spans="1:7">
      <c r="A4" s="66" t="s">
        <v>169</v>
      </c>
      <c r="B4" s="90"/>
      <c r="C4" s="90"/>
      <c r="D4" s="90"/>
      <c r="E4" s="90"/>
      <c r="F4" s="90"/>
      <c r="G4" s="90"/>
    </row>
    <row r="5" spans="1:7">
      <c r="A5" s="66" t="s">
        <v>170</v>
      </c>
      <c r="B5" s="89" t="s">
        <v>179</v>
      </c>
      <c r="C5" s="89" t="s">
        <v>180</v>
      </c>
      <c r="D5" s="89" t="s">
        <v>165</v>
      </c>
      <c r="E5" s="89" t="s">
        <v>164</v>
      </c>
      <c r="F5" s="89" t="s">
        <v>180</v>
      </c>
      <c r="G5" s="89" t="s">
        <v>166</v>
      </c>
    </row>
    <row r="6" spans="1:7">
      <c r="A6" s="66" t="s">
        <v>171</v>
      </c>
      <c r="B6" s="90"/>
      <c r="C6" s="90"/>
      <c r="D6" s="90"/>
      <c r="E6" s="90"/>
      <c r="F6" s="90"/>
      <c r="G6" s="90"/>
    </row>
    <row r="7" spans="1:7">
      <c r="A7" s="66" t="s">
        <v>172</v>
      </c>
      <c r="B7" s="89" t="s">
        <v>182</v>
      </c>
      <c r="C7" s="89" t="s">
        <v>180</v>
      </c>
      <c r="D7" s="89" t="s">
        <v>164</v>
      </c>
      <c r="E7" s="89" t="s">
        <v>180</v>
      </c>
      <c r="F7" s="89" t="s">
        <v>180</v>
      </c>
      <c r="G7" s="89" t="s">
        <v>166</v>
      </c>
    </row>
    <row r="8" spans="1:7">
      <c r="A8" s="66" t="s">
        <v>173</v>
      </c>
      <c r="B8" s="90"/>
      <c r="C8" s="90"/>
      <c r="D8" s="90"/>
      <c r="E8" s="90"/>
      <c r="F8" s="90"/>
      <c r="G8" s="90"/>
    </row>
    <row r="9" spans="1:7">
      <c r="A9" s="66" t="s">
        <v>174</v>
      </c>
      <c r="B9" s="89" t="s">
        <v>180</v>
      </c>
      <c r="C9" s="89" t="s">
        <v>180</v>
      </c>
      <c r="D9" s="89" t="s">
        <v>165</v>
      </c>
      <c r="E9" s="89" t="s">
        <v>180</v>
      </c>
      <c r="F9" s="89" t="s">
        <v>164</v>
      </c>
      <c r="G9" s="89" t="s">
        <v>183</v>
      </c>
    </row>
    <row r="10" spans="1:7">
      <c r="A10" s="66" t="s">
        <v>175</v>
      </c>
      <c r="B10" s="90"/>
      <c r="C10" s="90"/>
      <c r="D10" s="90"/>
      <c r="E10" s="90"/>
      <c r="F10" s="90"/>
      <c r="G10" s="90"/>
    </row>
    <row r="11" spans="1:7">
      <c r="A11" s="66" t="s">
        <v>176</v>
      </c>
      <c r="B11" s="89" t="s">
        <v>180</v>
      </c>
      <c r="C11" s="89" t="s">
        <v>164</v>
      </c>
      <c r="D11" s="89" t="s">
        <v>180</v>
      </c>
      <c r="E11" s="89" t="s">
        <v>180</v>
      </c>
      <c r="F11" s="89" t="s">
        <v>180</v>
      </c>
      <c r="G11" s="89" t="s">
        <v>184</v>
      </c>
    </row>
    <row r="12" spans="1:7">
      <c r="A12" s="66" t="s">
        <v>177</v>
      </c>
      <c r="B12" s="90"/>
      <c r="C12" s="90"/>
      <c r="D12" s="90"/>
      <c r="E12" s="90"/>
      <c r="F12" s="90"/>
      <c r="G12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J46" sqref="J46:J7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6" t="s">
        <v>0</v>
      </c>
      <c r="B1" s="3"/>
      <c r="C1" s="3"/>
      <c r="D1" s="4"/>
      <c r="E1" s="4"/>
      <c r="F1" s="5"/>
      <c r="G1" s="5"/>
    </row>
    <row r="2" spans="1:10" ht="15.75" customHeight="1">
      <c r="A2" s="5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9" t="s">
        <v>90</v>
      </c>
      <c r="I2" s="59" t="s">
        <v>91</v>
      </c>
      <c r="J2" s="59" t="s">
        <v>92</v>
      </c>
    </row>
    <row r="3" spans="1:10" ht="15.75" customHeight="1">
      <c r="A3" s="10">
        <v>42038</v>
      </c>
      <c r="B3" s="33">
        <v>0.45833333333333331</v>
      </c>
      <c r="C3" s="33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0" ht="15.75" customHeight="1">
      <c r="A4" s="10">
        <v>42038</v>
      </c>
      <c r="B4" s="33">
        <v>0.4375</v>
      </c>
      <c r="C4" s="33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42038</v>
      </c>
      <c r="G4" s="18">
        <f t="shared" ref="G4:G1000" si="2">IF(A4=F4,G3,MOD(G3+1,2))</f>
        <v>0</v>
      </c>
    </row>
    <row r="5" spans="1:10" ht="15.75" customHeight="1">
      <c r="A5" s="10">
        <v>42039</v>
      </c>
      <c r="B5" s="33">
        <v>0.57291666666666663</v>
      </c>
      <c r="C5" s="33">
        <v>0.59375</v>
      </c>
      <c r="D5" s="11" t="s">
        <v>15</v>
      </c>
      <c r="E5" s="16">
        <f t="shared" si="0"/>
        <v>2.083333333333337E-2</v>
      </c>
      <c r="F5" s="17">
        <f t="shared" si="1"/>
        <v>42038</v>
      </c>
      <c r="G5" s="18">
        <f t="shared" si="2"/>
        <v>1</v>
      </c>
    </row>
    <row r="6" spans="1:10" ht="15.75" customHeight="1">
      <c r="A6" s="12">
        <v>42040</v>
      </c>
      <c r="B6" s="29">
        <v>0.54166666666666663</v>
      </c>
      <c r="C6" s="33">
        <v>0.64583333333333337</v>
      </c>
      <c r="D6" s="11" t="s">
        <v>34</v>
      </c>
      <c r="E6" s="16">
        <f t="shared" si="0"/>
        <v>0.10416666666666674</v>
      </c>
      <c r="F6" s="17">
        <f t="shared" si="1"/>
        <v>42039</v>
      </c>
      <c r="G6" s="18">
        <f t="shared" si="2"/>
        <v>0</v>
      </c>
    </row>
    <row r="7" spans="1:10" ht="15.75" customHeight="1">
      <c r="A7" s="12">
        <v>42041</v>
      </c>
      <c r="B7" s="33">
        <v>0.4375</v>
      </c>
      <c r="C7" s="33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42040</v>
      </c>
      <c r="G7" s="18">
        <f t="shared" si="2"/>
        <v>1</v>
      </c>
    </row>
    <row r="8" spans="1:10" ht="15.75" customHeight="1">
      <c r="A8" s="12">
        <v>42041</v>
      </c>
      <c r="B8" s="33">
        <v>0.45833333333333331</v>
      </c>
      <c r="C8" s="33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42041</v>
      </c>
      <c r="G8" s="18">
        <f t="shared" si="2"/>
        <v>1</v>
      </c>
    </row>
    <row r="9" spans="1:10" ht="15.75" customHeight="1">
      <c r="A9" s="39">
        <v>42041</v>
      </c>
      <c r="B9" s="40">
        <v>0.45833333333333331</v>
      </c>
      <c r="C9" s="40">
        <v>0.63541666666666663</v>
      </c>
      <c r="D9" s="42" t="s">
        <v>23</v>
      </c>
      <c r="E9" s="16">
        <f t="shared" si="0"/>
        <v>0.17708333333333331</v>
      </c>
      <c r="F9" s="17">
        <f t="shared" si="1"/>
        <v>42041</v>
      </c>
      <c r="G9" s="18">
        <f t="shared" si="2"/>
        <v>1</v>
      </c>
    </row>
    <row r="10" spans="1:10" ht="15.75" customHeight="1">
      <c r="A10" s="39">
        <v>42045</v>
      </c>
      <c r="B10" s="43">
        <v>0.52083333333333337</v>
      </c>
      <c r="C10" s="43">
        <v>0.54166666666666663</v>
      </c>
      <c r="D10" s="44" t="s">
        <v>15</v>
      </c>
      <c r="E10" s="16">
        <f t="shared" si="0"/>
        <v>2.0833333333333259E-2</v>
      </c>
      <c r="F10" s="17">
        <f t="shared" si="1"/>
        <v>42041</v>
      </c>
      <c r="G10" s="18">
        <f t="shared" si="2"/>
        <v>0</v>
      </c>
    </row>
    <row r="11" spans="1:10" ht="15.75" customHeight="1">
      <c r="A11" s="39">
        <v>42045</v>
      </c>
      <c r="B11" s="43">
        <v>0.54861111111111116</v>
      </c>
      <c r="C11" s="43">
        <v>0.60416666666666663</v>
      </c>
      <c r="D11" s="44" t="s">
        <v>23</v>
      </c>
      <c r="E11" s="16">
        <f t="shared" si="0"/>
        <v>5.5555555555555469E-2</v>
      </c>
      <c r="F11" s="17">
        <f t="shared" si="1"/>
        <v>42045</v>
      </c>
      <c r="G11" s="18">
        <f t="shared" si="2"/>
        <v>0</v>
      </c>
    </row>
    <row r="12" spans="1:10" ht="15.75" customHeight="1">
      <c r="A12" s="45">
        <v>42046</v>
      </c>
      <c r="B12" s="40">
        <v>0.53125</v>
      </c>
      <c r="C12" s="40">
        <v>0.58333333333333337</v>
      </c>
      <c r="D12" s="42" t="s">
        <v>17</v>
      </c>
      <c r="E12" s="16">
        <f t="shared" si="0"/>
        <v>5.208333333333337E-2</v>
      </c>
      <c r="F12" s="17">
        <f t="shared" si="1"/>
        <v>42045</v>
      </c>
      <c r="G12" s="18">
        <f t="shared" si="2"/>
        <v>1</v>
      </c>
    </row>
    <row r="13" spans="1:10" ht="15.75" customHeight="1">
      <c r="A13" s="39">
        <v>42048</v>
      </c>
      <c r="B13" s="43">
        <v>0.44444444444444442</v>
      </c>
      <c r="C13" s="43">
        <v>0.46875</v>
      </c>
      <c r="D13" s="44" t="s">
        <v>15</v>
      </c>
      <c r="E13" s="16">
        <f t="shared" si="0"/>
        <v>2.430555555555558E-2</v>
      </c>
      <c r="F13" s="17">
        <f t="shared" si="1"/>
        <v>42046</v>
      </c>
      <c r="G13" s="18">
        <f t="shared" si="2"/>
        <v>0</v>
      </c>
    </row>
    <row r="14" spans="1:10" ht="15.75" customHeight="1">
      <c r="A14" s="39">
        <v>42048</v>
      </c>
      <c r="B14" s="43">
        <v>0.46875</v>
      </c>
      <c r="C14" s="43">
        <v>0.61458333333333337</v>
      </c>
      <c r="D14" s="44" t="s">
        <v>23</v>
      </c>
      <c r="E14" s="16">
        <f t="shared" si="0"/>
        <v>0.14583333333333337</v>
      </c>
      <c r="F14" s="17">
        <f t="shared" si="1"/>
        <v>42048</v>
      </c>
      <c r="G14" s="18">
        <f t="shared" si="2"/>
        <v>0</v>
      </c>
    </row>
    <row r="15" spans="1:10" ht="15.75" customHeight="1">
      <c r="A15" s="45">
        <v>42059</v>
      </c>
      <c r="B15" s="40">
        <v>0.4375</v>
      </c>
      <c r="C15" s="46">
        <v>0.47916666666666669</v>
      </c>
      <c r="D15" s="42" t="s">
        <v>15</v>
      </c>
      <c r="E15" s="16">
        <f t="shared" si="0"/>
        <v>4.1666666666666685E-2</v>
      </c>
      <c r="F15" s="17">
        <f t="shared" si="1"/>
        <v>42048</v>
      </c>
      <c r="G15" s="18">
        <f t="shared" si="2"/>
        <v>1</v>
      </c>
    </row>
    <row r="16" spans="1:10" ht="15.75" customHeight="1">
      <c r="A16" s="45">
        <v>42059</v>
      </c>
      <c r="B16" s="40">
        <v>0.47916666666666669</v>
      </c>
      <c r="C16" s="46">
        <v>0.64583333333333337</v>
      </c>
      <c r="D16" s="42" t="s">
        <v>28</v>
      </c>
      <c r="E16" s="16">
        <f t="shared" si="0"/>
        <v>0.16666666666666669</v>
      </c>
      <c r="F16" s="17">
        <f t="shared" si="1"/>
        <v>42059</v>
      </c>
      <c r="G16" s="18">
        <f t="shared" si="2"/>
        <v>1</v>
      </c>
    </row>
    <row r="17" spans="1:10" ht="15.75" customHeight="1">
      <c r="A17" s="39">
        <v>42060</v>
      </c>
      <c r="B17" s="43">
        <v>0.54166666666666663</v>
      </c>
      <c r="C17" s="47">
        <v>0.71527777777777779</v>
      </c>
      <c r="D17" s="44" t="s">
        <v>53</v>
      </c>
      <c r="E17" s="16">
        <f t="shared" si="0"/>
        <v>0.17361111111111116</v>
      </c>
      <c r="F17" s="17">
        <f t="shared" si="1"/>
        <v>42059</v>
      </c>
      <c r="G17" s="18">
        <f t="shared" si="2"/>
        <v>0</v>
      </c>
    </row>
    <row r="18" spans="1:10" ht="15.75" customHeight="1">
      <c r="A18" s="45">
        <v>42061</v>
      </c>
      <c r="B18" s="40">
        <v>0.60416666666666663</v>
      </c>
      <c r="C18" s="46">
        <v>0.66666666666666663</v>
      </c>
      <c r="D18" s="42" t="s">
        <v>53</v>
      </c>
      <c r="E18" s="16">
        <f t="shared" si="0"/>
        <v>6.25E-2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39">
        <v>42062</v>
      </c>
      <c r="B19" s="43">
        <v>0.34375</v>
      </c>
      <c r="C19" s="47">
        <v>0.36458333333333331</v>
      </c>
      <c r="D19" s="44" t="s">
        <v>54</v>
      </c>
      <c r="E19" s="16">
        <f t="shared" si="0"/>
        <v>2.0833333333333315E-2</v>
      </c>
      <c r="F19" s="17">
        <f t="shared" si="1"/>
        <v>42061</v>
      </c>
      <c r="G19" s="18">
        <f t="shared" si="2"/>
        <v>0</v>
      </c>
    </row>
    <row r="20" spans="1:10" ht="15.75" customHeight="1">
      <c r="A20" s="39">
        <v>42062</v>
      </c>
      <c r="B20" s="43">
        <v>0.44444444444444442</v>
      </c>
      <c r="C20" s="47">
        <v>0.4548611111111111</v>
      </c>
      <c r="D20" s="44" t="s">
        <v>32</v>
      </c>
      <c r="E20" s="16">
        <f t="shared" si="0"/>
        <v>1.0416666666666685E-2</v>
      </c>
      <c r="F20" s="17">
        <f t="shared" si="1"/>
        <v>42062</v>
      </c>
      <c r="G20" s="18">
        <f t="shared" si="2"/>
        <v>0</v>
      </c>
    </row>
    <row r="21" spans="1:10" ht="15.75" customHeight="1">
      <c r="A21" s="39">
        <v>42062</v>
      </c>
      <c r="B21" s="43">
        <v>0.45833333333333331</v>
      </c>
      <c r="C21" s="47">
        <v>0.47916666666666669</v>
      </c>
      <c r="D21" s="44" t="s">
        <v>15</v>
      </c>
      <c r="E21" s="16">
        <f t="shared" si="0"/>
        <v>2.083333333333337E-2</v>
      </c>
      <c r="F21" s="17">
        <f t="shared" si="1"/>
        <v>42062</v>
      </c>
      <c r="G21" s="18">
        <f t="shared" si="2"/>
        <v>0</v>
      </c>
    </row>
    <row r="22" spans="1:10" ht="15.75" customHeight="1">
      <c r="A22" s="39">
        <v>42062</v>
      </c>
      <c r="B22" s="43">
        <v>0.47916666666666669</v>
      </c>
      <c r="C22" s="47">
        <v>0.625</v>
      </c>
      <c r="D22" s="44" t="s">
        <v>23</v>
      </c>
      <c r="E22" s="16">
        <f t="shared" si="0"/>
        <v>0.14583333333333331</v>
      </c>
      <c r="F22" s="17">
        <f t="shared" si="1"/>
        <v>42062</v>
      </c>
      <c r="G22" s="18">
        <f t="shared" si="2"/>
        <v>0</v>
      </c>
    </row>
    <row r="23" spans="1:10" ht="15.75" customHeight="1">
      <c r="A23" s="45">
        <v>42066</v>
      </c>
      <c r="B23" s="40">
        <v>0.4375</v>
      </c>
      <c r="C23" s="46">
        <v>0.4513888888888889</v>
      </c>
      <c r="D23" s="42"/>
      <c r="E23" s="16">
        <f t="shared" si="0"/>
        <v>1.3888888888888895E-2</v>
      </c>
      <c r="F23" s="17">
        <f t="shared" si="1"/>
        <v>42062</v>
      </c>
      <c r="G23" s="18">
        <f t="shared" si="2"/>
        <v>1</v>
      </c>
      <c r="H23" s="56">
        <f>E23/(LEN(D23)-LEN(SUBSTITUTE(D23, ",", ""))+1)</f>
        <v>1.3888888888888895E-2</v>
      </c>
      <c r="I23" t="s">
        <v>66</v>
      </c>
      <c r="J23" s="56">
        <f>SUMIF(D$23:D$76,"*"&amp;I23&amp;"*",H$23:H$76)</f>
        <v>0.25000000000000006</v>
      </c>
    </row>
    <row r="24" spans="1:10" ht="15.75" customHeight="1">
      <c r="A24" s="45">
        <v>42066</v>
      </c>
      <c r="B24" s="40">
        <v>0.45833333333333331</v>
      </c>
      <c r="C24" s="40">
        <v>0.58333333333333337</v>
      </c>
      <c r="D24" s="42" t="s">
        <v>66</v>
      </c>
      <c r="E24" s="16">
        <f t="shared" si="0"/>
        <v>0.12500000000000006</v>
      </c>
      <c r="F24" s="17">
        <f t="shared" si="1"/>
        <v>42066</v>
      </c>
      <c r="G24" s="18">
        <f t="shared" si="2"/>
        <v>1</v>
      </c>
      <c r="H24" s="56">
        <f t="shared" ref="H24:H76" si="3">E24/(LEN(D24)-LEN(SUBSTITUTE(D24, ",", ""))+1)</f>
        <v>0.12500000000000006</v>
      </c>
      <c r="I24" s="57" t="s">
        <v>70</v>
      </c>
      <c r="J24" s="56">
        <f t="shared" ref="J24:J45" si="4">SUMIF(D$23:D$76,"*"&amp;I24&amp;"*",H$23:H$76)</f>
        <v>0.57638888888888884</v>
      </c>
    </row>
    <row r="25" spans="1:10" ht="15.75" customHeight="1">
      <c r="A25" s="45">
        <v>42066</v>
      </c>
      <c r="B25" s="40">
        <v>0.625</v>
      </c>
      <c r="C25" s="40">
        <v>0.75</v>
      </c>
      <c r="D25" s="42" t="s">
        <v>66</v>
      </c>
      <c r="E25" s="16">
        <f t="shared" si="0"/>
        <v>0.125</v>
      </c>
      <c r="F25" s="17">
        <f t="shared" si="1"/>
        <v>42066</v>
      </c>
      <c r="G25" s="18">
        <f t="shared" si="2"/>
        <v>1</v>
      </c>
      <c r="H25" s="56">
        <f t="shared" si="3"/>
        <v>0.125</v>
      </c>
      <c r="I25" s="57" t="s">
        <v>67</v>
      </c>
      <c r="J25" s="56">
        <f t="shared" si="4"/>
        <v>0.2395833333333334</v>
      </c>
    </row>
    <row r="26" spans="1:10" ht="15.75" customHeight="1">
      <c r="A26" s="39">
        <v>42067</v>
      </c>
      <c r="B26" s="43">
        <v>0.5625</v>
      </c>
      <c r="C26" s="47">
        <v>0.625</v>
      </c>
      <c r="D26" s="44" t="s">
        <v>67</v>
      </c>
      <c r="E26" s="16">
        <f t="shared" si="0"/>
        <v>6.25E-2</v>
      </c>
      <c r="F26" s="17">
        <f t="shared" si="1"/>
        <v>42066</v>
      </c>
      <c r="G26" s="18">
        <f t="shared" si="2"/>
        <v>0</v>
      </c>
      <c r="H26" s="56">
        <f t="shared" si="3"/>
        <v>6.25E-2</v>
      </c>
      <c r="I26" s="57" t="s">
        <v>87</v>
      </c>
      <c r="J26" s="56">
        <f t="shared" si="4"/>
        <v>0.11458333333333331</v>
      </c>
    </row>
    <row r="27" spans="1:10" ht="15.75" customHeight="1">
      <c r="A27" s="39">
        <v>42067</v>
      </c>
      <c r="B27" s="43">
        <v>0.64583333333333337</v>
      </c>
      <c r="C27" s="47">
        <v>0.70833333333333337</v>
      </c>
      <c r="D27" s="44" t="s">
        <v>68</v>
      </c>
      <c r="E27" s="16">
        <f t="shared" si="0"/>
        <v>6.25E-2</v>
      </c>
      <c r="F27" s="17">
        <f t="shared" si="1"/>
        <v>42067</v>
      </c>
      <c r="G27" s="18">
        <f t="shared" si="2"/>
        <v>0</v>
      </c>
      <c r="H27" s="56">
        <f t="shared" si="3"/>
        <v>6.25E-2</v>
      </c>
      <c r="I27" s="57" t="s">
        <v>68</v>
      </c>
      <c r="J27" s="56">
        <f t="shared" si="4"/>
        <v>0.11458333333333331</v>
      </c>
    </row>
    <row r="28" spans="1:10" ht="15.75" customHeight="1">
      <c r="A28" s="45">
        <v>42068</v>
      </c>
      <c r="B28" s="40">
        <v>0.625</v>
      </c>
      <c r="C28" s="46">
        <v>0.66666666666666663</v>
      </c>
      <c r="D28" s="42"/>
      <c r="E28" s="16">
        <f t="shared" si="0"/>
        <v>4.166666666666663E-2</v>
      </c>
      <c r="F28" s="17">
        <f t="shared" si="1"/>
        <v>42067</v>
      </c>
      <c r="G28" s="18">
        <f t="shared" si="2"/>
        <v>1</v>
      </c>
      <c r="H28" s="56">
        <f t="shared" si="3"/>
        <v>4.166666666666663E-2</v>
      </c>
      <c r="I28" s="57" t="s">
        <v>88</v>
      </c>
      <c r="J28" s="56">
        <f t="shared" si="4"/>
        <v>7.638888888888884E-2</v>
      </c>
    </row>
    <row r="29" spans="1:10" ht="15.75" customHeight="1">
      <c r="A29" s="39">
        <v>42069</v>
      </c>
      <c r="B29" s="43">
        <v>0.48958333333333331</v>
      </c>
      <c r="C29" s="47">
        <v>0.54166666666666663</v>
      </c>
      <c r="D29" s="44" t="s">
        <v>67</v>
      </c>
      <c r="E29" s="16">
        <f t="shared" si="0"/>
        <v>5.2083333333333315E-2</v>
      </c>
      <c r="F29" s="17">
        <f t="shared" si="1"/>
        <v>42068</v>
      </c>
      <c r="G29" s="18">
        <f t="shared" si="2"/>
        <v>0</v>
      </c>
      <c r="H29" s="56">
        <f t="shared" si="3"/>
        <v>5.2083333333333315E-2</v>
      </c>
      <c r="I29" s="57" t="s">
        <v>69</v>
      </c>
      <c r="J29" s="56">
        <f t="shared" si="4"/>
        <v>4.166666666666663E-2</v>
      </c>
    </row>
    <row r="30" spans="1:10" ht="15.75" customHeight="1">
      <c r="A30" s="39">
        <v>42069</v>
      </c>
      <c r="B30" s="43">
        <v>0.54166666666666663</v>
      </c>
      <c r="C30" s="43">
        <v>0.64583333333333337</v>
      </c>
      <c r="D30" s="44" t="s">
        <v>67</v>
      </c>
      <c r="E30" s="16">
        <f t="shared" si="0"/>
        <v>0.10416666666666674</v>
      </c>
      <c r="F30" s="17">
        <f t="shared" si="1"/>
        <v>42069</v>
      </c>
      <c r="G30" s="18">
        <f t="shared" si="2"/>
        <v>0</v>
      </c>
      <c r="H30" s="56">
        <f t="shared" si="3"/>
        <v>0.10416666666666674</v>
      </c>
      <c r="I30" s="57" t="s">
        <v>71</v>
      </c>
      <c r="J30" s="56">
        <f t="shared" si="4"/>
        <v>2.0833333333333259E-2</v>
      </c>
    </row>
    <row r="31" spans="1:10" ht="15.75" customHeight="1">
      <c r="A31" s="39">
        <v>42069</v>
      </c>
      <c r="B31" s="43">
        <v>0.77083333333333337</v>
      </c>
      <c r="C31" s="43">
        <v>0.8125</v>
      </c>
      <c r="D31" s="44" t="s">
        <v>69</v>
      </c>
      <c r="E31" s="16">
        <f t="shared" si="0"/>
        <v>4.166666666666663E-2</v>
      </c>
      <c r="F31" s="17">
        <f t="shared" si="1"/>
        <v>42069</v>
      </c>
      <c r="G31" s="18">
        <f t="shared" si="2"/>
        <v>0</v>
      </c>
      <c r="H31" s="56">
        <f t="shared" si="3"/>
        <v>4.166666666666663E-2</v>
      </c>
      <c r="I31" s="57" t="s">
        <v>89</v>
      </c>
      <c r="J31" s="56">
        <f t="shared" si="4"/>
        <v>1.0416666666666685E-2</v>
      </c>
    </row>
    <row r="32" spans="1:10" ht="15.75" customHeight="1">
      <c r="A32" s="45">
        <v>42073</v>
      </c>
      <c r="B32" s="40">
        <v>0.4375</v>
      </c>
      <c r="C32" s="40">
        <v>0.45833333333333331</v>
      </c>
      <c r="D32" s="42"/>
      <c r="E32" s="16">
        <f t="shared" si="0"/>
        <v>2.0833333333333315E-2</v>
      </c>
      <c r="F32" s="17">
        <f t="shared" si="1"/>
        <v>42069</v>
      </c>
      <c r="G32" s="18">
        <f t="shared" si="2"/>
        <v>1</v>
      </c>
      <c r="H32" s="56">
        <f t="shared" si="3"/>
        <v>2.0833333333333315E-2</v>
      </c>
      <c r="I32" s="57" t="s">
        <v>93</v>
      </c>
      <c r="J32" s="56">
        <f t="shared" si="4"/>
        <v>3.124999999999999E-2</v>
      </c>
    </row>
    <row r="33" spans="1:10" ht="15.75" customHeight="1">
      <c r="A33" s="45">
        <v>42073</v>
      </c>
      <c r="B33" s="40">
        <v>0.45833333333333331</v>
      </c>
      <c r="C33" s="40">
        <v>0.47916666666666669</v>
      </c>
      <c r="D33" s="42" t="s">
        <v>70</v>
      </c>
      <c r="E33" s="16">
        <f t="shared" si="0"/>
        <v>2.083333333333337E-2</v>
      </c>
      <c r="F33" s="17">
        <f t="shared" si="1"/>
        <v>42073</v>
      </c>
      <c r="G33" s="18">
        <f t="shared" si="2"/>
        <v>1</v>
      </c>
      <c r="H33" s="56">
        <f t="shared" si="3"/>
        <v>2.083333333333337E-2</v>
      </c>
      <c r="I33" s="57" t="s">
        <v>94</v>
      </c>
      <c r="J33" s="56">
        <f t="shared" si="4"/>
        <v>3.124999999999999E-2</v>
      </c>
    </row>
    <row r="34" spans="1:10" ht="15.75" customHeight="1">
      <c r="A34" s="45">
        <v>42073</v>
      </c>
      <c r="B34" s="40">
        <v>0.52083333333333337</v>
      </c>
      <c r="C34" s="40">
        <v>0.54166666666666663</v>
      </c>
      <c r="D34" s="42" t="s">
        <v>71</v>
      </c>
      <c r="E34" s="16">
        <f t="shared" si="0"/>
        <v>2.0833333333333259E-2</v>
      </c>
      <c r="F34" s="17">
        <f t="shared" si="1"/>
        <v>42073</v>
      </c>
      <c r="G34" s="18">
        <f t="shared" si="2"/>
        <v>1</v>
      </c>
      <c r="H34" s="56">
        <f t="shared" si="3"/>
        <v>2.0833333333333259E-2</v>
      </c>
      <c r="I34" s="57" t="s">
        <v>76</v>
      </c>
      <c r="J34" s="56">
        <f t="shared" si="4"/>
        <v>0.29513888888888878</v>
      </c>
    </row>
    <row r="35" spans="1:10" ht="15.75" customHeight="1">
      <c r="A35" s="45">
        <v>42073</v>
      </c>
      <c r="B35" s="40">
        <v>0.54166666666666663</v>
      </c>
      <c r="C35" s="40">
        <v>0.61458333333333337</v>
      </c>
      <c r="D35" s="42"/>
      <c r="E35" s="16">
        <f t="shared" si="0"/>
        <v>7.2916666666666741E-2</v>
      </c>
      <c r="F35" s="17">
        <f t="shared" si="1"/>
        <v>42073</v>
      </c>
      <c r="G35" s="18">
        <f t="shared" si="2"/>
        <v>1</v>
      </c>
      <c r="H35" s="56">
        <f t="shared" si="3"/>
        <v>7.2916666666666741E-2</v>
      </c>
      <c r="I35" s="57" t="s">
        <v>77</v>
      </c>
      <c r="J35" s="56">
        <f t="shared" si="4"/>
        <v>3.125E-2</v>
      </c>
    </row>
    <row r="36" spans="1:10" ht="15.75" customHeight="1">
      <c r="A36" s="45">
        <v>42073</v>
      </c>
      <c r="B36" s="40">
        <v>0.90625</v>
      </c>
      <c r="C36" s="40">
        <v>0.91666666666666663</v>
      </c>
      <c r="D36" s="42"/>
      <c r="E36" s="16">
        <f t="shared" si="0"/>
        <v>1.041666666666663E-2</v>
      </c>
      <c r="F36" s="17">
        <f t="shared" si="1"/>
        <v>42073</v>
      </c>
      <c r="G36" s="18">
        <f t="shared" si="2"/>
        <v>1</v>
      </c>
      <c r="H36" s="56">
        <f t="shared" si="3"/>
        <v>1.041666666666663E-2</v>
      </c>
      <c r="I36" s="57" t="s">
        <v>78</v>
      </c>
      <c r="J36" s="56">
        <f t="shared" si="4"/>
        <v>6.9444444444444198E-3</v>
      </c>
    </row>
    <row r="37" spans="1:10" ht="15.75" customHeight="1">
      <c r="A37" s="39">
        <v>42074</v>
      </c>
      <c r="B37" s="43">
        <v>0.52777777777777779</v>
      </c>
      <c r="C37" s="43">
        <v>0.53125</v>
      </c>
      <c r="D37" s="44" t="s">
        <v>70</v>
      </c>
      <c r="E37" s="16">
        <f t="shared" si="0"/>
        <v>3.4722222222222099E-3</v>
      </c>
      <c r="F37" s="17">
        <f t="shared" si="1"/>
        <v>42073</v>
      </c>
      <c r="G37" s="18">
        <f t="shared" si="2"/>
        <v>0</v>
      </c>
      <c r="H37" s="56">
        <f t="shared" si="3"/>
        <v>3.4722222222222099E-3</v>
      </c>
      <c r="I37" s="57" t="s">
        <v>83</v>
      </c>
      <c r="J37" s="56">
        <f t="shared" si="4"/>
        <v>0.54166666666666674</v>
      </c>
    </row>
    <row r="38" spans="1:10" ht="15.75" customHeight="1">
      <c r="A38" s="39">
        <v>42074</v>
      </c>
      <c r="B38" s="43">
        <v>0.53472222222222221</v>
      </c>
      <c r="C38" s="43">
        <v>0.58333333333333337</v>
      </c>
      <c r="D38" s="44"/>
      <c r="E38" s="16">
        <f t="shared" si="0"/>
        <v>4.861111111111116E-2</v>
      </c>
      <c r="F38" s="17">
        <f t="shared" si="1"/>
        <v>42074</v>
      </c>
      <c r="G38" s="18">
        <f t="shared" si="2"/>
        <v>0</v>
      </c>
      <c r="H38" s="56">
        <f t="shared" si="3"/>
        <v>4.861111111111116E-2</v>
      </c>
      <c r="I38" s="57" t="s">
        <v>79</v>
      </c>
      <c r="J38" s="56">
        <f t="shared" si="4"/>
        <v>0.4513888888888889</v>
      </c>
    </row>
    <row r="39" spans="1:10" ht="15.75" customHeight="1">
      <c r="A39" s="39">
        <v>42074</v>
      </c>
      <c r="B39" s="43">
        <v>0.58333333333333337</v>
      </c>
      <c r="C39" s="43">
        <v>0.625</v>
      </c>
      <c r="D39" s="58" t="s">
        <v>68</v>
      </c>
      <c r="E39" s="16">
        <f t="shared" si="0"/>
        <v>4.166666666666663E-2</v>
      </c>
      <c r="F39" s="17">
        <f t="shared" si="1"/>
        <v>42074</v>
      </c>
      <c r="G39" s="18">
        <f t="shared" si="2"/>
        <v>0</v>
      </c>
      <c r="H39" s="56">
        <f t="shared" si="3"/>
        <v>4.166666666666663E-2</v>
      </c>
      <c r="I39" s="57" t="s">
        <v>82</v>
      </c>
      <c r="J39" s="56">
        <f t="shared" si="4"/>
        <v>0.29166666666666652</v>
      </c>
    </row>
    <row r="40" spans="1:10" ht="15.75" customHeight="1">
      <c r="A40" s="39">
        <v>42074</v>
      </c>
      <c r="B40" s="43">
        <v>0.625</v>
      </c>
      <c r="C40" s="43">
        <v>0.75</v>
      </c>
      <c r="D40" s="44" t="s">
        <v>70</v>
      </c>
      <c r="E40" s="16">
        <f t="shared" si="0"/>
        <v>0.125</v>
      </c>
      <c r="F40" s="17">
        <f t="shared" si="1"/>
        <v>42074</v>
      </c>
      <c r="G40" s="18">
        <f t="shared" si="2"/>
        <v>0</v>
      </c>
      <c r="H40" s="56">
        <f t="shared" si="3"/>
        <v>0.125</v>
      </c>
      <c r="I40" s="57" t="s">
        <v>80</v>
      </c>
      <c r="J40" s="56">
        <f t="shared" si="4"/>
        <v>0.1597222222222221</v>
      </c>
    </row>
    <row r="41" spans="1:10" ht="15.75" customHeight="1">
      <c r="A41" s="48">
        <v>42074</v>
      </c>
      <c r="B41" s="43">
        <v>0.8125</v>
      </c>
      <c r="C41" s="43">
        <v>0.83333333333333337</v>
      </c>
      <c r="D41" s="44" t="s">
        <v>72</v>
      </c>
      <c r="E41" s="16">
        <f t="shared" si="0"/>
        <v>2.083333333333337E-2</v>
      </c>
      <c r="F41" s="17">
        <f t="shared" si="1"/>
        <v>42074</v>
      </c>
      <c r="G41" s="18">
        <f t="shared" si="2"/>
        <v>0</v>
      </c>
      <c r="H41" s="56">
        <f t="shared" si="3"/>
        <v>1.0416666666666685E-2</v>
      </c>
      <c r="I41" s="57" t="s">
        <v>86</v>
      </c>
      <c r="J41" s="56">
        <f t="shared" si="4"/>
        <v>3.1249999999999889E-2</v>
      </c>
    </row>
    <row r="42" spans="1:10" ht="15.75" customHeight="1">
      <c r="A42" s="45">
        <v>42076</v>
      </c>
      <c r="B42" s="40">
        <v>0.4375</v>
      </c>
      <c r="C42" s="40">
        <v>0.47916666666666669</v>
      </c>
      <c r="D42" s="42"/>
      <c r="E42" s="16">
        <f t="shared" si="0"/>
        <v>4.1666666666666685E-2</v>
      </c>
      <c r="F42" s="17">
        <f t="shared" si="1"/>
        <v>42074</v>
      </c>
      <c r="G42" s="18">
        <f t="shared" si="2"/>
        <v>1</v>
      </c>
      <c r="H42" s="56">
        <f t="shared" si="3"/>
        <v>4.1666666666666685E-2</v>
      </c>
      <c r="I42" s="57" t="s">
        <v>81</v>
      </c>
      <c r="J42" s="56">
        <f t="shared" si="4"/>
        <v>1.041666666666663E-2</v>
      </c>
    </row>
    <row r="43" spans="1:10" ht="15.75" customHeight="1">
      <c r="A43" s="45">
        <v>42076</v>
      </c>
      <c r="B43" s="40">
        <v>0.47916666666666669</v>
      </c>
      <c r="C43" s="40">
        <v>0.5</v>
      </c>
      <c r="D43" s="42" t="s">
        <v>73</v>
      </c>
      <c r="E43" s="16">
        <f t="shared" si="0"/>
        <v>2.0833333333333315E-2</v>
      </c>
      <c r="F43" s="17">
        <f t="shared" si="1"/>
        <v>42076</v>
      </c>
      <c r="G43" s="18">
        <f t="shared" si="2"/>
        <v>1</v>
      </c>
      <c r="H43" s="56">
        <f t="shared" si="3"/>
        <v>1.0416666666666657E-2</v>
      </c>
      <c r="I43" s="57" t="s">
        <v>88</v>
      </c>
      <c r="J43" s="56">
        <f t="shared" si="4"/>
        <v>7.638888888888884E-2</v>
      </c>
    </row>
    <row r="44" spans="1:10" ht="15.75" customHeight="1">
      <c r="A44" s="45">
        <v>42076</v>
      </c>
      <c r="B44" s="40">
        <v>0.5</v>
      </c>
      <c r="C44" s="40">
        <v>0.52083333333333337</v>
      </c>
      <c r="D44" s="42" t="s">
        <v>74</v>
      </c>
      <c r="E44" s="16">
        <f t="shared" si="0"/>
        <v>2.083333333333337E-2</v>
      </c>
      <c r="F44" s="17">
        <f t="shared" si="1"/>
        <v>42076</v>
      </c>
      <c r="G44" s="18">
        <f t="shared" si="2"/>
        <v>1</v>
      </c>
      <c r="H44" s="56">
        <f t="shared" si="3"/>
        <v>2.083333333333337E-2</v>
      </c>
      <c r="I44" s="57" t="s">
        <v>84</v>
      </c>
      <c r="J44" s="56">
        <f t="shared" si="4"/>
        <v>3.472222222222221E-2</v>
      </c>
    </row>
    <row r="45" spans="1:10" ht="15.75" customHeight="1">
      <c r="A45" s="45">
        <v>42076</v>
      </c>
      <c r="B45" s="40">
        <v>0.52083333333333337</v>
      </c>
      <c r="C45" s="40">
        <v>0.58333333333333337</v>
      </c>
      <c r="D45" s="42" t="s">
        <v>75</v>
      </c>
      <c r="E45" s="16">
        <f t="shared" si="0"/>
        <v>6.25E-2</v>
      </c>
      <c r="F45" s="17">
        <f t="shared" si="1"/>
        <v>42076</v>
      </c>
      <c r="G45" s="18">
        <f t="shared" si="2"/>
        <v>1</v>
      </c>
      <c r="H45" s="56">
        <f t="shared" si="3"/>
        <v>2.0833333333333332E-2</v>
      </c>
      <c r="I45" s="57" t="s">
        <v>85</v>
      </c>
      <c r="J45" s="56">
        <f t="shared" si="4"/>
        <v>6.25E-2</v>
      </c>
    </row>
    <row r="46" spans="1:10" ht="15.75" customHeight="1">
      <c r="A46" s="45">
        <v>42076</v>
      </c>
      <c r="B46" s="40">
        <v>0.625</v>
      </c>
      <c r="C46" s="40">
        <v>0.6875</v>
      </c>
      <c r="D46" s="42" t="s">
        <v>76</v>
      </c>
      <c r="E46" s="16">
        <f t="shared" si="0"/>
        <v>6.25E-2</v>
      </c>
      <c r="F46" s="17">
        <f t="shared" si="1"/>
        <v>42076</v>
      </c>
      <c r="G46" s="18">
        <f t="shared" si="2"/>
        <v>1</v>
      </c>
      <c r="H46" s="56">
        <f t="shared" si="3"/>
        <v>6.25E-2</v>
      </c>
      <c r="J46" s="56"/>
    </row>
    <row r="47" spans="1:10" ht="15.75" customHeight="1">
      <c r="A47" s="39">
        <v>42080</v>
      </c>
      <c r="B47" s="47">
        <v>0.4375</v>
      </c>
      <c r="C47" s="43">
        <v>0.46875</v>
      </c>
      <c r="D47" s="44"/>
      <c r="E47" s="16">
        <f t="shared" si="0"/>
        <v>3.125E-2</v>
      </c>
      <c r="F47" s="17">
        <f t="shared" si="1"/>
        <v>42076</v>
      </c>
      <c r="G47" s="18">
        <f t="shared" si="2"/>
        <v>0</v>
      </c>
      <c r="H47" s="56">
        <f t="shared" si="3"/>
        <v>3.125E-2</v>
      </c>
      <c r="J47" s="56"/>
    </row>
    <row r="48" spans="1:10" ht="15.75" customHeight="1">
      <c r="A48" s="48">
        <v>42080</v>
      </c>
      <c r="B48" s="43">
        <v>0.46875</v>
      </c>
      <c r="C48" s="43">
        <v>0.47916666666666669</v>
      </c>
      <c r="D48" s="44"/>
      <c r="E48" s="16">
        <f t="shared" si="0"/>
        <v>1.0416666666666685E-2</v>
      </c>
      <c r="F48" s="17">
        <f t="shared" si="1"/>
        <v>42080</v>
      </c>
      <c r="G48" s="18">
        <f t="shared" si="2"/>
        <v>0</v>
      </c>
      <c r="H48" s="56">
        <f t="shared" si="3"/>
        <v>1.0416666666666685E-2</v>
      </c>
      <c r="J48" s="56"/>
    </row>
    <row r="49" spans="1:10" ht="15.75" customHeight="1">
      <c r="A49" s="39">
        <v>42080</v>
      </c>
      <c r="B49" s="43">
        <v>0.47916666666666669</v>
      </c>
      <c r="C49" s="43">
        <v>0.63888888888888884</v>
      </c>
      <c r="D49" s="44" t="s">
        <v>76</v>
      </c>
      <c r="E49" s="16">
        <f t="shared" si="0"/>
        <v>0.15972222222222215</v>
      </c>
      <c r="F49" s="17">
        <f t="shared" si="1"/>
        <v>42080</v>
      </c>
      <c r="G49" s="18">
        <f t="shared" si="2"/>
        <v>0</v>
      </c>
      <c r="H49" s="56">
        <f t="shared" si="3"/>
        <v>0.15972222222222215</v>
      </c>
      <c r="J49" s="56"/>
    </row>
    <row r="50" spans="1:10" ht="15.75" customHeight="1">
      <c r="A50" s="39">
        <v>42080</v>
      </c>
      <c r="B50" s="43">
        <v>0.65277777777777779</v>
      </c>
      <c r="C50" s="43">
        <v>0.66666666666666663</v>
      </c>
      <c r="D50" s="44" t="s">
        <v>76</v>
      </c>
      <c r="E50" s="16">
        <f t="shared" si="0"/>
        <v>1.388888888888884E-2</v>
      </c>
      <c r="F50" s="17">
        <f t="shared" si="1"/>
        <v>42080</v>
      </c>
      <c r="G50" s="18">
        <f t="shared" si="2"/>
        <v>0</v>
      </c>
      <c r="H50" s="56">
        <f t="shared" si="3"/>
        <v>1.388888888888884E-2</v>
      </c>
      <c r="J50" s="56"/>
    </row>
    <row r="51" spans="1:10" ht="15.75" customHeight="1">
      <c r="A51" s="45">
        <v>42081</v>
      </c>
      <c r="B51" s="40">
        <v>0.44791666666666669</v>
      </c>
      <c r="C51" s="40">
        <v>0.47916666666666669</v>
      </c>
      <c r="D51" s="42" t="s">
        <v>77</v>
      </c>
      <c r="E51" s="16">
        <f t="shared" si="0"/>
        <v>3.125E-2</v>
      </c>
      <c r="F51" s="17">
        <f t="shared" si="1"/>
        <v>42080</v>
      </c>
      <c r="G51" s="18">
        <f t="shared" si="2"/>
        <v>1</v>
      </c>
      <c r="H51" s="56">
        <f t="shared" si="3"/>
        <v>3.125E-2</v>
      </c>
      <c r="J51" s="56"/>
    </row>
    <row r="52" spans="1:10" ht="15.75" customHeight="1">
      <c r="A52" s="45">
        <v>42081</v>
      </c>
      <c r="B52" s="40">
        <v>0.47916666666666669</v>
      </c>
      <c r="C52" s="40">
        <v>0.625</v>
      </c>
      <c r="D52" s="49" t="s">
        <v>70</v>
      </c>
      <c r="E52" s="16">
        <f t="shared" si="0"/>
        <v>0.14583333333333331</v>
      </c>
      <c r="F52" s="17">
        <f t="shared" si="1"/>
        <v>42081</v>
      </c>
      <c r="G52" s="18">
        <f t="shared" si="2"/>
        <v>1</v>
      </c>
      <c r="H52" s="56">
        <f t="shared" si="3"/>
        <v>0.14583333333333331</v>
      </c>
      <c r="J52" s="56"/>
    </row>
    <row r="53" spans="1:10" ht="15.75" customHeight="1">
      <c r="A53" s="45">
        <v>42081</v>
      </c>
      <c r="B53" s="40">
        <v>0.90277777777777779</v>
      </c>
      <c r="C53" s="40">
        <v>0.90972222222222221</v>
      </c>
      <c r="D53" s="42" t="s">
        <v>78</v>
      </c>
      <c r="E53" s="16">
        <f t="shared" si="0"/>
        <v>6.9444444444444198E-3</v>
      </c>
      <c r="F53" s="17">
        <f t="shared" si="1"/>
        <v>42081</v>
      </c>
      <c r="G53" s="18">
        <f t="shared" si="2"/>
        <v>1</v>
      </c>
      <c r="H53" s="56">
        <f t="shared" si="3"/>
        <v>6.9444444444444198E-3</v>
      </c>
      <c r="J53" s="56"/>
    </row>
    <row r="54" spans="1:10" ht="15.75" customHeight="1">
      <c r="A54" s="39">
        <v>42083</v>
      </c>
      <c r="B54" s="43">
        <v>0.4375</v>
      </c>
      <c r="C54" s="43">
        <v>0.45833333333333331</v>
      </c>
      <c r="D54" s="44"/>
      <c r="E54" s="16">
        <f t="shared" si="0"/>
        <v>2.0833333333333315E-2</v>
      </c>
      <c r="F54" s="17">
        <f t="shared" si="1"/>
        <v>42081</v>
      </c>
      <c r="G54" s="18">
        <f t="shared" si="2"/>
        <v>0</v>
      </c>
      <c r="H54" s="56">
        <f t="shared" si="3"/>
        <v>2.0833333333333315E-2</v>
      </c>
      <c r="J54" s="56"/>
    </row>
    <row r="55" spans="1:10" ht="15.75" customHeight="1">
      <c r="A55" s="39">
        <v>42083</v>
      </c>
      <c r="B55" s="43">
        <v>0.45833333333333331</v>
      </c>
      <c r="C55" s="43">
        <v>0.52083333333333337</v>
      </c>
      <c r="D55" s="44" t="s">
        <v>79</v>
      </c>
      <c r="E55" s="16">
        <f t="shared" si="0"/>
        <v>6.2500000000000056E-2</v>
      </c>
      <c r="F55" s="17">
        <f t="shared" si="1"/>
        <v>42083</v>
      </c>
      <c r="G55" s="18">
        <f t="shared" si="2"/>
        <v>0</v>
      </c>
      <c r="H55" s="56">
        <f t="shared" si="3"/>
        <v>6.2500000000000056E-2</v>
      </c>
      <c r="J55" s="56"/>
    </row>
    <row r="56" spans="1:10" ht="15.75" customHeight="1">
      <c r="A56" s="39">
        <v>42083</v>
      </c>
      <c r="B56" s="43">
        <v>0.52083333333333337</v>
      </c>
      <c r="C56" s="50">
        <v>0.66666666666666663</v>
      </c>
      <c r="D56" s="44" t="s">
        <v>79</v>
      </c>
      <c r="E56" s="16">
        <f t="shared" si="0"/>
        <v>0.14583333333333326</v>
      </c>
      <c r="F56" s="17">
        <f t="shared" si="1"/>
        <v>42083</v>
      </c>
      <c r="G56" s="18">
        <f t="shared" si="2"/>
        <v>0</v>
      </c>
      <c r="H56" s="56">
        <f t="shared" si="3"/>
        <v>0.14583333333333326</v>
      </c>
      <c r="J56" s="56"/>
    </row>
    <row r="57" spans="1:10" ht="15.75" customHeight="1">
      <c r="A57" s="51">
        <v>42087</v>
      </c>
      <c r="B57" s="52">
        <v>0.5625</v>
      </c>
      <c r="C57" s="50">
        <v>0.57638888888888884</v>
      </c>
      <c r="D57" s="53" t="s">
        <v>79</v>
      </c>
      <c r="E57" s="16">
        <f t="shared" si="0"/>
        <v>1.388888888888884E-2</v>
      </c>
      <c r="F57" s="17">
        <f t="shared" si="1"/>
        <v>42083</v>
      </c>
      <c r="G57" s="18">
        <f t="shared" si="2"/>
        <v>1</v>
      </c>
      <c r="H57" s="56">
        <f t="shared" si="3"/>
        <v>1.388888888888884E-2</v>
      </c>
      <c r="J57" s="56"/>
    </row>
    <row r="58" spans="1:10" ht="15.75" customHeight="1">
      <c r="A58" s="51">
        <v>42087</v>
      </c>
      <c r="B58" s="52">
        <v>0.61111111111111116</v>
      </c>
      <c r="C58" s="50">
        <v>0.6875</v>
      </c>
      <c r="D58" s="53" t="s">
        <v>79</v>
      </c>
      <c r="E58" s="16">
        <f t="shared" si="0"/>
        <v>7.638888888888884E-2</v>
      </c>
      <c r="F58" s="17">
        <f t="shared" si="1"/>
        <v>42087</v>
      </c>
      <c r="G58" s="18">
        <f t="shared" si="2"/>
        <v>1</v>
      </c>
      <c r="H58" s="56">
        <f t="shared" si="3"/>
        <v>7.638888888888884E-2</v>
      </c>
      <c r="J58" s="56"/>
    </row>
    <row r="59" spans="1:10" ht="15.75" customHeight="1">
      <c r="A59" s="10">
        <v>42087</v>
      </c>
      <c r="B59" s="36">
        <v>0.75</v>
      </c>
      <c r="C59" s="36">
        <v>0.77083333333333337</v>
      </c>
      <c r="D59" s="11" t="s">
        <v>79</v>
      </c>
      <c r="E59" s="16">
        <f t="shared" si="0"/>
        <v>2.083333333333337E-2</v>
      </c>
      <c r="F59" s="17">
        <f t="shared" si="1"/>
        <v>42087</v>
      </c>
      <c r="G59" s="18">
        <f t="shared" si="2"/>
        <v>1</v>
      </c>
      <c r="H59" s="56">
        <f t="shared" si="3"/>
        <v>2.083333333333337E-2</v>
      </c>
      <c r="J59" s="56"/>
    </row>
    <row r="60" spans="1:10" ht="15.75" customHeight="1">
      <c r="A60" s="10">
        <v>42088</v>
      </c>
      <c r="B60" s="36">
        <v>0.53125</v>
      </c>
      <c r="C60" s="36">
        <v>0.54513888888888884</v>
      </c>
      <c r="D60" s="11" t="s">
        <v>80</v>
      </c>
      <c r="E60" s="16">
        <f t="shared" si="0"/>
        <v>1.388888888888884E-2</v>
      </c>
      <c r="F60" s="17">
        <f t="shared" si="1"/>
        <v>42087</v>
      </c>
      <c r="G60" s="18">
        <f t="shared" si="2"/>
        <v>0</v>
      </c>
      <c r="H60" s="56">
        <f t="shared" si="3"/>
        <v>1.388888888888884E-2</v>
      </c>
      <c r="J60" s="56"/>
    </row>
    <row r="61" spans="1:10" ht="15.75" customHeight="1">
      <c r="A61" s="10">
        <v>42088</v>
      </c>
      <c r="B61" s="36">
        <v>0.54513888888888884</v>
      </c>
      <c r="C61" s="34">
        <v>0.59375</v>
      </c>
      <c r="D61" s="11" t="s">
        <v>79</v>
      </c>
      <c r="E61" s="16">
        <f t="shared" si="0"/>
        <v>4.861111111111116E-2</v>
      </c>
      <c r="F61" s="17">
        <f t="shared" si="1"/>
        <v>42088</v>
      </c>
      <c r="G61" s="18">
        <f t="shared" si="2"/>
        <v>0</v>
      </c>
      <c r="H61" s="56">
        <f t="shared" si="3"/>
        <v>4.861111111111116E-2</v>
      </c>
      <c r="J61" s="56"/>
    </row>
    <row r="62" spans="1:10" ht="15.75" customHeight="1">
      <c r="A62" s="10">
        <v>42088</v>
      </c>
      <c r="B62" s="36">
        <v>0.59375</v>
      </c>
      <c r="C62" s="36">
        <v>0.60416666666666663</v>
      </c>
      <c r="D62" s="11" t="s">
        <v>81</v>
      </c>
      <c r="E62" s="16">
        <f t="shared" si="0"/>
        <v>1.041666666666663E-2</v>
      </c>
      <c r="F62" s="17">
        <f t="shared" si="1"/>
        <v>42088</v>
      </c>
      <c r="G62" s="18">
        <f t="shared" si="2"/>
        <v>0</v>
      </c>
      <c r="H62" s="56">
        <f t="shared" si="3"/>
        <v>1.041666666666663E-2</v>
      </c>
      <c r="J62" s="56"/>
    </row>
    <row r="63" spans="1:10" ht="15.75" customHeight="1">
      <c r="A63" s="10">
        <v>42088</v>
      </c>
      <c r="B63" s="36">
        <v>0.60416666666666663</v>
      </c>
      <c r="C63" s="36">
        <v>0.625</v>
      </c>
      <c r="D63" s="11" t="s">
        <v>79</v>
      </c>
      <c r="E63" s="16">
        <f t="shared" si="0"/>
        <v>2.083333333333337E-2</v>
      </c>
      <c r="F63" s="17">
        <f t="shared" si="1"/>
        <v>42088</v>
      </c>
      <c r="G63" s="18">
        <f t="shared" si="2"/>
        <v>0</v>
      </c>
      <c r="H63" s="56">
        <f t="shared" si="3"/>
        <v>2.083333333333337E-2</v>
      </c>
      <c r="J63" s="56"/>
    </row>
    <row r="64" spans="1:10" ht="15.75" customHeight="1">
      <c r="A64" s="10">
        <v>42088</v>
      </c>
      <c r="B64" s="36">
        <v>0.625</v>
      </c>
      <c r="C64" s="36">
        <v>0.66666666666666663</v>
      </c>
      <c r="D64" s="60" t="s">
        <v>80</v>
      </c>
      <c r="E64" s="16">
        <f t="shared" si="0"/>
        <v>4.166666666666663E-2</v>
      </c>
      <c r="F64" s="17">
        <f t="shared" si="1"/>
        <v>42088</v>
      </c>
      <c r="G64" s="18">
        <f t="shared" si="2"/>
        <v>0</v>
      </c>
      <c r="H64" s="56">
        <f t="shared" si="3"/>
        <v>4.166666666666663E-2</v>
      </c>
      <c r="J64" s="56"/>
    </row>
    <row r="65" spans="1:10" ht="15.75" customHeight="1">
      <c r="A65" s="10">
        <v>42088</v>
      </c>
      <c r="B65" s="36">
        <v>0.66666666666666663</v>
      </c>
      <c r="C65" s="36">
        <v>0.72916666666666663</v>
      </c>
      <c r="D65" s="11" t="s">
        <v>79</v>
      </c>
      <c r="E65" s="16">
        <f t="shared" si="0"/>
        <v>6.25E-2</v>
      </c>
      <c r="F65" s="17">
        <f t="shared" si="1"/>
        <v>42088</v>
      </c>
      <c r="G65" s="18">
        <f t="shared" si="2"/>
        <v>0</v>
      </c>
      <c r="H65" s="56">
        <f t="shared" si="3"/>
        <v>6.25E-2</v>
      </c>
      <c r="J65" s="56"/>
    </row>
    <row r="66" spans="1:10" ht="15.75" customHeight="1">
      <c r="A66" s="10">
        <v>42090</v>
      </c>
      <c r="B66" s="36">
        <v>0.4375</v>
      </c>
      <c r="C66" s="36">
        <v>0.46180555555555558</v>
      </c>
      <c r="D66" s="11"/>
      <c r="E66" s="16">
        <f t="shared" si="0"/>
        <v>2.430555555555558E-2</v>
      </c>
      <c r="F66" s="17">
        <f t="shared" si="1"/>
        <v>42088</v>
      </c>
      <c r="G66" s="18">
        <f t="shared" si="2"/>
        <v>1</v>
      </c>
      <c r="H66" s="56">
        <f t="shared" si="3"/>
        <v>2.430555555555558E-2</v>
      </c>
      <c r="J66" s="56"/>
    </row>
    <row r="67" spans="1:10" ht="15.75" customHeight="1">
      <c r="A67" s="10">
        <v>42090</v>
      </c>
      <c r="B67" s="36">
        <v>0.46180555555555558</v>
      </c>
      <c r="C67" s="36">
        <v>0.54166666666666663</v>
      </c>
      <c r="D67" s="11" t="s">
        <v>82</v>
      </c>
      <c r="E67" s="16">
        <f t="shared" si="0"/>
        <v>7.9861111111111049E-2</v>
      </c>
      <c r="F67" s="17">
        <f t="shared" si="1"/>
        <v>42090</v>
      </c>
      <c r="G67" s="18">
        <f t="shared" si="2"/>
        <v>1</v>
      </c>
      <c r="H67" s="56">
        <f t="shared" si="3"/>
        <v>7.9861111111111049E-2</v>
      </c>
      <c r="J67" s="56"/>
    </row>
    <row r="68" spans="1:10" ht="15.75" customHeight="1">
      <c r="A68" s="10">
        <v>42090</v>
      </c>
      <c r="B68" s="36">
        <v>0.54166666666666663</v>
      </c>
      <c r="C68" s="36">
        <v>0.56944444444444442</v>
      </c>
      <c r="D68" s="11" t="s">
        <v>83</v>
      </c>
      <c r="E68" s="16">
        <f t="shared" si="0"/>
        <v>2.777777777777779E-2</v>
      </c>
      <c r="F68" s="17">
        <f t="shared" si="1"/>
        <v>42090</v>
      </c>
      <c r="G68" s="18">
        <f t="shared" si="2"/>
        <v>1</v>
      </c>
      <c r="H68" s="56">
        <f t="shared" si="3"/>
        <v>2.777777777777779E-2</v>
      </c>
      <c r="J68" s="56"/>
    </row>
    <row r="69" spans="1:10" ht="15.75" customHeight="1">
      <c r="A69" s="10">
        <v>42090</v>
      </c>
      <c r="B69" s="36">
        <v>0.56944444444444442</v>
      </c>
      <c r="C69" s="36">
        <v>0.60416666666666663</v>
      </c>
      <c r="D69" s="11" t="s">
        <v>84</v>
      </c>
      <c r="E69" s="16">
        <f t="shared" si="0"/>
        <v>3.472222222222221E-2</v>
      </c>
      <c r="F69" s="17">
        <f t="shared" si="1"/>
        <v>42090</v>
      </c>
      <c r="G69" s="18">
        <f t="shared" si="2"/>
        <v>1</v>
      </c>
      <c r="H69" s="56">
        <f t="shared" si="3"/>
        <v>3.472222222222221E-2</v>
      </c>
      <c r="J69" s="56"/>
    </row>
    <row r="70" spans="1:10" ht="15.75" customHeight="1">
      <c r="A70" s="10">
        <v>42090</v>
      </c>
      <c r="B70" s="36">
        <v>0.60416666666666663</v>
      </c>
      <c r="C70" s="36">
        <v>0.66666666666666663</v>
      </c>
      <c r="D70" s="11" t="s">
        <v>85</v>
      </c>
      <c r="E70" s="16">
        <f t="shared" si="0"/>
        <v>6.25E-2</v>
      </c>
      <c r="F70" s="17">
        <f t="shared" si="1"/>
        <v>42090</v>
      </c>
      <c r="G70" s="18">
        <f t="shared" si="2"/>
        <v>1</v>
      </c>
      <c r="H70" s="56">
        <f t="shared" si="3"/>
        <v>6.25E-2</v>
      </c>
      <c r="J70" s="56"/>
    </row>
    <row r="71" spans="1:10" ht="15.75" customHeight="1">
      <c r="A71" s="10">
        <v>42090</v>
      </c>
      <c r="B71" s="36">
        <v>0.66666666666666663</v>
      </c>
      <c r="C71" s="36">
        <v>0.6875</v>
      </c>
      <c r="D71" s="11" t="s">
        <v>82</v>
      </c>
      <c r="E71" s="16">
        <f t="shared" si="0"/>
        <v>2.083333333333337E-2</v>
      </c>
      <c r="F71" s="17">
        <f t="shared" si="1"/>
        <v>42090</v>
      </c>
      <c r="G71" s="18">
        <f t="shared" si="2"/>
        <v>1</v>
      </c>
      <c r="H71" s="56">
        <f t="shared" si="3"/>
        <v>2.083333333333337E-2</v>
      </c>
      <c r="J71" s="56"/>
    </row>
    <row r="72" spans="1:10" ht="15.75" customHeight="1">
      <c r="A72" s="10">
        <v>42090</v>
      </c>
      <c r="B72" s="36">
        <v>0.6875</v>
      </c>
      <c r="C72" s="36">
        <v>0.71875</v>
      </c>
      <c r="D72" s="11" t="s">
        <v>80</v>
      </c>
      <c r="E72" s="16">
        <f t="shared" si="0"/>
        <v>3.125E-2</v>
      </c>
      <c r="F72" s="17">
        <f t="shared" si="1"/>
        <v>42090</v>
      </c>
      <c r="G72" s="18">
        <f t="shared" si="2"/>
        <v>1</v>
      </c>
      <c r="H72" s="56">
        <f t="shared" si="3"/>
        <v>3.125E-2</v>
      </c>
      <c r="J72" s="56"/>
    </row>
    <row r="73" spans="1:10" ht="15.75" customHeight="1">
      <c r="A73" s="10">
        <v>42090</v>
      </c>
      <c r="B73" s="36">
        <v>0.95833333333333337</v>
      </c>
      <c r="C73" s="36">
        <v>0.97916666666666663</v>
      </c>
      <c r="D73" s="11" t="s">
        <v>86</v>
      </c>
      <c r="E73" s="16">
        <f t="shared" si="0"/>
        <v>2.0833333333333259E-2</v>
      </c>
      <c r="F73" s="17">
        <f t="shared" si="1"/>
        <v>42090</v>
      </c>
      <c r="G73" s="18">
        <f t="shared" si="2"/>
        <v>1</v>
      </c>
      <c r="H73" s="56">
        <f t="shared" si="3"/>
        <v>2.0833333333333259E-2</v>
      </c>
      <c r="J73" s="56"/>
    </row>
    <row r="74" spans="1:10" ht="15.75" customHeight="1">
      <c r="A74" s="10">
        <v>42091</v>
      </c>
      <c r="B74" s="36">
        <v>0.46875</v>
      </c>
      <c r="C74" s="34">
        <v>0.54166666666666663</v>
      </c>
      <c r="D74" s="11" t="s">
        <v>80</v>
      </c>
      <c r="E74" s="16">
        <f t="shared" si="0"/>
        <v>7.291666666666663E-2</v>
      </c>
      <c r="F74" s="17">
        <f t="shared" si="1"/>
        <v>42090</v>
      </c>
      <c r="G74" s="18">
        <f t="shared" si="2"/>
        <v>0</v>
      </c>
      <c r="H74" s="56">
        <f t="shared" si="3"/>
        <v>7.291666666666663E-2</v>
      </c>
      <c r="J74" s="56"/>
    </row>
    <row r="75" spans="1:10" ht="15.75" customHeight="1">
      <c r="A75" s="10">
        <v>42092</v>
      </c>
      <c r="B75" s="36">
        <v>0.875</v>
      </c>
      <c r="C75" s="36">
        <v>0.88541666666666663</v>
      </c>
      <c r="D75" s="11"/>
      <c r="E75" s="16">
        <f t="shared" si="0"/>
        <v>1.041666666666663E-2</v>
      </c>
      <c r="F75" s="17">
        <f t="shared" si="1"/>
        <v>42091</v>
      </c>
      <c r="G75" s="18">
        <f t="shared" si="2"/>
        <v>1</v>
      </c>
      <c r="H75" s="56">
        <f t="shared" si="3"/>
        <v>1.041666666666663E-2</v>
      </c>
      <c r="J75" s="56"/>
    </row>
    <row r="76" spans="1:10" ht="15.75" customHeight="1">
      <c r="A76" s="10">
        <v>42092</v>
      </c>
      <c r="B76" s="36">
        <v>0.88541666666666663</v>
      </c>
      <c r="C76" s="34">
        <v>0.91666666666666663</v>
      </c>
      <c r="D76" s="11" t="s">
        <v>82</v>
      </c>
      <c r="E76" s="16">
        <f t="shared" si="0"/>
        <v>3.125E-2</v>
      </c>
      <c r="F76" s="17">
        <f t="shared" si="1"/>
        <v>42092</v>
      </c>
      <c r="G76" s="18">
        <f t="shared" si="2"/>
        <v>1</v>
      </c>
      <c r="H76" s="56">
        <f t="shared" si="3"/>
        <v>3.125E-2</v>
      </c>
      <c r="J76" s="56"/>
    </row>
    <row r="77" spans="1:10" ht="15.75" customHeight="1">
      <c r="A77" s="10">
        <v>42093</v>
      </c>
      <c r="B77" s="36">
        <v>0.5</v>
      </c>
      <c r="C77" s="36">
        <v>0.54166666666666663</v>
      </c>
      <c r="D77" s="11"/>
      <c r="E77" s="16">
        <f t="shared" si="0"/>
        <v>4.166666666666663E-2</v>
      </c>
      <c r="F77" s="17">
        <f t="shared" si="1"/>
        <v>42092</v>
      </c>
      <c r="G77" s="18">
        <f t="shared" si="2"/>
        <v>0</v>
      </c>
    </row>
    <row r="78" spans="1:10" ht="15.75" customHeight="1">
      <c r="A78" s="10">
        <v>42093</v>
      </c>
      <c r="B78" s="36">
        <v>0.56597222222222221</v>
      </c>
      <c r="C78" s="36">
        <v>0.60763888888888884</v>
      </c>
      <c r="D78" s="11"/>
      <c r="E78" s="16">
        <f t="shared" si="0"/>
        <v>4.166666666666663E-2</v>
      </c>
      <c r="F78" s="17">
        <f t="shared" si="1"/>
        <v>42093</v>
      </c>
      <c r="G78" s="18">
        <f t="shared" si="2"/>
        <v>0</v>
      </c>
    </row>
    <row r="79" spans="1:10" ht="15.75" customHeight="1">
      <c r="A79" s="10">
        <v>42093</v>
      </c>
      <c r="B79" s="36">
        <v>0.66666666666666663</v>
      </c>
      <c r="C79" s="36">
        <v>0.79861111111111116</v>
      </c>
      <c r="D79" s="11"/>
      <c r="E79" s="16">
        <f t="shared" si="0"/>
        <v>0.13194444444444453</v>
      </c>
      <c r="F79" s="17">
        <f t="shared" si="1"/>
        <v>42093</v>
      </c>
      <c r="G79" s="18">
        <f t="shared" si="2"/>
        <v>0</v>
      </c>
    </row>
    <row r="80" spans="1:10" ht="15.75" customHeight="1">
      <c r="A80" s="10">
        <v>42093</v>
      </c>
      <c r="B80" s="36">
        <v>0.95833333333333337</v>
      </c>
      <c r="C80" s="54">
        <v>1</v>
      </c>
      <c r="D80" s="11"/>
      <c r="E80" s="16">
        <f t="shared" si="0"/>
        <v>4.166666666666663E-2</v>
      </c>
      <c r="F80" s="17">
        <f t="shared" si="1"/>
        <v>42093</v>
      </c>
      <c r="G80" s="18">
        <f t="shared" si="2"/>
        <v>0</v>
      </c>
    </row>
    <row r="81" spans="1:7" ht="15.75" customHeight="1">
      <c r="A81" s="10">
        <v>42094</v>
      </c>
      <c r="B81" s="36">
        <v>0.34027777777777779</v>
      </c>
      <c r="C81" s="36">
        <v>0.42708333333333331</v>
      </c>
      <c r="D81" s="11"/>
      <c r="E81" s="16">
        <f t="shared" si="0"/>
        <v>8.6805555555555525E-2</v>
      </c>
      <c r="F81" s="17">
        <f t="shared" si="1"/>
        <v>42093</v>
      </c>
      <c r="G81" s="18">
        <f t="shared" si="2"/>
        <v>1</v>
      </c>
    </row>
    <row r="82" spans="1:7" ht="15.75" customHeight="1">
      <c r="A82" s="55">
        <v>42094</v>
      </c>
      <c r="B82" s="36">
        <v>0.4375</v>
      </c>
      <c r="C82" s="36">
        <v>0.47222222222222221</v>
      </c>
      <c r="D82" s="11" t="s">
        <v>15</v>
      </c>
      <c r="E82" s="16">
        <f t="shared" si="0"/>
        <v>3.472222222222221E-2</v>
      </c>
      <c r="F82" s="17">
        <f t="shared" si="1"/>
        <v>42094</v>
      </c>
      <c r="G82" s="18">
        <f t="shared" si="2"/>
        <v>1</v>
      </c>
    </row>
    <row r="83" spans="1:7" ht="15.75" customHeight="1">
      <c r="A83" s="10">
        <v>42094</v>
      </c>
      <c r="B83" s="36">
        <v>0.52083333333333337</v>
      </c>
      <c r="C83" s="11">
        <v>15</v>
      </c>
      <c r="D83" s="11" t="s">
        <v>65</v>
      </c>
      <c r="E83" s="16">
        <f t="shared" si="0"/>
        <v>14.479166666666666</v>
      </c>
      <c r="F83" s="17">
        <f t="shared" si="1"/>
        <v>42094</v>
      </c>
      <c r="G83" s="18">
        <f t="shared" si="2"/>
        <v>1</v>
      </c>
    </row>
    <row r="84" spans="1:7" ht="15.75" customHeight="1">
      <c r="A84" s="55"/>
      <c r="B84" s="36"/>
      <c r="C84" s="36"/>
      <c r="D84" s="11"/>
      <c r="E84" s="16">
        <f t="shared" si="0"/>
        <v>0</v>
      </c>
      <c r="F84" s="17">
        <f t="shared" si="1"/>
        <v>42094</v>
      </c>
      <c r="G84" s="18">
        <f t="shared" si="2"/>
        <v>0</v>
      </c>
    </row>
    <row r="85" spans="1:7" ht="15.75" customHeight="1">
      <c r="A85" s="10"/>
      <c r="B85" s="36"/>
      <c r="C85" s="36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6"/>
      <c r="C86" s="36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6"/>
      <c r="C87" s="36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6"/>
      <c r="C88" s="36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6"/>
      <c r="C89" s="36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6"/>
      <c r="C90" s="36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6"/>
      <c r="C91" s="36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6"/>
      <c r="C92" s="36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6"/>
      <c r="C93" s="36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6"/>
      <c r="C94" s="36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6"/>
      <c r="C95" s="36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6"/>
      <c r="C96" s="36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6"/>
      <c r="C97" s="36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6"/>
      <c r="C98" s="36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6"/>
      <c r="C99" s="36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6"/>
      <c r="C100" s="36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6"/>
      <c r="C101" s="36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6"/>
      <c r="C102" s="36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6"/>
      <c r="C103" s="36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6"/>
      <c r="C104" s="36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6"/>
      <c r="C105" s="36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6"/>
      <c r="C106" s="36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6"/>
      <c r="C107" s="36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6"/>
      <c r="C108" s="36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6"/>
      <c r="C109" s="36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6"/>
      <c r="C110" s="36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6"/>
      <c r="C111" s="36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6"/>
      <c r="C112" s="36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6"/>
      <c r="C113" s="36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6"/>
      <c r="C114" s="36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6"/>
      <c r="C115" s="36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6"/>
      <c r="C116" s="36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6"/>
      <c r="C117" s="36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6"/>
      <c r="C118" s="36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6"/>
      <c r="C119" s="36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6"/>
      <c r="C120" s="36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6"/>
      <c r="C121" s="36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6"/>
      <c r="C122" s="36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6"/>
      <c r="C123" s="36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6"/>
      <c r="C124" s="36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6"/>
      <c r="C125" s="36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6"/>
      <c r="C126" s="36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6"/>
      <c r="C127" s="36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6"/>
      <c r="C128" s="36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6"/>
      <c r="C129" s="36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6"/>
      <c r="C130" s="36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6"/>
      <c r="C131" s="36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6"/>
      <c r="C132" s="36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6"/>
      <c r="C133" s="36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6"/>
      <c r="C134" s="36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6"/>
      <c r="C135" s="36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6"/>
      <c r="C136" s="36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6"/>
      <c r="C137" s="36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6"/>
      <c r="C138" s="36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6"/>
      <c r="C139" s="36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6"/>
      <c r="C140" s="36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6"/>
      <c r="C141" s="36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6"/>
      <c r="C142" s="36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6"/>
      <c r="C143" s="36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6"/>
      <c r="C144" s="36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6"/>
      <c r="C145" s="36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6"/>
      <c r="C146" s="36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6"/>
      <c r="C147" s="36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6"/>
      <c r="C148" s="36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6"/>
      <c r="C149" s="36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6"/>
      <c r="C150" s="36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6"/>
      <c r="C151" s="36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6"/>
      <c r="C152" s="36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6"/>
      <c r="C153" s="36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6"/>
      <c r="C154" s="36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6"/>
      <c r="C155" s="36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6"/>
      <c r="C156" s="36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6"/>
      <c r="C157" s="36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6"/>
      <c r="C158" s="36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6"/>
      <c r="C159" s="36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6"/>
      <c r="C160" s="36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6"/>
      <c r="C161" s="36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6"/>
      <c r="C162" s="36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6"/>
      <c r="C163" s="36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6"/>
      <c r="C164" s="36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6"/>
      <c r="C165" s="36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6"/>
      <c r="C166" s="36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6"/>
      <c r="C167" s="36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6"/>
      <c r="C168" s="36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6"/>
      <c r="C169" s="36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6"/>
      <c r="C170" s="36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6"/>
      <c r="C171" s="36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6"/>
      <c r="C172" s="36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6"/>
      <c r="C173" s="36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6"/>
      <c r="C174" s="36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6"/>
      <c r="C175" s="36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6"/>
      <c r="C176" s="36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6"/>
      <c r="C177" s="36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6"/>
      <c r="C178" s="36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6"/>
      <c r="C179" s="36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6"/>
      <c r="C180" s="36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6"/>
      <c r="C181" s="36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6"/>
      <c r="C182" s="36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6"/>
      <c r="C183" s="36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6"/>
      <c r="C184" s="36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6"/>
      <c r="C185" s="36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6"/>
      <c r="C186" s="36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6"/>
      <c r="C187" s="36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6"/>
      <c r="C188" s="36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6"/>
      <c r="C189" s="36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6"/>
      <c r="C190" s="36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6"/>
      <c r="C191" s="36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6"/>
      <c r="C192" s="36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6"/>
      <c r="C193" s="36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6"/>
      <c r="C194" s="36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6"/>
      <c r="C195" s="36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6"/>
      <c r="C196" s="36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6"/>
      <c r="C197" s="36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6"/>
      <c r="C198" s="36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6"/>
      <c r="C199" s="36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6"/>
      <c r="C200" s="36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6"/>
      <c r="C201" s="36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6"/>
      <c r="C202" s="36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6"/>
      <c r="C203" s="36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6"/>
      <c r="C204" s="36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6"/>
      <c r="C205" s="36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6"/>
      <c r="C206" s="36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6"/>
      <c r="C207" s="36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6"/>
      <c r="C208" s="36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6"/>
      <c r="C209" s="36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6"/>
      <c r="C210" s="36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6"/>
      <c r="C211" s="36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6"/>
      <c r="C212" s="36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6"/>
      <c r="C213" s="36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6"/>
      <c r="C214" s="36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6"/>
      <c r="C215" s="36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6"/>
      <c r="C216" s="36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6"/>
      <c r="C217" s="36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6"/>
      <c r="C218" s="36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6"/>
      <c r="C219" s="36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6"/>
      <c r="C220" s="36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6"/>
      <c r="C221" s="36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6"/>
      <c r="C222" s="36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6"/>
      <c r="C223" s="36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6"/>
      <c r="C224" s="36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6"/>
      <c r="C225" s="36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6"/>
      <c r="C226" s="36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6"/>
      <c r="C227" s="36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6"/>
      <c r="C228" s="36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6"/>
      <c r="C229" s="36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6"/>
      <c r="C230" s="36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6"/>
      <c r="C231" s="36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6"/>
      <c r="C232" s="36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6"/>
      <c r="C233" s="36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6"/>
      <c r="C234" s="36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6"/>
      <c r="C235" s="36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6"/>
      <c r="C236" s="36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6"/>
      <c r="C237" s="36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6"/>
      <c r="C238" s="36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6"/>
      <c r="C239" s="36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6"/>
      <c r="C240" s="36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6"/>
      <c r="C241" s="36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6"/>
      <c r="C242" s="36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6"/>
      <c r="C243" s="36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6"/>
      <c r="C244" s="36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6"/>
      <c r="C245" s="36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6"/>
      <c r="C246" s="36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6"/>
      <c r="C247" s="36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6"/>
      <c r="C248" s="36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6"/>
      <c r="C249" s="36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6"/>
      <c r="C250" s="36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6"/>
      <c r="C251" s="36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6"/>
      <c r="C252" s="36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6"/>
      <c r="C253" s="36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6"/>
      <c r="C254" s="36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6"/>
      <c r="C255" s="36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6"/>
      <c r="C256" s="36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6"/>
      <c r="C257" s="36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6"/>
      <c r="C258" s="36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6"/>
      <c r="C259" s="36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6"/>
      <c r="C260" s="36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6"/>
      <c r="C261" s="36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6"/>
      <c r="C262" s="36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6"/>
      <c r="C263" s="36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6"/>
      <c r="C264" s="36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6"/>
      <c r="C265" s="36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6"/>
      <c r="C266" s="36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6"/>
      <c r="C267" s="36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6"/>
      <c r="C268" s="36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6"/>
      <c r="C269" s="36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6"/>
      <c r="C270" s="36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6"/>
      <c r="C271" s="36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6"/>
      <c r="C272" s="36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6"/>
      <c r="C273" s="36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6"/>
      <c r="C274" s="36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6"/>
      <c r="C275" s="36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6"/>
      <c r="C276" s="36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6"/>
      <c r="C277" s="36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6"/>
      <c r="C278" s="36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6"/>
      <c r="C279" s="36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6"/>
      <c r="C280" s="36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6"/>
      <c r="C281" s="36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6"/>
      <c r="C282" s="36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6"/>
      <c r="C283" s="36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6"/>
      <c r="C284" s="36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6"/>
      <c r="C285" s="36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6"/>
      <c r="C286" s="36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6"/>
      <c r="C287" s="36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6"/>
      <c r="C288" s="36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6"/>
      <c r="C289" s="36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6"/>
      <c r="C290" s="36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6"/>
      <c r="C291" s="36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6"/>
      <c r="C292" s="36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6"/>
      <c r="C293" s="36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6"/>
      <c r="C294" s="36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6"/>
      <c r="C295" s="36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6"/>
      <c r="C296" s="36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6"/>
      <c r="C297" s="36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6"/>
      <c r="C298" s="36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6"/>
      <c r="C299" s="36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6"/>
      <c r="C300" s="36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6"/>
      <c r="C301" s="36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6"/>
      <c r="C302" s="36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6"/>
      <c r="C303" s="36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6"/>
      <c r="C304" s="36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6"/>
      <c r="C305" s="36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6"/>
      <c r="C306" s="36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6"/>
      <c r="C307" s="36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6"/>
      <c r="C308" s="36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6"/>
      <c r="C309" s="36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6"/>
      <c r="C310" s="36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6"/>
      <c r="C311" s="36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6"/>
      <c r="C312" s="36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6"/>
      <c r="C313" s="36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6"/>
      <c r="C314" s="36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6"/>
      <c r="C315" s="36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6"/>
      <c r="C316" s="36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6"/>
      <c r="C317" s="36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6"/>
      <c r="C318" s="36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6"/>
      <c r="C319" s="36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6"/>
      <c r="C320" s="36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6"/>
      <c r="C321" s="36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6"/>
      <c r="C322" s="36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6"/>
      <c r="C323" s="36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6"/>
      <c r="C324" s="36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6"/>
      <c r="C325" s="36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6"/>
      <c r="C326" s="36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6"/>
      <c r="C327" s="36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6"/>
      <c r="C328" s="36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6"/>
      <c r="C329" s="36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6"/>
      <c r="C330" s="36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6"/>
      <c r="C331" s="36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6"/>
      <c r="C332" s="36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6"/>
      <c r="C333" s="36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6"/>
      <c r="C334" s="36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6"/>
      <c r="C335" s="36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6"/>
      <c r="C336" s="36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6"/>
      <c r="C337" s="36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6"/>
      <c r="C338" s="36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6"/>
      <c r="C339" s="36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6"/>
      <c r="C340" s="36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6"/>
      <c r="C341" s="36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6"/>
      <c r="C342" s="36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6"/>
      <c r="C343" s="36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6"/>
      <c r="C344" s="36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6"/>
      <c r="C345" s="36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6"/>
      <c r="C346" s="36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6"/>
      <c r="C347" s="36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6"/>
      <c r="C348" s="36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6"/>
      <c r="C349" s="36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6"/>
      <c r="C350" s="36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6"/>
      <c r="C351" s="36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6"/>
      <c r="C352" s="36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6"/>
      <c r="C353" s="36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6"/>
      <c r="C354" s="36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6"/>
      <c r="C355" s="36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6"/>
      <c r="C356" s="36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6"/>
      <c r="C357" s="36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6"/>
      <c r="C358" s="36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6"/>
      <c r="C359" s="36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6"/>
      <c r="C360" s="36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6"/>
      <c r="C361" s="36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6"/>
      <c r="C362" s="36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6"/>
      <c r="C363" s="36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6"/>
      <c r="C364" s="36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6"/>
      <c r="C365" s="36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6"/>
      <c r="C366" s="36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6"/>
      <c r="C367" s="36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6"/>
      <c r="C368" s="36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6"/>
      <c r="C369" s="36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6"/>
      <c r="C370" s="36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6"/>
      <c r="C371" s="36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6"/>
      <c r="C372" s="36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6"/>
      <c r="C373" s="36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6"/>
      <c r="C374" s="36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6"/>
      <c r="C375" s="36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6"/>
      <c r="C376" s="36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6"/>
      <c r="C377" s="36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6"/>
      <c r="C378" s="36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6"/>
      <c r="C379" s="36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6"/>
      <c r="C380" s="36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6"/>
      <c r="C381" s="36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6"/>
      <c r="C382" s="36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6"/>
      <c r="C383" s="36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6"/>
      <c r="C384" s="36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6"/>
      <c r="C385" s="36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6"/>
      <c r="C386" s="36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6"/>
      <c r="C387" s="36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6"/>
      <c r="C388" s="36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6"/>
      <c r="C389" s="36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6"/>
      <c r="C390" s="36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6"/>
      <c r="C391" s="36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6"/>
      <c r="C392" s="36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6"/>
      <c r="C393" s="36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6"/>
      <c r="C394" s="36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6"/>
      <c r="C395" s="36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6"/>
      <c r="C396" s="36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6"/>
      <c r="C397" s="36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6"/>
      <c r="C398" s="36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6"/>
      <c r="C399" s="36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6"/>
      <c r="C400" s="36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6"/>
      <c r="C401" s="36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6"/>
      <c r="C402" s="36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6"/>
      <c r="C403" s="36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6"/>
      <c r="C404" s="36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6"/>
      <c r="C405" s="36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6"/>
      <c r="C406" s="36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6"/>
      <c r="C407" s="36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6"/>
      <c r="C408" s="36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6"/>
      <c r="C409" s="36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6"/>
      <c r="C410" s="36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6"/>
      <c r="C411" s="36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6"/>
      <c r="C412" s="36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6"/>
      <c r="C413" s="36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6"/>
      <c r="C414" s="36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6"/>
      <c r="C415" s="36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6"/>
      <c r="C416" s="36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6"/>
      <c r="C417" s="36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6"/>
      <c r="C418" s="36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6"/>
      <c r="C419" s="36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6"/>
      <c r="C420" s="36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6"/>
      <c r="C421" s="36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6"/>
      <c r="C422" s="36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6"/>
      <c r="C423" s="36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6"/>
      <c r="C424" s="36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6"/>
      <c r="C425" s="36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6"/>
      <c r="C426" s="36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6"/>
      <c r="C427" s="36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6"/>
      <c r="C428" s="36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6"/>
      <c r="C429" s="36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6"/>
      <c r="C430" s="36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6"/>
      <c r="C431" s="36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6"/>
      <c r="C432" s="36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6"/>
      <c r="C433" s="36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6"/>
      <c r="C434" s="36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6"/>
      <c r="C435" s="36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6"/>
      <c r="C436" s="36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6"/>
      <c r="C437" s="36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6"/>
      <c r="C438" s="36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6"/>
      <c r="C439" s="36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6"/>
      <c r="C440" s="36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6"/>
      <c r="C441" s="36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6"/>
      <c r="C442" s="36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6"/>
      <c r="C443" s="36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6"/>
      <c r="C444" s="36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6"/>
      <c r="C445" s="36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6"/>
      <c r="C446" s="36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6"/>
      <c r="C447" s="36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6"/>
      <c r="C448" s="36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6"/>
      <c r="C449" s="36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6"/>
      <c r="C450" s="36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6"/>
      <c r="C451" s="36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6"/>
      <c r="C452" s="36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6"/>
      <c r="C453" s="36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6"/>
      <c r="C454" s="36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6"/>
      <c r="C455" s="36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6"/>
      <c r="C456" s="36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6"/>
      <c r="C457" s="36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6"/>
      <c r="C458" s="36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6"/>
      <c r="C459" s="36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6"/>
      <c r="C460" s="36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6"/>
      <c r="C461" s="36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6"/>
      <c r="C462" s="36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6"/>
      <c r="C463" s="36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6"/>
      <c r="C464" s="36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6"/>
      <c r="C465" s="36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6"/>
      <c r="C466" s="36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6"/>
      <c r="C467" s="36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6"/>
      <c r="C468" s="36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6"/>
      <c r="C469" s="36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6"/>
      <c r="C470" s="36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6"/>
      <c r="C471" s="36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6"/>
      <c r="C472" s="36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6"/>
      <c r="C473" s="36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6"/>
      <c r="C474" s="36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6"/>
      <c r="C475" s="36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6"/>
      <c r="C476" s="36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6"/>
      <c r="C477" s="36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6"/>
      <c r="C478" s="36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6"/>
      <c r="C479" s="36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6"/>
      <c r="C480" s="36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6"/>
      <c r="C481" s="36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6"/>
      <c r="C482" s="36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6"/>
      <c r="C483" s="36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6"/>
      <c r="C484" s="36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6"/>
      <c r="C485" s="36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6"/>
      <c r="C486" s="36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6"/>
      <c r="C487" s="36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6"/>
      <c r="C488" s="36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6"/>
      <c r="C489" s="36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6"/>
      <c r="C490" s="36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6"/>
      <c r="C491" s="36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6"/>
      <c r="C492" s="36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6"/>
      <c r="C493" s="36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6"/>
      <c r="C494" s="36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6"/>
      <c r="C495" s="36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6"/>
      <c r="C496" s="36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6"/>
      <c r="C497" s="36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6"/>
      <c r="C498" s="36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6"/>
      <c r="C499" s="36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6"/>
      <c r="C500" s="36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6"/>
      <c r="C501" s="36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6"/>
      <c r="C502" s="36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6"/>
      <c r="C503" s="36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6"/>
      <c r="C504" s="36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6"/>
      <c r="C505" s="36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6"/>
      <c r="C506" s="36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6"/>
      <c r="C507" s="36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6"/>
      <c r="C508" s="36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6"/>
      <c r="C509" s="36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6"/>
      <c r="C510" s="36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6"/>
      <c r="C511" s="36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6"/>
      <c r="C512" s="36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6"/>
      <c r="C513" s="36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6"/>
      <c r="C514" s="36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6"/>
      <c r="C515" s="36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6"/>
      <c r="C516" s="36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6"/>
      <c r="C517" s="36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6"/>
      <c r="C518" s="36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6"/>
      <c r="C519" s="36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6"/>
      <c r="C520" s="36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6"/>
      <c r="C521" s="36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6"/>
      <c r="C522" s="36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6"/>
      <c r="C523" s="36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6"/>
      <c r="C524" s="36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6"/>
      <c r="C525" s="36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6"/>
      <c r="C526" s="36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6"/>
      <c r="C527" s="36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6"/>
      <c r="C528" s="36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6"/>
      <c r="C529" s="36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6"/>
      <c r="C530" s="36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6"/>
      <c r="C531" s="36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6"/>
      <c r="C532" s="36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6"/>
      <c r="C533" s="36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6"/>
      <c r="C534" s="36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6"/>
      <c r="C535" s="36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6"/>
      <c r="C536" s="36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6"/>
      <c r="C537" s="36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6"/>
      <c r="C538" s="36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6"/>
      <c r="C539" s="36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6"/>
      <c r="C540" s="36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6"/>
      <c r="C541" s="36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6"/>
      <c r="C542" s="36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6"/>
      <c r="C543" s="36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6"/>
      <c r="C544" s="36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6"/>
      <c r="C545" s="36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6"/>
      <c r="C546" s="36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6"/>
      <c r="C547" s="36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6"/>
      <c r="C548" s="36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6"/>
      <c r="C549" s="36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6"/>
      <c r="C550" s="36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6"/>
      <c r="C551" s="36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6"/>
      <c r="C552" s="36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6"/>
      <c r="C553" s="36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6"/>
      <c r="C554" s="36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6"/>
      <c r="C555" s="36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6"/>
      <c r="C556" s="36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6"/>
      <c r="C557" s="36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6"/>
      <c r="C558" s="36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6"/>
      <c r="C559" s="36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6"/>
      <c r="C560" s="36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6"/>
      <c r="C561" s="36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6"/>
      <c r="C562" s="36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6"/>
      <c r="C563" s="36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6"/>
      <c r="C564" s="36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6"/>
      <c r="C565" s="36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6"/>
      <c r="C566" s="36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6"/>
      <c r="C567" s="36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6"/>
      <c r="C568" s="36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6"/>
      <c r="C569" s="36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6"/>
      <c r="C570" s="36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6"/>
      <c r="C571" s="36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6"/>
      <c r="C572" s="36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6"/>
      <c r="C573" s="36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6"/>
      <c r="C574" s="36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6"/>
      <c r="C575" s="36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6"/>
      <c r="C576" s="36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6"/>
      <c r="C577" s="36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6"/>
      <c r="C578" s="36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6"/>
      <c r="C579" s="36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6"/>
      <c r="C580" s="36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6"/>
      <c r="C581" s="36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6"/>
      <c r="C582" s="36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6"/>
      <c r="C583" s="36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6"/>
      <c r="C584" s="36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6"/>
      <c r="C585" s="36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6"/>
      <c r="C586" s="36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6"/>
      <c r="C587" s="36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6"/>
      <c r="C588" s="36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6"/>
      <c r="C589" s="36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6"/>
      <c r="C590" s="36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6"/>
      <c r="C591" s="36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6"/>
      <c r="C592" s="36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6"/>
      <c r="C593" s="36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6"/>
      <c r="C594" s="36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6"/>
      <c r="C595" s="36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6"/>
      <c r="C596" s="36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6"/>
      <c r="C597" s="36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6"/>
      <c r="C598" s="36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6"/>
      <c r="C599" s="36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6"/>
      <c r="C600" s="36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6"/>
      <c r="C601" s="36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6"/>
      <c r="C602" s="36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6"/>
      <c r="C603" s="36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6"/>
      <c r="C604" s="36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6"/>
      <c r="C605" s="36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6"/>
      <c r="C606" s="36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6"/>
      <c r="C607" s="36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6"/>
      <c r="C608" s="36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6"/>
      <c r="C609" s="36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6"/>
      <c r="C610" s="36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6"/>
      <c r="C611" s="36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6"/>
      <c r="C612" s="36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6"/>
      <c r="C613" s="36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6"/>
      <c r="C614" s="36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6"/>
      <c r="C615" s="36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6"/>
      <c r="C616" s="36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6"/>
      <c r="C617" s="36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6"/>
      <c r="C618" s="36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6"/>
      <c r="C619" s="36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6"/>
      <c r="C620" s="36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6"/>
      <c r="C621" s="36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6"/>
      <c r="C622" s="36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6"/>
      <c r="C623" s="36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6"/>
      <c r="C624" s="36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6"/>
      <c r="C625" s="36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6"/>
      <c r="C626" s="36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6"/>
      <c r="C627" s="36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6"/>
      <c r="C628" s="36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6"/>
      <c r="C629" s="36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6"/>
      <c r="C630" s="36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6"/>
      <c r="C631" s="36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6"/>
      <c r="C632" s="36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6"/>
      <c r="C633" s="36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6"/>
      <c r="C634" s="36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6"/>
      <c r="C635" s="36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6"/>
      <c r="C636" s="36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6"/>
      <c r="C637" s="36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6"/>
      <c r="C638" s="36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6"/>
      <c r="C639" s="36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6"/>
      <c r="C640" s="36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6"/>
      <c r="C641" s="36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6"/>
      <c r="C642" s="36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6"/>
      <c r="C643" s="36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6"/>
      <c r="C644" s="36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6"/>
      <c r="C645" s="36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6"/>
      <c r="C646" s="36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6"/>
      <c r="C647" s="36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6"/>
      <c r="C648" s="36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6"/>
      <c r="C649" s="36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6"/>
      <c r="C650" s="36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6"/>
      <c r="C651" s="36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6"/>
      <c r="C652" s="36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6"/>
      <c r="C653" s="36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6"/>
      <c r="C654" s="36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6"/>
      <c r="C655" s="36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6"/>
      <c r="C656" s="36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6"/>
      <c r="C657" s="36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6"/>
      <c r="C658" s="36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6"/>
      <c r="C659" s="36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6"/>
      <c r="C660" s="36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6"/>
      <c r="C661" s="36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6"/>
      <c r="C662" s="36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6"/>
      <c r="C663" s="36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6"/>
      <c r="C664" s="36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6"/>
      <c r="C665" s="36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6"/>
      <c r="C666" s="36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6"/>
      <c r="C667" s="36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6"/>
      <c r="C668" s="36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6"/>
      <c r="C669" s="36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6"/>
      <c r="C670" s="36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6"/>
      <c r="C671" s="36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6"/>
      <c r="C672" s="36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6"/>
      <c r="C673" s="36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6"/>
      <c r="C674" s="36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6"/>
      <c r="C675" s="36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6"/>
      <c r="C676" s="36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6"/>
      <c r="C677" s="36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6"/>
      <c r="C678" s="36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6"/>
      <c r="C679" s="36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6"/>
      <c r="C680" s="36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6"/>
      <c r="C681" s="36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6"/>
      <c r="C682" s="36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6"/>
      <c r="C683" s="36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6"/>
      <c r="C684" s="36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6"/>
      <c r="C685" s="36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6"/>
      <c r="C686" s="36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6"/>
      <c r="C687" s="36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6"/>
      <c r="C688" s="36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6"/>
      <c r="C689" s="36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6"/>
      <c r="C690" s="36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6"/>
      <c r="C691" s="36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6"/>
      <c r="C692" s="36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6"/>
      <c r="C693" s="36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6"/>
      <c r="C694" s="36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6"/>
      <c r="C695" s="36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6"/>
      <c r="C696" s="36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6"/>
      <c r="C697" s="36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6"/>
      <c r="C698" s="36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6"/>
      <c r="C699" s="36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6"/>
      <c r="C700" s="36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6"/>
      <c r="C701" s="36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6"/>
      <c r="C702" s="36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6"/>
      <c r="C703" s="36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6"/>
      <c r="C704" s="36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6"/>
      <c r="C705" s="36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6"/>
      <c r="C706" s="36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6"/>
      <c r="C707" s="36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6"/>
      <c r="C708" s="36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6"/>
      <c r="C709" s="36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6"/>
      <c r="C710" s="36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6"/>
      <c r="C711" s="36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6"/>
      <c r="C712" s="36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6"/>
      <c r="C713" s="36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6"/>
      <c r="C714" s="36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6"/>
      <c r="C715" s="36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6"/>
      <c r="C716" s="36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6"/>
      <c r="C717" s="36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6"/>
      <c r="C718" s="36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6"/>
      <c r="C719" s="36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6"/>
      <c r="C720" s="36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6"/>
      <c r="C721" s="36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6"/>
      <c r="C722" s="36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6"/>
      <c r="C723" s="36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6"/>
      <c r="C724" s="36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6"/>
      <c r="C725" s="36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6"/>
      <c r="C726" s="36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6"/>
      <c r="C727" s="36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6"/>
      <c r="C728" s="36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6"/>
      <c r="C729" s="36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6"/>
      <c r="C730" s="36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6"/>
      <c r="C731" s="36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6"/>
      <c r="C732" s="36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6"/>
      <c r="C733" s="36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6"/>
      <c r="C734" s="36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6"/>
      <c r="C735" s="36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6"/>
      <c r="C736" s="36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6"/>
      <c r="C737" s="36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6"/>
      <c r="C738" s="36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6"/>
      <c r="C739" s="36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6"/>
      <c r="C740" s="36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6"/>
      <c r="C741" s="36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6"/>
      <c r="C742" s="36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6"/>
      <c r="C743" s="36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6"/>
      <c r="C744" s="36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6"/>
      <c r="C745" s="36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6"/>
      <c r="C746" s="36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6"/>
      <c r="C747" s="36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6"/>
      <c r="C748" s="36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6"/>
      <c r="C749" s="36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6"/>
      <c r="C750" s="36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6"/>
      <c r="C751" s="36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6"/>
      <c r="C752" s="36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6"/>
      <c r="C753" s="36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6"/>
      <c r="C754" s="36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6"/>
      <c r="C755" s="36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6"/>
      <c r="C756" s="36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6"/>
      <c r="C757" s="36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6"/>
      <c r="C758" s="36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6"/>
      <c r="C759" s="36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6"/>
      <c r="C760" s="36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6"/>
      <c r="C761" s="36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6"/>
      <c r="C762" s="36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6"/>
      <c r="C763" s="36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6"/>
      <c r="C764" s="36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6"/>
      <c r="C765" s="36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6"/>
      <c r="C766" s="36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6"/>
      <c r="C767" s="36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6"/>
      <c r="C768" s="36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6"/>
      <c r="C769" s="36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6"/>
      <c r="C770" s="36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6"/>
      <c r="C771" s="36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6"/>
      <c r="C772" s="36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6"/>
      <c r="C773" s="36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6"/>
      <c r="C774" s="36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6"/>
      <c r="C775" s="36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6"/>
      <c r="C776" s="36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6"/>
      <c r="C777" s="36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6"/>
      <c r="C778" s="36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6"/>
      <c r="C779" s="36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6"/>
      <c r="C780" s="36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6"/>
      <c r="C781" s="36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6"/>
      <c r="C782" s="36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6"/>
      <c r="C783" s="36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6"/>
      <c r="C784" s="36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6"/>
      <c r="C785" s="36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6"/>
      <c r="C786" s="36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6"/>
      <c r="C787" s="36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6"/>
      <c r="C788" s="36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6"/>
      <c r="C789" s="36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6"/>
      <c r="C790" s="36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6"/>
      <c r="C791" s="36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6"/>
      <c r="C792" s="36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6"/>
      <c r="C793" s="36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6"/>
      <c r="C794" s="36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6"/>
      <c r="C795" s="36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6"/>
      <c r="C796" s="36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6"/>
      <c r="C797" s="36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6"/>
      <c r="C798" s="36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6"/>
      <c r="C799" s="36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6"/>
      <c r="C800" s="36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6"/>
      <c r="C801" s="36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6"/>
      <c r="C802" s="36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6"/>
      <c r="C803" s="36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6"/>
      <c r="C804" s="36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6"/>
      <c r="C805" s="36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6"/>
      <c r="C806" s="36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6"/>
      <c r="C807" s="36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6"/>
      <c r="C808" s="36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6"/>
      <c r="C809" s="36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6"/>
      <c r="C810" s="36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6"/>
      <c r="C811" s="36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6"/>
      <c r="C812" s="36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6"/>
      <c r="C813" s="36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6"/>
      <c r="C814" s="36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6"/>
      <c r="C815" s="36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6"/>
      <c r="C816" s="36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6"/>
      <c r="C817" s="36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6"/>
      <c r="C818" s="36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6"/>
      <c r="C819" s="36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6"/>
      <c r="C820" s="36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6"/>
      <c r="C821" s="36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6"/>
      <c r="C822" s="36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6"/>
      <c r="C823" s="36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6"/>
      <c r="C824" s="36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6"/>
      <c r="C825" s="36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6"/>
      <c r="C826" s="36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6"/>
      <c r="C827" s="36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6"/>
      <c r="C828" s="36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6"/>
      <c r="C829" s="36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6"/>
      <c r="C830" s="36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6"/>
      <c r="C831" s="36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6"/>
      <c r="C832" s="36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6"/>
      <c r="C833" s="36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6"/>
      <c r="C834" s="36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6"/>
      <c r="C835" s="36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6"/>
      <c r="C836" s="36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6"/>
      <c r="C837" s="36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6"/>
      <c r="C838" s="36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6"/>
      <c r="C839" s="36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6"/>
      <c r="C840" s="36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6"/>
      <c r="C841" s="36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6"/>
      <c r="C842" s="36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6"/>
      <c r="C843" s="36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6"/>
      <c r="C844" s="36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6"/>
      <c r="C845" s="36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6"/>
      <c r="C846" s="36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6"/>
      <c r="C847" s="36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6"/>
      <c r="C848" s="36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6"/>
      <c r="C849" s="36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6"/>
      <c r="C850" s="36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6"/>
      <c r="C851" s="36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6"/>
      <c r="C852" s="36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6"/>
      <c r="C853" s="36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6"/>
      <c r="C854" s="36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6"/>
      <c r="C855" s="36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6"/>
      <c r="C856" s="36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6"/>
      <c r="C857" s="36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6"/>
      <c r="C858" s="36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6"/>
      <c r="C859" s="36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6"/>
      <c r="C860" s="36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6"/>
      <c r="C861" s="36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6"/>
      <c r="C862" s="36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6"/>
      <c r="C863" s="36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6"/>
      <c r="C864" s="36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6"/>
      <c r="C865" s="36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6"/>
      <c r="C866" s="36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6"/>
      <c r="C867" s="36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6"/>
      <c r="C868" s="36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6"/>
      <c r="C869" s="36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6"/>
      <c r="C870" s="36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6"/>
      <c r="C871" s="36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6"/>
      <c r="C872" s="36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6"/>
      <c r="C873" s="36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6"/>
      <c r="C874" s="36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6"/>
      <c r="C875" s="36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6"/>
      <c r="C876" s="36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6"/>
      <c r="C877" s="36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6"/>
      <c r="C878" s="36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6"/>
      <c r="C879" s="36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6"/>
      <c r="C880" s="36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6"/>
      <c r="C881" s="36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6"/>
      <c r="C882" s="36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6"/>
      <c r="C883" s="36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6"/>
      <c r="C884" s="36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6"/>
      <c r="C885" s="36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6"/>
      <c r="C886" s="36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6"/>
      <c r="C887" s="36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6"/>
      <c r="C888" s="36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6"/>
      <c r="C889" s="36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6"/>
      <c r="C890" s="36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6"/>
      <c r="C891" s="36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6"/>
      <c r="C892" s="36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6"/>
      <c r="C893" s="36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6"/>
      <c r="C894" s="36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6"/>
      <c r="C895" s="36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6"/>
      <c r="C896" s="36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6"/>
      <c r="C897" s="36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6"/>
      <c r="C898" s="36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6"/>
      <c r="C899" s="36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6"/>
      <c r="C900" s="36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6"/>
      <c r="C901" s="36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6"/>
      <c r="C902" s="36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6"/>
      <c r="C903" s="36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6"/>
      <c r="C904" s="36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6"/>
      <c r="C905" s="36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6"/>
      <c r="C906" s="36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6"/>
      <c r="C907" s="36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6"/>
      <c r="C908" s="36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6"/>
      <c r="C909" s="36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6"/>
      <c r="C910" s="36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6"/>
      <c r="C911" s="36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6"/>
      <c r="C912" s="36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6"/>
      <c r="C913" s="36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6"/>
      <c r="C914" s="36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6"/>
      <c r="C915" s="36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6"/>
      <c r="C916" s="36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6"/>
      <c r="C917" s="36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6"/>
      <c r="C918" s="36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6"/>
      <c r="C919" s="36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6"/>
      <c r="C920" s="36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6"/>
      <c r="C921" s="36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6"/>
      <c r="C922" s="36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6"/>
      <c r="C923" s="36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6"/>
      <c r="C924" s="36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6"/>
      <c r="C925" s="36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6"/>
      <c r="C926" s="36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6"/>
      <c r="C927" s="36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6"/>
      <c r="C928" s="36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6"/>
      <c r="C929" s="36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6"/>
      <c r="C930" s="36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6"/>
      <c r="C931" s="36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6"/>
      <c r="C932" s="36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6"/>
      <c r="C933" s="36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6"/>
      <c r="C934" s="36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6"/>
      <c r="C935" s="36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6"/>
      <c r="C936" s="36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6"/>
      <c r="C937" s="36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6"/>
      <c r="C938" s="36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6"/>
      <c r="C939" s="36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6"/>
      <c r="C940" s="36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6"/>
      <c r="C941" s="36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6"/>
      <c r="C942" s="36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6"/>
      <c r="C943" s="36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6"/>
      <c r="C944" s="36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6"/>
      <c r="C945" s="36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6"/>
      <c r="C946" s="36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6"/>
      <c r="C947" s="36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6"/>
      <c r="C948" s="36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6"/>
      <c r="C949" s="36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6"/>
      <c r="C950" s="36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6"/>
      <c r="C951" s="36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6"/>
      <c r="C952" s="36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6"/>
      <c r="C953" s="36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6"/>
      <c r="C954" s="36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6"/>
      <c r="C955" s="36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6"/>
      <c r="C956" s="36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6"/>
      <c r="C957" s="36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6"/>
      <c r="C958" s="36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6"/>
      <c r="C959" s="36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6"/>
      <c r="C960" s="36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6"/>
      <c r="C961" s="36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6"/>
      <c r="C962" s="36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6"/>
      <c r="C963" s="36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6"/>
      <c r="C964" s="36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6"/>
      <c r="C965" s="36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6"/>
      <c r="C966" s="36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6"/>
      <c r="C967" s="36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6"/>
      <c r="C968" s="36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6"/>
      <c r="C969" s="36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6"/>
      <c r="C970" s="36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6"/>
      <c r="C971" s="36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6"/>
      <c r="C972" s="36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6"/>
      <c r="C973" s="36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6"/>
      <c r="C974" s="36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6"/>
      <c r="C975" s="36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6"/>
      <c r="C976" s="36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6"/>
      <c r="C977" s="36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6"/>
      <c r="C978" s="36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6"/>
      <c r="C979" s="36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6"/>
      <c r="C980" s="36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6"/>
      <c r="C981" s="36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6"/>
      <c r="C982" s="36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6"/>
      <c r="C983" s="36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6"/>
      <c r="C984" s="36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6"/>
      <c r="C985" s="36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6"/>
      <c r="C986" s="36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6"/>
      <c r="C987" s="36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6"/>
      <c r="C988" s="36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6"/>
      <c r="C989" s="36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6"/>
      <c r="C990" s="36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6"/>
      <c r="C991" s="36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6"/>
      <c r="C992" s="36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6"/>
      <c r="C993" s="36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6"/>
      <c r="C994" s="36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6"/>
      <c r="C995" s="36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6"/>
      <c r="C996" s="36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6"/>
      <c r="C997" s="36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6"/>
      <c r="C998" s="36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6"/>
      <c r="C999" s="36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6"/>
      <c r="C1000" s="36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B3:E1000 A6:A1000">
    <cfRule type="expression" dxfId="7" priority="1">
      <formula>IF($A3,$G3,0)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9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62" t="s">
        <v>90</v>
      </c>
      <c r="I2" s="62" t="s">
        <v>91</v>
      </c>
      <c r="J2" s="62" t="s">
        <v>92</v>
      </c>
    </row>
    <row r="3" spans="1:10" ht="15.75" customHeight="1">
      <c r="A3" s="31">
        <v>42038</v>
      </c>
      <c r="B3" s="33">
        <v>0.36458333333333331</v>
      </c>
      <c r="C3" s="33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31">
        <v>42038</v>
      </c>
      <c r="B4" s="33">
        <v>0.39583333333333331</v>
      </c>
      <c r="C4" s="33">
        <v>0.47916666666666669</v>
      </c>
      <c r="D4" s="11" t="s">
        <v>36</v>
      </c>
      <c r="E4" s="16">
        <f t="shared" si="0"/>
        <v>8.333333333333337E-2</v>
      </c>
      <c r="F4" s="17">
        <f>A3</f>
        <v>42038</v>
      </c>
      <c r="G4" s="18">
        <f t="shared" ref="G4:G1000" si="1">IF(A4=F4,G3,MOD(G3+1,2))</f>
        <v>0</v>
      </c>
    </row>
    <row r="5" spans="1:10" ht="15.75" customHeight="1">
      <c r="A5" s="31">
        <v>42039</v>
      </c>
      <c r="B5" s="33">
        <v>0.57291666666666663</v>
      </c>
      <c r="C5" s="33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31">
        <v>42040</v>
      </c>
      <c r="B6" s="33">
        <v>0.85416666666666663</v>
      </c>
      <c r="C6" s="33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42039</v>
      </c>
      <c r="G6" s="18">
        <f t="shared" si="1"/>
        <v>0</v>
      </c>
    </row>
    <row r="7" spans="1:10" ht="15.75" customHeight="1">
      <c r="A7" s="31">
        <v>42041</v>
      </c>
      <c r="B7" s="33">
        <v>0.4375</v>
      </c>
      <c r="C7" s="33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42040</v>
      </c>
      <c r="G7" s="18">
        <f t="shared" si="1"/>
        <v>1</v>
      </c>
    </row>
    <row r="8" spans="1:10" ht="15.75" customHeight="1">
      <c r="A8" s="31">
        <v>42041</v>
      </c>
      <c r="B8" s="33">
        <v>0.45833333333333331</v>
      </c>
      <c r="C8" s="33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42041</v>
      </c>
      <c r="G8" s="18">
        <f t="shared" si="1"/>
        <v>1</v>
      </c>
    </row>
    <row r="9" spans="1:10" ht="15.75" customHeight="1">
      <c r="A9" s="31">
        <v>42045</v>
      </c>
      <c r="B9" s="33">
        <v>0.45833333333333331</v>
      </c>
      <c r="C9" s="33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42041</v>
      </c>
      <c r="G9" s="18">
        <f t="shared" si="1"/>
        <v>0</v>
      </c>
    </row>
    <row r="10" spans="1:10" ht="15.75" customHeight="1">
      <c r="A10" s="31">
        <v>42045</v>
      </c>
      <c r="B10" s="33">
        <v>0.52083333333333337</v>
      </c>
      <c r="C10" s="33">
        <v>0.55208333333333337</v>
      </c>
      <c r="D10" s="11" t="s">
        <v>37</v>
      </c>
      <c r="E10" s="16">
        <f t="shared" si="0"/>
        <v>3.125E-2</v>
      </c>
      <c r="F10" s="17">
        <f t="shared" si="2"/>
        <v>42045</v>
      </c>
      <c r="G10" s="18">
        <f t="shared" si="1"/>
        <v>0</v>
      </c>
    </row>
    <row r="11" spans="1:10" ht="15.75" customHeight="1">
      <c r="A11" s="31">
        <v>42045</v>
      </c>
      <c r="B11" s="33">
        <v>0.61805555555555558</v>
      </c>
      <c r="C11" s="33">
        <v>0.6875</v>
      </c>
      <c r="D11" s="11" t="s">
        <v>44</v>
      </c>
      <c r="E11" s="16">
        <f t="shared" si="0"/>
        <v>6.944444444444442E-2</v>
      </c>
      <c r="F11" s="17">
        <f t="shared" si="2"/>
        <v>42045</v>
      </c>
      <c r="G11" s="18">
        <f t="shared" si="1"/>
        <v>0</v>
      </c>
    </row>
    <row r="12" spans="1:10" ht="15.75" customHeight="1">
      <c r="A12" s="31">
        <v>42045</v>
      </c>
      <c r="B12" s="33">
        <v>0.89236111111111116</v>
      </c>
      <c r="C12" s="33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42045</v>
      </c>
      <c r="G12" s="18">
        <f t="shared" si="1"/>
        <v>0</v>
      </c>
    </row>
    <row r="13" spans="1:10" ht="15.75" customHeight="1">
      <c r="A13" s="31">
        <v>42046</v>
      </c>
      <c r="B13" s="33">
        <v>0.52083333333333337</v>
      </c>
      <c r="C13" s="33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42045</v>
      </c>
      <c r="G13" s="18">
        <f t="shared" si="1"/>
        <v>1</v>
      </c>
    </row>
    <row r="14" spans="1:10" ht="15.75" customHeight="1">
      <c r="A14" s="31">
        <v>42046</v>
      </c>
      <c r="B14" s="33">
        <v>0.53472222222222221</v>
      </c>
      <c r="C14" s="33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42046</v>
      </c>
      <c r="G14" s="18">
        <f t="shared" si="1"/>
        <v>1</v>
      </c>
    </row>
    <row r="15" spans="1:10" ht="15.75" customHeight="1">
      <c r="A15" s="31">
        <v>42048</v>
      </c>
      <c r="B15" s="33">
        <v>0.4375</v>
      </c>
      <c r="C15" s="33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42046</v>
      </c>
      <c r="G15" s="18">
        <f t="shared" si="1"/>
        <v>0</v>
      </c>
    </row>
    <row r="16" spans="1:10" ht="15.75" customHeight="1">
      <c r="A16" s="41">
        <v>42048</v>
      </c>
      <c r="B16" s="33">
        <v>0.47916666666666669</v>
      </c>
      <c r="C16" s="36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42048</v>
      </c>
      <c r="G16" s="18">
        <f t="shared" si="1"/>
        <v>0</v>
      </c>
    </row>
    <row r="17" spans="1:7" ht="15.75" customHeight="1">
      <c r="A17" s="41">
        <v>42049</v>
      </c>
      <c r="B17" s="33">
        <v>0.58333333333333337</v>
      </c>
      <c r="C17" s="36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42048</v>
      </c>
      <c r="G17" s="18">
        <f t="shared" si="1"/>
        <v>1</v>
      </c>
    </row>
    <row r="18" spans="1:7" ht="15.75" customHeight="1">
      <c r="A18" s="41">
        <v>42049</v>
      </c>
      <c r="B18" s="33">
        <v>0.67708333333333337</v>
      </c>
      <c r="C18" s="36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42049</v>
      </c>
      <c r="G18" s="18">
        <f t="shared" si="1"/>
        <v>1</v>
      </c>
    </row>
    <row r="19" spans="1:7" ht="15.75" customHeight="1">
      <c r="A19" s="41">
        <v>42050</v>
      </c>
      <c r="B19" s="33">
        <v>0.63541666666666663</v>
      </c>
      <c r="C19" s="36">
        <v>0.69791666666666663</v>
      </c>
      <c r="D19" s="11" t="s">
        <v>23</v>
      </c>
      <c r="E19" s="16">
        <f t="shared" si="0"/>
        <v>6.25E-2</v>
      </c>
      <c r="F19" s="17">
        <f t="shared" si="2"/>
        <v>42049</v>
      </c>
      <c r="G19" s="18">
        <f t="shared" si="1"/>
        <v>0</v>
      </c>
    </row>
    <row r="20" spans="1:7" ht="15.75" customHeight="1">
      <c r="A20" s="41">
        <v>42059</v>
      </c>
      <c r="B20" s="33">
        <v>0.4375</v>
      </c>
      <c r="C20" s="36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42050</v>
      </c>
      <c r="G20" s="18">
        <f t="shared" si="1"/>
        <v>1</v>
      </c>
    </row>
    <row r="21" spans="1:7" ht="15.75" customHeight="1">
      <c r="A21" s="41">
        <v>42059</v>
      </c>
      <c r="B21" s="33">
        <v>0.47916666666666669</v>
      </c>
      <c r="C21" s="36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42059</v>
      </c>
      <c r="G21" s="18">
        <f t="shared" si="1"/>
        <v>1</v>
      </c>
    </row>
    <row r="22" spans="1:7" ht="15.75" customHeight="1">
      <c r="A22" s="41">
        <v>42059</v>
      </c>
      <c r="B22" s="33">
        <v>0.91319444444444442</v>
      </c>
      <c r="C22" s="36">
        <v>0.96875</v>
      </c>
      <c r="D22" s="11" t="s">
        <v>51</v>
      </c>
      <c r="E22" s="16">
        <f t="shared" si="0"/>
        <v>5.555555555555558E-2</v>
      </c>
      <c r="F22" s="17">
        <f t="shared" si="2"/>
        <v>42059</v>
      </c>
      <c r="G22" s="18">
        <f t="shared" si="1"/>
        <v>1</v>
      </c>
    </row>
    <row r="23" spans="1:7" ht="15.75" customHeight="1">
      <c r="A23" s="41">
        <v>42060</v>
      </c>
      <c r="B23" s="33">
        <v>0.5625</v>
      </c>
      <c r="C23" s="36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42059</v>
      </c>
      <c r="G23" s="18">
        <f t="shared" si="1"/>
        <v>0</v>
      </c>
    </row>
    <row r="24" spans="1:7" ht="15.75" customHeight="1">
      <c r="A24" s="41">
        <v>42060</v>
      </c>
      <c r="B24" s="33">
        <v>0.94444444444444442</v>
      </c>
      <c r="C24" s="36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42060</v>
      </c>
      <c r="G24" s="18">
        <f t="shared" si="1"/>
        <v>0</v>
      </c>
    </row>
    <row r="25" spans="1:7" ht="15.75" customHeight="1">
      <c r="A25" s="41">
        <v>42060</v>
      </c>
      <c r="B25" s="33">
        <v>0.97222222222222221</v>
      </c>
      <c r="C25" s="36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42060</v>
      </c>
      <c r="G25" s="18">
        <f t="shared" si="1"/>
        <v>0</v>
      </c>
    </row>
    <row r="26" spans="1:7" ht="15.75" customHeight="1">
      <c r="A26" s="41">
        <v>42061</v>
      </c>
      <c r="B26" s="33">
        <v>0.59722222222222221</v>
      </c>
      <c r="C26" s="36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42060</v>
      </c>
      <c r="G26" s="18">
        <f t="shared" si="1"/>
        <v>1</v>
      </c>
    </row>
    <row r="27" spans="1:7" ht="15.75" customHeight="1">
      <c r="A27" s="41">
        <v>42061</v>
      </c>
      <c r="B27" s="33">
        <v>0.65972222222222221</v>
      </c>
      <c r="C27" s="36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42061</v>
      </c>
      <c r="G27" s="18">
        <f t="shared" si="1"/>
        <v>1</v>
      </c>
    </row>
    <row r="28" spans="1:7" ht="15.75" customHeight="1">
      <c r="A28" s="41">
        <v>42061</v>
      </c>
      <c r="B28" s="33">
        <v>0.75</v>
      </c>
      <c r="C28" s="36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42061</v>
      </c>
      <c r="G28" s="18">
        <f t="shared" si="1"/>
        <v>1</v>
      </c>
    </row>
    <row r="29" spans="1:7" ht="15.75" customHeight="1">
      <c r="A29" s="41">
        <v>42061</v>
      </c>
      <c r="B29" s="33">
        <v>0.92708333333333337</v>
      </c>
      <c r="C29" s="36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42061</v>
      </c>
      <c r="G29" s="18">
        <f t="shared" si="1"/>
        <v>1</v>
      </c>
    </row>
    <row r="30" spans="1:7" ht="15.75" customHeight="1">
      <c r="A30" s="41">
        <v>42062</v>
      </c>
      <c r="B30" s="33">
        <v>0.34375</v>
      </c>
      <c r="C30" s="36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42061</v>
      </c>
      <c r="G30" s="18">
        <f t="shared" si="1"/>
        <v>0</v>
      </c>
    </row>
    <row r="31" spans="1:7" ht="15.75" customHeight="1">
      <c r="A31" s="41">
        <v>42062</v>
      </c>
      <c r="B31" s="33">
        <v>0.3888888888888889</v>
      </c>
      <c r="C31" s="36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42062</v>
      </c>
      <c r="G31" s="18">
        <f t="shared" si="1"/>
        <v>0</v>
      </c>
    </row>
    <row r="32" spans="1:7" ht="15.75" customHeight="1">
      <c r="A32" s="41">
        <v>42062</v>
      </c>
      <c r="B32" s="33">
        <v>0.41666666666666669</v>
      </c>
      <c r="C32" s="36">
        <v>0.4375</v>
      </c>
      <c r="D32" s="11" t="s">
        <v>45</v>
      </c>
      <c r="E32" s="16">
        <f t="shared" si="0"/>
        <v>2.0833333333333315E-2</v>
      </c>
      <c r="F32" s="17">
        <f t="shared" si="2"/>
        <v>42062</v>
      </c>
      <c r="G32" s="18">
        <f t="shared" si="1"/>
        <v>0</v>
      </c>
    </row>
    <row r="33" spans="1:10" ht="15.75" customHeight="1">
      <c r="A33" s="41">
        <v>42062</v>
      </c>
      <c r="B33" s="33">
        <v>0.4375</v>
      </c>
      <c r="C33" s="36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42062</v>
      </c>
      <c r="G33" s="18">
        <f t="shared" si="1"/>
        <v>0</v>
      </c>
    </row>
    <row r="34" spans="1:10" ht="15.75" customHeight="1">
      <c r="A34" s="41">
        <v>42062</v>
      </c>
      <c r="B34" s="33">
        <v>0.45833333333333331</v>
      </c>
      <c r="C34" s="36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42062</v>
      </c>
      <c r="G34" s="18">
        <f t="shared" si="1"/>
        <v>0</v>
      </c>
    </row>
    <row r="35" spans="1:10" ht="15.75" customHeight="1">
      <c r="A35" s="41">
        <v>42062</v>
      </c>
      <c r="B35" s="33">
        <v>0.47916666666666669</v>
      </c>
      <c r="C35" s="36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42062</v>
      </c>
      <c r="G35" s="18">
        <f t="shared" si="1"/>
        <v>0</v>
      </c>
    </row>
    <row r="36" spans="1:10" ht="15.75" customHeight="1">
      <c r="A36" s="41">
        <v>42062</v>
      </c>
      <c r="B36" s="33">
        <v>0.72916666666666663</v>
      </c>
      <c r="C36" s="36">
        <v>0.75</v>
      </c>
      <c r="D36" s="11" t="s">
        <v>57</v>
      </c>
      <c r="E36" s="16">
        <f t="shared" si="0"/>
        <v>2.083333333333337E-2</v>
      </c>
      <c r="F36" s="17">
        <f t="shared" si="2"/>
        <v>42062</v>
      </c>
      <c r="G36" s="18">
        <f t="shared" si="1"/>
        <v>0</v>
      </c>
    </row>
    <row r="37" spans="1:10" ht="15.75" customHeight="1">
      <c r="A37" s="41">
        <v>42064</v>
      </c>
      <c r="B37" s="33">
        <v>0.65972222222222221</v>
      </c>
      <c r="C37" s="36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42062</v>
      </c>
      <c r="G37" s="18">
        <f t="shared" si="1"/>
        <v>1</v>
      </c>
    </row>
    <row r="38" spans="1:10" ht="15.75" customHeight="1">
      <c r="A38" s="41">
        <v>42064</v>
      </c>
      <c r="B38" s="33">
        <v>0.80902777777777779</v>
      </c>
      <c r="C38" s="36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42064</v>
      </c>
      <c r="G38" s="18">
        <f t="shared" si="1"/>
        <v>1</v>
      </c>
    </row>
    <row r="39" spans="1:10" ht="15.75" customHeight="1">
      <c r="A39" s="41">
        <v>42064</v>
      </c>
      <c r="B39" s="33">
        <v>0.88888888888888884</v>
      </c>
      <c r="C39" s="36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42064</v>
      </c>
      <c r="G39" s="18">
        <f t="shared" si="1"/>
        <v>1</v>
      </c>
    </row>
    <row r="40" spans="1:10" ht="15.75" customHeight="1">
      <c r="A40" s="41">
        <v>42065</v>
      </c>
      <c r="B40" s="33">
        <v>0</v>
      </c>
      <c r="C40" s="36">
        <v>2.7777777777777776E-2</v>
      </c>
      <c r="D40" s="11"/>
      <c r="E40" s="16">
        <f t="shared" si="0"/>
        <v>2.7777777777777776E-2</v>
      </c>
      <c r="F40" s="17">
        <f t="shared" si="2"/>
        <v>42064</v>
      </c>
      <c r="G40" s="18">
        <f t="shared" si="1"/>
        <v>0</v>
      </c>
      <c r="H40" s="56">
        <f t="shared" ref="H40:H71" si="3">E40/(LEN(D40)-LEN(SUBSTITUTE(D40, ",", ""))+1)</f>
        <v>2.7777777777777776E-2</v>
      </c>
      <c r="I40" t="s">
        <v>66</v>
      </c>
      <c r="J40" s="56">
        <f>SUMIF(D$40:D$95,"*"&amp;I40&amp;"*",H$40:H$95)</f>
        <v>0.19097222222222215</v>
      </c>
    </row>
    <row r="41" spans="1:10" ht="15.75" customHeight="1">
      <c r="A41" s="41">
        <v>42065</v>
      </c>
      <c r="B41" s="33">
        <v>0.54861111111111116</v>
      </c>
      <c r="C41" s="36">
        <v>0.55902777777777779</v>
      </c>
      <c r="D41" s="11"/>
      <c r="E41" s="16">
        <f t="shared" si="0"/>
        <v>1.041666666666663E-2</v>
      </c>
      <c r="F41" s="17">
        <f t="shared" si="2"/>
        <v>42065</v>
      </c>
      <c r="G41" s="18">
        <f t="shared" si="1"/>
        <v>0</v>
      </c>
      <c r="H41" s="56">
        <f t="shared" si="3"/>
        <v>1.041666666666663E-2</v>
      </c>
      <c r="I41" t="s">
        <v>70</v>
      </c>
      <c r="J41" s="56">
        <f t="shared" ref="J41:J56" si="4">SUMIF(D$40:D$95,"*"&amp;I41&amp;"*",H$40:H$95)</f>
        <v>0.28125000000000006</v>
      </c>
    </row>
    <row r="42" spans="1:10" ht="15.75" customHeight="1">
      <c r="A42" s="41">
        <v>42065</v>
      </c>
      <c r="B42" s="33">
        <v>0.69791666666666663</v>
      </c>
      <c r="C42" s="36">
        <v>0.70138888888888884</v>
      </c>
      <c r="D42" s="11"/>
      <c r="E42" s="16">
        <f t="shared" si="0"/>
        <v>3.4722222222222099E-3</v>
      </c>
      <c r="F42" s="17">
        <f t="shared" si="2"/>
        <v>42065</v>
      </c>
      <c r="G42" s="18">
        <f t="shared" si="1"/>
        <v>0</v>
      </c>
      <c r="H42" s="56">
        <f t="shared" si="3"/>
        <v>3.4722222222222099E-3</v>
      </c>
      <c r="I42" t="s">
        <v>67</v>
      </c>
      <c r="J42" s="56">
        <f t="shared" si="4"/>
        <v>0.10763888888888895</v>
      </c>
    </row>
    <row r="43" spans="1:10" ht="15.75" customHeight="1">
      <c r="A43" s="41">
        <v>42065</v>
      </c>
      <c r="B43" s="33">
        <v>0.81597222222222221</v>
      </c>
      <c r="C43" s="36">
        <v>0.85416666666666663</v>
      </c>
      <c r="D43" s="11" t="s">
        <v>66</v>
      </c>
      <c r="E43" s="16">
        <f t="shared" si="0"/>
        <v>3.819444444444442E-2</v>
      </c>
      <c r="F43" s="17">
        <f t="shared" si="2"/>
        <v>42065</v>
      </c>
      <c r="G43" s="18">
        <f t="shared" si="1"/>
        <v>0</v>
      </c>
      <c r="H43" s="56">
        <f t="shared" si="3"/>
        <v>3.819444444444442E-2</v>
      </c>
      <c r="I43" t="s">
        <v>88</v>
      </c>
      <c r="J43" s="56">
        <f t="shared" si="4"/>
        <v>4.5138888888888784E-2</v>
      </c>
    </row>
    <row r="44" spans="1:10" ht="15.75" customHeight="1">
      <c r="A44" s="41">
        <v>42066</v>
      </c>
      <c r="B44" s="33">
        <v>0.44791666666666669</v>
      </c>
      <c r="C44" s="36">
        <v>0.4548611111111111</v>
      </c>
      <c r="D44" s="11"/>
      <c r="E44" s="16">
        <f t="shared" si="0"/>
        <v>6.9444444444444198E-3</v>
      </c>
      <c r="F44" s="17">
        <f t="shared" si="2"/>
        <v>42065</v>
      </c>
      <c r="G44" s="18">
        <f t="shared" si="1"/>
        <v>1</v>
      </c>
      <c r="H44" s="56">
        <f t="shared" si="3"/>
        <v>6.9444444444444198E-3</v>
      </c>
      <c r="I44" t="s">
        <v>95</v>
      </c>
      <c r="J44" s="56">
        <f t="shared" si="4"/>
        <v>1.388888888888884E-2</v>
      </c>
    </row>
    <row r="45" spans="1:10" ht="15.75" customHeight="1">
      <c r="A45" s="41">
        <v>42066</v>
      </c>
      <c r="B45" s="33">
        <v>0.46180555555555558</v>
      </c>
      <c r="C45" s="36">
        <v>0.46875</v>
      </c>
      <c r="D45" s="11" t="s">
        <v>66</v>
      </c>
      <c r="E45" s="16">
        <f t="shared" si="0"/>
        <v>6.9444444444444198E-3</v>
      </c>
      <c r="F45" s="17">
        <f t="shared" si="2"/>
        <v>42066</v>
      </c>
      <c r="G45" s="18">
        <f t="shared" si="1"/>
        <v>1</v>
      </c>
      <c r="H45" s="56">
        <f t="shared" si="3"/>
        <v>6.9444444444444198E-3</v>
      </c>
      <c r="I45" t="s">
        <v>96</v>
      </c>
      <c r="J45" s="56">
        <f t="shared" si="4"/>
        <v>6.9444444444444198E-3</v>
      </c>
    </row>
    <row r="46" spans="1:10" ht="15.75" customHeight="1">
      <c r="A46" s="41">
        <v>42066</v>
      </c>
      <c r="B46" s="33">
        <v>0.47916666666666669</v>
      </c>
      <c r="C46" s="36">
        <v>0.54861111111111116</v>
      </c>
      <c r="D46" s="11" t="s">
        <v>66</v>
      </c>
      <c r="E46" s="16">
        <f t="shared" si="0"/>
        <v>6.9444444444444475E-2</v>
      </c>
      <c r="F46" s="17">
        <f t="shared" si="2"/>
        <v>42066</v>
      </c>
      <c r="G46" s="18">
        <f t="shared" si="1"/>
        <v>1</v>
      </c>
      <c r="H46" s="56">
        <f t="shared" si="3"/>
        <v>6.9444444444444475E-2</v>
      </c>
      <c r="I46" t="s">
        <v>71</v>
      </c>
      <c r="J46" s="56">
        <f t="shared" si="4"/>
        <v>1.041666666666663E-2</v>
      </c>
    </row>
    <row r="47" spans="1:10" ht="15.75" customHeight="1">
      <c r="A47" s="41">
        <v>42066</v>
      </c>
      <c r="B47" s="33">
        <v>0.64583333333333337</v>
      </c>
      <c r="C47" s="36">
        <v>0.72222222222222221</v>
      </c>
      <c r="D47" s="11" t="s">
        <v>66</v>
      </c>
      <c r="E47" s="16">
        <f t="shared" si="0"/>
        <v>7.638888888888884E-2</v>
      </c>
      <c r="F47" s="17">
        <f t="shared" si="2"/>
        <v>42066</v>
      </c>
      <c r="G47" s="18">
        <f t="shared" si="1"/>
        <v>1</v>
      </c>
      <c r="H47" s="56">
        <f t="shared" si="3"/>
        <v>7.638888888888884E-2</v>
      </c>
      <c r="I47" t="s">
        <v>87</v>
      </c>
      <c r="J47" s="56">
        <f t="shared" si="4"/>
        <v>5.5555555555555469E-2</v>
      </c>
    </row>
    <row r="48" spans="1:10" ht="15.75" customHeight="1">
      <c r="A48" s="41">
        <v>42067</v>
      </c>
      <c r="B48" s="33">
        <v>0.56944444444444442</v>
      </c>
      <c r="C48" s="36">
        <v>0.57291666666666663</v>
      </c>
      <c r="D48" s="11"/>
      <c r="E48" s="16">
        <f t="shared" si="0"/>
        <v>3.4722222222222099E-3</v>
      </c>
      <c r="F48" s="17">
        <f t="shared" si="2"/>
        <v>42066</v>
      </c>
      <c r="G48" s="18">
        <f t="shared" si="1"/>
        <v>0</v>
      </c>
      <c r="H48" s="56">
        <f t="shared" si="3"/>
        <v>3.4722222222222099E-3</v>
      </c>
      <c r="I48" t="s">
        <v>76</v>
      </c>
      <c r="J48" s="56">
        <f t="shared" si="4"/>
        <v>0.10416666666666663</v>
      </c>
    </row>
    <row r="49" spans="1:10" ht="15.75" customHeight="1">
      <c r="A49" s="41">
        <v>42067</v>
      </c>
      <c r="B49" s="33">
        <v>0.57291666666666663</v>
      </c>
      <c r="C49" s="36">
        <v>0.57986111111111116</v>
      </c>
      <c r="D49" s="11" t="s">
        <v>70</v>
      </c>
      <c r="E49" s="16">
        <f t="shared" si="0"/>
        <v>6.9444444444445308E-3</v>
      </c>
      <c r="F49" s="17">
        <f t="shared" si="2"/>
        <v>42067</v>
      </c>
      <c r="G49" s="18">
        <f t="shared" si="1"/>
        <v>0</v>
      </c>
      <c r="H49" s="56">
        <f t="shared" si="3"/>
        <v>6.9444444444445308E-3</v>
      </c>
      <c r="I49" t="s">
        <v>97</v>
      </c>
      <c r="J49" s="56">
        <f t="shared" si="4"/>
        <v>2.4305555555555525E-2</v>
      </c>
    </row>
    <row r="50" spans="1:10" ht="15.75" customHeight="1">
      <c r="A50" s="41">
        <v>42067</v>
      </c>
      <c r="B50" s="33">
        <v>0.58680555555555558</v>
      </c>
      <c r="C50" s="36">
        <v>0.63194444444444442</v>
      </c>
      <c r="D50" s="11" t="s">
        <v>67</v>
      </c>
      <c r="E50" s="16">
        <f t="shared" si="0"/>
        <v>4.513888888888884E-2</v>
      </c>
      <c r="F50" s="17">
        <f t="shared" si="2"/>
        <v>42067</v>
      </c>
      <c r="G50" s="18">
        <f t="shared" si="1"/>
        <v>0</v>
      </c>
      <c r="H50" s="56">
        <f t="shared" si="3"/>
        <v>4.513888888888884E-2</v>
      </c>
      <c r="I50" t="s">
        <v>79</v>
      </c>
      <c r="J50" s="56">
        <f t="shared" si="4"/>
        <v>0.26736111111111094</v>
      </c>
    </row>
    <row r="51" spans="1:10" ht="15.75" customHeight="1">
      <c r="A51" s="41">
        <v>42067</v>
      </c>
      <c r="B51" s="33">
        <v>0.64583333333333337</v>
      </c>
      <c r="C51" s="36">
        <v>0.66666666666666663</v>
      </c>
      <c r="D51" s="11" t="s">
        <v>88</v>
      </c>
      <c r="E51" s="16">
        <f t="shared" si="0"/>
        <v>2.0833333333333259E-2</v>
      </c>
      <c r="F51" s="17">
        <f t="shared" si="2"/>
        <v>42067</v>
      </c>
      <c r="G51" s="18">
        <f t="shared" si="1"/>
        <v>0</v>
      </c>
      <c r="H51" s="56">
        <f t="shared" si="3"/>
        <v>2.0833333333333259E-2</v>
      </c>
      <c r="I51" t="s">
        <v>83</v>
      </c>
      <c r="J51" s="56">
        <f t="shared" si="4"/>
        <v>0.31249999999999978</v>
      </c>
    </row>
    <row r="52" spans="1:10" ht="15.75" customHeight="1">
      <c r="A52" s="41">
        <v>42067</v>
      </c>
      <c r="B52" s="33">
        <v>0.6875</v>
      </c>
      <c r="C52" s="36">
        <v>0.70138888888888884</v>
      </c>
      <c r="D52" s="11" t="s">
        <v>95</v>
      </c>
      <c r="E52" s="16">
        <f t="shared" si="0"/>
        <v>1.388888888888884E-2</v>
      </c>
      <c r="F52" s="17">
        <f t="shared" si="2"/>
        <v>42067</v>
      </c>
      <c r="G52" s="18">
        <f t="shared" si="1"/>
        <v>0</v>
      </c>
      <c r="H52" s="56">
        <f t="shared" si="3"/>
        <v>1.388888888888884E-2</v>
      </c>
      <c r="I52" t="s">
        <v>85</v>
      </c>
      <c r="J52" s="56">
        <f t="shared" si="4"/>
        <v>4.513888888888884E-2</v>
      </c>
    </row>
    <row r="53" spans="1:10" ht="15.75" customHeight="1">
      <c r="A53" s="41">
        <v>42068</v>
      </c>
      <c r="B53" s="33">
        <v>0.64930555555555558</v>
      </c>
      <c r="C53" s="36">
        <v>0.66666666666666663</v>
      </c>
      <c r="D53" s="11"/>
      <c r="E53" s="16">
        <f t="shared" si="0"/>
        <v>1.7361111111111049E-2</v>
      </c>
      <c r="F53" s="17">
        <f t="shared" si="2"/>
        <v>42067</v>
      </c>
      <c r="G53" s="18">
        <f t="shared" si="1"/>
        <v>1</v>
      </c>
      <c r="H53" s="56">
        <f t="shared" si="3"/>
        <v>1.7361111111111049E-2</v>
      </c>
      <c r="I53" t="s">
        <v>78</v>
      </c>
      <c r="J53" s="56">
        <f t="shared" si="4"/>
        <v>4.513888888888884E-2</v>
      </c>
    </row>
    <row r="54" spans="1:10" ht="15.75" customHeight="1">
      <c r="A54" s="41">
        <v>42069</v>
      </c>
      <c r="B54" s="33">
        <v>0.44097222222222221</v>
      </c>
      <c r="C54" s="36">
        <v>0.46875</v>
      </c>
      <c r="D54" s="11"/>
      <c r="E54" s="16">
        <f t="shared" si="0"/>
        <v>2.777777777777779E-2</v>
      </c>
      <c r="F54" s="17">
        <f t="shared" si="2"/>
        <v>42068</v>
      </c>
      <c r="G54" s="18">
        <f t="shared" si="1"/>
        <v>0</v>
      </c>
      <c r="H54" s="56">
        <f t="shared" si="3"/>
        <v>2.777777777777779E-2</v>
      </c>
      <c r="I54" t="s">
        <v>86</v>
      </c>
      <c r="J54" s="56">
        <f t="shared" si="4"/>
        <v>6.9444444444444198E-3</v>
      </c>
    </row>
    <row r="55" spans="1:10" ht="15.75" customHeight="1">
      <c r="A55" s="41">
        <v>42069</v>
      </c>
      <c r="B55" s="33">
        <v>0.49305555555555558</v>
      </c>
      <c r="C55" s="36">
        <v>0.5</v>
      </c>
      <c r="D55" s="11" t="s">
        <v>96</v>
      </c>
      <c r="E55" s="16">
        <f t="shared" si="0"/>
        <v>6.9444444444444198E-3</v>
      </c>
      <c r="F55" s="17">
        <f t="shared" si="2"/>
        <v>42069</v>
      </c>
      <c r="G55" s="18">
        <f t="shared" si="1"/>
        <v>0</v>
      </c>
      <c r="H55" s="56">
        <f t="shared" si="3"/>
        <v>6.9444444444444198E-3</v>
      </c>
      <c r="I55" t="s">
        <v>82</v>
      </c>
      <c r="J55" s="56">
        <f t="shared" si="4"/>
        <v>0.10069444444444442</v>
      </c>
    </row>
    <row r="56" spans="1:10" ht="15.75" customHeight="1">
      <c r="A56" s="41">
        <v>42069</v>
      </c>
      <c r="B56" s="33">
        <v>0.50347222222222221</v>
      </c>
      <c r="C56" s="36">
        <v>0.55208333333333337</v>
      </c>
      <c r="D56" s="11" t="s">
        <v>67</v>
      </c>
      <c r="E56" s="16">
        <f t="shared" si="0"/>
        <v>4.861111111111116E-2</v>
      </c>
      <c r="F56" s="17">
        <f t="shared" si="2"/>
        <v>42069</v>
      </c>
      <c r="G56" s="18">
        <f t="shared" si="1"/>
        <v>0</v>
      </c>
      <c r="H56" s="56">
        <f t="shared" si="3"/>
        <v>4.861111111111116E-2</v>
      </c>
      <c r="I56" t="s">
        <v>80</v>
      </c>
      <c r="J56" s="56">
        <f t="shared" si="4"/>
        <v>3.4722222222222265E-2</v>
      </c>
    </row>
    <row r="57" spans="1:10" ht="15.75" customHeight="1">
      <c r="A57" s="41">
        <v>42073</v>
      </c>
      <c r="B57" s="33">
        <v>0.4375</v>
      </c>
      <c r="C57" s="36">
        <v>0.4548611111111111</v>
      </c>
      <c r="D57" s="11"/>
      <c r="E57" s="16">
        <f t="shared" si="0"/>
        <v>1.7361111111111105E-2</v>
      </c>
      <c r="F57" s="17">
        <f t="shared" si="2"/>
        <v>42069</v>
      </c>
      <c r="G57" s="18">
        <f t="shared" si="1"/>
        <v>1</v>
      </c>
      <c r="H57" s="56">
        <f t="shared" si="3"/>
        <v>1.7361111111111105E-2</v>
      </c>
      <c r="J57" s="56"/>
    </row>
    <row r="58" spans="1:10" ht="15.75" customHeight="1">
      <c r="A58" s="41">
        <v>42073</v>
      </c>
      <c r="B58" s="33">
        <v>0.52430555555555558</v>
      </c>
      <c r="C58" s="36">
        <v>0.53472222222222221</v>
      </c>
      <c r="D58" s="11" t="s">
        <v>71</v>
      </c>
      <c r="E58" s="16">
        <f t="shared" si="0"/>
        <v>1.041666666666663E-2</v>
      </c>
      <c r="F58" s="17">
        <f t="shared" si="2"/>
        <v>42073</v>
      </c>
      <c r="G58" s="18">
        <f t="shared" si="1"/>
        <v>1</v>
      </c>
      <c r="H58" s="56">
        <f t="shared" si="3"/>
        <v>1.041666666666663E-2</v>
      </c>
      <c r="J58" s="56"/>
    </row>
    <row r="59" spans="1:10" ht="15.75" customHeight="1">
      <c r="A59" s="41">
        <v>42073</v>
      </c>
      <c r="B59" s="33">
        <v>0.54166666666666663</v>
      </c>
      <c r="C59" s="36">
        <v>0.56944444444444442</v>
      </c>
      <c r="D59" s="11"/>
      <c r="E59" s="16">
        <f t="shared" si="0"/>
        <v>2.777777777777779E-2</v>
      </c>
      <c r="F59" s="17">
        <f t="shared" si="2"/>
        <v>42073</v>
      </c>
      <c r="G59" s="18">
        <f t="shared" si="1"/>
        <v>1</v>
      </c>
      <c r="H59" s="56">
        <f t="shared" si="3"/>
        <v>2.777777777777779E-2</v>
      </c>
      <c r="J59" s="56"/>
    </row>
    <row r="60" spans="1:10" ht="15.75" customHeight="1">
      <c r="A60" s="41">
        <v>42073</v>
      </c>
      <c r="B60" s="33">
        <v>0.58333333333333337</v>
      </c>
      <c r="C60" s="36">
        <v>0.625</v>
      </c>
      <c r="D60" s="11" t="s">
        <v>87</v>
      </c>
      <c r="E60" s="16">
        <f t="shared" si="0"/>
        <v>4.166666666666663E-2</v>
      </c>
      <c r="F60" s="17">
        <f t="shared" si="2"/>
        <v>42073</v>
      </c>
      <c r="G60" s="18">
        <f t="shared" si="1"/>
        <v>1</v>
      </c>
      <c r="H60" s="56">
        <f t="shared" si="3"/>
        <v>4.166666666666663E-2</v>
      </c>
      <c r="J60" s="56"/>
    </row>
    <row r="61" spans="1:10" ht="15.75" customHeight="1">
      <c r="A61" s="41">
        <v>42076</v>
      </c>
      <c r="B61" s="33">
        <v>0.4375</v>
      </c>
      <c r="C61" s="36">
        <v>0.47569444444444442</v>
      </c>
      <c r="D61" s="11"/>
      <c r="E61" s="16">
        <f t="shared" si="0"/>
        <v>3.819444444444442E-2</v>
      </c>
      <c r="F61" s="17">
        <f t="shared" si="2"/>
        <v>42073</v>
      </c>
      <c r="G61" s="18">
        <f t="shared" si="1"/>
        <v>0</v>
      </c>
      <c r="H61" s="56">
        <f t="shared" si="3"/>
        <v>3.819444444444442E-2</v>
      </c>
      <c r="J61" s="56"/>
    </row>
    <row r="62" spans="1:10" ht="15.75" customHeight="1">
      <c r="A62" s="41">
        <v>42076</v>
      </c>
      <c r="B62" s="33">
        <v>0.49652777777777779</v>
      </c>
      <c r="C62" s="36">
        <v>0.53125</v>
      </c>
      <c r="D62" s="11" t="s">
        <v>70</v>
      </c>
      <c r="E62" s="16">
        <f t="shared" si="0"/>
        <v>3.472222222222221E-2</v>
      </c>
      <c r="F62" s="17">
        <f t="shared" si="2"/>
        <v>42076</v>
      </c>
      <c r="G62" s="18">
        <f t="shared" si="1"/>
        <v>0</v>
      </c>
      <c r="H62" s="56">
        <f t="shared" si="3"/>
        <v>3.472222222222221E-2</v>
      </c>
      <c r="J62" s="56"/>
    </row>
    <row r="63" spans="1:10" ht="15.75" customHeight="1">
      <c r="A63" s="41">
        <v>42076</v>
      </c>
      <c r="B63" s="33">
        <v>0.54166666666666663</v>
      </c>
      <c r="C63" s="36">
        <v>0.55555555555555558</v>
      </c>
      <c r="D63" s="11" t="s">
        <v>67</v>
      </c>
      <c r="E63" s="16">
        <f t="shared" si="0"/>
        <v>1.3888888888888951E-2</v>
      </c>
      <c r="F63" s="17">
        <f t="shared" si="2"/>
        <v>42076</v>
      </c>
      <c r="G63" s="18">
        <f t="shared" si="1"/>
        <v>0</v>
      </c>
      <c r="H63" s="56">
        <f t="shared" si="3"/>
        <v>1.3888888888888951E-2</v>
      </c>
      <c r="J63" s="56"/>
    </row>
    <row r="64" spans="1:10" ht="15.75" customHeight="1">
      <c r="A64" s="41">
        <v>42076</v>
      </c>
      <c r="B64" s="33">
        <v>0.62152777777777779</v>
      </c>
      <c r="C64" s="36">
        <v>0.625</v>
      </c>
      <c r="D64" s="11"/>
      <c r="E64" s="16">
        <f t="shared" si="0"/>
        <v>3.4722222222222099E-3</v>
      </c>
      <c r="F64" s="17">
        <f t="shared" si="2"/>
        <v>42076</v>
      </c>
      <c r="G64" s="18">
        <f t="shared" si="1"/>
        <v>0</v>
      </c>
      <c r="H64" s="56">
        <f t="shared" si="3"/>
        <v>3.4722222222222099E-3</v>
      </c>
      <c r="J64" s="56"/>
    </row>
    <row r="65" spans="1:10" ht="15.75" customHeight="1">
      <c r="A65" s="41">
        <v>42076</v>
      </c>
      <c r="B65" s="33">
        <v>0.62847222222222221</v>
      </c>
      <c r="C65" s="36">
        <v>0.6875</v>
      </c>
      <c r="D65" s="11" t="s">
        <v>76</v>
      </c>
      <c r="E65" s="16">
        <f t="shared" si="0"/>
        <v>5.902777777777779E-2</v>
      </c>
      <c r="F65" s="17">
        <f t="shared" si="2"/>
        <v>42076</v>
      </c>
      <c r="G65" s="18">
        <f t="shared" si="1"/>
        <v>0</v>
      </c>
      <c r="H65" s="56">
        <f t="shared" si="3"/>
        <v>5.902777777777779E-2</v>
      </c>
      <c r="J65" s="56"/>
    </row>
    <row r="66" spans="1:10" ht="15.75" customHeight="1">
      <c r="A66" s="41">
        <v>42081</v>
      </c>
      <c r="B66" s="33">
        <v>0.47916666666666669</v>
      </c>
      <c r="C66" s="36">
        <v>0.58333333333333337</v>
      </c>
      <c r="D66" s="11" t="s">
        <v>70</v>
      </c>
      <c r="E66" s="16">
        <f t="shared" si="0"/>
        <v>0.10416666666666669</v>
      </c>
      <c r="F66" s="17">
        <f t="shared" si="2"/>
        <v>42076</v>
      </c>
      <c r="G66" s="18">
        <f t="shared" si="1"/>
        <v>1</v>
      </c>
      <c r="H66" s="56">
        <f t="shared" si="3"/>
        <v>0.10416666666666669</v>
      </c>
      <c r="J66" s="56"/>
    </row>
    <row r="67" spans="1:10" ht="15.75" customHeight="1">
      <c r="A67" s="41">
        <v>42083</v>
      </c>
      <c r="B67" s="33">
        <v>0.42708333333333331</v>
      </c>
      <c r="C67" s="36">
        <v>0.43055555555555558</v>
      </c>
      <c r="D67" s="11"/>
      <c r="E67" s="16">
        <f t="shared" si="0"/>
        <v>3.4722222222222654E-3</v>
      </c>
      <c r="F67" s="17">
        <f t="shared" si="2"/>
        <v>42081</v>
      </c>
      <c r="G67" s="18">
        <f t="shared" si="1"/>
        <v>0</v>
      </c>
      <c r="H67" s="56">
        <f t="shared" si="3"/>
        <v>3.4722222222222654E-3</v>
      </c>
      <c r="J67" s="56"/>
    </row>
    <row r="68" spans="1:10" ht="15.75" customHeight="1">
      <c r="A68" s="41">
        <v>42083</v>
      </c>
      <c r="B68" s="33">
        <v>0.46527777777777779</v>
      </c>
      <c r="C68" s="36">
        <v>0.48958333333333331</v>
      </c>
      <c r="D68" s="11" t="s">
        <v>97</v>
      </c>
      <c r="E68" s="16">
        <f t="shared" si="0"/>
        <v>2.4305555555555525E-2</v>
      </c>
      <c r="F68" s="17">
        <f t="shared" si="2"/>
        <v>42083</v>
      </c>
      <c r="G68" s="18">
        <f t="shared" si="1"/>
        <v>0</v>
      </c>
      <c r="H68" s="56">
        <f t="shared" si="3"/>
        <v>2.4305555555555525E-2</v>
      </c>
      <c r="J68" s="56"/>
    </row>
    <row r="69" spans="1:10" ht="15.75" customHeight="1">
      <c r="A69" s="41">
        <v>42083</v>
      </c>
      <c r="B69" s="33">
        <v>0.5</v>
      </c>
      <c r="C69" s="36">
        <v>0.52083333333333337</v>
      </c>
      <c r="D69" s="11" t="s">
        <v>79</v>
      </c>
      <c r="E69" s="16">
        <f t="shared" si="0"/>
        <v>2.083333333333337E-2</v>
      </c>
      <c r="F69" s="17">
        <f t="shared" si="2"/>
        <v>42083</v>
      </c>
      <c r="G69" s="18">
        <f t="shared" si="1"/>
        <v>0</v>
      </c>
      <c r="H69" s="56">
        <f t="shared" si="3"/>
        <v>2.083333333333337E-2</v>
      </c>
      <c r="J69" s="56"/>
    </row>
    <row r="70" spans="1:10" ht="15.75" customHeight="1">
      <c r="A70" s="41">
        <v>42083</v>
      </c>
      <c r="B70" s="33">
        <v>0.54861111111111116</v>
      </c>
      <c r="C70" s="34">
        <v>0.625</v>
      </c>
      <c r="D70" s="11" t="s">
        <v>79</v>
      </c>
      <c r="E70" s="16">
        <f t="shared" si="0"/>
        <v>7.638888888888884E-2</v>
      </c>
      <c r="F70" s="17">
        <f t="shared" si="2"/>
        <v>42083</v>
      </c>
      <c r="G70" s="18">
        <f t="shared" si="1"/>
        <v>0</v>
      </c>
      <c r="H70" s="56">
        <f t="shared" si="3"/>
        <v>7.638888888888884E-2</v>
      </c>
      <c r="J70" s="56"/>
    </row>
    <row r="71" spans="1:10" ht="15.75" customHeight="1">
      <c r="A71" s="41">
        <v>42083</v>
      </c>
      <c r="B71" s="33">
        <v>0.63194444444444442</v>
      </c>
      <c r="C71" s="34">
        <v>0.63888888888888884</v>
      </c>
      <c r="D71" s="11" t="s">
        <v>79</v>
      </c>
      <c r="E71" s="16">
        <f t="shared" si="0"/>
        <v>6.9444444444444198E-3</v>
      </c>
      <c r="F71" s="17">
        <f t="shared" si="2"/>
        <v>42083</v>
      </c>
      <c r="G71" s="18">
        <f t="shared" si="1"/>
        <v>0</v>
      </c>
      <c r="H71" s="56">
        <f t="shared" si="3"/>
        <v>6.9444444444444198E-3</v>
      </c>
      <c r="J71" s="56"/>
    </row>
    <row r="72" spans="1:10" ht="15.75" customHeight="1">
      <c r="A72" s="41">
        <v>42083</v>
      </c>
      <c r="B72" s="33">
        <v>0.64236111111111116</v>
      </c>
      <c r="C72" s="36">
        <v>0.64583333333333337</v>
      </c>
      <c r="D72" s="11"/>
      <c r="E72" s="16">
        <f t="shared" si="0"/>
        <v>3.4722222222222099E-3</v>
      </c>
      <c r="F72" s="17">
        <f t="shared" si="2"/>
        <v>42083</v>
      </c>
      <c r="G72" s="18">
        <f t="shared" si="1"/>
        <v>0</v>
      </c>
      <c r="H72" s="56">
        <f t="shared" ref="H72:H95" si="5">E72/(LEN(D72)-LEN(SUBSTITUTE(D72, ",", ""))+1)</f>
        <v>3.4722222222222099E-3</v>
      </c>
      <c r="J72" s="56"/>
    </row>
    <row r="73" spans="1:10" ht="15.75" customHeight="1">
      <c r="A73" s="41">
        <v>42083</v>
      </c>
      <c r="B73" s="33">
        <v>0.65277777777777779</v>
      </c>
      <c r="C73" s="36">
        <v>0.6875</v>
      </c>
      <c r="D73" s="11" t="s">
        <v>79</v>
      </c>
      <c r="E73" s="16">
        <f t="shared" si="0"/>
        <v>3.472222222222221E-2</v>
      </c>
      <c r="F73" s="17">
        <f t="shared" si="2"/>
        <v>42083</v>
      </c>
      <c r="G73" s="18">
        <f t="shared" si="1"/>
        <v>0</v>
      </c>
      <c r="H73" s="56">
        <f t="shared" si="5"/>
        <v>3.472222222222221E-2</v>
      </c>
      <c r="J73" s="56"/>
    </row>
    <row r="74" spans="1:10" ht="15.75" customHeight="1">
      <c r="A74" s="41">
        <v>42040</v>
      </c>
      <c r="B74" s="36">
        <v>0</v>
      </c>
      <c r="C74" s="36">
        <v>5.2083333333333336E-2</v>
      </c>
      <c r="D74" s="11"/>
      <c r="E74" s="16"/>
      <c r="F74" s="17">
        <f t="shared" si="2"/>
        <v>42083</v>
      </c>
      <c r="G74" s="18">
        <f t="shared" si="1"/>
        <v>1</v>
      </c>
      <c r="H74" s="56">
        <f t="shared" si="5"/>
        <v>0</v>
      </c>
      <c r="J74" s="56"/>
    </row>
    <row r="75" spans="1:10" ht="15.75" customHeight="1">
      <c r="A75" s="41">
        <v>42087</v>
      </c>
      <c r="B75" s="36">
        <v>0.4375</v>
      </c>
      <c r="C75" s="36">
        <v>0.47222222222222221</v>
      </c>
      <c r="D75" s="11"/>
      <c r="E75" s="16">
        <f t="shared" si="0"/>
        <v>3.472222222222221E-2</v>
      </c>
      <c r="F75" s="17">
        <f t="shared" si="2"/>
        <v>42040</v>
      </c>
      <c r="G75" s="18">
        <f t="shared" si="1"/>
        <v>0</v>
      </c>
      <c r="H75" s="56">
        <f t="shared" si="5"/>
        <v>3.472222222222221E-2</v>
      </c>
      <c r="J75" s="56"/>
    </row>
    <row r="76" spans="1:10" ht="15.75" customHeight="1">
      <c r="A76" s="41">
        <v>42087</v>
      </c>
      <c r="B76" s="36">
        <v>0.5</v>
      </c>
      <c r="C76" s="36">
        <v>0.54513888888888884</v>
      </c>
      <c r="D76" s="61" t="s">
        <v>78</v>
      </c>
      <c r="E76" s="16">
        <f t="shared" si="0"/>
        <v>4.513888888888884E-2</v>
      </c>
      <c r="F76" s="17">
        <f t="shared" si="2"/>
        <v>42087</v>
      </c>
      <c r="G76" s="18">
        <f t="shared" si="1"/>
        <v>0</v>
      </c>
      <c r="H76" s="56">
        <f t="shared" si="5"/>
        <v>4.513888888888884E-2</v>
      </c>
      <c r="J76" s="56"/>
    </row>
    <row r="77" spans="1:10" ht="15.75" customHeight="1">
      <c r="A77" s="41">
        <v>42087</v>
      </c>
      <c r="B77" s="36">
        <v>0.55555555555555558</v>
      </c>
      <c r="C77" s="36">
        <v>0.60416666666666663</v>
      </c>
      <c r="D77" s="11" t="s">
        <v>79</v>
      </c>
      <c r="E77" s="16">
        <f t="shared" si="0"/>
        <v>4.8611111111111049E-2</v>
      </c>
      <c r="F77" s="17">
        <f t="shared" si="2"/>
        <v>42087</v>
      </c>
      <c r="G77" s="18">
        <f t="shared" si="1"/>
        <v>0</v>
      </c>
      <c r="H77" s="56">
        <f t="shared" si="5"/>
        <v>4.8611111111111049E-2</v>
      </c>
      <c r="J77" s="56"/>
    </row>
    <row r="78" spans="1:10" ht="15.75" customHeight="1">
      <c r="A78" s="41">
        <v>42087</v>
      </c>
      <c r="B78" s="36">
        <v>0.64583333333333337</v>
      </c>
      <c r="C78" s="36">
        <v>0.69097222222222221</v>
      </c>
      <c r="D78" s="11" t="s">
        <v>85</v>
      </c>
      <c r="E78" s="16">
        <f t="shared" si="0"/>
        <v>4.513888888888884E-2</v>
      </c>
      <c r="F78" s="17">
        <f t="shared" si="2"/>
        <v>42087</v>
      </c>
      <c r="G78" s="18">
        <f t="shared" si="1"/>
        <v>0</v>
      </c>
      <c r="H78" s="56">
        <f t="shared" si="5"/>
        <v>4.513888888888884E-2</v>
      </c>
      <c r="J78" s="56"/>
    </row>
    <row r="79" spans="1:10" ht="15.75" customHeight="1">
      <c r="A79" s="41">
        <v>42088</v>
      </c>
      <c r="B79" s="36">
        <v>0.59722222222222221</v>
      </c>
      <c r="C79" s="36">
        <v>0.60416666666666663</v>
      </c>
      <c r="D79" s="11" t="s">
        <v>86</v>
      </c>
      <c r="E79" s="16">
        <f t="shared" si="0"/>
        <v>6.9444444444444198E-3</v>
      </c>
      <c r="F79" s="17">
        <f t="shared" si="2"/>
        <v>42087</v>
      </c>
      <c r="G79" s="18">
        <f t="shared" si="1"/>
        <v>1</v>
      </c>
      <c r="H79" s="56">
        <f t="shared" si="5"/>
        <v>6.9444444444444198E-3</v>
      </c>
      <c r="J79" s="56"/>
    </row>
    <row r="80" spans="1:10" ht="15.75" customHeight="1">
      <c r="A80" s="41">
        <v>42088</v>
      </c>
      <c r="B80" s="36">
        <v>0.61111111111111116</v>
      </c>
      <c r="C80" s="36">
        <v>0.61458333333333337</v>
      </c>
      <c r="D80" s="11" t="s">
        <v>79</v>
      </c>
      <c r="E80" s="16">
        <f t="shared" si="0"/>
        <v>3.4722222222222099E-3</v>
      </c>
      <c r="F80" s="17">
        <f t="shared" si="2"/>
        <v>42088</v>
      </c>
      <c r="G80" s="18">
        <f t="shared" si="1"/>
        <v>1</v>
      </c>
      <c r="H80" s="56">
        <f t="shared" si="5"/>
        <v>3.4722222222222099E-3</v>
      </c>
      <c r="J80" s="56"/>
    </row>
    <row r="81" spans="1:10" ht="15.75" customHeight="1">
      <c r="A81" s="41">
        <v>42088</v>
      </c>
      <c r="B81" s="36">
        <v>0.62152777777777779</v>
      </c>
      <c r="C81" s="36">
        <v>0.63194444444444442</v>
      </c>
      <c r="D81" s="11" t="s">
        <v>79</v>
      </c>
      <c r="E81" s="16">
        <f t="shared" si="0"/>
        <v>1.041666666666663E-2</v>
      </c>
      <c r="F81" s="17">
        <f t="shared" si="2"/>
        <v>42088</v>
      </c>
      <c r="G81" s="18">
        <f t="shared" si="1"/>
        <v>1</v>
      </c>
      <c r="H81" s="56">
        <f t="shared" si="5"/>
        <v>1.041666666666663E-2</v>
      </c>
      <c r="J81" s="56"/>
    </row>
    <row r="82" spans="1:10" ht="15.75" customHeight="1">
      <c r="A82" s="41">
        <v>42088</v>
      </c>
      <c r="B82" s="36">
        <v>0.64583333333333337</v>
      </c>
      <c r="C82" s="36">
        <v>0.64930555555555558</v>
      </c>
      <c r="D82" s="11" t="s">
        <v>82</v>
      </c>
      <c r="E82" s="16">
        <f t="shared" si="0"/>
        <v>3.4722222222222099E-3</v>
      </c>
      <c r="F82" s="17">
        <f t="shared" si="2"/>
        <v>42088</v>
      </c>
      <c r="G82" s="18">
        <f t="shared" si="1"/>
        <v>1</v>
      </c>
      <c r="H82" s="56">
        <f t="shared" si="5"/>
        <v>3.4722222222222099E-3</v>
      </c>
      <c r="J82" s="56"/>
    </row>
    <row r="83" spans="1:10" ht="15.75" customHeight="1">
      <c r="A83" s="41">
        <v>42088</v>
      </c>
      <c r="B83" s="36">
        <v>0.65277777777777779</v>
      </c>
      <c r="C83" s="36">
        <v>0.67708333333333337</v>
      </c>
      <c r="D83" s="11" t="s">
        <v>80</v>
      </c>
      <c r="E83" s="16">
        <f t="shared" si="0"/>
        <v>2.430555555555558E-2</v>
      </c>
      <c r="F83" s="17">
        <f t="shared" si="2"/>
        <v>42088</v>
      </c>
      <c r="G83" s="18">
        <f t="shared" si="1"/>
        <v>1</v>
      </c>
      <c r="H83" s="56">
        <f t="shared" si="5"/>
        <v>2.430555555555558E-2</v>
      </c>
      <c r="J83" s="56"/>
    </row>
    <row r="84" spans="1:10" ht="15.75" customHeight="1">
      <c r="A84" s="41">
        <v>42089</v>
      </c>
      <c r="B84" s="36">
        <v>0.95138888888888884</v>
      </c>
      <c r="C84" s="36">
        <v>0.96875</v>
      </c>
      <c r="D84" s="11" t="s">
        <v>79</v>
      </c>
      <c r="E84" s="16">
        <f t="shared" si="0"/>
        <v>1.736111111111116E-2</v>
      </c>
      <c r="F84" s="17">
        <f t="shared" si="2"/>
        <v>42088</v>
      </c>
      <c r="G84" s="18">
        <f t="shared" si="1"/>
        <v>0</v>
      </c>
      <c r="H84" s="56">
        <f t="shared" si="5"/>
        <v>1.736111111111116E-2</v>
      </c>
      <c r="J84" s="56"/>
    </row>
    <row r="85" spans="1:10" ht="15.75" customHeight="1">
      <c r="A85" s="41">
        <v>42090</v>
      </c>
      <c r="B85" s="36">
        <v>0.42708333333333331</v>
      </c>
      <c r="C85" s="36">
        <v>0.43055555555555558</v>
      </c>
      <c r="D85" s="11"/>
      <c r="E85" s="16">
        <f t="shared" si="0"/>
        <v>3.4722222222222654E-3</v>
      </c>
      <c r="F85" s="17">
        <f t="shared" si="2"/>
        <v>42089</v>
      </c>
      <c r="G85" s="18">
        <f t="shared" si="1"/>
        <v>1</v>
      </c>
      <c r="H85" s="56">
        <f t="shared" si="5"/>
        <v>3.4722222222222654E-3</v>
      </c>
      <c r="J85" s="56"/>
    </row>
    <row r="86" spans="1:10" ht="15.75" customHeight="1">
      <c r="A86" s="41">
        <v>42090</v>
      </c>
      <c r="B86" s="36">
        <v>0.4375</v>
      </c>
      <c r="C86" s="36">
        <v>0.45833333333333331</v>
      </c>
      <c r="D86" s="11"/>
      <c r="E86" s="16">
        <f t="shared" si="0"/>
        <v>2.0833333333333315E-2</v>
      </c>
      <c r="F86" s="17">
        <f t="shared" si="2"/>
        <v>42090</v>
      </c>
      <c r="G86" s="18">
        <f t="shared" si="1"/>
        <v>1</v>
      </c>
      <c r="H86" s="56">
        <f t="shared" si="5"/>
        <v>2.0833333333333315E-2</v>
      </c>
      <c r="J86" s="56"/>
    </row>
    <row r="87" spans="1:10" ht="15.75" customHeight="1">
      <c r="A87" s="41">
        <v>42090</v>
      </c>
      <c r="B87" s="36">
        <v>0.46875</v>
      </c>
      <c r="C87" s="36">
        <v>0.47916666666666669</v>
      </c>
      <c r="D87" s="11" t="s">
        <v>80</v>
      </c>
      <c r="E87" s="16">
        <f t="shared" si="0"/>
        <v>1.0416666666666685E-2</v>
      </c>
      <c r="F87" s="17">
        <f t="shared" si="2"/>
        <v>42090</v>
      </c>
      <c r="G87" s="18">
        <f t="shared" si="1"/>
        <v>1</v>
      </c>
      <c r="H87" s="56">
        <f t="shared" si="5"/>
        <v>1.0416666666666685E-2</v>
      </c>
      <c r="J87" s="56"/>
    </row>
    <row r="88" spans="1:10" ht="15.75" customHeight="1">
      <c r="A88" s="41">
        <v>42090</v>
      </c>
      <c r="B88" s="36">
        <v>0.4826388888888889</v>
      </c>
      <c r="C88" s="36">
        <v>0.54513888888888884</v>
      </c>
      <c r="D88" s="11" t="s">
        <v>82</v>
      </c>
      <c r="E88" s="16">
        <f t="shared" si="0"/>
        <v>6.2499999999999944E-2</v>
      </c>
      <c r="F88" s="17">
        <f t="shared" si="2"/>
        <v>42090</v>
      </c>
      <c r="G88" s="18">
        <f t="shared" si="1"/>
        <v>1</v>
      </c>
      <c r="H88" s="56">
        <f t="shared" si="5"/>
        <v>6.2499999999999944E-2</v>
      </c>
      <c r="J88" s="56"/>
    </row>
    <row r="89" spans="1:10" ht="15.75" customHeight="1">
      <c r="A89" s="41">
        <v>42090</v>
      </c>
      <c r="B89" s="36">
        <v>0.55208333333333337</v>
      </c>
      <c r="C89" s="36">
        <v>0.55555555555555558</v>
      </c>
      <c r="D89" s="11" t="s">
        <v>79</v>
      </c>
      <c r="E89" s="16">
        <f t="shared" si="0"/>
        <v>3.4722222222222099E-3</v>
      </c>
      <c r="F89" s="17">
        <f t="shared" si="2"/>
        <v>42090</v>
      </c>
      <c r="G89" s="18">
        <f t="shared" si="1"/>
        <v>1</v>
      </c>
      <c r="H89" s="56">
        <f t="shared" si="5"/>
        <v>3.4722222222222099E-3</v>
      </c>
      <c r="J89" s="56"/>
    </row>
    <row r="90" spans="1:10" ht="15.75" customHeight="1">
      <c r="A90" s="41">
        <v>42090</v>
      </c>
      <c r="B90" s="36">
        <v>0.5625</v>
      </c>
      <c r="C90" s="36">
        <v>0.57291666666666663</v>
      </c>
      <c r="D90" s="11" t="s">
        <v>70</v>
      </c>
      <c r="E90" s="16">
        <f t="shared" si="0"/>
        <v>1.041666666666663E-2</v>
      </c>
      <c r="F90" s="17">
        <f t="shared" si="2"/>
        <v>42090</v>
      </c>
      <c r="G90" s="18">
        <f t="shared" si="1"/>
        <v>1</v>
      </c>
      <c r="H90" s="56">
        <f t="shared" si="5"/>
        <v>1.041666666666663E-2</v>
      </c>
      <c r="J90" s="56"/>
    </row>
    <row r="91" spans="1:10" ht="15.75" customHeight="1">
      <c r="A91" s="41">
        <v>42090</v>
      </c>
      <c r="B91" s="36">
        <v>0.57986111111111116</v>
      </c>
      <c r="C91" s="36">
        <v>0.58333333333333337</v>
      </c>
      <c r="D91" s="11"/>
      <c r="E91" s="16">
        <f t="shared" si="0"/>
        <v>3.4722222222222099E-3</v>
      </c>
      <c r="F91" s="17">
        <f t="shared" si="2"/>
        <v>42090</v>
      </c>
      <c r="G91" s="18">
        <f t="shared" si="1"/>
        <v>1</v>
      </c>
      <c r="H91" s="56">
        <f t="shared" si="5"/>
        <v>3.4722222222222099E-3</v>
      </c>
      <c r="J91" s="56"/>
    </row>
    <row r="92" spans="1:10" ht="15.75" customHeight="1">
      <c r="A92" s="41">
        <v>42090</v>
      </c>
      <c r="B92" s="36">
        <v>0.64236111111111116</v>
      </c>
      <c r="C92" s="36">
        <v>0.6875</v>
      </c>
      <c r="D92" s="11" t="s">
        <v>79</v>
      </c>
      <c r="E92" s="16">
        <f t="shared" si="0"/>
        <v>4.513888888888884E-2</v>
      </c>
      <c r="F92" s="17">
        <f t="shared" si="2"/>
        <v>42090</v>
      </c>
      <c r="G92" s="18">
        <f t="shared" si="1"/>
        <v>1</v>
      </c>
      <c r="H92" s="56">
        <f t="shared" si="5"/>
        <v>4.513888888888884E-2</v>
      </c>
      <c r="J92" s="56"/>
    </row>
    <row r="93" spans="1:10" ht="15.75" customHeight="1">
      <c r="A93" s="41">
        <v>42092</v>
      </c>
      <c r="B93" s="36">
        <v>0.69444444444444442</v>
      </c>
      <c r="C93" s="36">
        <v>0.75</v>
      </c>
      <c r="D93" s="11"/>
      <c r="E93" s="16">
        <f t="shared" si="0"/>
        <v>5.555555555555558E-2</v>
      </c>
      <c r="F93" s="17">
        <f t="shared" si="2"/>
        <v>42090</v>
      </c>
      <c r="G93" s="18">
        <f t="shared" si="1"/>
        <v>0</v>
      </c>
      <c r="H93" s="56">
        <f t="shared" si="5"/>
        <v>5.555555555555558E-2</v>
      </c>
      <c r="J93" s="56"/>
    </row>
    <row r="94" spans="1:10" ht="15.75" customHeight="1">
      <c r="A94" s="41">
        <v>42092</v>
      </c>
      <c r="B94" s="36">
        <v>0.88541666666666663</v>
      </c>
      <c r="C94" s="36">
        <v>0.91666666666666663</v>
      </c>
      <c r="D94" s="11"/>
      <c r="E94" s="16">
        <f t="shared" si="0"/>
        <v>3.125E-2</v>
      </c>
      <c r="F94" s="17">
        <f t="shared" si="2"/>
        <v>42092</v>
      </c>
      <c r="G94" s="18">
        <f t="shared" si="1"/>
        <v>0</v>
      </c>
      <c r="H94" s="56">
        <f t="shared" si="5"/>
        <v>3.125E-2</v>
      </c>
      <c r="J94" s="56"/>
    </row>
    <row r="95" spans="1:10" ht="15.75" customHeight="1">
      <c r="A95" s="41">
        <v>42092</v>
      </c>
      <c r="B95" s="36">
        <v>0.93402777777777779</v>
      </c>
      <c r="C95" s="36">
        <v>0.96527777777777779</v>
      </c>
      <c r="D95" s="11"/>
      <c r="E95" s="16">
        <f t="shared" si="0"/>
        <v>3.125E-2</v>
      </c>
      <c r="F95" s="17">
        <f t="shared" si="2"/>
        <v>42092</v>
      </c>
      <c r="G95" s="18">
        <f t="shared" si="1"/>
        <v>0</v>
      </c>
      <c r="H95" s="56">
        <f t="shared" si="5"/>
        <v>3.125E-2</v>
      </c>
      <c r="J95" s="56"/>
    </row>
    <row r="96" spans="1:10" ht="15.75" customHeight="1">
      <c r="A96" s="41">
        <v>42093</v>
      </c>
      <c r="B96" s="36">
        <v>0.66666666666666663</v>
      </c>
      <c r="C96" s="36">
        <v>0.71875</v>
      </c>
      <c r="D96" s="11" t="s">
        <v>58</v>
      </c>
      <c r="E96" s="16">
        <f t="shared" si="0"/>
        <v>5.208333333333337E-2</v>
      </c>
      <c r="F96" s="17">
        <f t="shared" si="2"/>
        <v>42092</v>
      </c>
      <c r="G96" s="18">
        <f t="shared" si="1"/>
        <v>1</v>
      </c>
    </row>
    <row r="97" spans="1:7" ht="15.75" customHeight="1">
      <c r="A97" s="41">
        <v>42093</v>
      </c>
      <c r="B97" s="36">
        <v>0.73958333333333337</v>
      </c>
      <c r="C97" s="36">
        <v>0.75</v>
      </c>
      <c r="D97" s="11" t="s">
        <v>59</v>
      </c>
      <c r="E97" s="16">
        <f t="shared" si="0"/>
        <v>1.041666666666663E-2</v>
      </c>
      <c r="F97" s="17">
        <f t="shared" si="2"/>
        <v>42093</v>
      </c>
      <c r="G97" s="18">
        <f t="shared" si="1"/>
        <v>1</v>
      </c>
    </row>
    <row r="98" spans="1:7" ht="15.75" customHeight="1">
      <c r="A98" s="41">
        <v>42093</v>
      </c>
      <c r="B98" s="36">
        <v>0.75</v>
      </c>
      <c r="C98" s="36">
        <v>0.79861111111111116</v>
      </c>
      <c r="D98" s="11" t="s">
        <v>60</v>
      </c>
      <c r="E98" s="16">
        <f t="shared" si="0"/>
        <v>4.861111111111116E-2</v>
      </c>
      <c r="F98" s="17">
        <f t="shared" si="2"/>
        <v>42093</v>
      </c>
      <c r="G98" s="18">
        <f t="shared" si="1"/>
        <v>1</v>
      </c>
    </row>
    <row r="99" spans="1:7" ht="15.75" customHeight="1">
      <c r="A99" s="41">
        <v>42094</v>
      </c>
      <c r="B99" s="36">
        <v>0.35416666666666669</v>
      </c>
      <c r="C99" s="36">
        <v>0.4236111111111111</v>
      </c>
      <c r="D99" s="11" t="s">
        <v>60</v>
      </c>
      <c r="E99" s="16">
        <f t="shared" si="0"/>
        <v>6.944444444444442E-2</v>
      </c>
      <c r="F99" s="17">
        <f t="shared" si="2"/>
        <v>42093</v>
      </c>
      <c r="G99" s="18">
        <f t="shared" si="1"/>
        <v>0</v>
      </c>
    </row>
    <row r="100" spans="1:7" ht="15.75" customHeight="1">
      <c r="A100" s="41">
        <v>42094</v>
      </c>
      <c r="B100" s="36">
        <v>0.4375</v>
      </c>
      <c r="C100" s="36">
        <v>0.47222222222222221</v>
      </c>
      <c r="D100" s="11" t="s">
        <v>15</v>
      </c>
      <c r="E100" s="16">
        <f t="shared" si="0"/>
        <v>3.472222222222221E-2</v>
      </c>
      <c r="F100" s="17">
        <f t="shared" si="2"/>
        <v>42094</v>
      </c>
      <c r="G100" s="18">
        <f t="shared" si="1"/>
        <v>0</v>
      </c>
    </row>
    <row r="101" spans="1:7" ht="15.75" customHeight="1">
      <c r="A101" s="41">
        <v>42094</v>
      </c>
      <c r="B101" s="36">
        <v>0.47222222222222221</v>
      </c>
      <c r="C101" s="36">
        <v>0.47916666666666669</v>
      </c>
      <c r="D101" s="11" t="s">
        <v>61</v>
      </c>
      <c r="E101" s="16">
        <f t="shared" si="0"/>
        <v>6.9444444444444753E-3</v>
      </c>
      <c r="F101" s="17">
        <f t="shared" si="2"/>
        <v>42094</v>
      </c>
      <c r="G101" s="18">
        <f t="shared" si="1"/>
        <v>0</v>
      </c>
    </row>
    <row r="102" spans="1:7" ht="15.75" customHeight="1">
      <c r="A102" s="41">
        <v>42094</v>
      </c>
      <c r="B102" s="36">
        <v>0.4861111111111111</v>
      </c>
      <c r="C102" s="36">
        <v>0.52777777777777779</v>
      </c>
      <c r="D102" s="11" t="s">
        <v>62</v>
      </c>
      <c r="E102" s="16">
        <f t="shared" si="0"/>
        <v>4.1666666666666685E-2</v>
      </c>
      <c r="F102" s="17">
        <f t="shared" si="2"/>
        <v>42094</v>
      </c>
      <c r="G102" s="18">
        <f t="shared" si="1"/>
        <v>0</v>
      </c>
    </row>
    <row r="103" spans="1:7" ht="15.75" customHeight="1">
      <c r="A103" s="41">
        <v>42094</v>
      </c>
      <c r="B103" s="36">
        <v>0.5625</v>
      </c>
      <c r="C103" s="36">
        <v>0.60416666666666663</v>
      </c>
      <c r="D103" s="11" t="s">
        <v>63</v>
      </c>
      <c r="E103" s="16">
        <f t="shared" si="0"/>
        <v>4.166666666666663E-2</v>
      </c>
      <c r="F103" s="17">
        <f t="shared" si="2"/>
        <v>42094</v>
      </c>
      <c r="G103" s="18">
        <f t="shared" si="1"/>
        <v>0</v>
      </c>
    </row>
    <row r="104" spans="1:7" ht="15.75" customHeight="1">
      <c r="A104" s="41">
        <v>42094</v>
      </c>
      <c r="B104" s="36">
        <v>0.60416666666666663</v>
      </c>
      <c r="C104" s="36">
        <v>0.64236111111111116</v>
      </c>
      <c r="D104" s="11" t="s">
        <v>63</v>
      </c>
      <c r="E104" s="16">
        <f t="shared" si="0"/>
        <v>3.8194444444444531E-2</v>
      </c>
      <c r="F104" s="17">
        <f t="shared" si="2"/>
        <v>42094</v>
      </c>
      <c r="G104" s="18">
        <f t="shared" si="1"/>
        <v>0</v>
      </c>
    </row>
    <row r="105" spans="1:7" ht="15.75" customHeight="1">
      <c r="A105" s="41">
        <v>42094</v>
      </c>
      <c r="B105" s="36">
        <v>0.65277777777777779</v>
      </c>
      <c r="C105" s="36"/>
      <c r="D105" s="11" t="s">
        <v>64</v>
      </c>
      <c r="E105" s="16">
        <f t="shared" si="0"/>
        <v>0</v>
      </c>
      <c r="F105" s="17">
        <f t="shared" si="2"/>
        <v>42094</v>
      </c>
      <c r="G105" s="18">
        <f t="shared" si="1"/>
        <v>0</v>
      </c>
    </row>
    <row r="106" spans="1:7" ht="15.75" customHeight="1">
      <c r="A106" s="41"/>
      <c r="B106" s="36"/>
      <c r="C106" s="36"/>
      <c r="D106" s="11"/>
      <c r="E106" s="16">
        <f t="shared" si="0"/>
        <v>0</v>
      </c>
      <c r="F106" s="17">
        <f t="shared" si="2"/>
        <v>42094</v>
      </c>
      <c r="G106" s="18">
        <f t="shared" si="1"/>
        <v>1</v>
      </c>
    </row>
    <row r="107" spans="1:7" ht="15.75" customHeight="1">
      <c r="A107" s="41"/>
      <c r="B107" s="36"/>
      <c r="C107" s="36"/>
      <c r="D107" s="11"/>
      <c r="E107" s="16">
        <f t="shared" si="0"/>
        <v>0</v>
      </c>
      <c r="F107" s="17">
        <f t="shared" si="2"/>
        <v>0</v>
      </c>
      <c r="G107" s="18">
        <f t="shared" si="1"/>
        <v>1</v>
      </c>
    </row>
    <row r="108" spans="1:7" ht="15.75" customHeight="1">
      <c r="A108" s="41"/>
      <c r="B108" s="36"/>
      <c r="C108" s="36"/>
      <c r="D108" s="11"/>
      <c r="E108" s="16">
        <f t="shared" si="0"/>
        <v>0</v>
      </c>
      <c r="F108" s="17">
        <f t="shared" si="2"/>
        <v>0</v>
      </c>
      <c r="G108" s="18">
        <f t="shared" si="1"/>
        <v>1</v>
      </c>
    </row>
    <row r="109" spans="1:7" ht="15.75" customHeight="1">
      <c r="A109" s="41"/>
      <c r="B109" s="36"/>
      <c r="C109" s="36"/>
      <c r="D109" s="11"/>
      <c r="E109" s="16">
        <f t="shared" si="0"/>
        <v>0</v>
      </c>
      <c r="F109" s="17">
        <f t="shared" si="2"/>
        <v>0</v>
      </c>
      <c r="G109" s="18">
        <f t="shared" si="1"/>
        <v>1</v>
      </c>
    </row>
    <row r="110" spans="1:7" ht="15.75" customHeight="1">
      <c r="A110" s="41"/>
      <c r="B110" s="36"/>
      <c r="C110" s="36"/>
      <c r="D110" s="11"/>
      <c r="E110" s="16">
        <f t="shared" si="0"/>
        <v>0</v>
      </c>
      <c r="F110" s="17">
        <f t="shared" si="2"/>
        <v>0</v>
      </c>
      <c r="G110" s="18">
        <f t="shared" si="1"/>
        <v>1</v>
      </c>
    </row>
    <row r="111" spans="1:7" ht="15.75" customHeight="1">
      <c r="A111" s="41"/>
      <c r="B111" s="36"/>
      <c r="C111" s="36"/>
      <c r="D111" s="11"/>
      <c r="E111" s="16">
        <f t="shared" si="0"/>
        <v>0</v>
      </c>
      <c r="F111" s="17">
        <f t="shared" si="2"/>
        <v>0</v>
      </c>
      <c r="G111" s="18">
        <f t="shared" si="1"/>
        <v>1</v>
      </c>
    </row>
    <row r="112" spans="1:7" ht="15.75" customHeight="1">
      <c r="A112" s="41"/>
      <c r="B112" s="36"/>
      <c r="C112" s="36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41"/>
      <c r="B113" s="36"/>
      <c r="C113" s="36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41"/>
      <c r="B114" s="36"/>
      <c r="C114" s="36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41"/>
      <c r="B115" s="36"/>
      <c r="C115" s="36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41"/>
      <c r="B116" s="36"/>
      <c r="C116" s="36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41"/>
      <c r="B117" s="36"/>
      <c r="C117" s="36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41"/>
      <c r="B118" s="36"/>
      <c r="C118" s="36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41"/>
      <c r="B119" s="36"/>
      <c r="C119" s="36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41"/>
      <c r="B120" s="36"/>
      <c r="C120" s="36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41"/>
      <c r="B121" s="36"/>
      <c r="C121" s="36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41"/>
      <c r="B122" s="36"/>
      <c r="C122" s="36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41"/>
      <c r="B123" s="36"/>
      <c r="C123" s="36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41"/>
      <c r="B124" s="36"/>
      <c r="C124" s="36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41"/>
      <c r="B125" s="36"/>
      <c r="C125" s="36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41"/>
      <c r="B126" s="36"/>
      <c r="C126" s="36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41"/>
      <c r="B127" s="36"/>
      <c r="C127" s="36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41"/>
      <c r="B128" s="36"/>
      <c r="C128" s="36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41"/>
      <c r="B129" s="36"/>
      <c r="C129" s="36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41"/>
      <c r="B130" s="36"/>
      <c r="C130" s="36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41"/>
      <c r="B131" s="36"/>
      <c r="C131" s="36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41"/>
      <c r="B132" s="36"/>
      <c r="C132" s="36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41"/>
      <c r="B133" s="36"/>
      <c r="C133" s="36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41"/>
      <c r="B134" s="36"/>
      <c r="C134" s="36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41"/>
      <c r="B135" s="36"/>
      <c r="C135" s="36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41"/>
      <c r="B136" s="36"/>
      <c r="C136" s="36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41"/>
      <c r="B137" s="36"/>
      <c r="C137" s="36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41"/>
      <c r="B138" s="36"/>
      <c r="C138" s="36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41"/>
      <c r="B139" s="36"/>
      <c r="C139" s="36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41"/>
      <c r="B140" s="36"/>
      <c r="C140" s="36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41"/>
      <c r="B141" s="36"/>
      <c r="C141" s="36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41"/>
      <c r="B142" s="36"/>
      <c r="C142" s="36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41"/>
      <c r="B143" s="36"/>
      <c r="C143" s="36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41"/>
      <c r="B144" s="36"/>
      <c r="C144" s="36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41"/>
      <c r="B145" s="36"/>
      <c r="C145" s="36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41"/>
      <c r="B146" s="36"/>
      <c r="C146" s="36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41"/>
      <c r="B147" s="36"/>
      <c r="C147" s="36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41"/>
      <c r="B148" s="36"/>
      <c r="C148" s="36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41"/>
      <c r="B149" s="36"/>
      <c r="C149" s="36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41"/>
      <c r="B150" s="36"/>
      <c r="C150" s="36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41"/>
      <c r="B151" s="36"/>
      <c r="C151" s="36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41"/>
      <c r="B152" s="36"/>
      <c r="C152" s="36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41"/>
      <c r="B153" s="36"/>
      <c r="C153" s="36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41"/>
      <c r="B154" s="36"/>
      <c r="C154" s="36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41"/>
      <c r="B155" s="36"/>
      <c r="C155" s="36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41"/>
      <c r="B156" s="36"/>
      <c r="C156" s="36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41"/>
      <c r="B157" s="36"/>
      <c r="C157" s="36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41"/>
      <c r="B158" s="36"/>
      <c r="C158" s="36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41"/>
      <c r="B159" s="36"/>
      <c r="C159" s="36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41"/>
      <c r="B160" s="36"/>
      <c r="C160" s="36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41"/>
      <c r="B161" s="36"/>
      <c r="C161" s="36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41"/>
      <c r="B162" s="36"/>
      <c r="C162" s="36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41"/>
      <c r="B163" s="36"/>
      <c r="C163" s="36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41"/>
      <c r="B164" s="36"/>
      <c r="C164" s="36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41"/>
      <c r="B165" s="36"/>
      <c r="C165" s="36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41"/>
      <c r="B166" s="36"/>
      <c r="C166" s="36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41"/>
      <c r="B167" s="36"/>
      <c r="C167" s="36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41"/>
      <c r="B168" s="36"/>
      <c r="C168" s="36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41"/>
      <c r="B169" s="36"/>
      <c r="C169" s="36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41"/>
      <c r="B170" s="36"/>
      <c r="C170" s="36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41"/>
      <c r="B171" s="36"/>
      <c r="C171" s="36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41"/>
      <c r="B172" s="36"/>
      <c r="C172" s="36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41"/>
      <c r="B173" s="36"/>
      <c r="C173" s="36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41"/>
      <c r="B174" s="36"/>
      <c r="C174" s="36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41"/>
      <c r="B175" s="36"/>
      <c r="C175" s="36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41"/>
      <c r="B176" s="36"/>
      <c r="C176" s="36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41"/>
      <c r="B177" s="36"/>
      <c r="C177" s="36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41"/>
      <c r="B178" s="36"/>
      <c r="C178" s="36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41"/>
      <c r="B179" s="36"/>
      <c r="C179" s="36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41"/>
      <c r="B180" s="36"/>
      <c r="C180" s="36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41"/>
      <c r="B181" s="36"/>
      <c r="C181" s="36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41"/>
      <c r="B182" s="36"/>
      <c r="C182" s="36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41"/>
      <c r="B183" s="36"/>
      <c r="C183" s="36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41"/>
      <c r="B184" s="36"/>
      <c r="C184" s="36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41"/>
      <c r="B185" s="36"/>
      <c r="C185" s="36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41"/>
      <c r="B186" s="36"/>
      <c r="C186" s="36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41"/>
      <c r="B187" s="36"/>
      <c r="C187" s="36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41"/>
      <c r="B188" s="36"/>
      <c r="C188" s="36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41"/>
      <c r="B189" s="36"/>
      <c r="C189" s="36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41"/>
      <c r="B190" s="36"/>
      <c r="C190" s="36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41"/>
      <c r="B191" s="36"/>
      <c r="C191" s="36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41"/>
      <c r="B192" s="36"/>
      <c r="C192" s="36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41"/>
      <c r="B193" s="36"/>
      <c r="C193" s="36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41"/>
      <c r="B194" s="36"/>
      <c r="C194" s="36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41"/>
      <c r="B195" s="36"/>
      <c r="C195" s="36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41"/>
      <c r="B196" s="36"/>
      <c r="C196" s="36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41"/>
      <c r="B197" s="36"/>
      <c r="C197" s="36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41"/>
      <c r="B198" s="36"/>
      <c r="C198" s="36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41"/>
      <c r="B199" s="36"/>
      <c r="C199" s="36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41"/>
      <c r="B200" s="36"/>
      <c r="C200" s="36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41"/>
      <c r="B201" s="36"/>
      <c r="C201" s="36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41"/>
      <c r="B202" s="36"/>
      <c r="C202" s="36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41"/>
      <c r="B203" s="36"/>
      <c r="C203" s="36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41"/>
      <c r="B204" s="36"/>
      <c r="C204" s="36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41"/>
      <c r="B205" s="36"/>
      <c r="C205" s="36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41"/>
      <c r="B206" s="36"/>
      <c r="C206" s="36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41"/>
      <c r="B207" s="36"/>
      <c r="C207" s="36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41"/>
      <c r="B208" s="36"/>
      <c r="C208" s="36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41"/>
      <c r="B209" s="36"/>
      <c r="C209" s="36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41"/>
      <c r="B210" s="36"/>
      <c r="C210" s="36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41"/>
      <c r="B211" s="36"/>
      <c r="C211" s="36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41"/>
      <c r="B212" s="36"/>
      <c r="C212" s="36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41"/>
      <c r="B213" s="36"/>
      <c r="C213" s="36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41"/>
      <c r="B214" s="36"/>
      <c r="C214" s="36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41"/>
      <c r="B215" s="36"/>
      <c r="C215" s="36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41"/>
      <c r="B216" s="36"/>
      <c r="C216" s="36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41"/>
      <c r="B217" s="36"/>
      <c r="C217" s="36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41"/>
      <c r="B218" s="36"/>
      <c r="C218" s="36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41"/>
      <c r="B219" s="36"/>
      <c r="C219" s="36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41"/>
      <c r="B220" s="36"/>
      <c r="C220" s="36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41"/>
      <c r="B221" s="36"/>
      <c r="C221" s="36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41"/>
      <c r="B222" s="36"/>
      <c r="C222" s="36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41"/>
      <c r="B223" s="36"/>
      <c r="C223" s="36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41"/>
      <c r="B224" s="36"/>
      <c r="C224" s="36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41"/>
      <c r="B225" s="36"/>
      <c r="C225" s="36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41"/>
      <c r="B226" s="36"/>
      <c r="C226" s="36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41"/>
      <c r="B227" s="36"/>
      <c r="C227" s="36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41"/>
      <c r="B228" s="36"/>
      <c r="C228" s="36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41"/>
      <c r="B229" s="36"/>
      <c r="C229" s="36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41"/>
      <c r="B230" s="36"/>
      <c r="C230" s="36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41"/>
      <c r="B231" s="36"/>
      <c r="C231" s="36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41"/>
      <c r="B232" s="36"/>
      <c r="C232" s="36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41"/>
      <c r="B233" s="36"/>
      <c r="C233" s="36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41"/>
      <c r="B234" s="36"/>
      <c r="C234" s="36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41"/>
      <c r="B235" s="36"/>
      <c r="C235" s="36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41"/>
      <c r="B236" s="36"/>
      <c r="C236" s="36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41"/>
      <c r="B237" s="36"/>
      <c r="C237" s="36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41"/>
      <c r="B238" s="36"/>
      <c r="C238" s="36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41"/>
      <c r="B239" s="36"/>
      <c r="C239" s="36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41"/>
      <c r="B240" s="36"/>
      <c r="C240" s="36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41"/>
      <c r="B241" s="36"/>
      <c r="C241" s="36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41"/>
      <c r="B242" s="36"/>
      <c r="C242" s="36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41"/>
      <c r="B243" s="36"/>
      <c r="C243" s="36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41"/>
      <c r="B244" s="36"/>
      <c r="C244" s="36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41"/>
      <c r="B245" s="36"/>
      <c r="C245" s="36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41"/>
      <c r="B246" s="36"/>
      <c r="C246" s="36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41"/>
      <c r="B247" s="36"/>
      <c r="C247" s="36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41"/>
      <c r="B248" s="36"/>
      <c r="C248" s="36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41"/>
      <c r="B249" s="36"/>
      <c r="C249" s="36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41"/>
      <c r="B250" s="36"/>
      <c r="C250" s="36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41"/>
      <c r="B251" s="36"/>
      <c r="C251" s="36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41"/>
      <c r="B252" s="36"/>
      <c r="C252" s="36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41"/>
      <c r="B253" s="36"/>
      <c r="C253" s="36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41"/>
      <c r="B254" s="36"/>
      <c r="C254" s="36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41"/>
      <c r="B255" s="36"/>
      <c r="C255" s="36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41"/>
      <c r="B256" s="36"/>
      <c r="C256" s="36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41"/>
      <c r="B257" s="36"/>
      <c r="C257" s="36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41"/>
      <c r="B258" s="36"/>
      <c r="C258" s="36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41"/>
      <c r="B259" s="36"/>
      <c r="C259" s="36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41"/>
      <c r="B260" s="36"/>
      <c r="C260" s="36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41"/>
      <c r="B261" s="36"/>
      <c r="C261" s="36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41"/>
      <c r="B262" s="36"/>
      <c r="C262" s="36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41"/>
      <c r="B263" s="36"/>
      <c r="C263" s="36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41"/>
      <c r="B264" s="36"/>
      <c r="C264" s="36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41"/>
      <c r="B265" s="36"/>
      <c r="C265" s="36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41"/>
      <c r="B266" s="36"/>
      <c r="C266" s="36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41"/>
      <c r="B267" s="36"/>
      <c r="C267" s="36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41"/>
      <c r="B268" s="36"/>
      <c r="C268" s="36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41"/>
      <c r="B269" s="36"/>
      <c r="C269" s="36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41"/>
      <c r="B270" s="36"/>
      <c r="C270" s="36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41"/>
      <c r="B271" s="36"/>
      <c r="C271" s="36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41"/>
      <c r="B272" s="36"/>
      <c r="C272" s="36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41"/>
      <c r="B273" s="36"/>
      <c r="C273" s="36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41"/>
      <c r="B274" s="36"/>
      <c r="C274" s="36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41"/>
      <c r="B275" s="36"/>
      <c r="C275" s="36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41"/>
      <c r="B276" s="36"/>
      <c r="C276" s="36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41"/>
      <c r="B277" s="36"/>
      <c r="C277" s="36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41"/>
      <c r="B278" s="36"/>
      <c r="C278" s="36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41"/>
      <c r="B279" s="36"/>
      <c r="C279" s="36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41"/>
      <c r="B280" s="36"/>
      <c r="C280" s="36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41"/>
      <c r="B281" s="36"/>
      <c r="C281" s="36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41"/>
      <c r="B282" s="36"/>
      <c r="C282" s="36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41"/>
      <c r="B283" s="36"/>
      <c r="C283" s="36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41"/>
      <c r="B284" s="36"/>
      <c r="C284" s="36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41"/>
      <c r="B285" s="36"/>
      <c r="C285" s="36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41"/>
      <c r="B286" s="36"/>
      <c r="C286" s="36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41"/>
      <c r="B287" s="36"/>
      <c r="C287" s="36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41"/>
      <c r="B288" s="36"/>
      <c r="C288" s="36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41"/>
      <c r="B289" s="36"/>
      <c r="C289" s="36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41"/>
      <c r="B290" s="36"/>
      <c r="C290" s="36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41"/>
      <c r="B291" s="36"/>
      <c r="C291" s="36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41"/>
      <c r="B292" s="36"/>
      <c r="C292" s="36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41"/>
      <c r="B293" s="36"/>
      <c r="C293" s="36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41"/>
      <c r="B294" s="36"/>
      <c r="C294" s="36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41"/>
      <c r="B295" s="36"/>
      <c r="C295" s="36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41"/>
      <c r="B296" s="36"/>
      <c r="C296" s="36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41"/>
      <c r="B297" s="36"/>
      <c r="C297" s="36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41"/>
      <c r="B298" s="36"/>
      <c r="C298" s="36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41"/>
      <c r="B299" s="36"/>
      <c r="C299" s="36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41"/>
      <c r="B300" s="36"/>
      <c r="C300" s="36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41"/>
      <c r="B301" s="36"/>
      <c r="C301" s="36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41"/>
      <c r="B302" s="36"/>
      <c r="C302" s="36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41"/>
      <c r="B303" s="36"/>
      <c r="C303" s="36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41"/>
      <c r="B304" s="36"/>
      <c r="C304" s="36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41"/>
      <c r="B305" s="36"/>
      <c r="C305" s="36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41"/>
      <c r="B306" s="36"/>
      <c r="C306" s="36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41"/>
      <c r="B307" s="36"/>
      <c r="C307" s="36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41"/>
      <c r="B308" s="36"/>
      <c r="C308" s="36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41"/>
      <c r="B309" s="36"/>
      <c r="C309" s="36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41"/>
      <c r="B310" s="36"/>
      <c r="C310" s="36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41"/>
      <c r="B311" s="36"/>
      <c r="C311" s="36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41"/>
      <c r="B312" s="36"/>
      <c r="C312" s="36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41"/>
      <c r="B313" s="36"/>
      <c r="C313" s="36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41"/>
      <c r="B314" s="36"/>
      <c r="C314" s="36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41"/>
      <c r="B315" s="36"/>
      <c r="C315" s="36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41"/>
      <c r="B316" s="36"/>
      <c r="C316" s="36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41"/>
      <c r="B317" s="36"/>
      <c r="C317" s="36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41"/>
      <c r="B318" s="36"/>
      <c r="C318" s="36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41"/>
      <c r="B319" s="36"/>
      <c r="C319" s="36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41"/>
      <c r="B320" s="36"/>
      <c r="C320" s="36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41"/>
      <c r="B321" s="36"/>
      <c r="C321" s="36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41"/>
      <c r="B322" s="36"/>
      <c r="C322" s="36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41"/>
      <c r="B323" s="36"/>
      <c r="C323" s="36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41"/>
      <c r="B324" s="36"/>
      <c r="C324" s="36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41"/>
      <c r="B325" s="36"/>
      <c r="C325" s="36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41"/>
      <c r="B326" s="36"/>
      <c r="C326" s="36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41"/>
      <c r="B327" s="36"/>
      <c r="C327" s="36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41"/>
      <c r="B328" s="36"/>
      <c r="C328" s="36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41"/>
      <c r="B329" s="36"/>
      <c r="C329" s="36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41"/>
      <c r="B330" s="36"/>
      <c r="C330" s="36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41"/>
      <c r="B331" s="36"/>
      <c r="C331" s="36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41"/>
      <c r="B332" s="36"/>
      <c r="C332" s="36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41"/>
      <c r="B333" s="36"/>
      <c r="C333" s="36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41"/>
      <c r="B334" s="36"/>
      <c r="C334" s="36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41"/>
      <c r="B335" s="36"/>
      <c r="C335" s="36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41"/>
      <c r="B336" s="36"/>
      <c r="C336" s="36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41"/>
      <c r="B337" s="36"/>
      <c r="C337" s="36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41"/>
      <c r="B338" s="36"/>
      <c r="C338" s="36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41"/>
      <c r="B339" s="36"/>
      <c r="C339" s="36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41"/>
      <c r="B340" s="36"/>
      <c r="C340" s="36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41"/>
      <c r="B341" s="36"/>
      <c r="C341" s="36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41"/>
      <c r="B342" s="36"/>
      <c r="C342" s="36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41"/>
      <c r="B343" s="36"/>
      <c r="C343" s="36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41"/>
      <c r="B344" s="36"/>
      <c r="C344" s="36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41"/>
      <c r="B345" s="36"/>
      <c r="C345" s="36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41"/>
      <c r="B346" s="36"/>
      <c r="C346" s="36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41"/>
      <c r="B347" s="36"/>
      <c r="C347" s="36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41"/>
      <c r="B348" s="36"/>
      <c r="C348" s="36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41"/>
      <c r="B349" s="36"/>
      <c r="C349" s="36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41"/>
      <c r="B350" s="36"/>
      <c r="C350" s="36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41"/>
      <c r="B351" s="36"/>
      <c r="C351" s="36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41"/>
      <c r="B352" s="36"/>
      <c r="C352" s="36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41"/>
      <c r="B353" s="36"/>
      <c r="C353" s="36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41"/>
      <c r="B354" s="36"/>
      <c r="C354" s="36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41"/>
      <c r="B355" s="36"/>
      <c r="C355" s="36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41"/>
      <c r="B356" s="36"/>
      <c r="C356" s="36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41"/>
      <c r="B357" s="36"/>
      <c r="C357" s="36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41"/>
      <c r="B358" s="36"/>
      <c r="C358" s="36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41"/>
      <c r="B359" s="36"/>
      <c r="C359" s="36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41"/>
      <c r="B360" s="36"/>
      <c r="C360" s="36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41"/>
      <c r="B361" s="36"/>
      <c r="C361" s="36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41"/>
      <c r="B362" s="36"/>
      <c r="C362" s="36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41"/>
      <c r="B363" s="36"/>
      <c r="C363" s="36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41"/>
      <c r="B364" s="36"/>
      <c r="C364" s="36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41"/>
      <c r="B365" s="36"/>
      <c r="C365" s="36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41"/>
      <c r="B366" s="36"/>
      <c r="C366" s="36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41"/>
      <c r="B367" s="36"/>
      <c r="C367" s="36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41"/>
      <c r="B368" s="36"/>
      <c r="C368" s="36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41"/>
      <c r="B369" s="36"/>
      <c r="C369" s="36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41"/>
      <c r="B370" s="36"/>
      <c r="C370" s="36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41"/>
      <c r="B371" s="36"/>
      <c r="C371" s="36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41"/>
      <c r="B372" s="36"/>
      <c r="C372" s="36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41"/>
      <c r="B373" s="36"/>
      <c r="C373" s="36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41"/>
      <c r="B374" s="36"/>
      <c r="C374" s="36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41"/>
      <c r="B375" s="36"/>
      <c r="C375" s="36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41"/>
      <c r="B376" s="36"/>
      <c r="C376" s="36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41"/>
      <c r="B377" s="36"/>
      <c r="C377" s="36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41"/>
      <c r="B378" s="36"/>
      <c r="C378" s="36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41"/>
      <c r="B379" s="36"/>
      <c r="C379" s="36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41"/>
      <c r="B380" s="36"/>
      <c r="C380" s="36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41"/>
      <c r="B381" s="36"/>
      <c r="C381" s="36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41"/>
      <c r="B382" s="36"/>
      <c r="C382" s="36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41"/>
      <c r="B383" s="36"/>
      <c r="C383" s="36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41"/>
      <c r="B384" s="36"/>
      <c r="C384" s="36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41"/>
      <c r="B385" s="36"/>
      <c r="C385" s="36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41"/>
      <c r="B386" s="36"/>
      <c r="C386" s="36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41"/>
      <c r="B387" s="36"/>
      <c r="C387" s="36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41"/>
      <c r="B388" s="36"/>
      <c r="C388" s="36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41"/>
      <c r="B389" s="36"/>
      <c r="C389" s="36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41"/>
      <c r="B390" s="36"/>
      <c r="C390" s="36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41"/>
      <c r="B391" s="36"/>
      <c r="C391" s="36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41"/>
      <c r="B392" s="36"/>
      <c r="C392" s="36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41"/>
      <c r="B393" s="36"/>
      <c r="C393" s="36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41"/>
      <c r="B394" s="36"/>
      <c r="C394" s="36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41"/>
      <c r="B395" s="36"/>
      <c r="C395" s="36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41"/>
      <c r="B396" s="36"/>
      <c r="C396" s="36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41"/>
      <c r="B397" s="36"/>
      <c r="C397" s="36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41"/>
      <c r="B398" s="36"/>
      <c r="C398" s="36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41"/>
      <c r="B399" s="36"/>
      <c r="C399" s="36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41"/>
      <c r="B400" s="36"/>
      <c r="C400" s="36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41"/>
      <c r="B401" s="36"/>
      <c r="C401" s="36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41"/>
      <c r="B402" s="36"/>
      <c r="C402" s="36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41"/>
      <c r="B403" s="36"/>
      <c r="C403" s="36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41"/>
      <c r="B404" s="36"/>
      <c r="C404" s="36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41"/>
      <c r="B405" s="36"/>
      <c r="C405" s="36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41"/>
      <c r="B406" s="36"/>
      <c r="C406" s="36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41"/>
      <c r="B407" s="36"/>
      <c r="C407" s="36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41"/>
      <c r="B408" s="36"/>
      <c r="C408" s="36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41"/>
      <c r="B409" s="36"/>
      <c r="C409" s="36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41"/>
      <c r="B410" s="36"/>
      <c r="C410" s="36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41"/>
      <c r="B411" s="36"/>
      <c r="C411" s="36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41"/>
      <c r="B412" s="36"/>
      <c r="C412" s="36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41"/>
      <c r="B413" s="36"/>
      <c r="C413" s="36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41"/>
      <c r="B414" s="36"/>
      <c r="C414" s="36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41"/>
      <c r="B415" s="36"/>
      <c r="C415" s="36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41"/>
      <c r="B416" s="36"/>
      <c r="C416" s="36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41"/>
      <c r="B417" s="36"/>
      <c r="C417" s="36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41"/>
      <c r="B418" s="36"/>
      <c r="C418" s="36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41"/>
      <c r="B419" s="36"/>
      <c r="C419" s="36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41"/>
      <c r="B420" s="36"/>
      <c r="C420" s="36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41"/>
      <c r="B421" s="36"/>
      <c r="C421" s="36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41"/>
      <c r="B422" s="36"/>
      <c r="C422" s="36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41"/>
      <c r="B423" s="36"/>
      <c r="C423" s="36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41"/>
      <c r="B424" s="36"/>
      <c r="C424" s="36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41"/>
      <c r="B425" s="36"/>
      <c r="C425" s="36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41"/>
      <c r="B426" s="36"/>
      <c r="C426" s="36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41"/>
      <c r="B427" s="36"/>
      <c r="C427" s="36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41"/>
      <c r="B428" s="36"/>
      <c r="C428" s="36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41"/>
      <c r="B429" s="36"/>
      <c r="C429" s="36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41"/>
      <c r="B430" s="36"/>
      <c r="C430" s="36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41"/>
      <c r="B431" s="36"/>
      <c r="C431" s="36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41"/>
      <c r="B432" s="36"/>
      <c r="C432" s="36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41"/>
      <c r="B433" s="36"/>
      <c r="C433" s="36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41"/>
      <c r="B434" s="36"/>
      <c r="C434" s="36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41"/>
      <c r="B435" s="36"/>
      <c r="C435" s="36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41"/>
      <c r="B436" s="36"/>
      <c r="C436" s="36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41"/>
      <c r="B437" s="36"/>
      <c r="C437" s="36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41"/>
      <c r="B438" s="36"/>
      <c r="C438" s="36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41"/>
      <c r="B439" s="36"/>
      <c r="C439" s="36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41"/>
      <c r="B440" s="36"/>
      <c r="C440" s="36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41"/>
      <c r="B441" s="36"/>
      <c r="C441" s="36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41"/>
      <c r="B442" s="36"/>
      <c r="C442" s="36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41"/>
      <c r="B443" s="36"/>
      <c r="C443" s="36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41"/>
      <c r="B444" s="36"/>
      <c r="C444" s="36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41"/>
      <c r="B445" s="36"/>
      <c r="C445" s="36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41"/>
      <c r="B446" s="36"/>
      <c r="C446" s="36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41"/>
      <c r="B447" s="36"/>
      <c r="C447" s="36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41"/>
      <c r="B448" s="36"/>
      <c r="C448" s="36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41"/>
      <c r="B449" s="36"/>
      <c r="C449" s="36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41"/>
      <c r="B450" s="36"/>
      <c r="C450" s="36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41"/>
      <c r="B451" s="36"/>
      <c r="C451" s="36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41"/>
      <c r="B452" s="36"/>
      <c r="C452" s="36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41"/>
      <c r="B453" s="36"/>
      <c r="C453" s="36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41"/>
      <c r="B454" s="36"/>
      <c r="C454" s="36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41"/>
      <c r="B455" s="36"/>
      <c r="C455" s="36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41"/>
      <c r="B456" s="36"/>
      <c r="C456" s="36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41"/>
      <c r="B457" s="36"/>
      <c r="C457" s="36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41"/>
      <c r="B458" s="36"/>
      <c r="C458" s="36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41"/>
      <c r="B459" s="36"/>
      <c r="C459" s="36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41"/>
      <c r="B460" s="36"/>
      <c r="C460" s="36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41"/>
      <c r="B461" s="36"/>
      <c r="C461" s="36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41"/>
      <c r="B462" s="36"/>
      <c r="C462" s="36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41"/>
      <c r="B463" s="36"/>
      <c r="C463" s="36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41"/>
      <c r="B464" s="36"/>
      <c r="C464" s="36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41"/>
      <c r="B465" s="36"/>
      <c r="C465" s="36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41"/>
      <c r="B466" s="36"/>
      <c r="C466" s="36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41"/>
      <c r="B467" s="36"/>
      <c r="C467" s="36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41"/>
      <c r="B468" s="36"/>
      <c r="C468" s="36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41"/>
      <c r="B469" s="36"/>
      <c r="C469" s="36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41"/>
      <c r="B470" s="36"/>
      <c r="C470" s="36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41"/>
      <c r="B471" s="36"/>
      <c r="C471" s="36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41"/>
      <c r="B472" s="36"/>
      <c r="C472" s="36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41"/>
      <c r="B473" s="36"/>
      <c r="C473" s="36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41"/>
      <c r="B474" s="36"/>
      <c r="C474" s="36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41"/>
      <c r="B475" s="36"/>
      <c r="C475" s="36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41"/>
      <c r="B476" s="36"/>
      <c r="C476" s="36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41"/>
      <c r="B477" s="36"/>
      <c r="C477" s="36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41"/>
      <c r="B478" s="36"/>
      <c r="C478" s="36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41"/>
      <c r="B479" s="36"/>
      <c r="C479" s="36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41"/>
      <c r="B480" s="36"/>
      <c r="C480" s="36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41"/>
      <c r="B481" s="36"/>
      <c r="C481" s="36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41"/>
      <c r="B482" s="36"/>
      <c r="C482" s="36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41"/>
      <c r="B483" s="36"/>
      <c r="C483" s="36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41"/>
      <c r="B484" s="36"/>
      <c r="C484" s="36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41"/>
      <c r="B485" s="36"/>
      <c r="C485" s="36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41"/>
      <c r="B486" s="36"/>
      <c r="C486" s="36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41"/>
      <c r="B487" s="36"/>
      <c r="C487" s="36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41"/>
      <c r="B488" s="36"/>
      <c r="C488" s="36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41"/>
      <c r="B489" s="36"/>
      <c r="C489" s="36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41"/>
      <c r="B490" s="36"/>
      <c r="C490" s="36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41"/>
      <c r="B491" s="36"/>
      <c r="C491" s="36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41"/>
      <c r="B492" s="36"/>
      <c r="C492" s="36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41"/>
      <c r="B493" s="36"/>
      <c r="C493" s="36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41"/>
      <c r="B494" s="36"/>
      <c r="C494" s="36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41"/>
      <c r="B495" s="36"/>
      <c r="C495" s="36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41"/>
      <c r="B496" s="36"/>
      <c r="C496" s="36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41"/>
      <c r="B497" s="36"/>
      <c r="C497" s="36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41"/>
      <c r="B498" s="36"/>
      <c r="C498" s="36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41"/>
      <c r="B499" s="36"/>
      <c r="C499" s="36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41"/>
      <c r="B500" s="36"/>
      <c r="C500" s="36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41"/>
      <c r="B501" s="36"/>
      <c r="C501" s="36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41"/>
      <c r="B502" s="36"/>
      <c r="C502" s="36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41"/>
      <c r="B503" s="36"/>
      <c r="C503" s="36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41"/>
      <c r="B504" s="36"/>
      <c r="C504" s="36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41"/>
      <c r="B505" s="36"/>
      <c r="C505" s="36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41"/>
      <c r="B506" s="36"/>
      <c r="C506" s="36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41"/>
      <c r="B507" s="36"/>
      <c r="C507" s="36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41"/>
      <c r="B508" s="36"/>
      <c r="C508" s="36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41"/>
      <c r="B509" s="36"/>
      <c r="C509" s="36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41"/>
      <c r="B510" s="36"/>
      <c r="C510" s="36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41"/>
      <c r="B511" s="36"/>
      <c r="C511" s="36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41"/>
      <c r="B512" s="36"/>
      <c r="C512" s="36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41"/>
      <c r="B513" s="36"/>
      <c r="C513" s="36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41"/>
      <c r="B514" s="36"/>
      <c r="C514" s="36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41"/>
      <c r="B515" s="36"/>
      <c r="C515" s="36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41"/>
      <c r="B516" s="36"/>
      <c r="C516" s="36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41"/>
      <c r="B517" s="36"/>
      <c r="C517" s="36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41"/>
      <c r="B518" s="36"/>
      <c r="C518" s="36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41"/>
      <c r="B519" s="36"/>
      <c r="C519" s="36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41"/>
      <c r="B520" s="36"/>
      <c r="C520" s="36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41"/>
      <c r="B521" s="36"/>
      <c r="C521" s="36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41"/>
      <c r="B522" s="36"/>
      <c r="C522" s="36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41"/>
      <c r="B523" s="36"/>
      <c r="C523" s="36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41"/>
      <c r="B524" s="36"/>
      <c r="C524" s="36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41"/>
      <c r="B525" s="36"/>
      <c r="C525" s="36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41"/>
      <c r="B526" s="36"/>
      <c r="C526" s="36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41"/>
      <c r="B527" s="36"/>
      <c r="C527" s="36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41"/>
      <c r="B528" s="36"/>
      <c r="C528" s="36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41"/>
      <c r="B529" s="36"/>
      <c r="C529" s="36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41"/>
      <c r="B530" s="36"/>
      <c r="C530" s="36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41"/>
      <c r="B531" s="36"/>
      <c r="C531" s="36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41"/>
      <c r="B532" s="36"/>
      <c r="C532" s="36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41"/>
      <c r="B533" s="36"/>
      <c r="C533" s="36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41"/>
      <c r="B534" s="36"/>
      <c r="C534" s="36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41"/>
      <c r="B535" s="36"/>
      <c r="C535" s="36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41"/>
      <c r="B536" s="36"/>
      <c r="C536" s="36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41"/>
      <c r="B537" s="36"/>
      <c r="C537" s="36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41"/>
      <c r="B538" s="36"/>
      <c r="C538" s="36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41"/>
      <c r="B539" s="36"/>
      <c r="C539" s="36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41"/>
      <c r="B540" s="36"/>
      <c r="C540" s="36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41"/>
      <c r="B541" s="36"/>
      <c r="C541" s="36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41"/>
      <c r="B542" s="36"/>
      <c r="C542" s="36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41"/>
      <c r="B543" s="36"/>
      <c r="C543" s="36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41"/>
      <c r="B544" s="36"/>
      <c r="C544" s="36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41"/>
      <c r="B545" s="36"/>
      <c r="C545" s="36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41"/>
      <c r="B546" s="36"/>
      <c r="C546" s="36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41"/>
      <c r="B547" s="36"/>
      <c r="C547" s="36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41"/>
      <c r="B548" s="36"/>
      <c r="C548" s="36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41"/>
      <c r="B549" s="36"/>
      <c r="C549" s="36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41"/>
      <c r="B550" s="36"/>
      <c r="C550" s="36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41"/>
      <c r="B551" s="36"/>
      <c r="C551" s="36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41"/>
      <c r="B552" s="36"/>
      <c r="C552" s="36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41"/>
      <c r="B553" s="36"/>
      <c r="C553" s="36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41"/>
      <c r="B554" s="36"/>
      <c r="C554" s="36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41"/>
      <c r="B555" s="36"/>
      <c r="C555" s="36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41"/>
      <c r="B556" s="36"/>
      <c r="C556" s="36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41"/>
      <c r="B557" s="36"/>
      <c r="C557" s="36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41"/>
      <c r="B558" s="36"/>
      <c r="C558" s="36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41"/>
      <c r="B559" s="36"/>
      <c r="C559" s="36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41"/>
      <c r="B560" s="36"/>
      <c r="C560" s="36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41"/>
      <c r="B561" s="36"/>
      <c r="C561" s="36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41"/>
      <c r="B562" s="36"/>
      <c r="C562" s="36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41"/>
      <c r="B563" s="36"/>
      <c r="C563" s="36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41"/>
      <c r="B564" s="36"/>
      <c r="C564" s="36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41"/>
      <c r="B565" s="36"/>
      <c r="C565" s="36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41"/>
      <c r="B566" s="36"/>
      <c r="C566" s="36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41"/>
      <c r="B567" s="36"/>
      <c r="C567" s="36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41"/>
      <c r="B568" s="36"/>
      <c r="C568" s="36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41"/>
      <c r="B569" s="36"/>
      <c r="C569" s="36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41"/>
      <c r="B570" s="36"/>
      <c r="C570" s="36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41"/>
      <c r="B571" s="36"/>
      <c r="C571" s="36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41"/>
      <c r="B572" s="36"/>
      <c r="C572" s="36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41"/>
      <c r="B573" s="36"/>
      <c r="C573" s="36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41"/>
      <c r="B574" s="36"/>
      <c r="C574" s="36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41"/>
      <c r="B575" s="36"/>
      <c r="C575" s="36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41"/>
      <c r="B576" s="36"/>
      <c r="C576" s="36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41"/>
      <c r="B577" s="36"/>
      <c r="C577" s="36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41"/>
      <c r="B578" s="36"/>
      <c r="C578" s="36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41"/>
      <c r="B579" s="36"/>
      <c r="C579" s="36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41"/>
      <c r="B580" s="36"/>
      <c r="C580" s="36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41"/>
      <c r="B581" s="36"/>
      <c r="C581" s="36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41"/>
      <c r="B582" s="36"/>
      <c r="C582" s="36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41"/>
      <c r="B583" s="36"/>
      <c r="C583" s="36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41"/>
      <c r="B584" s="36"/>
      <c r="C584" s="36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41"/>
      <c r="B585" s="36"/>
      <c r="C585" s="36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41"/>
      <c r="B586" s="36"/>
      <c r="C586" s="36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41"/>
      <c r="B587" s="36"/>
      <c r="C587" s="36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41"/>
      <c r="B588" s="36"/>
      <c r="C588" s="36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41"/>
      <c r="B589" s="36"/>
      <c r="C589" s="36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41"/>
      <c r="B590" s="36"/>
      <c r="C590" s="36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41"/>
      <c r="B591" s="36"/>
      <c r="C591" s="36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41"/>
      <c r="B592" s="36"/>
      <c r="C592" s="36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41"/>
      <c r="B593" s="36"/>
      <c r="C593" s="36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41"/>
      <c r="B594" s="36"/>
      <c r="C594" s="36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41"/>
      <c r="B595" s="36"/>
      <c r="C595" s="36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41"/>
      <c r="B596" s="36"/>
      <c r="C596" s="36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41"/>
      <c r="B597" s="36"/>
      <c r="C597" s="36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41"/>
      <c r="B598" s="36"/>
      <c r="C598" s="36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41"/>
      <c r="B599" s="36"/>
      <c r="C599" s="36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41"/>
      <c r="B600" s="36"/>
      <c r="C600" s="36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41"/>
      <c r="B601" s="36"/>
      <c r="C601" s="36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41"/>
      <c r="B602" s="36"/>
      <c r="C602" s="36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41"/>
      <c r="B603" s="36"/>
      <c r="C603" s="36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41"/>
      <c r="B604" s="36"/>
      <c r="C604" s="36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41"/>
      <c r="B605" s="36"/>
      <c r="C605" s="36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41"/>
      <c r="B606" s="36"/>
      <c r="C606" s="36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41"/>
      <c r="B607" s="36"/>
      <c r="C607" s="36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41"/>
      <c r="B608" s="36"/>
      <c r="C608" s="36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41"/>
      <c r="B609" s="36"/>
      <c r="C609" s="36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41"/>
      <c r="B610" s="36"/>
      <c r="C610" s="36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41"/>
      <c r="B611" s="36"/>
      <c r="C611" s="36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41"/>
      <c r="B612" s="36"/>
      <c r="C612" s="36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41"/>
      <c r="B613" s="36"/>
      <c r="C613" s="36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41"/>
      <c r="B614" s="36"/>
      <c r="C614" s="36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41"/>
      <c r="B615" s="36"/>
      <c r="C615" s="36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41"/>
      <c r="B616" s="36"/>
      <c r="C616" s="36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41"/>
      <c r="B617" s="36"/>
      <c r="C617" s="36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41"/>
      <c r="B618" s="36"/>
      <c r="C618" s="36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41"/>
      <c r="B619" s="36"/>
      <c r="C619" s="36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41"/>
      <c r="B620" s="36"/>
      <c r="C620" s="36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41"/>
      <c r="B621" s="36"/>
      <c r="C621" s="36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41"/>
      <c r="B622" s="36"/>
      <c r="C622" s="36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41"/>
      <c r="B623" s="36"/>
      <c r="C623" s="36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41"/>
      <c r="B624" s="36"/>
      <c r="C624" s="36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41"/>
      <c r="B625" s="36"/>
      <c r="C625" s="36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41"/>
      <c r="B626" s="36"/>
      <c r="C626" s="36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41"/>
      <c r="B627" s="36"/>
      <c r="C627" s="36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41"/>
      <c r="B628" s="36"/>
      <c r="C628" s="36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41"/>
      <c r="B629" s="36"/>
      <c r="C629" s="36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41"/>
      <c r="B630" s="36"/>
      <c r="C630" s="36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41"/>
      <c r="B631" s="36"/>
      <c r="C631" s="36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41"/>
      <c r="B632" s="36"/>
      <c r="C632" s="36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41"/>
      <c r="B633" s="36"/>
      <c r="C633" s="36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41"/>
      <c r="B634" s="36"/>
      <c r="C634" s="36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41"/>
      <c r="B635" s="36"/>
      <c r="C635" s="36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41"/>
      <c r="B636" s="36"/>
      <c r="C636" s="36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41"/>
      <c r="B637" s="36"/>
      <c r="C637" s="36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41"/>
      <c r="B638" s="36"/>
      <c r="C638" s="36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41"/>
      <c r="B639" s="36"/>
      <c r="C639" s="36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41"/>
      <c r="B640" s="36"/>
      <c r="C640" s="36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41"/>
      <c r="B641" s="36"/>
      <c r="C641" s="36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41"/>
      <c r="B642" s="36"/>
      <c r="C642" s="36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41"/>
      <c r="B643" s="36"/>
      <c r="C643" s="36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41"/>
      <c r="B644" s="36"/>
      <c r="C644" s="36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41"/>
      <c r="B645" s="36"/>
      <c r="C645" s="36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41"/>
      <c r="B646" s="36"/>
      <c r="C646" s="36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41"/>
      <c r="B647" s="36"/>
      <c r="C647" s="36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41"/>
      <c r="B648" s="36"/>
      <c r="C648" s="36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41"/>
      <c r="B649" s="36"/>
      <c r="C649" s="36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41"/>
      <c r="B650" s="36"/>
      <c r="C650" s="36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41"/>
      <c r="B651" s="36"/>
      <c r="C651" s="36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41"/>
      <c r="B652" s="36"/>
      <c r="C652" s="36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41"/>
      <c r="B653" s="36"/>
      <c r="C653" s="36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41"/>
      <c r="B654" s="36"/>
      <c r="C654" s="36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41"/>
      <c r="B655" s="36"/>
      <c r="C655" s="36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41"/>
      <c r="B656" s="36"/>
      <c r="C656" s="36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41"/>
      <c r="B657" s="36"/>
      <c r="C657" s="36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41"/>
      <c r="B658" s="36"/>
      <c r="C658" s="36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41"/>
      <c r="B659" s="36"/>
      <c r="C659" s="36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41"/>
      <c r="B660" s="36"/>
      <c r="C660" s="36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41"/>
      <c r="B661" s="36"/>
      <c r="C661" s="36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41"/>
      <c r="B662" s="36"/>
      <c r="C662" s="36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41"/>
      <c r="B663" s="36"/>
      <c r="C663" s="36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41"/>
      <c r="B664" s="36"/>
      <c r="C664" s="36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41"/>
      <c r="B665" s="36"/>
      <c r="C665" s="36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41"/>
      <c r="B666" s="36"/>
      <c r="C666" s="36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41"/>
      <c r="B667" s="36"/>
      <c r="C667" s="36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41"/>
      <c r="B668" s="36"/>
      <c r="C668" s="36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41"/>
      <c r="B669" s="36"/>
      <c r="C669" s="36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41"/>
      <c r="B670" s="36"/>
      <c r="C670" s="36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41"/>
      <c r="B671" s="36"/>
      <c r="C671" s="36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41"/>
      <c r="B672" s="36"/>
      <c r="C672" s="36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41"/>
      <c r="B673" s="36"/>
      <c r="C673" s="36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41"/>
      <c r="B674" s="36"/>
      <c r="C674" s="36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41"/>
      <c r="B675" s="36"/>
      <c r="C675" s="36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41"/>
      <c r="B676" s="36"/>
      <c r="C676" s="36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41"/>
      <c r="B677" s="36"/>
      <c r="C677" s="36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41"/>
      <c r="B678" s="36"/>
      <c r="C678" s="36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41"/>
      <c r="B679" s="36"/>
      <c r="C679" s="36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41"/>
      <c r="B680" s="36"/>
      <c r="C680" s="36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41"/>
      <c r="B681" s="36"/>
      <c r="C681" s="36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41"/>
      <c r="B682" s="36"/>
      <c r="C682" s="36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41"/>
      <c r="B683" s="36"/>
      <c r="C683" s="36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41"/>
      <c r="B684" s="36"/>
      <c r="C684" s="36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41"/>
      <c r="B685" s="36"/>
      <c r="C685" s="36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41"/>
      <c r="B686" s="36"/>
      <c r="C686" s="36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41"/>
      <c r="B687" s="36"/>
      <c r="C687" s="36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41"/>
      <c r="B688" s="36"/>
      <c r="C688" s="36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41"/>
      <c r="B689" s="36"/>
      <c r="C689" s="36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41"/>
      <c r="B690" s="36"/>
      <c r="C690" s="36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41"/>
      <c r="B691" s="36"/>
      <c r="C691" s="36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41"/>
      <c r="B692" s="36"/>
      <c r="C692" s="36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41"/>
      <c r="B693" s="36"/>
      <c r="C693" s="36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41"/>
      <c r="B694" s="36"/>
      <c r="C694" s="36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41"/>
      <c r="B695" s="36"/>
      <c r="C695" s="36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41"/>
      <c r="B696" s="36"/>
      <c r="C696" s="36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41"/>
      <c r="B697" s="36"/>
      <c r="C697" s="36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41"/>
      <c r="B698" s="36"/>
      <c r="C698" s="36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41"/>
      <c r="B699" s="36"/>
      <c r="C699" s="36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41"/>
      <c r="B700" s="36"/>
      <c r="C700" s="36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41"/>
      <c r="B701" s="36"/>
      <c r="C701" s="36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41"/>
      <c r="B702" s="36"/>
      <c r="C702" s="36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41"/>
      <c r="B703" s="36"/>
      <c r="C703" s="36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41"/>
      <c r="B704" s="36"/>
      <c r="C704" s="36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41"/>
      <c r="B705" s="36"/>
      <c r="C705" s="36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41"/>
      <c r="B706" s="36"/>
      <c r="C706" s="36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41"/>
      <c r="B707" s="36"/>
      <c r="C707" s="36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41"/>
      <c r="B708" s="36"/>
      <c r="C708" s="36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41"/>
      <c r="B709" s="36"/>
      <c r="C709" s="36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41"/>
      <c r="B710" s="36"/>
      <c r="C710" s="36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41"/>
      <c r="B711" s="36"/>
      <c r="C711" s="36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41"/>
      <c r="B712" s="36"/>
      <c r="C712" s="36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41"/>
      <c r="B713" s="36"/>
      <c r="C713" s="36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41"/>
      <c r="B714" s="36"/>
      <c r="C714" s="36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41"/>
      <c r="B715" s="36"/>
      <c r="C715" s="36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41"/>
      <c r="B716" s="36"/>
      <c r="C716" s="36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41"/>
      <c r="B717" s="36"/>
      <c r="C717" s="36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41"/>
      <c r="B718" s="36"/>
      <c r="C718" s="36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41"/>
      <c r="B719" s="36"/>
      <c r="C719" s="36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41"/>
      <c r="B720" s="36"/>
      <c r="C720" s="36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41"/>
      <c r="B721" s="36"/>
      <c r="C721" s="36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41"/>
      <c r="B722" s="36"/>
      <c r="C722" s="36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41"/>
      <c r="B723" s="36"/>
      <c r="C723" s="36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41"/>
      <c r="B724" s="36"/>
      <c r="C724" s="36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41"/>
      <c r="B725" s="36"/>
      <c r="C725" s="36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41"/>
      <c r="B726" s="36"/>
      <c r="C726" s="36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41"/>
      <c r="B727" s="36"/>
      <c r="C727" s="36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41"/>
      <c r="B728" s="36"/>
      <c r="C728" s="36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41"/>
      <c r="B729" s="36"/>
      <c r="C729" s="36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41"/>
      <c r="B730" s="36"/>
      <c r="C730" s="36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41"/>
      <c r="B731" s="36"/>
      <c r="C731" s="36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41"/>
      <c r="B732" s="36"/>
      <c r="C732" s="36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41"/>
      <c r="B733" s="36"/>
      <c r="C733" s="36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41"/>
      <c r="B734" s="36"/>
      <c r="C734" s="36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41"/>
      <c r="B735" s="36"/>
      <c r="C735" s="36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41"/>
      <c r="B736" s="36"/>
      <c r="C736" s="36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41"/>
      <c r="B737" s="36"/>
      <c r="C737" s="36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41"/>
      <c r="B738" s="36"/>
      <c r="C738" s="36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41"/>
      <c r="B739" s="36"/>
      <c r="C739" s="36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41"/>
      <c r="B740" s="36"/>
      <c r="C740" s="36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41"/>
      <c r="B741" s="36"/>
      <c r="C741" s="36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41"/>
      <c r="B742" s="36"/>
      <c r="C742" s="36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41"/>
      <c r="B743" s="36"/>
      <c r="C743" s="36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41"/>
      <c r="B744" s="36"/>
      <c r="C744" s="36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41"/>
      <c r="B745" s="36"/>
      <c r="C745" s="36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41"/>
      <c r="B746" s="36"/>
      <c r="C746" s="36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41"/>
      <c r="B747" s="36"/>
      <c r="C747" s="36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41"/>
      <c r="B748" s="36"/>
      <c r="C748" s="36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41"/>
      <c r="B749" s="36"/>
      <c r="C749" s="36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41"/>
      <c r="B750" s="36"/>
      <c r="C750" s="36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41"/>
      <c r="B751" s="36"/>
      <c r="C751" s="36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41"/>
      <c r="B752" s="36"/>
      <c r="C752" s="36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41"/>
      <c r="B753" s="36"/>
      <c r="C753" s="36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41"/>
      <c r="B754" s="36"/>
      <c r="C754" s="36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41"/>
      <c r="B755" s="36"/>
      <c r="C755" s="36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41"/>
      <c r="B756" s="36"/>
      <c r="C756" s="36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41"/>
      <c r="B757" s="36"/>
      <c r="C757" s="36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41"/>
      <c r="B758" s="36"/>
      <c r="C758" s="36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41"/>
      <c r="B759" s="36"/>
      <c r="C759" s="36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41"/>
      <c r="B760" s="36"/>
      <c r="C760" s="36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41"/>
      <c r="B761" s="36"/>
      <c r="C761" s="36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41"/>
      <c r="B762" s="36"/>
      <c r="C762" s="36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41"/>
      <c r="B763" s="36"/>
      <c r="C763" s="36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41"/>
      <c r="B764" s="36"/>
      <c r="C764" s="36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41"/>
      <c r="B765" s="36"/>
      <c r="C765" s="36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41"/>
      <c r="B766" s="36"/>
      <c r="C766" s="36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41"/>
      <c r="B767" s="36"/>
      <c r="C767" s="36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41"/>
      <c r="B768" s="36"/>
      <c r="C768" s="36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41"/>
      <c r="B769" s="36"/>
      <c r="C769" s="36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41"/>
      <c r="B770" s="36"/>
      <c r="C770" s="36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41"/>
      <c r="B771" s="36"/>
      <c r="C771" s="36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41"/>
      <c r="B772" s="36"/>
      <c r="C772" s="36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41"/>
      <c r="B773" s="36"/>
      <c r="C773" s="36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41"/>
      <c r="B774" s="36"/>
      <c r="C774" s="36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41"/>
      <c r="B775" s="36"/>
      <c r="C775" s="36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41"/>
      <c r="B776" s="36"/>
      <c r="C776" s="36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41"/>
      <c r="B777" s="36"/>
      <c r="C777" s="36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41"/>
      <c r="B778" s="36"/>
      <c r="C778" s="36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41"/>
      <c r="B779" s="36"/>
      <c r="C779" s="36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41"/>
      <c r="B780" s="36"/>
      <c r="C780" s="36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41"/>
      <c r="B781" s="36"/>
      <c r="C781" s="36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41"/>
      <c r="B782" s="36"/>
      <c r="C782" s="36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41"/>
      <c r="B783" s="36"/>
      <c r="C783" s="36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41"/>
      <c r="B784" s="36"/>
      <c r="C784" s="36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41"/>
      <c r="B785" s="36"/>
      <c r="C785" s="36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41"/>
      <c r="B786" s="36"/>
      <c r="C786" s="36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41"/>
      <c r="B787" s="36"/>
      <c r="C787" s="36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41"/>
      <c r="B788" s="36"/>
      <c r="C788" s="36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41"/>
      <c r="B789" s="36"/>
      <c r="C789" s="36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41"/>
      <c r="B790" s="36"/>
      <c r="C790" s="36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41"/>
      <c r="B791" s="36"/>
      <c r="C791" s="36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41"/>
      <c r="B792" s="36"/>
      <c r="C792" s="36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41"/>
      <c r="B793" s="36"/>
      <c r="C793" s="36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41"/>
      <c r="B794" s="36"/>
      <c r="C794" s="36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41"/>
      <c r="B795" s="36"/>
      <c r="C795" s="36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41"/>
      <c r="B796" s="36"/>
      <c r="C796" s="36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41"/>
      <c r="B797" s="36"/>
      <c r="C797" s="36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41"/>
      <c r="B798" s="36"/>
      <c r="C798" s="36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41"/>
      <c r="B799" s="36"/>
      <c r="C799" s="36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41"/>
      <c r="B800" s="36"/>
      <c r="C800" s="36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41"/>
      <c r="B801" s="36"/>
      <c r="C801" s="36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41"/>
      <c r="B802" s="36"/>
      <c r="C802" s="36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41"/>
      <c r="B803" s="36"/>
      <c r="C803" s="36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41"/>
      <c r="B804" s="36"/>
      <c r="C804" s="36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41"/>
      <c r="B805" s="36"/>
      <c r="C805" s="36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41"/>
      <c r="B806" s="36"/>
      <c r="C806" s="36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41"/>
      <c r="B807" s="36"/>
      <c r="C807" s="36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41"/>
      <c r="B808" s="36"/>
      <c r="C808" s="36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41"/>
      <c r="B809" s="36"/>
      <c r="C809" s="36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41"/>
      <c r="B810" s="36"/>
      <c r="C810" s="36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41"/>
      <c r="B811" s="36"/>
      <c r="C811" s="36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41"/>
      <c r="B812" s="36"/>
      <c r="C812" s="36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41"/>
      <c r="B813" s="36"/>
      <c r="C813" s="36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41"/>
      <c r="B814" s="36"/>
      <c r="C814" s="36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41"/>
      <c r="B815" s="36"/>
      <c r="C815" s="36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41"/>
      <c r="B816" s="36"/>
      <c r="C816" s="36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41"/>
      <c r="B817" s="36"/>
      <c r="C817" s="36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41"/>
      <c r="B818" s="36"/>
      <c r="C818" s="36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41"/>
      <c r="B819" s="36"/>
      <c r="C819" s="36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41"/>
      <c r="B820" s="36"/>
      <c r="C820" s="36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41"/>
      <c r="B821" s="36"/>
      <c r="C821" s="36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41"/>
      <c r="B822" s="36"/>
      <c r="C822" s="36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41"/>
      <c r="B823" s="36"/>
      <c r="C823" s="36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41"/>
      <c r="B824" s="36"/>
      <c r="C824" s="36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41"/>
      <c r="B825" s="36"/>
      <c r="C825" s="36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41"/>
      <c r="B826" s="36"/>
      <c r="C826" s="36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41"/>
      <c r="B827" s="36"/>
      <c r="C827" s="36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41"/>
      <c r="B828" s="36"/>
      <c r="C828" s="36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41"/>
      <c r="B829" s="36"/>
      <c r="C829" s="36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41"/>
      <c r="B830" s="36"/>
      <c r="C830" s="36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41"/>
      <c r="B831" s="36"/>
      <c r="C831" s="36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41"/>
      <c r="B832" s="36"/>
      <c r="C832" s="36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41"/>
      <c r="B833" s="36"/>
      <c r="C833" s="36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41"/>
      <c r="B834" s="36"/>
      <c r="C834" s="36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41"/>
      <c r="B835" s="36"/>
      <c r="C835" s="36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41"/>
      <c r="B836" s="36"/>
      <c r="C836" s="36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41"/>
      <c r="B837" s="36"/>
      <c r="C837" s="36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41"/>
      <c r="B838" s="36"/>
      <c r="C838" s="36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41"/>
      <c r="B839" s="36"/>
      <c r="C839" s="36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41"/>
      <c r="B840" s="36"/>
      <c r="C840" s="36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41"/>
      <c r="B841" s="36"/>
      <c r="C841" s="36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41"/>
      <c r="B842" s="36"/>
      <c r="C842" s="36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41"/>
      <c r="B843" s="36"/>
      <c r="C843" s="36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41"/>
      <c r="B844" s="36"/>
      <c r="C844" s="36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41"/>
      <c r="B845" s="36"/>
      <c r="C845" s="36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41"/>
      <c r="B846" s="36"/>
      <c r="C846" s="36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41"/>
      <c r="B847" s="36"/>
      <c r="C847" s="36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41"/>
      <c r="B848" s="36"/>
      <c r="C848" s="36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41"/>
      <c r="B849" s="36"/>
      <c r="C849" s="36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41"/>
      <c r="B850" s="36"/>
      <c r="C850" s="36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41"/>
      <c r="B851" s="36"/>
      <c r="C851" s="36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41"/>
      <c r="B852" s="36"/>
      <c r="C852" s="36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41"/>
      <c r="B853" s="36"/>
      <c r="C853" s="36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41"/>
      <c r="B854" s="36"/>
      <c r="C854" s="36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41"/>
      <c r="B855" s="36"/>
      <c r="C855" s="36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41"/>
      <c r="B856" s="36"/>
      <c r="C856" s="36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41"/>
      <c r="B857" s="36"/>
      <c r="C857" s="36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41"/>
      <c r="B858" s="36"/>
      <c r="C858" s="36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41"/>
      <c r="B859" s="36"/>
      <c r="C859" s="36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41"/>
      <c r="B860" s="36"/>
      <c r="C860" s="36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41"/>
      <c r="B861" s="36"/>
      <c r="C861" s="36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41"/>
      <c r="B862" s="36"/>
      <c r="C862" s="36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41"/>
      <c r="B863" s="36"/>
      <c r="C863" s="36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41"/>
      <c r="B864" s="36"/>
      <c r="C864" s="36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41"/>
      <c r="B865" s="36"/>
      <c r="C865" s="36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41"/>
      <c r="B866" s="36"/>
      <c r="C866" s="36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41"/>
      <c r="B867" s="36"/>
      <c r="C867" s="36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41"/>
      <c r="B868" s="36"/>
      <c r="C868" s="36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41"/>
      <c r="B869" s="36"/>
      <c r="C869" s="36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41"/>
      <c r="B870" s="36"/>
      <c r="C870" s="36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41"/>
      <c r="B871" s="36"/>
      <c r="C871" s="36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41"/>
      <c r="B872" s="36"/>
      <c r="C872" s="36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41"/>
      <c r="B873" s="36"/>
      <c r="C873" s="36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41"/>
      <c r="B874" s="36"/>
      <c r="C874" s="36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41"/>
      <c r="B875" s="36"/>
      <c r="C875" s="36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41"/>
      <c r="B876" s="36"/>
      <c r="C876" s="36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41"/>
      <c r="B877" s="36"/>
      <c r="C877" s="36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41"/>
      <c r="B878" s="36"/>
      <c r="C878" s="36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41"/>
      <c r="B879" s="36"/>
      <c r="C879" s="36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41"/>
      <c r="B880" s="36"/>
      <c r="C880" s="36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41"/>
      <c r="B881" s="36"/>
      <c r="C881" s="36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41"/>
      <c r="B882" s="36"/>
      <c r="C882" s="36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41"/>
      <c r="B883" s="36"/>
      <c r="C883" s="36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41"/>
      <c r="B884" s="36"/>
      <c r="C884" s="36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41"/>
      <c r="B885" s="36"/>
      <c r="C885" s="36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41"/>
      <c r="B886" s="36"/>
      <c r="C886" s="36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41"/>
      <c r="B887" s="36"/>
      <c r="C887" s="36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41"/>
      <c r="B888" s="36"/>
      <c r="C888" s="36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41"/>
      <c r="B889" s="36"/>
      <c r="C889" s="36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41"/>
      <c r="B890" s="36"/>
      <c r="C890" s="36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41"/>
      <c r="B891" s="36"/>
      <c r="C891" s="36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41"/>
      <c r="B892" s="36"/>
      <c r="C892" s="36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41"/>
      <c r="B893" s="36"/>
      <c r="C893" s="36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41"/>
      <c r="B894" s="36"/>
      <c r="C894" s="36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41"/>
      <c r="B895" s="36"/>
      <c r="C895" s="36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41"/>
      <c r="B896" s="36"/>
      <c r="C896" s="36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41"/>
      <c r="B897" s="36"/>
      <c r="C897" s="36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41"/>
      <c r="B898" s="36"/>
      <c r="C898" s="36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41"/>
      <c r="B899" s="36"/>
      <c r="C899" s="36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41"/>
      <c r="B900" s="36"/>
      <c r="C900" s="36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41"/>
      <c r="B901" s="36"/>
      <c r="C901" s="36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41"/>
      <c r="B902" s="36"/>
      <c r="C902" s="36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41"/>
      <c r="B903" s="36"/>
      <c r="C903" s="36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41"/>
      <c r="B904" s="36"/>
      <c r="C904" s="36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41"/>
      <c r="B905" s="36"/>
      <c r="C905" s="36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41"/>
      <c r="B906" s="36"/>
      <c r="C906" s="36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41"/>
      <c r="B907" s="36"/>
      <c r="C907" s="36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41"/>
      <c r="B908" s="36"/>
      <c r="C908" s="36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41"/>
      <c r="B909" s="36"/>
      <c r="C909" s="36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41"/>
      <c r="B910" s="36"/>
      <c r="C910" s="36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41"/>
      <c r="B911" s="36"/>
      <c r="C911" s="36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41"/>
      <c r="B912" s="36"/>
      <c r="C912" s="36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41"/>
      <c r="B913" s="36"/>
      <c r="C913" s="36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41"/>
      <c r="B914" s="36"/>
      <c r="C914" s="36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41"/>
      <c r="B915" s="36"/>
      <c r="C915" s="36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41"/>
      <c r="B916" s="36"/>
      <c r="C916" s="36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41"/>
      <c r="B917" s="36"/>
      <c r="C917" s="36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41"/>
      <c r="B918" s="36"/>
      <c r="C918" s="36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41"/>
      <c r="B919" s="36"/>
      <c r="C919" s="36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41"/>
      <c r="B920" s="36"/>
      <c r="C920" s="36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41"/>
      <c r="B921" s="36"/>
      <c r="C921" s="36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41"/>
      <c r="B922" s="36"/>
      <c r="C922" s="36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41"/>
      <c r="B923" s="36"/>
      <c r="C923" s="36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41"/>
      <c r="B924" s="36"/>
      <c r="C924" s="36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41"/>
      <c r="B925" s="36"/>
      <c r="C925" s="36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41"/>
      <c r="B926" s="36"/>
      <c r="C926" s="36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41"/>
      <c r="B927" s="36"/>
      <c r="C927" s="36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41"/>
      <c r="B928" s="36"/>
      <c r="C928" s="36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41"/>
      <c r="B929" s="36"/>
      <c r="C929" s="36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41"/>
      <c r="B930" s="36"/>
      <c r="C930" s="36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41"/>
      <c r="B931" s="36"/>
      <c r="C931" s="36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41"/>
      <c r="B932" s="36"/>
      <c r="C932" s="36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41"/>
      <c r="B933" s="36"/>
      <c r="C933" s="36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41"/>
      <c r="B934" s="36"/>
      <c r="C934" s="36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41"/>
      <c r="B935" s="36"/>
      <c r="C935" s="36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41"/>
      <c r="B936" s="36"/>
      <c r="C936" s="36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41"/>
      <c r="B937" s="36"/>
      <c r="C937" s="36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41"/>
      <c r="B938" s="36"/>
      <c r="C938" s="36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41"/>
      <c r="B939" s="36"/>
      <c r="C939" s="36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41"/>
      <c r="B940" s="36"/>
      <c r="C940" s="36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41"/>
      <c r="B941" s="36"/>
      <c r="C941" s="36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41"/>
      <c r="B942" s="36"/>
      <c r="C942" s="36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41"/>
      <c r="B943" s="36"/>
      <c r="C943" s="36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41"/>
      <c r="B944" s="36"/>
      <c r="C944" s="36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41"/>
      <c r="B945" s="36"/>
      <c r="C945" s="36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41"/>
      <c r="B946" s="36"/>
      <c r="C946" s="36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41"/>
      <c r="B947" s="36"/>
      <c r="C947" s="36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41"/>
      <c r="B948" s="36"/>
      <c r="C948" s="36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41"/>
      <c r="B949" s="36"/>
      <c r="C949" s="36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41"/>
      <c r="B950" s="36"/>
      <c r="C950" s="36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41"/>
      <c r="B951" s="36"/>
      <c r="C951" s="36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41"/>
      <c r="B952" s="36"/>
      <c r="C952" s="36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41"/>
      <c r="B953" s="36"/>
      <c r="C953" s="36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41"/>
      <c r="B954" s="36"/>
      <c r="C954" s="36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41"/>
      <c r="B955" s="36"/>
      <c r="C955" s="36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41"/>
      <c r="B956" s="36"/>
      <c r="C956" s="36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41"/>
      <c r="B957" s="36"/>
      <c r="C957" s="36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41"/>
      <c r="B958" s="36"/>
      <c r="C958" s="36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41"/>
      <c r="B959" s="36"/>
      <c r="C959" s="36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41"/>
      <c r="B960" s="36"/>
      <c r="C960" s="36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41"/>
      <c r="B961" s="36"/>
      <c r="C961" s="36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41"/>
      <c r="B962" s="36"/>
      <c r="C962" s="36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41"/>
      <c r="B963" s="36"/>
      <c r="C963" s="36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41"/>
      <c r="B964" s="36"/>
      <c r="C964" s="36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41"/>
      <c r="B965" s="36"/>
      <c r="C965" s="36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41"/>
      <c r="B966" s="36"/>
      <c r="C966" s="36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41"/>
      <c r="B967" s="36"/>
      <c r="C967" s="36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41"/>
      <c r="B968" s="36"/>
      <c r="C968" s="36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41"/>
      <c r="B969" s="36"/>
      <c r="C969" s="36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41"/>
      <c r="B970" s="36"/>
      <c r="C970" s="36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41"/>
      <c r="B971" s="36"/>
      <c r="C971" s="36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41"/>
      <c r="B972" s="36"/>
      <c r="C972" s="36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41"/>
      <c r="B973" s="36"/>
      <c r="C973" s="36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41"/>
      <c r="B974" s="36"/>
      <c r="C974" s="36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41"/>
      <c r="B975" s="36"/>
      <c r="C975" s="36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41"/>
      <c r="B976" s="36"/>
      <c r="C976" s="36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41"/>
      <c r="B977" s="36"/>
      <c r="C977" s="36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41"/>
      <c r="B978" s="36"/>
      <c r="C978" s="36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41"/>
      <c r="B979" s="36"/>
      <c r="C979" s="36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41"/>
      <c r="B980" s="36"/>
      <c r="C980" s="36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41"/>
      <c r="B981" s="36"/>
      <c r="C981" s="36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41"/>
      <c r="B982" s="36"/>
      <c r="C982" s="36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41"/>
      <c r="B983" s="36"/>
      <c r="C983" s="36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41"/>
      <c r="B984" s="36"/>
      <c r="C984" s="36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41"/>
      <c r="B985" s="36"/>
      <c r="C985" s="36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41"/>
      <c r="B986" s="36"/>
      <c r="C986" s="36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41"/>
      <c r="B987" s="36"/>
      <c r="C987" s="36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41"/>
      <c r="B988" s="36"/>
      <c r="C988" s="36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41"/>
      <c r="B989" s="36"/>
      <c r="C989" s="36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41"/>
      <c r="B990" s="36"/>
      <c r="C990" s="36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41"/>
      <c r="B991" s="36"/>
      <c r="C991" s="36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41"/>
      <c r="B992" s="36"/>
      <c r="C992" s="36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41"/>
      <c r="B993" s="36"/>
      <c r="C993" s="36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41"/>
      <c r="B994" s="36"/>
      <c r="C994" s="36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41"/>
      <c r="B995" s="36"/>
      <c r="C995" s="36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41"/>
      <c r="B996" s="36"/>
      <c r="C996" s="36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41"/>
      <c r="B997" s="36"/>
      <c r="C997" s="36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41"/>
      <c r="B998" s="36"/>
      <c r="C998" s="36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41"/>
      <c r="B999" s="36"/>
      <c r="C999" s="36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41"/>
      <c r="B1000" s="36"/>
      <c r="C1000" s="36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6" priority="1">
      <formula>IF($A76,$G76,0)</formula>
    </cfRule>
  </conditionalFormatting>
  <conditionalFormatting sqref="A3:C1000 D3:D74 E3:E1000 D77:D1000">
    <cfRule type="expression" dxfId="5" priority="2">
      <formula>IF($A3,$G3,0)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5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7">
        <v>42040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17">
        <v>42041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42040</v>
      </c>
      <c r="G4" s="18">
        <f t="shared" ref="G4:G1000" si="2">IF(A4=F4,G3,MOD(G3+1,2))</f>
        <v>1</v>
      </c>
    </row>
    <row r="5" spans="1:7" ht="15.75" customHeight="1">
      <c r="A5" s="17">
        <v>42041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42041</v>
      </c>
      <c r="G5" s="18">
        <f t="shared" si="2"/>
        <v>1</v>
      </c>
    </row>
    <row r="6" spans="1:7" ht="15.75" customHeight="1">
      <c r="A6" s="17">
        <v>42044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42041</v>
      </c>
      <c r="G6" s="18">
        <f t="shared" si="2"/>
        <v>0</v>
      </c>
    </row>
    <row r="7" spans="1:7" ht="15.75" customHeight="1">
      <c r="A7" s="17">
        <v>42045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42044</v>
      </c>
      <c r="G7" s="18">
        <f t="shared" si="2"/>
        <v>1</v>
      </c>
    </row>
    <row r="8" spans="1:7" ht="15.75" customHeight="1">
      <c r="A8" s="17">
        <v>42045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1</v>
      </c>
    </row>
    <row r="9" spans="1:7" ht="15.75" customHeight="1">
      <c r="A9" s="17">
        <v>42045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42045</v>
      </c>
      <c r="G9" s="18">
        <f t="shared" si="2"/>
        <v>1</v>
      </c>
    </row>
    <row r="10" spans="1:7" ht="15.75" customHeight="1">
      <c r="A10" s="17">
        <v>42048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42045</v>
      </c>
      <c r="G10" s="18">
        <f t="shared" si="2"/>
        <v>0</v>
      </c>
    </row>
    <row r="11" spans="1:7" ht="15.75" customHeight="1">
      <c r="A11" s="17">
        <v>42048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42048</v>
      </c>
      <c r="G11" s="18">
        <f t="shared" si="2"/>
        <v>0</v>
      </c>
    </row>
    <row r="12" spans="1:7" ht="15.75" customHeight="1">
      <c r="A12" s="17">
        <v>42049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42048</v>
      </c>
      <c r="G12" s="18">
        <f t="shared" si="2"/>
        <v>1</v>
      </c>
    </row>
    <row r="13" spans="1:7" ht="15.75" customHeight="1">
      <c r="A13" s="17">
        <v>42049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7">
        <v>42050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10">
        <v>42059</v>
      </c>
      <c r="B15" s="27">
        <v>0.4375</v>
      </c>
      <c r="C15" s="27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42050</v>
      </c>
      <c r="G15" s="18">
        <f t="shared" si="2"/>
        <v>1</v>
      </c>
    </row>
    <row r="16" spans="1:7" ht="15.75" customHeight="1">
      <c r="A16" s="10">
        <v>42060</v>
      </c>
      <c r="B16" s="27">
        <v>0.47916666666666669</v>
      </c>
      <c r="C16" s="27">
        <v>0.64583333333333337</v>
      </c>
      <c r="D16" s="11">
        <v>223</v>
      </c>
      <c r="E16" s="16">
        <f t="shared" si="0"/>
        <v>0.16666666666666669</v>
      </c>
      <c r="F16" s="17">
        <f t="shared" si="1"/>
        <v>42059</v>
      </c>
      <c r="G16" s="18">
        <f t="shared" si="2"/>
        <v>0</v>
      </c>
    </row>
    <row r="17" spans="1:10" ht="15.75" customHeight="1">
      <c r="A17" s="10">
        <v>42060</v>
      </c>
      <c r="B17" s="27">
        <v>0.52083333333333337</v>
      </c>
      <c r="C17" s="27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42060</v>
      </c>
      <c r="G17" s="18">
        <f t="shared" si="2"/>
        <v>0</v>
      </c>
    </row>
    <row r="18" spans="1:10" ht="15.75" customHeight="1">
      <c r="A18" s="10">
        <v>42060</v>
      </c>
      <c r="B18" s="27">
        <v>0.875</v>
      </c>
      <c r="C18" s="27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42060</v>
      </c>
      <c r="G18" s="18">
        <f t="shared" si="2"/>
        <v>0</v>
      </c>
    </row>
    <row r="19" spans="1:10" ht="15.75" customHeight="1">
      <c r="A19" s="10">
        <v>42062</v>
      </c>
      <c r="B19" s="27">
        <v>0.45833333333333331</v>
      </c>
      <c r="C19" s="27">
        <v>0.48958333333333331</v>
      </c>
      <c r="D19" s="11" t="s">
        <v>15</v>
      </c>
      <c r="E19" s="16">
        <f t="shared" si="0"/>
        <v>3.125E-2</v>
      </c>
      <c r="F19" s="17">
        <f t="shared" si="1"/>
        <v>42060</v>
      </c>
      <c r="G19" s="18">
        <f t="shared" si="2"/>
        <v>1</v>
      </c>
    </row>
    <row r="20" spans="1:10" ht="15.75" customHeight="1">
      <c r="A20" s="10">
        <v>42062</v>
      </c>
      <c r="B20" s="27">
        <v>0.48958333333333331</v>
      </c>
      <c r="C20" s="27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42062</v>
      </c>
      <c r="G20" s="18">
        <f t="shared" si="2"/>
        <v>1</v>
      </c>
    </row>
    <row r="21" spans="1:10" ht="15.75" customHeight="1">
      <c r="A21" s="10">
        <v>42066</v>
      </c>
      <c r="B21" s="27">
        <v>0.4375</v>
      </c>
      <c r="C21" s="34">
        <v>0.47916666666666669</v>
      </c>
      <c r="D21" s="11"/>
      <c r="E21" s="16">
        <f t="shared" si="0"/>
        <v>4.1666666666666685E-2</v>
      </c>
      <c r="F21" s="17">
        <f t="shared" si="1"/>
        <v>42062</v>
      </c>
      <c r="G21" s="18">
        <f t="shared" si="2"/>
        <v>0</v>
      </c>
      <c r="H21" s="56">
        <f t="shared" ref="H21:H37" si="3">E21/(LEN(D21)-LEN(SUBSTITUTE(D21, ",", ""))+1)</f>
        <v>4.1666666666666685E-2</v>
      </c>
      <c r="I21" t="s">
        <v>66</v>
      </c>
      <c r="J21" s="56">
        <f>SUMIF(D$21:D$37,"*"&amp;I21&amp;"*",H$21:H$37)</f>
        <v>0.37499999999999994</v>
      </c>
    </row>
    <row r="22" spans="1:10" ht="15.75" customHeight="1">
      <c r="A22" s="20">
        <v>42066</v>
      </c>
      <c r="B22" s="37">
        <v>0.47916666666666669</v>
      </c>
      <c r="C22" s="21">
        <v>0.72916666666666663</v>
      </c>
      <c r="D22" s="61" t="s">
        <v>66</v>
      </c>
      <c r="E22" s="16">
        <f t="shared" si="0"/>
        <v>0.24999999999999994</v>
      </c>
      <c r="F22" s="17">
        <f t="shared" si="1"/>
        <v>42066</v>
      </c>
      <c r="G22" s="18">
        <f t="shared" si="2"/>
        <v>0</v>
      </c>
      <c r="H22" s="56">
        <f t="shared" si="3"/>
        <v>0.24999999999999994</v>
      </c>
      <c r="I22" t="s">
        <v>88</v>
      </c>
      <c r="J22" s="56">
        <f t="shared" ref="J22:J32" si="4">SUMIF(D$21:D$37,"*"&amp;I22&amp;"*",H$21:H$37)</f>
        <v>0.125</v>
      </c>
    </row>
    <row r="23" spans="1:10" ht="15.75" customHeight="1">
      <c r="A23" s="10">
        <v>42067</v>
      </c>
      <c r="B23" s="27">
        <v>0.52083333333333337</v>
      </c>
      <c r="C23" s="27">
        <v>0.77083333333333337</v>
      </c>
      <c r="D23" s="11" t="s">
        <v>98</v>
      </c>
      <c r="E23" s="16">
        <f t="shared" ref="E23:E1000" si="5">IF(C23,C23-B23,)</f>
        <v>0.25</v>
      </c>
      <c r="F23" s="17">
        <f t="shared" si="1"/>
        <v>42066</v>
      </c>
      <c r="G23" s="18">
        <f t="shared" si="2"/>
        <v>1</v>
      </c>
      <c r="H23" s="56">
        <f t="shared" si="3"/>
        <v>0.125</v>
      </c>
      <c r="I23" t="s">
        <v>103</v>
      </c>
      <c r="J23" s="56">
        <f t="shared" si="4"/>
        <v>0.125</v>
      </c>
    </row>
    <row r="24" spans="1:10" ht="15.75" customHeight="1">
      <c r="A24" s="10">
        <v>42069</v>
      </c>
      <c r="B24" s="27">
        <v>0.45833333333333331</v>
      </c>
      <c r="C24" s="27">
        <v>0.48958333333333331</v>
      </c>
      <c r="D24" s="11"/>
      <c r="E24" s="16">
        <f t="shared" si="5"/>
        <v>3.125E-2</v>
      </c>
      <c r="F24" s="17">
        <f t="shared" si="1"/>
        <v>42067</v>
      </c>
      <c r="G24" s="18">
        <f t="shared" si="2"/>
        <v>0</v>
      </c>
      <c r="H24" s="56">
        <f t="shared" si="3"/>
        <v>3.125E-2</v>
      </c>
      <c r="I24" t="s">
        <v>70</v>
      </c>
      <c r="J24" s="56">
        <f t="shared" si="4"/>
        <v>0.59635416666666663</v>
      </c>
    </row>
    <row r="25" spans="1:10" ht="15.75" customHeight="1">
      <c r="A25" s="10">
        <v>42069</v>
      </c>
      <c r="B25" s="27">
        <v>0.48958333333333331</v>
      </c>
      <c r="C25" s="27">
        <v>0.70833333333333337</v>
      </c>
      <c r="D25" s="11" t="s">
        <v>99</v>
      </c>
      <c r="E25" s="16">
        <f t="shared" si="5"/>
        <v>0.21875000000000006</v>
      </c>
      <c r="F25" s="17">
        <f t="shared" si="1"/>
        <v>42069</v>
      </c>
      <c r="G25" s="18">
        <f t="shared" si="2"/>
        <v>0</v>
      </c>
      <c r="H25" s="56">
        <f t="shared" si="3"/>
        <v>5.4687500000000014E-2</v>
      </c>
      <c r="I25" t="s">
        <v>93</v>
      </c>
      <c r="J25" s="56">
        <f t="shared" si="4"/>
        <v>5.4687500000000014E-2</v>
      </c>
    </row>
    <row r="26" spans="1:10" ht="15.75" customHeight="1">
      <c r="A26" s="10">
        <v>42073</v>
      </c>
      <c r="B26" s="27">
        <v>0.4375</v>
      </c>
      <c r="C26" s="27">
        <v>0.47916666666666669</v>
      </c>
      <c r="D26" s="11"/>
      <c r="E26" s="16">
        <f t="shared" si="5"/>
        <v>4.1666666666666685E-2</v>
      </c>
      <c r="F26" s="17">
        <f t="shared" si="1"/>
        <v>42069</v>
      </c>
      <c r="G26" s="18">
        <f t="shared" si="2"/>
        <v>1</v>
      </c>
      <c r="H26" s="56">
        <f t="shared" si="3"/>
        <v>4.1666666666666685E-2</v>
      </c>
      <c r="I26" t="s">
        <v>104</v>
      </c>
      <c r="J26" s="56">
        <f t="shared" si="4"/>
        <v>5.4687500000000014E-2</v>
      </c>
    </row>
    <row r="27" spans="1:10" ht="15.75" customHeight="1">
      <c r="A27" s="10">
        <v>42073</v>
      </c>
      <c r="B27" s="27">
        <v>0.47916666666666669</v>
      </c>
      <c r="C27" s="27">
        <v>0.6875</v>
      </c>
      <c r="D27" s="11" t="s">
        <v>100</v>
      </c>
      <c r="E27" s="16">
        <f t="shared" si="5"/>
        <v>0.20833333333333331</v>
      </c>
      <c r="F27" s="17">
        <f t="shared" si="1"/>
        <v>42073</v>
      </c>
      <c r="G27" s="18">
        <f t="shared" si="2"/>
        <v>1</v>
      </c>
      <c r="H27" s="56">
        <f t="shared" si="3"/>
        <v>0.20833333333333331</v>
      </c>
      <c r="I27" t="s">
        <v>67</v>
      </c>
      <c r="J27" s="56">
        <f t="shared" si="4"/>
        <v>5.4687500000000014E-2</v>
      </c>
    </row>
    <row r="28" spans="1:10" ht="15.75" customHeight="1">
      <c r="A28" s="10">
        <v>42074</v>
      </c>
      <c r="B28" s="27">
        <v>0.52083333333333337</v>
      </c>
      <c r="C28" s="27">
        <v>0.77083333333333337</v>
      </c>
      <c r="D28" s="11" t="s">
        <v>101</v>
      </c>
      <c r="E28" s="16">
        <f t="shared" si="5"/>
        <v>0.25</v>
      </c>
      <c r="F28" s="17">
        <f t="shared" si="1"/>
        <v>42073</v>
      </c>
      <c r="G28" s="18">
        <f t="shared" si="2"/>
        <v>0</v>
      </c>
      <c r="H28" s="56">
        <f t="shared" si="3"/>
        <v>0.125</v>
      </c>
      <c r="I28" t="s">
        <v>105</v>
      </c>
      <c r="J28" s="56">
        <f t="shared" si="4"/>
        <v>5.4687500000000014E-2</v>
      </c>
    </row>
    <row r="29" spans="1:10" ht="15.75" customHeight="1">
      <c r="A29" s="10">
        <v>42076</v>
      </c>
      <c r="B29" s="27">
        <v>0.4375</v>
      </c>
      <c r="C29" s="27">
        <v>0.45833333333333331</v>
      </c>
      <c r="D29" s="11"/>
      <c r="E29" s="16">
        <f t="shared" si="5"/>
        <v>2.0833333333333315E-2</v>
      </c>
      <c r="F29" s="17">
        <f t="shared" si="1"/>
        <v>42074</v>
      </c>
      <c r="G29" s="18">
        <f t="shared" si="2"/>
        <v>1</v>
      </c>
      <c r="H29" s="56">
        <f t="shared" si="3"/>
        <v>2.0833333333333315E-2</v>
      </c>
      <c r="I29" t="s">
        <v>100</v>
      </c>
      <c r="J29" s="56">
        <f t="shared" si="4"/>
        <v>0.33333333333333331</v>
      </c>
    </row>
    <row r="30" spans="1:10" ht="15.75" customHeight="1">
      <c r="A30" s="10">
        <v>42076</v>
      </c>
      <c r="B30" s="27">
        <v>0.45833333333333331</v>
      </c>
      <c r="C30" s="27">
        <v>0.66666666666666663</v>
      </c>
      <c r="D30" s="11" t="s">
        <v>70</v>
      </c>
      <c r="E30" s="16">
        <f t="shared" si="5"/>
        <v>0.20833333333333331</v>
      </c>
      <c r="F30" s="17">
        <f t="shared" si="1"/>
        <v>42076</v>
      </c>
      <c r="G30" s="18">
        <f t="shared" si="2"/>
        <v>1</v>
      </c>
      <c r="H30" s="56">
        <f t="shared" si="3"/>
        <v>0.20833333333333331</v>
      </c>
      <c r="I30" t="s">
        <v>87</v>
      </c>
      <c r="J30" s="56">
        <f t="shared" si="4"/>
        <v>0.125</v>
      </c>
    </row>
    <row r="31" spans="1:10" ht="15.75" customHeight="1">
      <c r="A31" s="10">
        <v>42080</v>
      </c>
      <c r="B31" s="34">
        <v>0.4375</v>
      </c>
      <c r="C31" s="34">
        <v>0.45833333333333331</v>
      </c>
      <c r="D31" s="11"/>
      <c r="E31" s="16">
        <f t="shared" si="5"/>
        <v>2.0833333333333315E-2</v>
      </c>
      <c r="F31" s="17">
        <f t="shared" si="1"/>
        <v>42076</v>
      </c>
      <c r="G31" s="18">
        <f t="shared" si="2"/>
        <v>0</v>
      </c>
      <c r="H31" s="56">
        <f t="shared" si="3"/>
        <v>2.0833333333333315E-2</v>
      </c>
      <c r="I31" t="s">
        <v>76</v>
      </c>
      <c r="J31" s="56">
        <f t="shared" si="4"/>
        <v>0.53472222222222221</v>
      </c>
    </row>
    <row r="32" spans="1:10" ht="15.75" customHeight="1">
      <c r="A32" s="10">
        <v>42080</v>
      </c>
      <c r="B32" s="27">
        <v>0.45833333333333331</v>
      </c>
      <c r="C32" s="27">
        <v>0.625</v>
      </c>
      <c r="D32" s="11" t="s">
        <v>76</v>
      </c>
      <c r="E32" s="16">
        <f t="shared" si="5"/>
        <v>0.16666666666666669</v>
      </c>
      <c r="F32" s="17">
        <f t="shared" si="1"/>
        <v>42080</v>
      </c>
      <c r="G32" s="18">
        <f t="shared" si="2"/>
        <v>0</v>
      </c>
      <c r="H32" s="56">
        <f t="shared" si="3"/>
        <v>0.16666666666666669</v>
      </c>
      <c r="I32" t="s">
        <v>86</v>
      </c>
      <c r="J32" s="56">
        <f t="shared" si="4"/>
        <v>0.18055555555555552</v>
      </c>
    </row>
    <row r="33" spans="1:10" ht="15.75" customHeight="1">
      <c r="A33" s="10">
        <v>42081</v>
      </c>
      <c r="B33" s="27">
        <v>0.4375</v>
      </c>
      <c r="C33" s="27">
        <v>0.625</v>
      </c>
      <c r="D33" s="11" t="s">
        <v>76</v>
      </c>
      <c r="E33" s="16">
        <f t="shared" si="5"/>
        <v>0.1875</v>
      </c>
      <c r="F33" s="17">
        <f t="shared" si="1"/>
        <v>42080</v>
      </c>
      <c r="G33" s="18">
        <f t="shared" si="2"/>
        <v>1</v>
      </c>
      <c r="H33" s="56">
        <f t="shared" si="3"/>
        <v>0.1875</v>
      </c>
      <c r="J33" s="56"/>
    </row>
    <row r="34" spans="1:10" ht="15.75" customHeight="1">
      <c r="A34" s="10">
        <v>42083</v>
      </c>
      <c r="B34" s="27">
        <v>0.5</v>
      </c>
      <c r="C34" s="34">
        <v>0.6875</v>
      </c>
      <c r="D34" s="11"/>
      <c r="E34" s="16">
        <f t="shared" si="5"/>
        <v>0.1875</v>
      </c>
      <c r="F34" s="17">
        <f t="shared" si="1"/>
        <v>42081</v>
      </c>
      <c r="G34" s="18">
        <f t="shared" si="2"/>
        <v>0</v>
      </c>
      <c r="H34" s="56">
        <f t="shared" si="3"/>
        <v>0.1875</v>
      </c>
      <c r="J34" s="56"/>
    </row>
    <row r="35" spans="1:10" ht="15.75" customHeight="1">
      <c r="A35" s="10">
        <v>42087</v>
      </c>
      <c r="B35" s="27">
        <v>0.4375</v>
      </c>
      <c r="C35" s="27">
        <v>0.47222222222222221</v>
      </c>
      <c r="D35" s="11"/>
      <c r="E35" s="16">
        <f t="shared" si="5"/>
        <v>3.472222222222221E-2</v>
      </c>
      <c r="F35" s="17">
        <f t="shared" si="1"/>
        <v>42083</v>
      </c>
      <c r="G35" s="18">
        <f t="shared" si="2"/>
        <v>1</v>
      </c>
      <c r="H35" s="56">
        <f t="shared" si="3"/>
        <v>3.472222222222221E-2</v>
      </c>
      <c r="J35" s="56"/>
    </row>
    <row r="36" spans="1:10" ht="15.75" customHeight="1">
      <c r="A36" s="10">
        <v>42087</v>
      </c>
      <c r="B36" s="27">
        <v>0.47222222222222221</v>
      </c>
      <c r="C36" s="27">
        <v>0.66666666666666663</v>
      </c>
      <c r="D36" s="11" t="s">
        <v>102</v>
      </c>
      <c r="E36" s="16">
        <f t="shared" si="5"/>
        <v>0.19444444444444442</v>
      </c>
      <c r="F36" s="17">
        <f t="shared" si="1"/>
        <v>42087</v>
      </c>
      <c r="G36" s="18">
        <f t="shared" si="2"/>
        <v>1</v>
      </c>
      <c r="H36" s="56">
        <f t="shared" si="3"/>
        <v>9.722222222222221E-2</v>
      </c>
      <c r="J36" s="56"/>
    </row>
    <row r="37" spans="1:10" ht="15.75" customHeight="1">
      <c r="A37" s="10">
        <v>42088</v>
      </c>
      <c r="B37" s="27">
        <v>0.52083333333333337</v>
      </c>
      <c r="C37" s="27">
        <v>0.6875</v>
      </c>
      <c r="D37" s="11" t="s">
        <v>102</v>
      </c>
      <c r="E37" s="16">
        <f t="shared" si="5"/>
        <v>0.16666666666666663</v>
      </c>
      <c r="F37" s="17">
        <f t="shared" si="1"/>
        <v>42087</v>
      </c>
      <c r="G37" s="18">
        <f t="shared" si="2"/>
        <v>0</v>
      </c>
      <c r="H37" s="56">
        <f t="shared" si="3"/>
        <v>8.3333333333333315E-2</v>
      </c>
      <c r="J37" s="56"/>
    </row>
    <row r="38" spans="1:10" ht="15.75" customHeight="1">
      <c r="A38" s="10"/>
      <c r="B38" s="27"/>
      <c r="C38" s="27"/>
      <c r="D38" s="11"/>
      <c r="E38" s="16">
        <f t="shared" si="5"/>
        <v>0</v>
      </c>
      <c r="F38" s="17">
        <f t="shared" si="1"/>
        <v>42088</v>
      </c>
      <c r="G38" s="18">
        <f t="shared" si="2"/>
        <v>1</v>
      </c>
    </row>
    <row r="39" spans="1:10" ht="15.75" customHeight="1">
      <c r="A39" s="10"/>
      <c r="B39" s="27"/>
      <c r="C39" s="27"/>
      <c r="D39" s="11"/>
      <c r="E39" s="16">
        <f t="shared" si="5"/>
        <v>0</v>
      </c>
      <c r="F39" s="17">
        <f t="shared" si="1"/>
        <v>0</v>
      </c>
      <c r="G39" s="18">
        <f t="shared" si="2"/>
        <v>1</v>
      </c>
    </row>
    <row r="40" spans="1:10" ht="15.75" customHeight="1">
      <c r="A40" s="10"/>
      <c r="B40" s="27"/>
      <c r="C40" s="27"/>
      <c r="D40" s="11"/>
      <c r="E40" s="16">
        <f t="shared" si="5"/>
        <v>0</v>
      </c>
      <c r="F40" s="17">
        <f t="shared" si="1"/>
        <v>0</v>
      </c>
      <c r="G40" s="18">
        <f t="shared" si="2"/>
        <v>1</v>
      </c>
    </row>
    <row r="41" spans="1:10" ht="15.75" customHeight="1">
      <c r="A41" s="10"/>
      <c r="B41" s="27"/>
      <c r="C41" s="27"/>
      <c r="D41" s="11"/>
      <c r="E41" s="16">
        <f t="shared" si="5"/>
        <v>0</v>
      </c>
      <c r="F41" s="17">
        <f t="shared" si="1"/>
        <v>0</v>
      </c>
      <c r="G41" s="18">
        <f t="shared" si="2"/>
        <v>1</v>
      </c>
    </row>
    <row r="42" spans="1:10" ht="15.75" customHeight="1">
      <c r="A42" s="10"/>
      <c r="B42" s="27"/>
      <c r="C42" s="27"/>
      <c r="D42" s="11"/>
      <c r="E42" s="16">
        <f t="shared" si="5"/>
        <v>0</v>
      </c>
      <c r="F42" s="17">
        <f t="shared" si="1"/>
        <v>0</v>
      </c>
      <c r="G42" s="18">
        <f t="shared" si="2"/>
        <v>1</v>
      </c>
    </row>
    <row r="43" spans="1:10" ht="15.75" customHeight="1">
      <c r="A43" s="10"/>
      <c r="B43" s="27"/>
      <c r="C43" s="27"/>
      <c r="D43" s="11"/>
      <c r="E43" s="16">
        <f t="shared" si="5"/>
        <v>0</v>
      </c>
      <c r="F43" s="17">
        <f t="shared" si="1"/>
        <v>0</v>
      </c>
      <c r="G43" s="18">
        <f t="shared" si="2"/>
        <v>1</v>
      </c>
    </row>
    <row r="44" spans="1:10" ht="15.75" customHeight="1">
      <c r="A44" s="10"/>
      <c r="B44" s="27"/>
      <c r="C44" s="27"/>
      <c r="D44" s="11"/>
      <c r="E44" s="16">
        <f t="shared" si="5"/>
        <v>0</v>
      </c>
      <c r="F44" s="17">
        <f t="shared" si="1"/>
        <v>0</v>
      </c>
      <c r="G44" s="18">
        <f t="shared" si="2"/>
        <v>1</v>
      </c>
    </row>
    <row r="45" spans="1:10" ht="15.75" customHeight="1">
      <c r="A45" s="10"/>
      <c r="B45" s="27"/>
      <c r="C45" s="27"/>
      <c r="D45" s="11"/>
      <c r="E45" s="16">
        <f t="shared" si="5"/>
        <v>0</v>
      </c>
      <c r="F45" s="17">
        <f t="shared" si="1"/>
        <v>0</v>
      </c>
      <c r="G45" s="18">
        <f t="shared" si="2"/>
        <v>1</v>
      </c>
    </row>
    <row r="46" spans="1:10" ht="15.75" customHeight="1">
      <c r="A46" s="10"/>
      <c r="B46" s="27"/>
      <c r="C46" s="27"/>
      <c r="D46" s="11"/>
      <c r="E46" s="16">
        <f t="shared" si="5"/>
        <v>0</v>
      </c>
      <c r="F46" s="17">
        <f t="shared" si="1"/>
        <v>0</v>
      </c>
      <c r="G46" s="18">
        <f t="shared" si="2"/>
        <v>1</v>
      </c>
    </row>
    <row r="47" spans="1:10" ht="15.75" customHeight="1">
      <c r="A47" s="10"/>
      <c r="B47" s="27"/>
      <c r="C47" s="27"/>
      <c r="D47" s="11"/>
      <c r="E47" s="16">
        <f t="shared" si="5"/>
        <v>0</v>
      </c>
      <c r="F47" s="17">
        <f t="shared" si="1"/>
        <v>0</v>
      </c>
      <c r="G47" s="18">
        <f t="shared" si="2"/>
        <v>1</v>
      </c>
    </row>
    <row r="48" spans="1:10" ht="15.75" customHeight="1">
      <c r="A48" s="10"/>
      <c r="B48" s="27"/>
      <c r="C48" s="27"/>
      <c r="D48" s="11"/>
      <c r="E48" s="16">
        <f t="shared" si="5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10"/>
      <c r="B49" s="27"/>
      <c r="C49" s="27"/>
      <c r="D49" s="11"/>
      <c r="E49" s="16">
        <f t="shared" si="5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10"/>
      <c r="B50" s="27"/>
      <c r="C50" s="27"/>
      <c r="D50" s="11"/>
      <c r="E50" s="16">
        <f t="shared" si="5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10"/>
      <c r="B51" s="27"/>
      <c r="C51" s="27"/>
      <c r="D51" s="11"/>
      <c r="E51" s="16">
        <f t="shared" si="5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10"/>
      <c r="B52" s="27"/>
      <c r="C52" s="27"/>
      <c r="D52" s="11"/>
      <c r="E52" s="16">
        <f t="shared" si="5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10"/>
      <c r="B53" s="27"/>
      <c r="C53" s="27"/>
      <c r="D53" s="11"/>
      <c r="E53" s="16">
        <f t="shared" si="5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10"/>
      <c r="B54" s="27"/>
      <c r="C54" s="27"/>
      <c r="D54" s="11"/>
      <c r="E54" s="16">
        <f t="shared" si="5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10"/>
      <c r="B55" s="27"/>
      <c r="C55" s="27"/>
      <c r="D55" s="11"/>
      <c r="E55" s="16">
        <f t="shared" si="5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10"/>
      <c r="B56" s="27"/>
      <c r="C56" s="27"/>
      <c r="D56" s="11"/>
      <c r="E56" s="16">
        <f t="shared" si="5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10"/>
      <c r="B57" s="27"/>
      <c r="C57" s="27"/>
      <c r="D57" s="11"/>
      <c r="E57" s="16">
        <f t="shared" si="5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10"/>
      <c r="B58" s="27"/>
      <c r="C58" s="27"/>
      <c r="D58" s="11"/>
      <c r="E58" s="16">
        <f t="shared" si="5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10"/>
      <c r="B59" s="27"/>
      <c r="C59" s="27"/>
      <c r="D59" s="11"/>
      <c r="E59" s="16">
        <f t="shared" si="5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10"/>
      <c r="B60" s="27"/>
      <c r="C60" s="27"/>
      <c r="D60" s="11"/>
      <c r="E60" s="16">
        <f t="shared" si="5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10"/>
      <c r="B61" s="27"/>
      <c r="C61" s="27"/>
      <c r="D61" s="11"/>
      <c r="E61" s="16">
        <f t="shared" si="5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10"/>
      <c r="B62" s="27"/>
      <c r="C62" s="27"/>
      <c r="D62" s="11"/>
      <c r="E62" s="16">
        <f t="shared" si="5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10"/>
      <c r="B63" s="27"/>
      <c r="C63" s="27"/>
      <c r="D63" s="11"/>
      <c r="E63" s="16">
        <f t="shared" si="5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10"/>
      <c r="B64" s="27"/>
      <c r="C64" s="27"/>
      <c r="D64" s="11"/>
      <c r="E64" s="16">
        <f t="shared" si="5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27"/>
      <c r="C65" s="27"/>
      <c r="D65" s="11"/>
      <c r="E65" s="16">
        <f t="shared" si="5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27"/>
      <c r="C66" s="27"/>
      <c r="D66" s="11"/>
      <c r="E66" s="16">
        <f t="shared" si="5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27"/>
      <c r="C67" s="27"/>
      <c r="D67" s="11"/>
      <c r="E67" s="16">
        <f t="shared" si="5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27"/>
      <c r="C68" s="27"/>
      <c r="D68" s="11"/>
      <c r="E68" s="16">
        <f t="shared" si="5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27"/>
      <c r="C69" s="27"/>
      <c r="D69" s="11"/>
      <c r="E69" s="16">
        <f t="shared" si="5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27"/>
      <c r="C70" s="27"/>
      <c r="D70" s="11"/>
      <c r="E70" s="16">
        <f t="shared" si="5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27"/>
      <c r="C71" s="27"/>
      <c r="D71" s="11"/>
      <c r="E71" s="16">
        <f t="shared" si="5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27"/>
      <c r="C72" s="27"/>
      <c r="D72" s="11"/>
      <c r="E72" s="16">
        <f t="shared" si="5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27"/>
      <c r="C73" s="27"/>
      <c r="D73" s="11"/>
      <c r="E73" s="16">
        <f t="shared" si="5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27"/>
      <c r="C74" s="27"/>
      <c r="D74" s="11"/>
      <c r="E74" s="16">
        <f t="shared" si="5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27"/>
      <c r="C75" s="27"/>
      <c r="D75" s="11"/>
      <c r="E75" s="16">
        <f t="shared" si="5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27"/>
      <c r="C76" s="27"/>
      <c r="D76" s="11"/>
      <c r="E76" s="16">
        <f t="shared" si="5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27"/>
      <c r="C77" s="27"/>
      <c r="D77" s="11"/>
      <c r="E77" s="16">
        <f t="shared" si="5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27"/>
      <c r="C78" s="27"/>
      <c r="D78" s="11"/>
      <c r="E78" s="16">
        <f t="shared" si="5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27"/>
      <c r="C79" s="27"/>
      <c r="D79" s="11"/>
      <c r="E79" s="16">
        <f t="shared" si="5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27"/>
      <c r="C80" s="27"/>
      <c r="D80" s="11"/>
      <c r="E80" s="16">
        <f t="shared" si="5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27"/>
      <c r="C81" s="27"/>
      <c r="D81" s="11"/>
      <c r="E81" s="16">
        <f t="shared" si="5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27"/>
      <c r="C82" s="27"/>
      <c r="D82" s="11"/>
      <c r="E82" s="16">
        <f t="shared" si="5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27"/>
      <c r="C83" s="27"/>
      <c r="D83" s="11"/>
      <c r="E83" s="16">
        <f t="shared" si="5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27"/>
      <c r="C84" s="27"/>
      <c r="D84" s="11"/>
      <c r="E84" s="16">
        <f t="shared" si="5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27"/>
      <c r="C85" s="27"/>
      <c r="D85" s="11"/>
      <c r="E85" s="16">
        <f t="shared" si="5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27"/>
      <c r="C86" s="27"/>
      <c r="D86" s="11"/>
      <c r="E86" s="16">
        <f t="shared" si="5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27"/>
      <c r="C87" s="27"/>
      <c r="D87" s="11"/>
      <c r="E87" s="16">
        <f t="shared" si="5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27"/>
      <c r="C88" s="27"/>
      <c r="D88" s="11"/>
      <c r="E88" s="16">
        <f t="shared" si="5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27"/>
      <c r="C89" s="27"/>
      <c r="D89" s="11"/>
      <c r="E89" s="16">
        <f t="shared" si="5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27"/>
      <c r="C90" s="27"/>
      <c r="D90" s="11"/>
      <c r="E90" s="16">
        <f t="shared" si="5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27"/>
      <c r="C91" s="27"/>
      <c r="D91" s="11"/>
      <c r="E91" s="16">
        <f t="shared" si="5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27"/>
      <c r="C92" s="27"/>
      <c r="D92" s="11"/>
      <c r="E92" s="16">
        <f t="shared" si="5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27"/>
      <c r="C93" s="27"/>
      <c r="D93" s="11"/>
      <c r="E93" s="16">
        <f t="shared" si="5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27"/>
      <c r="C94" s="27"/>
      <c r="D94" s="11"/>
      <c r="E94" s="16">
        <f t="shared" si="5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27"/>
      <c r="C95" s="27"/>
      <c r="D95" s="11"/>
      <c r="E95" s="16">
        <f t="shared" si="5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27"/>
      <c r="C96" s="27"/>
      <c r="D96" s="11"/>
      <c r="E96" s="16">
        <f t="shared" si="5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27"/>
      <c r="C97" s="27"/>
      <c r="D97" s="11"/>
      <c r="E97" s="16">
        <f t="shared" si="5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27"/>
      <c r="C98" s="27"/>
      <c r="D98" s="11"/>
      <c r="E98" s="16">
        <f t="shared" si="5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27"/>
      <c r="C99" s="27"/>
      <c r="D99" s="11"/>
      <c r="E99" s="16">
        <f t="shared" si="5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27"/>
      <c r="C100" s="27"/>
      <c r="D100" s="11"/>
      <c r="E100" s="16">
        <f t="shared" si="5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27"/>
      <c r="C101" s="27"/>
      <c r="D101" s="11"/>
      <c r="E101" s="16">
        <f t="shared" si="5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27"/>
      <c r="C102" s="27"/>
      <c r="D102" s="11"/>
      <c r="E102" s="16">
        <f t="shared" si="5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27"/>
      <c r="C103" s="27"/>
      <c r="D103" s="11"/>
      <c r="E103" s="16">
        <f t="shared" si="5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27"/>
      <c r="C104" s="27"/>
      <c r="D104" s="11"/>
      <c r="E104" s="16">
        <f t="shared" si="5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27"/>
      <c r="C105" s="27"/>
      <c r="D105" s="11"/>
      <c r="E105" s="16">
        <f t="shared" si="5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27"/>
      <c r="C106" s="27"/>
      <c r="D106" s="11"/>
      <c r="E106" s="16">
        <f t="shared" si="5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27"/>
      <c r="C107" s="27"/>
      <c r="D107" s="11"/>
      <c r="E107" s="16">
        <f t="shared" si="5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27"/>
      <c r="C108" s="27"/>
      <c r="D108" s="11"/>
      <c r="E108" s="16">
        <f t="shared" si="5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27"/>
      <c r="C109" s="27"/>
      <c r="D109" s="11"/>
      <c r="E109" s="16">
        <f t="shared" si="5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27"/>
      <c r="C110" s="27"/>
      <c r="D110" s="11"/>
      <c r="E110" s="16">
        <f t="shared" si="5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27"/>
      <c r="C111" s="27"/>
      <c r="D111" s="11"/>
      <c r="E111" s="16">
        <f t="shared" si="5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27"/>
      <c r="C112" s="27"/>
      <c r="D112" s="11"/>
      <c r="E112" s="16">
        <f t="shared" si="5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27"/>
      <c r="C113" s="27"/>
      <c r="D113" s="11"/>
      <c r="E113" s="16">
        <f t="shared" si="5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27"/>
      <c r="C114" s="27"/>
      <c r="D114" s="11"/>
      <c r="E114" s="16">
        <f t="shared" si="5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27"/>
      <c r="C115" s="27"/>
      <c r="D115" s="11"/>
      <c r="E115" s="16">
        <f t="shared" si="5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27"/>
      <c r="C116" s="27"/>
      <c r="D116" s="11"/>
      <c r="E116" s="16">
        <f t="shared" si="5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27"/>
      <c r="C117" s="27"/>
      <c r="D117" s="11"/>
      <c r="E117" s="16">
        <f t="shared" si="5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27"/>
      <c r="C118" s="27"/>
      <c r="D118" s="11"/>
      <c r="E118" s="16">
        <f t="shared" si="5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27"/>
      <c r="C119" s="27"/>
      <c r="D119" s="11"/>
      <c r="E119" s="16">
        <f t="shared" si="5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27"/>
      <c r="C120" s="27"/>
      <c r="D120" s="11"/>
      <c r="E120" s="16">
        <f t="shared" si="5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27"/>
      <c r="C121" s="27"/>
      <c r="D121" s="11"/>
      <c r="E121" s="16">
        <f t="shared" si="5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27"/>
      <c r="C122" s="27"/>
      <c r="D122" s="11"/>
      <c r="E122" s="16">
        <f t="shared" si="5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27"/>
      <c r="C123" s="27"/>
      <c r="D123" s="11"/>
      <c r="E123" s="16">
        <f t="shared" si="5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27"/>
      <c r="C124" s="27"/>
      <c r="D124" s="11"/>
      <c r="E124" s="16">
        <f t="shared" si="5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27"/>
      <c r="C125" s="27"/>
      <c r="D125" s="11"/>
      <c r="E125" s="16">
        <f t="shared" si="5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27"/>
      <c r="C126" s="27"/>
      <c r="D126" s="11"/>
      <c r="E126" s="16">
        <f t="shared" si="5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27"/>
      <c r="C127" s="27"/>
      <c r="D127" s="11"/>
      <c r="E127" s="16">
        <f t="shared" si="5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27"/>
      <c r="C128" s="27"/>
      <c r="D128" s="11"/>
      <c r="E128" s="16">
        <f t="shared" si="5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27"/>
      <c r="C129" s="27"/>
      <c r="D129" s="11"/>
      <c r="E129" s="16">
        <f t="shared" si="5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27"/>
      <c r="C130" s="27"/>
      <c r="D130" s="11"/>
      <c r="E130" s="16">
        <f t="shared" si="5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27"/>
      <c r="C131" s="27"/>
      <c r="D131" s="11"/>
      <c r="E131" s="16">
        <f t="shared" si="5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27"/>
      <c r="C132" s="27"/>
      <c r="D132" s="11"/>
      <c r="E132" s="16">
        <f t="shared" si="5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27"/>
      <c r="C133" s="27"/>
      <c r="D133" s="11"/>
      <c r="E133" s="16">
        <f t="shared" si="5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27"/>
      <c r="C134" s="27"/>
      <c r="D134" s="11"/>
      <c r="E134" s="16">
        <f t="shared" si="5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27"/>
      <c r="C135" s="27"/>
      <c r="D135" s="11"/>
      <c r="E135" s="16">
        <f t="shared" si="5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27"/>
      <c r="C136" s="27"/>
      <c r="D136" s="11"/>
      <c r="E136" s="16">
        <f t="shared" si="5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27"/>
      <c r="C137" s="27"/>
      <c r="D137" s="11"/>
      <c r="E137" s="16">
        <f t="shared" si="5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27"/>
      <c r="C138" s="27"/>
      <c r="D138" s="11"/>
      <c r="E138" s="16">
        <f t="shared" si="5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27"/>
      <c r="C139" s="27"/>
      <c r="D139" s="11"/>
      <c r="E139" s="16">
        <f t="shared" si="5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27"/>
      <c r="C140" s="27"/>
      <c r="D140" s="11"/>
      <c r="E140" s="16">
        <f t="shared" si="5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27"/>
      <c r="C141" s="27"/>
      <c r="D141" s="11"/>
      <c r="E141" s="16">
        <f t="shared" si="5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27"/>
      <c r="C142" s="27"/>
      <c r="D142" s="11"/>
      <c r="E142" s="16">
        <f t="shared" si="5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27"/>
      <c r="C143" s="27"/>
      <c r="D143" s="11"/>
      <c r="E143" s="16">
        <f t="shared" si="5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27"/>
      <c r="C144" s="27"/>
      <c r="D144" s="11"/>
      <c r="E144" s="16">
        <f t="shared" si="5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27"/>
      <c r="C145" s="27"/>
      <c r="D145" s="11"/>
      <c r="E145" s="16">
        <f t="shared" si="5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27"/>
      <c r="C146" s="27"/>
      <c r="D146" s="11"/>
      <c r="E146" s="16">
        <f t="shared" si="5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27"/>
      <c r="C147" s="27"/>
      <c r="D147" s="11"/>
      <c r="E147" s="16">
        <f t="shared" si="5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27"/>
      <c r="C148" s="27"/>
      <c r="D148" s="11"/>
      <c r="E148" s="16">
        <f t="shared" si="5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27"/>
      <c r="C149" s="27"/>
      <c r="D149" s="11"/>
      <c r="E149" s="16">
        <f t="shared" si="5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27"/>
      <c r="C150" s="27"/>
      <c r="D150" s="11"/>
      <c r="E150" s="16">
        <f t="shared" si="5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27"/>
      <c r="C151" s="27"/>
      <c r="D151" s="11"/>
      <c r="E151" s="16">
        <f t="shared" si="5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27"/>
      <c r="C152" s="27"/>
      <c r="D152" s="11"/>
      <c r="E152" s="16">
        <f t="shared" si="5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27"/>
      <c r="C153" s="27"/>
      <c r="D153" s="11"/>
      <c r="E153" s="16">
        <f t="shared" si="5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27"/>
      <c r="C154" s="27"/>
      <c r="D154" s="11"/>
      <c r="E154" s="16">
        <f t="shared" si="5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27"/>
      <c r="C155" s="27"/>
      <c r="D155" s="11"/>
      <c r="E155" s="16">
        <f t="shared" si="5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27"/>
      <c r="C156" s="27"/>
      <c r="D156" s="11"/>
      <c r="E156" s="16">
        <f t="shared" si="5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27"/>
      <c r="C157" s="27"/>
      <c r="D157" s="11"/>
      <c r="E157" s="16">
        <f t="shared" si="5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27"/>
      <c r="C158" s="27"/>
      <c r="D158" s="11"/>
      <c r="E158" s="16">
        <f t="shared" si="5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27"/>
      <c r="C159" s="27"/>
      <c r="D159" s="11"/>
      <c r="E159" s="16">
        <f t="shared" si="5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27"/>
      <c r="C160" s="27"/>
      <c r="D160" s="11"/>
      <c r="E160" s="16">
        <f t="shared" si="5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27"/>
      <c r="C161" s="27"/>
      <c r="D161" s="11"/>
      <c r="E161" s="16">
        <f t="shared" si="5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27"/>
      <c r="C162" s="27"/>
      <c r="D162" s="11"/>
      <c r="E162" s="16">
        <f t="shared" si="5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27"/>
      <c r="C163" s="27"/>
      <c r="D163" s="11"/>
      <c r="E163" s="16">
        <f t="shared" si="5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27"/>
      <c r="C164" s="27"/>
      <c r="D164" s="11"/>
      <c r="E164" s="16">
        <f t="shared" si="5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27"/>
      <c r="C165" s="27"/>
      <c r="D165" s="11"/>
      <c r="E165" s="16">
        <f t="shared" si="5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27"/>
      <c r="C166" s="27"/>
      <c r="D166" s="11"/>
      <c r="E166" s="16">
        <f t="shared" si="5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27"/>
      <c r="C167" s="27"/>
      <c r="D167" s="11"/>
      <c r="E167" s="16">
        <f t="shared" si="5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27"/>
      <c r="C168" s="27"/>
      <c r="D168" s="11"/>
      <c r="E168" s="16">
        <f t="shared" si="5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27"/>
      <c r="C169" s="27"/>
      <c r="D169" s="11"/>
      <c r="E169" s="16">
        <f t="shared" si="5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27"/>
      <c r="C170" s="27"/>
      <c r="D170" s="11"/>
      <c r="E170" s="16">
        <f t="shared" si="5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27"/>
      <c r="C171" s="27"/>
      <c r="D171" s="11"/>
      <c r="E171" s="16">
        <f t="shared" si="5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27"/>
      <c r="C172" s="27"/>
      <c r="D172" s="11"/>
      <c r="E172" s="16">
        <f t="shared" si="5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27"/>
      <c r="C173" s="27"/>
      <c r="D173" s="11"/>
      <c r="E173" s="16">
        <f t="shared" si="5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27"/>
      <c r="C174" s="27"/>
      <c r="D174" s="11"/>
      <c r="E174" s="16">
        <f t="shared" si="5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27"/>
      <c r="C175" s="27"/>
      <c r="D175" s="11"/>
      <c r="E175" s="16">
        <f t="shared" si="5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27"/>
      <c r="C176" s="27"/>
      <c r="D176" s="11"/>
      <c r="E176" s="16">
        <f t="shared" si="5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27"/>
      <c r="C177" s="27"/>
      <c r="D177" s="11"/>
      <c r="E177" s="16">
        <f t="shared" si="5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27"/>
      <c r="C178" s="27"/>
      <c r="D178" s="11"/>
      <c r="E178" s="16">
        <f t="shared" si="5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27"/>
      <c r="C179" s="27"/>
      <c r="D179" s="11"/>
      <c r="E179" s="16">
        <f t="shared" si="5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27"/>
      <c r="C180" s="27"/>
      <c r="D180" s="11"/>
      <c r="E180" s="16">
        <f t="shared" si="5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27"/>
      <c r="C181" s="27"/>
      <c r="D181" s="11"/>
      <c r="E181" s="16">
        <f t="shared" si="5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27"/>
      <c r="C182" s="27"/>
      <c r="D182" s="11"/>
      <c r="E182" s="16">
        <f t="shared" si="5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27"/>
      <c r="C183" s="27"/>
      <c r="D183" s="11"/>
      <c r="E183" s="16">
        <f t="shared" si="5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27"/>
      <c r="C184" s="27"/>
      <c r="D184" s="11"/>
      <c r="E184" s="16">
        <f t="shared" si="5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27"/>
      <c r="C185" s="27"/>
      <c r="D185" s="11"/>
      <c r="E185" s="16">
        <f t="shared" si="5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27"/>
      <c r="C186" s="27"/>
      <c r="D186" s="11"/>
      <c r="E186" s="16">
        <f t="shared" si="5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27"/>
      <c r="C187" s="27"/>
      <c r="D187" s="11"/>
      <c r="E187" s="16">
        <f t="shared" si="5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27"/>
      <c r="C188" s="27"/>
      <c r="D188" s="11"/>
      <c r="E188" s="16">
        <f t="shared" si="5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27"/>
      <c r="C189" s="27"/>
      <c r="D189" s="11"/>
      <c r="E189" s="16">
        <f t="shared" si="5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27"/>
      <c r="C190" s="27"/>
      <c r="D190" s="11"/>
      <c r="E190" s="16">
        <f t="shared" si="5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27"/>
      <c r="C191" s="27"/>
      <c r="D191" s="11"/>
      <c r="E191" s="16">
        <f t="shared" si="5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27"/>
      <c r="C192" s="27"/>
      <c r="D192" s="11"/>
      <c r="E192" s="16">
        <f t="shared" si="5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27"/>
      <c r="C193" s="27"/>
      <c r="D193" s="11"/>
      <c r="E193" s="16">
        <f t="shared" si="5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27"/>
      <c r="C194" s="27"/>
      <c r="D194" s="11"/>
      <c r="E194" s="16">
        <f t="shared" si="5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27"/>
      <c r="C195" s="27"/>
      <c r="D195" s="11"/>
      <c r="E195" s="16">
        <f t="shared" si="5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27"/>
      <c r="C196" s="27"/>
      <c r="D196" s="11"/>
      <c r="E196" s="16">
        <f t="shared" si="5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27"/>
      <c r="C197" s="27"/>
      <c r="D197" s="11"/>
      <c r="E197" s="16">
        <f t="shared" si="5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27"/>
      <c r="C198" s="27"/>
      <c r="D198" s="11"/>
      <c r="E198" s="16">
        <f t="shared" si="5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27"/>
      <c r="C199" s="27"/>
      <c r="D199" s="11"/>
      <c r="E199" s="16">
        <f t="shared" si="5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27"/>
      <c r="C200" s="27"/>
      <c r="D200" s="11"/>
      <c r="E200" s="16">
        <f t="shared" si="5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27"/>
      <c r="C201" s="27"/>
      <c r="D201" s="11"/>
      <c r="E201" s="16">
        <f t="shared" si="5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27"/>
      <c r="C202" s="27"/>
      <c r="D202" s="11"/>
      <c r="E202" s="16">
        <f t="shared" si="5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27"/>
      <c r="C203" s="27"/>
      <c r="D203" s="11"/>
      <c r="E203" s="16">
        <f t="shared" si="5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27"/>
      <c r="C204" s="27"/>
      <c r="D204" s="11"/>
      <c r="E204" s="16">
        <f t="shared" si="5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27"/>
      <c r="C205" s="27"/>
      <c r="D205" s="11"/>
      <c r="E205" s="16">
        <f t="shared" si="5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27"/>
      <c r="C206" s="27"/>
      <c r="D206" s="11"/>
      <c r="E206" s="16">
        <f t="shared" si="5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27"/>
      <c r="C207" s="27"/>
      <c r="D207" s="11"/>
      <c r="E207" s="16">
        <f t="shared" si="5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27"/>
      <c r="C208" s="27"/>
      <c r="D208" s="11"/>
      <c r="E208" s="16">
        <f t="shared" si="5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27"/>
      <c r="C209" s="27"/>
      <c r="D209" s="11"/>
      <c r="E209" s="16">
        <f t="shared" si="5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27"/>
      <c r="C210" s="27"/>
      <c r="D210" s="11"/>
      <c r="E210" s="16">
        <f t="shared" si="5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27"/>
      <c r="C211" s="27"/>
      <c r="D211" s="11"/>
      <c r="E211" s="16">
        <f t="shared" si="5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27"/>
      <c r="C212" s="27"/>
      <c r="D212" s="11"/>
      <c r="E212" s="16">
        <f t="shared" si="5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27"/>
      <c r="C213" s="27"/>
      <c r="D213" s="11"/>
      <c r="E213" s="16">
        <f t="shared" si="5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27"/>
      <c r="C214" s="27"/>
      <c r="D214" s="11"/>
      <c r="E214" s="16">
        <f t="shared" si="5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27"/>
      <c r="C215" s="27"/>
      <c r="D215" s="11"/>
      <c r="E215" s="16">
        <f t="shared" si="5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27"/>
      <c r="C216" s="27"/>
      <c r="D216" s="11"/>
      <c r="E216" s="16">
        <f t="shared" si="5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27"/>
      <c r="C217" s="27"/>
      <c r="D217" s="11"/>
      <c r="E217" s="16">
        <f t="shared" si="5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27"/>
      <c r="C218" s="27"/>
      <c r="D218" s="11"/>
      <c r="E218" s="16">
        <f t="shared" si="5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27"/>
      <c r="C219" s="27"/>
      <c r="D219" s="11"/>
      <c r="E219" s="16">
        <f t="shared" si="5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27"/>
      <c r="C220" s="27"/>
      <c r="D220" s="11"/>
      <c r="E220" s="16">
        <f t="shared" si="5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27"/>
      <c r="C221" s="27"/>
      <c r="D221" s="11"/>
      <c r="E221" s="16">
        <f t="shared" si="5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27"/>
      <c r="C222" s="27"/>
      <c r="D222" s="11"/>
      <c r="E222" s="16">
        <f t="shared" si="5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27"/>
      <c r="C223" s="27"/>
      <c r="D223" s="11"/>
      <c r="E223" s="16">
        <f t="shared" si="5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27"/>
      <c r="C224" s="27"/>
      <c r="D224" s="11"/>
      <c r="E224" s="16">
        <f t="shared" si="5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27"/>
      <c r="C225" s="27"/>
      <c r="D225" s="11"/>
      <c r="E225" s="16">
        <f t="shared" si="5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27"/>
      <c r="C226" s="27"/>
      <c r="D226" s="11"/>
      <c r="E226" s="16">
        <f t="shared" si="5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27"/>
      <c r="C227" s="27"/>
      <c r="D227" s="11"/>
      <c r="E227" s="16">
        <f t="shared" si="5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27"/>
      <c r="C228" s="27"/>
      <c r="D228" s="11"/>
      <c r="E228" s="16">
        <f t="shared" si="5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27"/>
      <c r="C229" s="27"/>
      <c r="D229" s="11"/>
      <c r="E229" s="16">
        <f t="shared" si="5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27"/>
      <c r="C230" s="27"/>
      <c r="D230" s="11"/>
      <c r="E230" s="16">
        <f t="shared" si="5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27"/>
      <c r="C231" s="27"/>
      <c r="D231" s="11"/>
      <c r="E231" s="16">
        <f t="shared" si="5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27"/>
      <c r="C232" s="27"/>
      <c r="D232" s="11"/>
      <c r="E232" s="16">
        <f t="shared" si="5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27"/>
      <c r="C233" s="27"/>
      <c r="D233" s="11"/>
      <c r="E233" s="16">
        <f t="shared" si="5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27"/>
      <c r="C234" s="27"/>
      <c r="D234" s="11"/>
      <c r="E234" s="16">
        <f t="shared" si="5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27"/>
      <c r="C235" s="27"/>
      <c r="D235" s="11"/>
      <c r="E235" s="16">
        <f t="shared" si="5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27"/>
      <c r="C236" s="27"/>
      <c r="D236" s="11"/>
      <c r="E236" s="16">
        <f t="shared" si="5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27"/>
      <c r="C237" s="27"/>
      <c r="D237" s="11"/>
      <c r="E237" s="16">
        <f t="shared" si="5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27"/>
      <c r="C238" s="27"/>
      <c r="D238" s="11"/>
      <c r="E238" s="16">
        <f t="shared" si="5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27"/>
      <c r="C239" s="27"/>
      <c r="D239" s="11"/>
      <c r="E239" s="16">
        <f t="shared" si="5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27"/>
      <c r="C240" s="27"/>
      <c r="D240" s="11"/>
      <c r="E240" s="16">
        <f t="shared" si="5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27"/>
      <c r="C241" s="27"/>
      <c r="D241" s="11"/>
      <c r="E241" s="16">
        <f t="shared" si="5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27"/>
      <c r="C242" s="27"/>
      <c r="D242" s="11"/>
      <c r="E242" s="16">
        <f t="shared" si="5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27"/>
      <c r="C243" s="27"/>
      <c r="D243" s="11"/>
      <c r="E243" s="16">
        <f t="shared" si="5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27"/>
      <c r="C244" s="27"/>
      <c r="D244" s="11"/>
      <c r="E244" s="16">
        <f t="shared" si="5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27"/>
      <c r="C245" s="27"/>
      <c r="D245" s="11"/>
      <c r="E245" s="16">
        <f t="shared" si="5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27"/>
      <c r="C246" s="27"/>
      <c r="D246" s="11"/>
      <c r="E246" s="16">
        <f t="shared" si="5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27"/>
      <c r="C247" s="27"/>
      <c r="D247" s="11"/>
      <c r="E247" s="16">
        <f t="shared" si="5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27"/>
      <c r="C248" s="27"/>
      <c r="D248" s="11"/>
      <c r="E248" s="16">
        <f t="shared" si="5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27"/>
      <c r="C249" s="27"/>
      <c r="D249" s="11"/>
      <c r="E249" s="16">
        <f t="shared" si="5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27"/>
      <c r="C250" s="27"/>
      <c r="D250" s="11"/>
      <c r="E250" s="16">
        <f t="shared" si="5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27"/>
      <c r="C251" s="27"/>
      <c r="D251" s="11"/>
      <c r="E251" s="16">
        <f t="shared" si="5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27"/>
      <c r="C252" s="27"/>
      <c r="D252" s="11"/>
      <c r="E252" s="16">
        <f t="shared" si="5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27"/>
      <c r="C253" s="27"/>
      <c r="D253" s="11"/>
      <c r="E253" s="16">
        <f t="shared" si="5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27"/>
      <c r="C254" s="27"/>
      <c r="D254" s="11"/>
      <c r="E254" s="16">
        <f t="shared" si="5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27"/>
      <c r="C255" s="27"/>
      <c r="D255" s="11"/>
      <c r="E255" s="16">
        <f t="shared" si="5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27"/>
      <c r="C256" s="27"/>
      <c r="D256" s="11"/>
      <c r="E256" s="16">
        <f t="shared" si="5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27"/>
      <c r="C257" s="27"/>
      <c r="D257" s="11"/>
      <c r="E257" s="16">
        <f t="shared" si="5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27"/>
      <c r="C258" s="27"/>
      <c r="D258" s="11"/>
      <c r="E258" s="16">
        <f t="shared" si="5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27"/>
      <c r="C259" s="27"/>
      <c r="D259" s="11"/>
      <c r="E259" s="16">
        <f t="shared" si="5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27"/>
      <c r="C260" s="27"/>
      <c r="D260" s="11"/>
      <c r="E260" s="16">
        <f t="shared" si="5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27"/>
      <c r="C261" s="27"/>
      <c r="D261" s="11"/>
      <c r="E261" s="16">
        <f t="shared" si="5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27"/>
      <c r="C262" s="27"/>
      <c r="D262" s="11"/>
      <c r="E262" s="16">
        <f t="shared" si="5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27"/>
      <c r="C263" s="27"/>
      <c r="D263" s="11"/>
      <c r="E263" s="16">
        <f t="shared" si="5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27"/>
      <c r="C264" s="27"/>
      <c r="D264" s="11"/>
      <c r="E264" s="16">
        <f t="shared" si="5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27"/>
      <c r="C265" s="27"/>
      <c r="D265" s="11"/>
      <c r="E265" s="16">
        <f t="shared" si="5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27"/>
      <c r="C266" s="27"/>
      <c r="D266" s="11"/>
      <c r="E266" s="16">
        <f t="shared" si="5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27"/>
      <c r="C267" s="27"/>
      <c r="D267" s="11"/>
      <c r="E267" s="16">
        <f t="shared" si="5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27"/>
      <c r="C268" s="27"/>
      <c r="D268" s="11"/>
      <c r="E268" s="16">
        <f t="shared" si="5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27"/>
      <c r="C269" s="27"/>
      <c r="D269" s="11"/>
      <c r="E269" s="16">
        <f t="shared" si="5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27"/>
      <c r="C270" s="27"/>
      <c r="D270" s="11"/>
      <c r="E270" s="16">
        <f t="shared" si="5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27"/>
      <c r="C271" s="27"/>
      <c r="D271" s="11"/>
      <c r="E271" s="16">
        <f t="shared" si="5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27"/>
      <c r="C272" s="27"/>
      <c r="D272" s="11"/>
      <c r="E272" s="16">
        <f t="shared" si="5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27"/>
      <c r="C273" s="27"/>
      <c r="D273" s="11"/>
      <c r="E273" s="16">
        <f t="shared" si="5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27"/>
      <c r="C274" s="27"/>
      <c r="D274" s="11"/>
      <c r="E274" s="16">
        <f t="shared" si="5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27"/>
      <c r="C275" s="27"/>
      <c r="D275" s="11"/>
      <c r="E275" s="16">
        <f t="shared" si="5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27"/>
      <c r="C276" s="27"/>
      <c r="D276" s="11"/>
      <c r="E276" s="16">
        <f t="shared" si="5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27"/>
      <c r="C277" s="27"/>
      <c r="D277" s="11"/>
      <c r="E277" s="16">
        <f t="shared" si="5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27"/>
      <c r="C278" s="27"/>
      <c r="D278" s="11"/>
      <c r="E278" s="16">
        <f t="shared" si="5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27"/>
      <c r="C279" s="27"/>
      <c r="D279" s="11"/>
      <c r="E279" s="16">
        <f t="shared" si="5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27"/>
      <c r="C280" s="27"/>
      <c r="D280" s="11"/>
      <c r="E280" s="16">
        <f t="shared" si="5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27"/>
      <c r="C281" s="27"/>
      <c r="D281" s="11"/>
      <c r="E281" s="16">
        <f t="shared" si="5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27"/>
      <c r="C282" s="27"/>
      <c r="D282" s="11"/>
      <c r="E282" s="16">
        <f t="shared" si="5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27"/>
      <c r="C283" s="27"/>
      <c r="D283" s="11"/>
      <c r="E283" s="16">
        <f t="shared" si="5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27"/>
      <c r="C284" s="27"/>
      <c r="D284" s="11"/>
      <c r="E284" s="16">
        <f t="shared" si="5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27"/>
      <c r="C285" s="27"/>
      <c r="D285" s="11"/>
      <c r="E285" s="16">
        <f t="shared" si="5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27"/>
      <c r="C286" s="27"/>
      <c r="D286" s="11"/>
      <c r="E286" s="16">
        <f t="shared" si="5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27"/>
      <c r="C287" s="27"/>
      <c r="D287" s="11"/>
      <c r="E287" s="16">
        <f t="shared" si="5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27"/>
      <c r="C288" s="27"/>
      <c r="D288" s="11"/>
      <c r="E288" s="16">
        <f t="shared" si="5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27"/>
      <c r="C289" s="27"/>
      <c r="D289" s="11"/>
      <c r="E289" s="16">
        <f t="shared" si="5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27"/>
      <c r="C290" s="27"/>
      <c r="D290" s="11"/>
      <c r="E290" s="16">
        <f t="shared" si="5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27"/>
      <c r="C291" s="27"/>
      <c r="D291" s="11"/>
      <c r="E291" s="16">
        <f t="shared" si="5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27"/>
      <c r="C292" s="27"/>
      <c r="D292" s="11"/>
      <c r="E292" s="16">
        <f t="shared" si="5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27"/>
      <c r="C293" s="27"/>
      <c r="D293" s="11"/>
      <c r="E293" s="16">
        <f t="shared" si="5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27"/>
      <c r="C294" s="27"/>
      <c r="D294" s="11"/>
      <c r="E294" s="16">
        <f t="shared" si="5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27"/>
      <c r="C295" s="27"/>
      <c r="D295" s="11"/>
      <c r="E295" s="16">
        <f t="shared" si="5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27"/>
      <c r="C296" s="27"/>
      <c r="D296" s="11"/>
      <c r="E296" s="16">
        <f t="shared" si="5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27"/>
      <c r="C297" s="27"/>
      <c r="D297" s="11"/>
      <c r="E297" s="16">
        <f t="shared" si="5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27"/>
      <c r="C298" s="27"/>
      <c r="D298" s="11"/>
      <c r="E298" s="16">
        <f t="shared" si="5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27"/>
      <c r="C299" s="27"/>
      <c r="D299" s="11"/>
      <c r="E299" s="16">
        <f t="shared" si="5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27"/>
      <c r="C300" s="27"/>
      <c r="D300" s="11"/>
      <c r="E300" s="16">
        <f t="shared" si="5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27"/>
      <c r="C301" s="27"/>
      <c r="D301" s="11"/>
      <c r="E301" s="16">
        <f t="shared" si="5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27"/>
      <c r="C302" s="27"/>
      <c r="D302" s="11"/>
      <c r="E302" s="16">
        <f t="shared" si="5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27"/>
      <c r="C303" s="27"/>
      <c r="D303" s="11"/>
      <c r="E303" s="16">
        <f t="shared" si="5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27"/>
      <c r="C304" s="27"/>
      <c r="D304" s="11"/>
      <c r="E304" s="16">
        <f t="shared" si="5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27"/>
      <c r="C305" s="27"/>
      <c r="D305" s="11"/>
      <c r="E305" s="16">
        <f t="shared" si="5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27"/>
      <c r="C306" s="27"/>
      <c r="D306" s="11"/>
      <c r="E306" s="16">
        <f t="shared" si="5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27"/>
      <c r="C307" s="27"/>
      <c r="D307" s="11"/>
      <c r="E307" s="16">
        <f t="shared" si="5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27"/>
      <c r="C308" s="27"/>
      <c r="D308" s="11"/>
      <c r="E308" s="16">
        <f t="shared" si="5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27"/>
      <c r="C309" s="27"/>
      <c r="D309" s="11"/>
      <c r="E309" s="16">
        <f t="shared" si="5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27"/>
      <c r="C310" s="27"/>
      <c r="D310" s="11"/>
      <c r="E310" s="16">
        <f t="shared" si="5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27"/>
      <c r="C311" s="27"/>
      <c r="D311" s="11"/>
      <c r="E311" s="16">
        <f t="shared" si="5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27"/>
      <c r="C312" s="27"/>
      <c r="D312" s="11"/>
      <c r="E312" s="16">
        <f t="shared" si="5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27"/>
      <c r="C313" s="27"/>
      <c r="D313" s="11"/>
      <c r="E313" s="16">
        <f t="shared" si="5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27"/>
      <c r="C314" s="27"/>
      <c r="D314" s="11"/>
      <c r="E314" s="16">
        <f t="shared" si="5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27"/>
      <c r="C315" s="27"/>
      <c r="D315" s="11"/>
      <c r="E315" s="16">
        <f t="shared" si="5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27"/>
      <c r="C316" s="27"/>
      <c r="D316" s="11"/>
      <c r="E316" s="16">
        <f t="shared" si="5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27"/>
      <c r="C317" s="27"/>
      <c r="D317" s="11"/>
      <c r="E317" s="16">
        <f t="shared" si="5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27"/>
      <c r="C318" s="27"/>
      <c r="D318" s="11"/>
      <c r="E318" s="16">
        <f t="shared" si="5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27"/>
      <c r="C319" s="27"/>
      <c r="D319" s="11"/>
      <c r="E319" s="16">
        <f t="shared" si="5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27"/>
      <c r="C320" s="27"/>
      <c r="D320" s="11"/>
      <c r="E320" s="16">
        <f t="shared" si="5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27"/>
      <c r="C321" s="27"/>
      <c r="D321" s="11"/>
      <c r="E321" s="16">
        <f t="shared" si="5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27"/>
      <c r="C322" s="27"/>
      <c r="D322" s="11"/>
      <c r="E322" s="16">
        <f t="shared" si="5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27"/>
      <c r="C323" s="27"/>
      <c r="D323" s="11"/>
      <c r="E323" s="16">
        <f t="shared" si="5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27"/>
      <c r="C324" s="27"/>
      <c r="D324" s="11"/>
      <c r="E324" s="16">
        <f t="shared" si="5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27"/>
      <c r="C325" s="27"/>
      <c r="D325" s="11"/>
      <c r="E325" s="16">
        <f t="shared" si="5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27"/>
      <c r="C326" s="27"/>
      <c r="D326" s="11"/>
      <c r="E326" s="16">
        <f t="shared" si="5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27"/>
      <c r="C327" s="27"/>
      <c r="D327" s="11"/>
      <c r="E327" s="16">
        <f t="shared" si="5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27"/>
      <c r="C328" s="27"/>
      <c r="D328" s="11"/>
      <c r="E328" s="16">
        <f t="shared" si="5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27"/>
      <c r="C329" s="27"/>
      <c r="D329" s="11"/>
      <c r="E329" s="16">
        <f t="shared" si="5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27"/>
      <c r="C330" s="27"/>
      <c r="D330" s="11"/>
      <c r="E330" s="16">
        <f t="shared" si="5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27"/>
      <c r="C331" s="27"/>
      <c r="D331" s="11"/>
      <c r="E331" s="16">
        <f t="shared" si="5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27"/>
      <c r="C332" s="27"/>
      <c r="D332" s="11"/>
      <c r="E332" s="16">
        <f t="shared" si="5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27"/>
      <c r="C333" s="27"/>
      <c r="D333" s="11"/>
      <c r="E333" s="16">
        <f t="shared" si="5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27"/>
      <c r="C334" s="27"/>
      <c r="D334" s="11"/>
      <c r="E334" s="16">
        <f t="shared" si="5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27"/>
      <c r="C335" s="27"/>
      <c r="D335" s="11"/>
      <c r="E335" s="16">
        <f t="shared" si="5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27"/>
      <c r="C336" s="27"/>
      <c r="D336" s="11"/>
      <c r="E336" s="16">
        <f t="shared" si="5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27"/>
      <c r="C337" s="27"/>
      <c r="D337" s="11"/>
      <c r="E337" s="16">
        <f t="shared" si="5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27"/>
      <c r="C338" s="27"/>
      <c r="D338" s="11"/>
      <c r="E338" s="16">
        <f t="shared" si="5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27"/>
      <c r="C339" s="27"/>
      <c r="D339" s="11"/>
      <c r="E339" s="16">
        <f t="shared" si="5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27"/>
      <c r="C340" s="27"/>
      <c r="D340" s="11"/>
      <c r="E340" s="16">
        <f t="shared" si="5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27"/>
      <c r="C341" s="27"/>
      <c r="D341" s="11"/>
      <c r="E341" s="16">
        <f t="shared" si="5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27"/>
      <c r="C342" s="27"/>
      <c r="D342" s="11"/>
      <c r="E342" s="16">
        <f t="shared" si="5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27"/>
      <c r="C343" s="27"/>
      <c r="D343" s="11"/>
      <c r="E343" s="16">
        <f t="shared" si="5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27"/>
      <c r="C344" s="27"/>
      <c r="D344" s="11"/>
      <c r="E344" s="16">
        <f t="shared" si="5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27"/>
      <c r="C345" s="27"/>
      <c r="D345" s="11"/>
      <c r="E345" s="16">
        <f t="shared" si="5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27"/>
      <c r="C346" s="27"/>
      <c r="D346" s="11"/>
      <c r="E346" s="16">
        <f t="shared" si="5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27"/>
      <c r="C347" s="27"/>
      <c r="D347" s="11"/>
      <c r="E347" s="16">
        <f t="shared" si="5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27"/>
      <c r="C348" s="27"/>
      <c r="D348" s="11"/>
      <c r="E348" s="16">
        <f t="shared" si="5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27"/>
      <c r="C349" s="27"/>
      <c r="D349" s="11"/>
      <c r="E349" s="16">
        <f t="shared" si="5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27"/>
      <c r="C350" s="27"/>
      <c r="D350" s="11"/>
      <c r="E350" s="16">
        <f t="shared" si="5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27"/>
      <c r="C351" s="27"/>
      <c r="D351" s="11"/>
      <c r="E351" s="16">
        <f t="shared" si="5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27"/>
      <c r="C352" s="27"/>
      <c r="D352" s="11"/>
      <c r="E352" s="16">
        <f t="shared" si="5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27"/>
      <c r="C353" s="27"/>
      <c r="D353" s="11"/>
      <c r="E353" s="16">
        <f t="shared" si="5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27"/>
      <c r="C354" s="27"/>
      <c r="D354" s="11"/>
      <c r="E354" s="16">
        <f t="shared" si="5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27"/>
      <c r="C355" s="27"/>
      <c r="D355" s="11"/>
      <c r="E355" s="16">
        <f t="shared" si="5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27"/>
      <c r="C356" s="27"/>
      <c r="D356" s="11"/>
      <c r="E356" s="16">
        <f t="shared" si="5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27"/>
      <c r="C357" s="27"/>
      <c r="D357" s="11"/>
      <c r="E357" s="16">
        <f t="shared" si="5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27"/>
      <c r="C358" s="27"/>
      <c r="D358" s="11"/>
      <c r="E358" s="16">
        <f t="shared" si="5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27"/>
      <c r="C359" s="27"/>
      <c r="D359" s="11"/>
      <c r="E359" s="16">
        <f t="shared" si="5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27"/>
      <c r="C360" s="27"/>
      <c r="D360" s="11"/>
      <c r="E360" s="16">
        <f t="shared" si="5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27"/>
      <c r="C361" s="27"/>
      <c r="D361" s="11"/>
      <c r="E361" s="16">
        <f t="shared" si="5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27"/>
      <c r="C362" s="27"/>
      <c r="D362" s="11"/>
      <c r="E362" s="16">
        <f t="shared" si="5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27"/>
      <c r="C363" s="27"/>
      <c r="D363" s="11"/>
      <c r="E363" s="16">
        <f t="shared" si="5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27"/>
      <c r="C364" s="27"/>
      <c r="D364" s="11"/>
      <c r="E364" s="16">
        <f t="shared" si="5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27"/>
      <c r="C365" s="27"/>
      <c r="D365" s="11"/>
      <c r="E365" s="16">
        <f t="shared" si="5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27"/>
      <c r="C366" s="27"/>
      <c r="D366" s="11"/>
      <c r="E366" s="16">
        <f t="shared" si="5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27"/>
      <c r="C367" s="27"/>
      <c r="D367" s="11"/>
      <c r="E367" s="16">
        <f t="shared" si="5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27"/>
      <c r="C368" s="27"/>
      <c r="D368" s="11"/>
      <c r="E368" s="16">
        <f t="shared" si="5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27"/>
      <c r="C369" s="27"/>
      <c r="D369" s="11"/>
      <c r="E369" s="16">
        <f t="shared" si="5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27"/>
      <c r="C370" s="27"/>
      <c r="D370" s="11"/>
      <c r="E370" s="16">
        <f t="shared" si="5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27"/>
      <c r="C371" s="27"/>
      <c r="D371" s="11"/>
      <c r="E371" s="16">
        <f t="shared" si="5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27"/>
      <c r="C372" s="27"/>
      <c r="D372" s="11"/>
      <c r="E372" s="16">
        <f t="shared" si="5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27"/>
      <c r="C373" s="27"/>
      <c r="D373" s="11"/>
      <c r="E373" s="16">
        <f t="shared" si="5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27"/>
      <c r="C374" s="27"/>
      <c r="D374" s="11"/>
      <c r="E374" s="16">
        <f t="shared" si="5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27"/>
      <c r="C375" s="27"/>
      <c r="D375" s="11"/>
      <c r="E375" s="16">
        <f t="shared" si="5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27"/>
      <c r="C376" s="27"/>
      <c r="D376" s="11"/>
      <c r="E376" s="16">
        <f t="shared" si="5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27"/>
      <c r="C377" s="27"/>
      <c r="D377" s="11"/>
      <c r="E377" s="16">
        <f t="shared" si="5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27"/>
      <c r="C378" s="27"/>
      <c r="D378" s="11"/>
      <c r="E378" s="16">
        <f t="shared" si="5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27"/>
      <c r="C379" s="27"/>
      <c r="D379" s="11"/>
      <c r="E379" s="16">
        <f t="shared" si="5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27"/>
      <c r="C380" s="27"/>
      <c r="D380" s="11"/>
      <c r="E380" s="16">
        <f t="shared" si="5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27"/>
      <c r="C381" s="27"/>
      <c r="D381" s="11"/>
      <c r="E381" s="16">
        <f t="shared" si="5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27"/>
      <c r="C382" s="27"/>
      <c r="D382" s="11"/>
      <c r="E382" s="16">
        <f t="shared" si="5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27"/>
      <c r="C383" s="27"/>
      <c r="D383" s="11"/>
      <c r="E383" s="16">
        <f t="shared" si="5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27"/>
      <c r="C384" s="27"/>
      <c r="D384" s="11"/>
      <c r="E384" s="16">
        <f t="shared" si="5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27"/>
      <c r="C385" s="27"/>
      <c r="D385" s="11"/>
      <c r="E385" s="16">
        <f t="shared" si="5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27"/>
      <c r="C386" s="27"/>
      <c r="D386" s="11"/>
      <c r="E386" s="16">
        <f t="shared" si="5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27"/>
      <c r="C387" s="27"/>
      <c r="D387" s="11"/>
      <c r="E387" s="16">
        <f t="shared" si="5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27"/>
      <c r="C388" s="27"/>
      <c r="D388" s="11"/>
      <c r="E388" s="16">
        <f t="shared" si="5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27"/>
      <c r="C389" s="27"/>
      <c r="D389" s="11"/>
      <c r="E389" s="16">
        <f t="shared" si="5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27"/>
      <c r="C390" s="27"/>
      <c r="D390" s="11"/>
      <c r="E390" s="16">
        <f t="shared" si="5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27"/>
      <c r="C391" s="27"/>
      <c r="D391" s="11"/>
      <c r="E391" s="16">
        <f t="shared" si="5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27"/>
      <c r="C392" s="27"/>
      <c r="D392" s="11"/>
      <c r="E392" s="16">
        <f t="shared" si="5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27"/>
      <c r="C393" s="27"/>
      <c r="D393" s="11"/>
      <c r="E393" s="16">
        <f t="shared" si="5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27"/>
      <c r="C394" s="27"/>
      <c r="D394" s="11"/>
      <c r="E394" s="16">
        <f t="shared" si="5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27"/>
      <c r="C395" s="27"/>
      <c r="D395" s="11"/>
      <c r="E395" s="16">
        <f t="shared" si="5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27"/>
      <c r="C396" s="27"/>
      <c r="D396" s="11"/>
      <c r="E396" s="16">
        <f t="shared" si="5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27"/>
      <c r="C397" s="27"/>
      <c r="D397" s="11"/>
      <c r="E397" s="16">
        <f t="shared" si="5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27"/>
      <c r="C398" s="27"/>
      <c r="D398" s="11"/>
      <c r="E398" s="16">
        <f t="shared" si="5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27"/>
      <c r="C399" s="27"/>
      <c r="D399" s="11"/>
      <c r="E399" s="16">
        <f t="shared" si="5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27"/>
      <c r="C400" s="27"/>
      <c r="D400" s="11"/>
      <c r="E400" s="16">
        <f t="shared" si="5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27"/>
      <c r="C401" s="27"/>
      <c r="D401" s="11"/>
      <c r="E401" s="16">
        <f t="shared" si="5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27"/>
      <c r="C402" s="27"/>
      <c r="D402" s="11"/>
      <c r="E402" s="16">
        <f t="shared" si="5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27"/>
      <c r="C403" s="27"/>
      <c r="D403" s="11"/>
      <c r="E403" s="16">
        <f t="shared" si="5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27"/>
      <c r="C404" s="27"/>
      <c r="D404" s="11"/>
      <c r="E404" s="16">
        <f t="shared" si="5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27"/>
      <c r="C405" s="27"/>
      <c r="D405" s="11"/>
      <c r="E405" s="16">
        <f t="shared" si="5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27"/>
      <c r="C406" s="27"/>
      <c r="D406" s="11"/>
      <c r="E406" s="16">
        <f t="shared" si="5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27"/>
      <c r="C407" s="27"/>
      <c r="D407" s="11"/>
      <c r="E407" s="16">
        <f t="shared" si="5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27"/>
      <c r="C408" s="27"/>
      <c r="D408" s="11"/>
      <c r="E408" s="16">
        <f t="shared" si="5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27"/>
      <c r="C409" s="27"/>
      <c r="D409" s="11"/>
      <c r="E409" s="16">
        <f t="shared" si="5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27"/>
      <c r="C410" s="27"/>
      <c r="D410" s="11"/>
      <c r="E410" s="16">
        <f t="shared" si="5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27"/>
      <c r="C411" s="27"/>
      <c r="D411" s="11"/>
      <c r="E411" s="16">
        <f t="shared" si="5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27"/>
      <c r="C412" s="27"/>
      <c r="D412" s="11"/>
      <c r="E412" s="16">
        <f t="shared" si="5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27"/>
      <c r="C413" s="27"/>
      <c r="D413" s="11"/>
      <c r="E413" s="16">
        <f t="shared" si="5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27"/>
      <c r="C414" s="27"/>
      <c r="D414" s="11"/>
      <c r="E414" s="16">
        <f t="shared" si="5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27"/>
      <c r="C415" s="27"/>
      <c r="D415" s="11"/>
      <c r="E415" s="16">
        <f t="shared" si="5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27"/>
      <c r="C416" s="27"/>
      <c r="D416" s="11"/>
      <c r="E416" s="16">
        <f t="shared" si="5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27"/>
      <c r="C417" s="27"/>
      <c r="D417" s="11"/>
      <c r="E417" s="16">
        <f t="shared" si="5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27"/>
      <c r="C418" s="27"/>
      <c r="D418" s="11"/>
      <c r="E418" s="16">
        <f t="shared" si="5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27"/>
      <c r="C419" s="27"/>
      <c r="D419" s="11"/>
      <c r="E419" s="16">
        <f t="shared" si="5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27"/>
      <c r="C420" s="27"/>
      <c r="D420" s="11"/>
      <c r="E420" s="16">
        <f t="shared" si="5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27"/>
      <c r="C421" s="27"/>
      <c r="D421" s="11"/>
      <c r="E421" s="16">
        <f t="shared" si="5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27"/>
      <c r="C422" s="27"/>
      <c r="D422" s="11"/>
      <c r="E422" s="16">
        <f t="shared" si="5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27"/>
      <c r="C423" s="27"/>
      <c r="D423" s="11"/>
      <c r="E423" s="16">
        <f t="shared" si="5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27"/>
      <c r="C424" s="27"/>
      <c r="D424" s="11"/>
      <c r="E424" s="16">
        <f t="shared" si="5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27"/>
      <c r="C425" s="27"/>
      <c r="D425" s="11"/>
      <c r="E425" s="16">
        <f t="shared" si="5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27"/>
      <c r="C426" s="27"/>
      <c r="D426" s="11"/>
      <c r="E426" s="16">
        <f t="shared" si="5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27"/>
      <c r="C427" s="27"/>
      <c r="D427" s="11"/>
      <c r="E427" s="16">
        <f t="shared" si="5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27"/>
      <c r="C428" s="27"/>
      <c r="D428" s="11"/>
      <c r="E428" s="16">
        <f t="shared" si="5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27"/>
      <c r="C429" s="27"/>
      <c r="D429" s="11"/>
      <c r="E429" s="16">
        <f t="shared" si="5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27"/>
      <c r="C430" s="27"/>
      <c r="D430" s="11"/>
      <c r="E430" s="16">
        <f t="shared" si="5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27"/>
      <c r="C431" s="27"/>
      <c r="D431" s="11"/>
      <c r="E431" s="16">
        <f t="shared" si="5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27"/>
      <c r="C432" s="27"/>
      <c r="D432" s="11"/>
      <c r="E432" s="16">
        <f t="shared" si="5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27"/>
      <c r="C433" s="27"/>
      <c r="D433" s="11"/>
      <c r="E433" s="16">
        <f t="shared" si="5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27"/>
      <c r="C434" s="27"/>
      <c r="D434" s="11"/>
      <c r="E434" s="16">
        <f t="shared" si="5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27"/>
      <c r="C435" s="27"/>
      <c r="D435" s="11"/>
      <c r="E435" s="16">
        <f t="shared" si="5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27"/>
      <c r="C436" s="27"/>
      <c r="D436" s="11"/>
      <c r="E436" s="16">
        <f t="shared" si="5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27"/>
      <c r="C437" s="27"/>
      <c r="D437" s="11"/>
      <c r="E437" s="16">
        <f t="shared" si="5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27"/>
      <c r="C438" s="27"/>
      <c r="D438" s="11"/>
      <c r="E438" s="16">
        <f t="shared" si="5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27"/>
      <c r="C439" s="27"/>
      <c r="D439" s="11"/>
      <c r="E439" s="16">
        <f t="shared" si="5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27"/>
      <c r="C440" s="27"/>
      <c r="D440" s="11"/>
      <c r="E440" s="16">
        <f t="shared" si="5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27"/>
      <c r="C441" s="27"/>
      <c r="D441" s="11"/>
      <c r="E441" s="16">
        <f t="shared" si="5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27"/>
      <c r="C442" s="27"/>
      <c r="D442" s="11"/>
      <c r="E442" s="16">
        <f t="shared" si="5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27"/>
      <c r="C443" s="27"/>
      <c r="D443" s="11"/>
      <c r="E443" s="16">
        <f t="shared" si="5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27"/>
      <c r="C444" s="27"/>
      <c r="D444" s="11"/>
      <c r="E444" s="16">
        <f t="shared" si="5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27"/>
      <c r="C445" s="27"/>
      <c r="D445" s="11"/>
      <c r="E445" s="16">
        <f t="shared" si="5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27"/>
      <c r="C446" s="27"/>
      <c r="D446" s="11"/>
      <c r="E446" s="16">
        <f t="shared" si="5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27"/>
      <c r="C447" s="27"/>
      <c r="D447" s="11"/>
      <c r="E447" s="16">
        <f t="shared" si="5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27"/>
      <c r="C448" s="27"/>
      <c r="D448" s="11"/>
      <c r="E448" s="16">
        <f t="shared" si="5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27"/>
      <c r="C449" s="27"/>
      <c r="D449" s="11"/>
      <c r="E449" s="16">
        <f t="shared" si="5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27"/>
      <c r="C450" s="27"/>
      <c r="D450" s="11"/>
      <c r="E450" s="16">
        <f t="shared" si="5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27"/>
      <c r="C451" s="27"/>
      <c r="D451" s="11"/>
      <c r="E451" s="16">
        <f t="shared" si="5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27"/>
      <c r="C452" s="27"/>
      <c r="D452" s="11"/>
      <c r="E452" s="16">
        <f t="shared" si="5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27"/>
      <c r="C453" s="27"/>
      <c r="D453" s="11"/>
      <c r="E453" s="16">
        <f t="shared" si="5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27"/>
      <c r="C454" s="27"/>
      <c r="D454" s="11"/>
      <c r="E454" s="16">
        <f t="shared" si="5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27"/>
      <c r="C455" s="27"/>
      <c r="D455" s="11"/>
      <c r="E455" s="16">
        <f t="shared" si="5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27"/>
      <c r="C456" s="27"/>
      <c r="D456" s="11"/>
      <c r="E456" s="16">
        <f t="shared" si="5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27"/>
      <c r="C457" s="27"/>
      <c r="D457" s="11"/>
      <c r="E457" s="16">
        <f t="shared" si="5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27"/>
      <c r="C458" s="27"/>
      <c r="D458" s="11"/>
      <c r="E458" s="16">
        <f t="shared" si="5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27"/>
      <c r="C459" s="27"/>
      <c r="D459" s="11"/>
      <c r="E459" s="16">
        <f t="shared" si="5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27"/>
      <c r="C460" s="27"/>
      <c r="D460" s="11"/>
      <c r="E460" s="16">
        <f t="shared" si="5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27"/>
      <c r="C461" s="27"/>
      <c r="D461" s="11"/>
      <c r="E461" s="16">
        <f t="shared" si="5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27"/>
      <c r="C462" s="27"/>
      <c r="D462" s="11"/>
      <c r="E462" s="16">
        <f t="shared" si="5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27"/>
      <c r="C463" s="27"/>
      <c r="D463" s="11"/>
      <c r="E463" s="16">
        <f t="shared" si="5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27"/>
      <c r="C464" s="27"/>
      <c r="D464" s="11"/>
      <c r="E464" s="16">
        <f t="shared" si="5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27"/>
      <c r="C465" s="27"/>
      <c r="D465" s="11"/>
      <c r="E465" s="16">
        <f t="shared" si="5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27"/>
      <c r="C466" s="27"/>
      <c r="D466" s="11"/>
      <c r="E466" s="16">
        <f t="shared" si="5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27"/>
      <c r="C467" s="27"/>
      <c r="D467" s="11"/>
      <c r="E467" s="16">
        <f t="shared" si="5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27"/>
      <c r="C468" s="27"/>
      <c r="D468" s="11"/>
      <c r="E468" s="16">
        <f t="shared" si="5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27"/>
      <c r="C469" s="27"/>
      <c r="D469" s="11"/>
      <c r="E469" s="16">
        <f t="shared" si="5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27"/>
      <c r="C470" s="27"/>
      <c r="D470" s="11"/>
      <c r="E470" s="16">
        <f t="shared" si="5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27"/>
      <c r="C471" s="27"/>
      <c r="D471" s="11"/>
      <c r="E471" s="16">
        <f t="shared" si="5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27"/>
      <c r="C472" s="27"/>
      <c r="D472" s="11"/>
      <c r="E472" s="16">
        <f t="shared" si="5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27"/>
      <c r="C473" s="27"/>
      <c r="D473" s="11"/>
      <c r="E473" s="16">
        <f t="shared" si="5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27"/>
      <c r="C474" s="27"/>
      <c r="D474" s="11"/>
      <c r="E474" s="16">
        <f t="shared" si="5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27"/>
      <c r="C475" s="27"/>
      <c r="D475" s="11"/>
      <c r="E475" s="16">
        <f t="shared" si="5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27"/>
      <c r="C476" s="27"/>
      <c r="D476" s="11"/>
      <c r="E476" s="16">
        <f t="shared" si="5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27"/>
      <c r="C477" s="27"/>
      <c r="D477" s="11"/>
      <c r="E477" s="16">
        <f t="shared" si="5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27"/>
      <c r="C478" s="27"/>
      <c r="D478" s="11"/>
      <c r="E478" s="16">
        <f t="shared" si="5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27"/>
      <c r="C479" s="27"/>
      <c r="D479" s="11"/>
      <c r="E479" s="16">
        <f t="shared" si="5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27"/>
      <c r="C480" s="27"/>
      <c r="D480" s="11"/>
      <c r="E480" s="16">
        <f t="shared" si="5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27"/>
      <c r="C481" s="27"/>
      <c r="D481" s="11"/>
      <c r="E481" s="16">
        <f t="shared" si="5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27"/>
      <c r="C482" s="27"/>
      <c r="D482" s="11"/>
      <c r="E482" s="16">
        <f t="shared" si="5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27"/>
      <c r="C483" s="27"/>
      <c r="D483" s="11"/>
      <c r="E483" s="16">
        <f t="shared" si="5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27"/>
      <c r="C484" s="27"/>
      <c r="D484" s="11"/>
      <c r="E484" s="16">
        <f t="shared" si="5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27"/>
      <c r="C485" s="27"/>
      <c r="D485" s="11"/>
      <c r="E485" s="16">
        <f t="shared" si="5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27"/>
      <c r="C486" s="27"/>
      <c r="D486" s="11"/>
      <c r="E486" s="16">
        <f t="shared" si="5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27"/>
      <c r="C487" s="27"/>
      <c r="D487" s="11"/>
      <c r="E487" s="16">
        <f t="shared" si="5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27"/>
      <c r="C488" s="27"/>
      <c r="D488" s="11"/>
      <c r="E488" s="16">
        <f t="shared" si="5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27"/>
      <c r="C489" s="27"/>
      <c r="D489" s="11"/>
      <c r="E489" s="16">
        <f t="shared" si="5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27"/>
      <c r="C490" s="27"/>
      <c r="D490" s="11"/>
      <c r="E490" s="16">
        <f t="shared" si="5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27"/>
      <c r="C491" s="27"/>
      <c r="D491" s="11"/>
      <c r="E491" s="16">
        <f t="shared" si="5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27"/>
      <c r="C492" s="27"/>
      <c r="D492" s="11"/>
      <c r="E492" s="16">
        <f t="shared" si="5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27"/>
      <c r="C493" s="27"/>
      <c r="D493" s="11"/>
      <c r="E493" s="16">
        <f t="shared" si="5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27"/>
      <c r="C494" s="27"/>
      <c r="D494" s="11"/>
      <c r="E494" s="16">
        <f t="shared" si="5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27"/>
      <c r="C495" s="27"/>
      <c r="D495" s="11"/>
      <c r="E495" s="16">
        <f t="shared" si="5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27"/>
      <c r="C496" s="27"/>
      <c r="D496" s="11"/>
      <c r="E496" s="16">
        <f t="shared" si="5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27"/>
      <c r="C497" s="27"/>
      <c r="D497" s="11"/>
      <c r="E497" s="16">
        <f t="shared" si="5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27"/>
      <c r="C498" s="27"/>
      <c r="D498" s="11"/>
      <c r="E498" s="16">
        <f t="shared" si="5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27"/>
      <c r="C499" s="27"/>
      <c r="D499" s="11"/>
      <c r="E499" s="16">
        <f t="shared" si="5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27"/>
      <c r="C500" s="27"/>
      <c r="D500" s="11"/>
      <c r="E500" s="16">
        <f t="shared" si="5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27"/>
      <c r="C501" s="27"/>
      <c r="D501" s="11"/>
      <c r="E501" s="16">
        <f t="shared" si="5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27"/>
      <c r="C502" s="27"/>
      <c r="D502" s="11"/>
      <c r="E502" s="16">
        <f t="shared" si="5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27"/>
      <c r="C503" s="27"/>
      <c r="D503" s="11"/>
      <c r="E503" s="16">
        <f t="shared" si="5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27"/>
      <c r="C504" s="27"/>
      <c r="D504" s="11"/>
      <c r="E504" s="16">
        <f t="shared" si="5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27"/>
      <c r="C505" s="27"/>
      <c r="D505" s="11"/>
      <c r="E505" s="16">
        <f t="shared" si="5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27"/>
      <c r="C506" s="27"/>
      <c r="D506" s="11"/>
      <c r="E506" s="16">
        <f t="shared" si="5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27"/>
      <c r="C507" s="27"/>
      <c r="D507" s="11"/>
      <c r="E507" s="16">
        <f t="shared" si="5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27"/>
      <c r="C508" s="27"/>
      <c r="D508" s="11"/>
      <c r="E508" s="16">
        <f t="shared" si="5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27"/>
      <c r="C509" s="27"/>
      <c r="D509" s="11"/>
      <c r="E509" s="16">
        <f t="shared" si="5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27"/>
      <c r="C510" s="27"/>
      <c r="D510" s="11"/>
      <c r="E510" s="16">
        <f t="shared" si="5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27"/>
      <c r="C511" s="27"/>
      <c r="D511" s="11"/>
      <c r="E511" s="16">
        <f t="shared" si="5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27"/>
      <c r="C512" s="27"/>
      <c r="D512" s="11"/>
      <c r="E512" s="16">
        <f t="shared" si="5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27"/>
      <c r="C513" s="27"/>
      <c r="D513" s="11"/>
      <c r="E513" s="16">
        <f t="shared" si="5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27"/>
      <c r="C514" s="27"/>
      <c r="D514" s="11"/>
      <c r="E514" s="16">
        <f t="shared" si="5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27"/>
      <c r="C515" s="27"/>
      <c r="D515" s="11"/>
      <c r="E515" s="16">
        <f t="shared" si="5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27"/>
      <c r="C516" s="27"/>
      <c r="D516" s="11"/>
      <c r="E516" s="16">
        <f t="shared" si="5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27"/>
      <c r="C517" s="27"/>
      <c r="D517" s="11"/>
      <c r="E517" s="16">
        <f t="shared" si="5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27"/>
      <c r="C518" s="27"/>
      <c r="D518" s="11"/>
      <c r="E518" s="16">
        <f t="shared" si="5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27"/>
      <c r="C519" s="27"/>
      <c r="D519" s="11"/>
      <c r="E519" s="16">
        <f t="shared" si="5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27"/>
      <c r="C520" s="27"/>
      <c r="D520" s="11"/>
      <c r="E520" s="16">
        <f t="shared" si="5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27"/>
      <c r="C521" s="27"/>
      <c r="D521" s="11"/>
      <c r="E521" s="16">
        <f t="shared" si="5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27"/>
      <c r="C522" s="27"/>
      <c r="D522" s="11"/>
      <c r="E522" s="16">
        <f t="shared" si="5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27"/>
      <c r="C523" s="27"/>
      <c r="D523" s="11"/>
      <c r="E523" s="16">
        <f t="shared" si="5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27"/>
      <c r="C524" s="27"/>
      <c r="D524" s="11"/>
      <c r="E524" s="16">
        <f t="shared" si="5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27"/>
      <c r="C525" s="27"/>
      <c r="D525" s="11"/>
      <c r="E525" s="16">
        <f t="shared" si="5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27"/>
      <c r="C526" s="27"/>
      <c r="D526" s="11"/>
      <c r="E526" s="16">
        <f t="shared" si="5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27"/>
      <c r="C527" s="27"/>
      <c r="D527" s="11"/>
      <c r="E527" s="16">
        <f t="shared" si="5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27"/>
      <c r="C528" s="27"/>
      <c r="D528" s="11"/>
      <c r="E528" s="16">
        <f t="shared" si="5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27"/>
      <c r="C529" s="27"/>
      <c r="D529" s="11"/>
      <c r="E529" s="16">
        <f t="shared" si="5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27"/>
      <c r="C530" s="27"/>
      <c r="D530" s="11"/>
      <c r="E530" s="16">
        <f t="shared" si="5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27"/>
      <c r="C531" s="27"/>
      <c r="D531" s="11"/>
      <c r="E531" s="16">
        <f t="shared" si="5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27"/>
      <c r="C532" s="27"/>
      <c r="D532" s="11"/>
      <c r="E532" s="16">
        <f t="shared" si="5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27"/>
      <c r="C533" s="27"/>
      <c r="D533" s="11"/>
      <c r="E533" s="16">
        <f t="shared" si="5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27"/>
      <c r="C534" s="27"/>
      <c r="D534" s="11"/>
      <c r="E534" s="16">
        <f t="shared" si="5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27"/>
      <c r="C535" s="27"/>
      <c r="D535" s="11"/>
      <c r="E535" s="16">
        <f t="shared" si="5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27"/>
      <c r="C536" s="27"/>
      <c r="D536" s="11"/>
      <c r="E536" s="16">
        <f t="shared" si="5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27"/>
      <c r="C537" s="27"/>
      <c r="D537" s="11"/>
      <c r="E537" s="16">
        <f t="shared" si="5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27"/>
      <c r="C538" s="27"/>
      <c r="D538" s="11"/>
      <c r="E538" s="16">
        <f t="shared" si="5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27"/>
      <c r="C539" s="27"/>
      <c r="D539" s="11"/>
      <c r="E539" s="16">
        <f t="shared" si="5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27"/>
      <c r="C540" s="27"/>
      <c r="D540" s="11"/>
      <c r="E540" s="16">
        <f t="shared" si="5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27"/>
      <c r="C541" s="27"/>
      <c r="D541" s="11"/>
      <c r="E541" s="16">
        <f t="shared" si="5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27"/>
      <c r="C542" s="27"/>
      <c r="D542" s="11"/>
      <c r="E542" s="16">
        <f t="shared" si="5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27"/>
      <c r="C543" s="27"/>
      <c r="D543" s="11"/>
      <c r="E543" s="16">
        <f t="shared" si="5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27"/>
      <c r="C544" s="27"/>
      <c r="D544" s="11"/>
      <c r="E544" s="16">
        <f t="shared" si="5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27"/>
      <c r="C545" s="27"/>
      <c r="D545" s="11"/>
      <c r="E545" s="16">
        <f t="shared" si="5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27"/>
      <c r="C546" s="27"/>
      <c r="D546" s="11"/>
      <c r="E546" s="16">
        <f t="shared" si="5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27"/>
      <c r="C547" s="27"/>
      <c r="D547" s="11"/>
      <c r="E547" s="16">
        <f t="shared" si="5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27"/>
      <c r="C548" s="27"/>
      <c r="D548" s="11"/>
      <c r="E548" s="16">
        <f t="shared" si="5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27"/>
      <c r="C549" s="27"/>
      <c r="D549" s="11"/>
      <c r="E549" s="16">
        <f t="shared" si="5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27"/>
      <c r="C550" s="27"/>
      <c r="D550" s="11"/>
      <c r="E550" s="16">
        <f t="shared" si="5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27"/>
      <c r="C551" s="27"/>
      <c r="D551" s="11"/>
      <c r="E551" s="16">
        <f t="shared" si="5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27"/>
      <c r="C552" s="27"/>
      <c r="D552" s="11"/>
      <c r="E552" s="16">
        <f t="shared" si="5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27"/>
      <c r="C553" s="27"/>
      <c r="D553" s="11"/>
      <c r="E553" s="16">
        <f t="shared" si="5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27"/>
      <c r="C554" s="27"/>
      <c r="D554" s="11"/>
      <c r="E554" s="16">
        <f t="shared" si="5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27"/>
      <c r="C555" s="27"/>
      <c r="D555" s="11"/>
      <c r="E555" s="16">
        <f t="shared" si="5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27"/>
      <c r="C556" s="27"/>
      <c r="D556" s="11"/>
      <c r="E556" s="16">
        <f t="shared" si="5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27"/>
      <c r="C557" s="27"/>
      <c r="D557" s="11"/>
      <c r="E557" s="16">
        <f t="shared" si="5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27"/>
      <c r="C558" s="27"/>
      <c r="D558" s="11"/>
      <c r="E558" s="16">
        <f t="shared" si="5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27"/>
      <c r="C559" s="27"/>
      <c r="D559" s="11"/>
      <c r="E559" s="16">
        <f t="shared" si="5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27"/>
      <c r="C560" s="27"/>
      <c r="D560" s="11"/>
      <c r="E560" s="16">
        <f t="shared" si="5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27"/>
      <c r="C561" s="27"/>
      <c r="D561" s="11"/>
      <c r="E561" s="16">
        <f t="shared" si="5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27"/>
      <c r="C562" s="27"/>
      <c r="D562" s="11"/>
      <c r="E562" s="16">
        <f t="shared" si="5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27"/>
      <c r="C563" s="27"/>
      <c r="D563" s="11"/>
      <c r="E563" s="16">
        <f t="shared" si="5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27"/>
      <c r="C564" s="27"/>
      <c r="D564" s="11"/>
      <c r="E564" s="16">
        <f t="shared" si="5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27"/>
      <c r="C565" s="27"/>
      <c r="D565" s="11"/>
      <c r="E565" s="16">
        <f t="shared" si="5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27"/>
      <c r="C566" s="27"/>
      <c r="D566" s="11"/>
      <c r="E566" s="16">
        <f t="shared" si="5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27"/>
      <c r="C567" s="27"/>
      <c r="D567" s="11"/>
      <c r="E567" s="16">
        <f t="shared" si="5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27"/>
      <c r="C568" s="27"/>
      <c r="D568" s="11"/>
      <c r="E568" s="16">
        <f t="shared" si="5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27"/>
      <c r="C569" s="27"/>
      <c r="D569" s="11"/>
      <c r="E569" s="16">
        <f t="shared" si="5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27"/>
      <c r="C570" s="27"/>
      <c r="D570" s="11"/>
      <c r="E570" s="16">
        <f t="shared" si="5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27"/>
      <c r="C571" s="27"/>
      <c r="D571" s="11"/>
      <c r="E571" s="16">
        <f t="shared" si="5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27"/>
      <c r="C572" s="27"/>
      <c r="D572" s="11"/>
      <c r="E572" s="16">
        <f t="shared" si="5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27"/>
      <c r="C573" s="27"/>
      <c r="D573" s="11"/>
      <c r="E573" s="16">
        <f t="shared" si="5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27"/>
      <c r="C574" s="27"/>
      <c r="D574" s="11"/>
      <c r="E574" s="16">
        <f t="shared" si="5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27"/>
      <c r="C575" s="27"/>
      <c r="D575" s="11"/>
      <c r="E575" s="16">
        <f t="shared" si="5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27"/>
      <c r="C576" s="27"/>
      <c r="D576" s="11"/>
      <c r="E576" s="16">
        <f t="shared" si="5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27"/>
      <c r="C577" s="27"/>
      <c r="D577" s="11"/>
      <c r="E577" s="16">
        <f t="shared" si="5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27"/>
      <c r="C578" s="27"/>
      <c r="D578" s="11"/>
      <c r="E578" s="16">
        <f t="shared" si="5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27"/>
      <c r="C579" s="27"/>
      <c r="D579" s="11"/>
      <c r="E579" s="16">
        <f t="shared" si="5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27"/>
      <c r="C580" s="27"/>
      <c r="D580" s="11"/>
      <c r="E580" s="16">
        <f t="shared" si="5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27"/>
      <c r="C581" s="27"/>
      <c r="D581" s="11"/>
      <c r="E581" s="16">
        <f t="shared" si="5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27"/>
      <c r="C582" s="27"/>
      <c r="D582" s="11"/>
      <c r="E582" s="16">
        <f t="shared" si="5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27"/>
      <c r="C583" s="27"/>
      <c r="D583" s="11"/>
      <c r="E583" s="16">
        <f t="shared" si="5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27"/>
      <c r="C584" s="27"/>
      <c r="D584" s="11"/>
      <c r="E584" s="16">
        <f t="shared" si="5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27"/>
      <c r="C585" s="27"/>
      <c r="D585" s="11"/>
      <c r="E585" s="16">
        <f t="shared" si="5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27"/>
      <c r="C586" s="27"/>
      <c r="D586" s="11"/>
      <c r="E586" s="16">
        <f t="shared" si="5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27"/>
      <c r="C587" s="27"/>
      <c r="D587" s="11"/>
      <c r="E587" s="16">
        <f t="shared" si="5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27"/>
      <c r="C588" s="27"/>
      <c r="D588" s="11"/>
      <c r="E588" s="16">
        <f t="shared" si="5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27"/>
      <c r="C589" s="27"/>
      <c r="D589" s="11"/>
      <c r="E589" s="16">
        <f t="shared" si="5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27"/>
      <c r="C590" s="27"/>
      <c r="D590" s="11"/>
      <c r="E590" s="16">
        <f t="shared" si="5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27"/>
      <c r="C591" s="27"/>
      <c r="D591" s="11"/>
      <c r="E591" s="16">
        <f t="shared" si="5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27"/>
      <c r="C592" s="27"/>
      <c r="D592" s="11"/>
      <c r="E592" s="16">
        <f t="shared" si="5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27"/>
      <c r="C593" s="27"/>
      <c r="D593" s="11"/>
      <c r="E593" s="16">
        <f t="shared" si="5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27"/>
      <c r="C594" s="27"/>
      <c r="D594" s="11"/>
      <c r="E594" s="16">
        <f t="shared" si="5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27"/>
      <c r="C595" s="27"/>
      <c r="D595" s="11"/>
      <c r="E595" s="16">
        <f t="shared" si="5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27"/>
      <c r="C596" s="27"/>
      <c r="D596" s="11"/>
      <c r="E596" s="16">
        <f t="shared" si="5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27"/>
      <c r="C597" s="27"/>
      <c r="D597" s="11"/>
      <c r="E597" s="16">
        <f t="shared" si="5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27"/>
      <c r="C598" s="27"/>
      <c r="D598" s="11"/>
      <c r="E598" s="16">
        <f t="shared" si="5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27"/>
      <c r="C599" s="27"/>
      <c r="D599" s="11"/>
      <c r="E599" s="16">
        <f t="shared" si="5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27"/>
      <c r="C600" s="27"/>
      <c r="D600" s="11"/>
      <c r="E600" s="16">
        <f t="shared" si="5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27"/>
      <c r="C601" s="27"/>
      <c r="D601" s="11"/>
      <c r="E601" s="16">
        <f t="shared" si="5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27"/>
      <c r="C602" s="27"/>
      <c r="D602" s="11"/>
      <c r="E602" s="16">
        <f t="shared" si="5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27"/>
      <c r="C603" s="27"/>
      <c r="D603" s="11"/>
      <c r="E603" s="16">
        <f t="shared" si="5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27"/>
      <c r="C604" s="27"/>
      <c r="D604" s="11"/>
      <c r="E604" s="16">
        <f t="shared" si="5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27"/>
      <c r="C605" s="27"/>
      <c r="D605" s="11"/>
      <c r="E605" s="16">
        <f t="shared" si="5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27"/>
      <c r="C606" s="27"/>
      <c r="D606" s="11"/>
      <c r="E606" s="16">
        <f t="shared" si="5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27"/>
      <c r="C607" s="27"/>
      <c r="D607" s="11"/>
      <c r="E607" s="16">
        <f t="shared" si="5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27"/>
      <c r="C608" s="27"/>
      <c r="D608" s="11"/>
      <c r="E608" s="16">
        <f t="shared" si="5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27"/>
      <c r="C609" s="27"/>
      <c r="D609" s="11"/>
      <c r="E609" s="16">
        <f t="shared" si="5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27"/>
      <c r="C610" s="27"/>
      <c r="D610" s="11"/>
      <c r="E610" s="16">
        <f t="shared" si="5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27"/>
      <c r="C611" s="27"/>
      <c r="D611" s="11"/>
      <c r="E611" s="16">
        <f t="shared" si="5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27"/>
      <c r="C612" s="27"/>
      <c r="D612" s="11"/>
      <c r="E612" s="16">
        <f t="shared" si="5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27"/>
      <c r="C613" s="27"/>
      <c r="D613" s="11"/>
      <c r="E613" s="16">
        <f t="shared" si="5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27"/>
      <c r="C614" s="27"/>
      <c r="D614" s="11"/>
      <c r="E614" s="16">
        <f t="shared" si="5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27"/>
      <c r="C615" s="27"/>
      <c r="D615" s="11"/>
      <c r="E615" s="16">
        <f t="shared" si="5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27"/>
      <c r="C616" s="27"/>
      <c r="D616" s="11"/>
      <c r="E616" s="16">
        <f t="shared" si="5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27"/>
      <c r="C617" s="27"/>
      <c r="D617" s="11"/>
      <c r="E617" s="16">
        <f t="shared" si="5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27"/>
      <c r="C618" s="27"/>
      <c r="D618" s="11"/>
      <c r="E618" s="16">
        <f t="shared" si="5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27"/>
      <c r="C619" s="27"/>
      <c r="D619" s="11"/>
      <c r="E619" s="16">
        <f t="shared" si="5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27"/>
      <c r="C620" s="27"/>
      <c r="D620" s="11"/>
      <c r="E620" s="16">
        <f t="shared" si="5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27"/>
      <c r="C621" s="27"/>
      <c r="D621" s="11"/>
      <c r="E621" s="16">
        <f t="shared" si="5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27"/>
      <c r="C622" s="27"/>
      <c r="D622" s="11"/>
      <c r="E622" s="16">
        <f t="shared" si="5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27"/>
      <c r="C623" s="27"/>
      <c r="D623" s="11"/>
      <c r="E623" s="16">
        <f t="shared" si="5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27"/>
      <c r="C624" s="27"/>
      <c r="D624" s="11"/>
      <c r="E624" s="16">
        <f t="shared" si="5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27"/>
      <c r="C625" s="27"/>
      <c r="D625" s="11"/>
      <c r="E625" s="16">
        <f t="shared" si="5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27"/>
      <c r="C626" s="27"/>
      <c r="D626" s="11"/>
      <c r="E626" s="16">
        <f t="shared" si="5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27"/>
      <c r="C627" s="27"/>
      <c r="D627" s="11"/>
      <c r="E627" s="16">
        <f t="shared" si="5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27"/>
      <c r="C628" s="27"/>
      <c r="D628" s="11"/>
      <c r="E628" s="16">
        <f t="shared" si="5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27"/>
      <c r="C629" s="27"/>
      <c r="D629" s="11"/>
      <c r="E629" s="16">
        <f t="shared" si="5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27"/>
      <c r="C630" s="27"/>
      <c r="D630" s="11"/>
      <c r="E630" s="16">
        <f t="shared" si="5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27"/>
      <c r="C631" s="27"/>
      <c r="D631" s="11"/>
      <c r="E631" s="16">
        <f t="shared" si="5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27"/>
      <c r="C632" s="27"/>
      <c r="D632" s="11"/>
      <c r="E632" s="16">
        <f t="shared" si="5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27"/>
      <c r="C633" s="27"/>
      <c r="D633" s="11"/>
      <c r="E633" s="16">
        <f t="shared" si="5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27"/>
      <c r="C634" s="27"/>
      <c r="D634" s="11"/>
      <c r="E634" s="16">
        <f t="shared" si="5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27"/>
      <c r="C635" s="27"/>
      <c r="D635" s="11"/>
      <c r="E635" s="16">
        <f t="shared" si="5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27"/>
      <c r="C636" s="27"/>
      <c r="D636" s="11"/>
      <c r="E636" s="16">
        <f t="shared" si="5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27"/>
      <c r="C637" s="27"/>
      <c r="D637" s="11"/>
      <c r="E637" s="16">
        <f t="shared" si="5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27"/>
      <c r="C638" s="27"/>
      <c r="D638" s="11"/>
      <c r="E638" s="16">
        <f t="shared" si="5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27"/>
      <c r="C639" s="27"/>
      <c r="D639" s="11"/>
      <c r="E639" s="16">
        <f t="shared" si="5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27"/>
      <c r="C640" s="27"/>
      <c r="D640" s="11"/>
      <c r="E640" s="16">
        <f t="shared" si="5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27"/>
      <c r="C641" s="27"/>
      <c r="D641" s="11"/>
      <c r="E641" s="16">
        <f t="shared" si="5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27"/>
      <c r="C642" s="27"/>
      <c r="D642" s="11"/>
      <c r="E642" s="16">
        <f t="shared" si="5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27"/>
      <c r="C643" s="27"/>
      <c r="D643" s="11"/>
      <c r="E643" s="16">
        <f t="shared" si="5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27"/>
      <c r="C644" s="27"/>
      <c r="D644" s="11"/>
      <c r="E644" s="16">
        <f t="shared" si="5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27"/>
      <c r="C645" s="27"/>
      <c r="D645" s="11"/>
      <c r="E645" s="16">
        <f t="shared" si="5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27"/>
      <c r="C646" s="27"/>
      <c r="D646" s="11"/>
      <c r="E646" s="16">
        <f t="shared" si="5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27"/>
      <c r="C647" s="27"/>
      <c r="D647" s="11"/>
      <c r="E647" s="16">
        <f t="shared" si="5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27"/>
      <c r="C648" s="27"/>
      <c r="D648" s="11"/>
      <c r="E648" s="16">
        <f t="shared" si="5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27"/>
      <c r="C649" s="27"/>
      <c r="D649" s="11"/>
      <c r="E649" s="16">
        <f t="shared" si="5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27"/>
      <c r="C650" s="27"/>
      <c r="D650" s="11"/>
      <c r="E650" s="16">
        <f t="shared" si="5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27"/>
      <c r="C651" s="27"/>
      <c r="D651" s="11"/>
      <c r="E651" s="16">
        <f t="shared" si="5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27"/>
      <c r="C652" s="27"/>
      <c r="D652" s="11"/>
      <c r="E652" s="16">
        <f t="shared" si="5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27"/>
      <c r="C653" s="27"/>
      <c r="D653" s="11"/>
      <c r="E653" s="16">
        <f t="shared" si="5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27"/>
      <c r="C654" s="27"/>
      <c r="D654" s="11"/>
      <c r="E654" s="16">
        <f t="shared" si="5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27"/>
      <c r="C655" s="27"/>
      <c r="D655" s="11"/>
      <c r="E655" s="16">
        <f t="shared" si="5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27"/>
      <c r="C656" s="27"/>
      <c r="D656" s="11"/>
      <c r="E656" s="16">
        <f t="shared" si="5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27"/>
      <c r="C657" s="27"/>
      <c r="D657" s="11"/>
      <c r="E657" s="16">
        <f t="shared" si="5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27"/>
      <c r="C658" s="27"/>
      <c r="D658" s="11"/>
      <c r="E658" s="16">
        <f t="shared" si="5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27"/>
      <c r="C659" s="27"/>
      <c r="D659" s="11"/>
      <c r="E659" s="16">
        <f t="shared" si="5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27"/>
      <c r="C660" s="27"/>
      <c r="D660" s="11"/>
      <c r="E660" s="16">
        <f t="shared" si="5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27"/>
      <c r="C661" s="27"/>
      <c r="D661" s="11"/>
      <c r="E661" s="16">
        <f t="shared" si="5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27"/>
      <c r="C662" s="27"/>
      <c r="D662" s="11"/>
      <c r="E662" s="16">
        <f t="shared" si="5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27"/>
      <c r="C663" s="27"/>
      <c r="D663" s="11"/>
      <c r="E663" s="16">
        <f t="shared" si="5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27"/>
      <c r="C664" s="27"/>
      <c r="D664" s="11"/>
      <c r="E664" s="16">
        <f t="shared" si="5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27"/>
      <c r="C665" s="27"/>
      <c r="D665" s="11"/>
      <c r="E665" s="16">
        <f t="shared" si="5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27"/>
      <c r="C666" s="27"/>
      <c r="D666" s="11"/>
      <c r="E666" s="16">
        <f t="shared" si="5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27"/>
      <c r="C667" s="27"/>
      <c r="D667" s="11"/>
      <c r="E667" s="16">
        <f t="shared" si="5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27"/>
      <c r="C668" s="27"/>
      <c r="D668" s="11"/>
      <c r="E668" s="16">
        <f t="shared" si="5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27"/>
      <c r="C669" s="27"/>
      <c r="D669" s="11"/>
      <c r="E669" s="16">
        <f t="shared" si="5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27"/>
      <c r="C670" s="27"/>
      <c r="D670" s="11"/>
      <c r="E670" s="16">
        <f t="shared" si="5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27"/>
      <c r="C671" s="27"/>
      <c r="D671" s="11"/>
      <c r="E671" s="16">
        <f t="shared" si="5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27"/>
      <c r="C672" s="27"/>
      <c r="D672" s="11"/>
      <c r="E672" s="16">
        <f t="shared" si="5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27"/>
      <c r="C673" s="27"/>
      <c r="D673" s="11"/>
      <c r="E673" s="16">
        <f t="shared" si="5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27"/>
      <c r="C674" s="27"/>
      <c r="D674" s="11"/>
      <c r="E674" s="16">
        <f t="shared" si="5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27"/>
      <c r="C675" s="27"/>
      <c r="D675" s="11"/>
      <c r="E675" s="16">
        <f t="shared" si="5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27"/>
      <c r="C676" s="27"/>
      <c r="D676" s="11"/>
      <c r="E676" s="16">
        <f t="shared" si="5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27"/>
      <c r="C677" s="27"/>
      <c r="D677" s="11"/>
      <c r="E677" s="16">
        <f t="shared" si="5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27"/>
      <c r="C678" s="27"/>
      <c r="D678" s="11"/>
      <c r="E678" s="16">
        <f t="shared" si="5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27"/>
      <c r="C679" s="27"/>
      <c r="D679" s="11"/>
      <c r="E679" s="16">
        <f t="shared" si="5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27"/>
      <c r="C680" s="27"/>
      <c r="D680" s="11"/>
      <c r="E680" s="16">
        <f t="shared" si="5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27"/>
      <c r="C681" s="27"/>
      <c r="D681" s="11"/>
      <c r="E681" s="16">
        <f t="shared" si="5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27"/>
      <c r="C682" s="27"/>
      <c r="D682" s="11"/>
      <c r="E682" s="16">
        <f t="shared" si="5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27"/>
      <c r="C683" s="27"/>
      <c r="D683" s="11"/>
      <c r="E683" s="16">
        <f t="shared" si="5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27"/>
      <c r="C684" s="27"/>
      <c r="D684" s="11"/>
      <c r="E684" s="16">
        <f t="shared" si="5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27"/>
      <c r="C685" s="27"/>
      <c r="D685" s="11"/>
      <c r="E685" s="16">
        <f t="shared" si="5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27"/>
      <c r="C686" s="27"/>
      <c r="D686" s="11"/>
      <c r="E686" s="16">
        <f t="shared" si="5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27"/>
      <c r="C687" s="27"/>
      <c r="D687" s="11"/>
      <c r="E687" s="16">
        <f t="shared" si="5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27"/>
      <c r="C688" s="27"/>
      <c r="D688" s="11"/>
      <c r="E688" s="16">
        <f t="shared" si="5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27"/>
      <c r="C689" s="27"/>
      <c r="D689" s="11"/>
      <c r="E689" s="16">
        <f t="shared" si="5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27"/>
      <c r="C690" s="27"/>
      <c r="D690" s="11"/>
      <c r="E690" s="16">
        <f t="shared" si="5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27"/>
      <c r="C691" s="27"/>
      <c r="D691" s="11"/>
      <c r="E691" s="16">
        <f t="shared" si="5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27"/>
      <c r="C692" s="27"/>
      <c r="D692" s="11"/>
      <c r="E692" s="16">
        <f t="shared" si="5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27"/>
      <c r="C693" s="27"/>
      <c r="D693" s="11"/>
      <c r="E693" s="16">
        <f t="shared" si="5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27"/>
      <c r="C694" s="27"/>
      <c r="D694" s="11"/>
      <c r="E694" s="16">
        <f t="shared" si="5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27"/>
      <c r="C695" s="27"/>
      <c r="D695" s="11"/>
      <c r="E695" s="16">
        <f t="shared" si="5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27"/>
      <c r="C696" s="27"/>
      <c r="D696" s="11"/>
      <c r="E696" s="16">
        <f t="shared" si="5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27"/>
      <c r="C697" s="27"/>
      <c r="D697" s="11"/>
      <c r="E697" s="16">
        <f t="shared" si="5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27"/>
      <c r="C698" s="27"/>
      <c r="D698" s="11"/>
      <c r="E698" s="16">
        <f t="shared" si="5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27"/>
      <c r="C699" s="27"/>
      <c r="D699" s="11"/>
      <c r="E699" s="16">
        <f t="shared" si="5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27"/>
      <c r="C700" s="27"/>
      <c r="D700" s="11"/>
      <c r="E700" s="16">
        <f t="shared" si="5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27"/>
      <c r="C701" s="27"/>
      <c r="D701" s="11"/>
      <c r="E701" s="16">
        <f t="shared" si="5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27"/>
      <c r="C702" s="27"/>
      <c r="D702" s="11"/>
      <c r="E702" s="16">
        <f t="shared" si="5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27"/>
      <c r="C703" s="27"/>
      <c r="D703" s="11"/>
      <c r="E703" s="16">
        <f t="shared" si="5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27"/>
      <c r="C704" s="27"/>
      <c r="D704" s="11"/>
      <c r="E704" s="16">
        <f t="shared" si="5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27"/>
      <c r="C705" s="27"/>
      <c r="D705" s="11"/>
      <c r="E705" s="16">
        <f t="shared" si="5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27"/>
      <c r="C706" s="27"/>
      <c r="D706" s="11"/>
      <c r="E706" s="16">
        <f t="shared" si="5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27"/>
      <c r="C707" s="27"/>
      <c r="D707" s="11"/>
      <c r="E707" s="16">
        <f t="shared" si="5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27"/>
      <c r="C708" s="27"/>
      <c r="D708" s="11"/>
      <c r="E708" s="16">
        <f t="shared" si="5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27"/>
      <c r="C709" s="27"/>
      <c r="D709" s="11"/>
      <c r="E709" s="16">
        <f t="shared" si="5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27"/>
      <c r="C710" s="27"/>
      <c r="D710" s="11"/>
      <c r="E710" s="16">
        <f t="shared" si="5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27"/>
      <c r="C711" s="27"/>
      <c r="D711" s="11"/>
      <c r="E711" s="16">
        <f t="shared" si="5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27"/>
      <c r="C712" s="27"/>
      <c r="D712" s="11"/>
      <c r="E712" s="16">
        <f t="shared" si="5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27"/>
      <c r="C713" s="27"/>
      <c r="D713" s="11"/>
      <c r="E713" s="16">
        <f t="shared" si="5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27"/>
      <c r="C714" s="27"/>
      <c r="D714" s="11"/>
      <c r="E714" s="16">
        <f t="shared" si="5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27"/>
      <c r="C715" s="27"/>
      <c r="D715" s="11"/>
      <c r="E715" s="16">
        <f t="shared" si="5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27"/>
      <c r="C716" s="27"/>
      <c r="D716" s="11"/>
      <c r="E716" s="16">
        <f t="shared" si="5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27"/>
      <c r="C717" s="27"/>
      <c r="D717" s="11"/>
      <c r="E717" s="16">
        <f t="shared" si="5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27"/>
      <c r="C718" s="27"/>
      <c r="D718" s="11"/>
      <c r="E718" s="16">
        <f t="shared" si="5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27"/>
      <c r="C719" s="27"/>
      <c r="D719" s="11"/>
      <c r="E719" s="16">
        <f t="shared" si="5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27"/>
      <c r="C720" s="27"/>
      <c r="D720" s="11"/>
      <c r="E720" s="16">
        <f t="shared" si="5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27"/>
      <c r="C721" s="27"/>
      <c r="D721" s="11"/>
      <c r="E721" s="16">
        <f t="shared" si="5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27"/>
      <c r="C722" s="27"/>
      <c r="D722" s="11"/>
      <c r="E722" s="16">
        <f t="shared" si="5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27"/>
      <c r="C723" s="27"/>
      <c r="D723" s="11"/>
      <c r="E723" s="16">
        <f t="shared" si="5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27"/>
      <c r="C724" s="27"/>
      <c r="D724" s="11"/>
      <c r="E724" s="16">
        <f t="shared" si="5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27"/>
      <c r="C725" s="27"/>
      <c r="D725" s="11"/>
      <c r="E725" s="16">
        <f t="shared" si="5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27"/>
      <c r="C726" s="27"/>
      <c r="D726" s="11"/>
      <c r="E726" s="16">
        <f t="shared" si="5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27"/>
      <c r="C727" s="27"/>
      <c r="D727" s="11"/>
      <c r="E727" s="16">
        <f t="shared" si="5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27"/>
      <c r="C728" s="27"/>
      <c r="D728" s="11"/>
      <c r="E728" s="16">
        <f t="shared" si="5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27"/>
      <c r="C729" s="27"/>
      <c r="D729" s="11"/>
      <c r="E729" s="16">
        <f t="shared" si="5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27"/>
      <c r="C730" s="27"/>
      <c r="D730" s="11"/>
      <c r="E730" s="16">
        <f t="shared" si="5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27"/>
      <c r="C731" s="27"/>
      <c r="D731" s="11"/>
      <c r="E731" s="16">
        <f t="shared" si="5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27"/>
      <c r="C732" s="27"/>
      <c r="D732" s="11"/>
      <c r="E732" s="16">
        <f t="shared" si="5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27"/>
      <c r="C733" s="27"/>
      <c r="D733" s="11"/>
      <c r="E733" s="16">
        <f t="shared" si="5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27"/>
      <c r="C734" s="27"/>
      <c r="D734" s="11"/>
      <c r="E734" s="16">
        <f t="shared" si="5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27"/>
      <c r="C735" s="27"/>
      <c r="D735" s="11"/>
      <c r="E735" s="16">
        <f t="shared" si="5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27"/>
      <c r="C736" s="27"/>
      <c r="D736" s="11"/>
      <c r="E736" s="16">
        <f t="shared" si="5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27"/>
      <c r="C737" s="27"/>
      <c r="D737" s="11"/>
      <c r="E737" s="16">
        <f t="shared" si="5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27"/>
      <c r="C738" s="27"/>
      <c r="D738" s="11"/>
      <c r="E738" s="16">
        <f t="shared" si="5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27"/>
      <c r="C739" s="27"/>
      <c r="D739" s="11"/>
      <c r="E739" s="16">
        <f t="shared" si="5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27"/>
      <c r="C740" s="27"/>
      <c r="D740" s="11"/>
      <c r="E740" s="16">
        <f t="shared" si="5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27"/>
      <c r="C741" s="27"/>
      <c r="D741" s="11"/>
      <c r="E741" s="16">
        <f t="shared" si="5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27"/>
      <c r="C742" s="27"/>
      <c r="D742" s="11"/>
      <c r="E742" s="16">
        <f t="shared" si="5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27"/>
      <c r="C743" s="27"/>
      <c r="D743" s="11"/>
      <c r="E743" s="16">
        <f t="shared" si="5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27"/>
      <c r="C744" s="27"/>
      <c r="D744" s="11"/>
      <c r="E744" s="16">
        <f t="shared" si="5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27"/>
      <c r="C745" s="27"/>
      <c r="D745" s="11"/>
      <c r="E745" s="16">
        <f t="shared" si="5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27"/>
      <c r="C746" s="27"/>
      <c r="D746" s="11"/>
      <c r="E746" s="16">
        <f t="shared" si="5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27"/>
      <c r="C747" s="27"/>
      <c r="D747" s="11"/>
      <c r="E747" s="16">
        <f t="shared" si="5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27"/>
      <c r="C748" s="27"/>
      <c r="D748" s="11"/>
      <c r="E748" s="16">
        <f t="shared" si="5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27"/>
      <c r="C749" s="27"/>
      <c r="D749" s="11"/>
      <c r="E749" s="16">
        <f t="shared" si="5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27"/>
      <c r="C750" s="27"/>
      <c r="D750" s="11"/>
      <c r="E750" s="16">
        <f t="shared" si="5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27"/>
      <c r="C751" s="27"/>
      <c r="D751" s="11"/>
      <c r="E751" s="16">
        <f t="shared" si="5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27"/>
      <c r="C752" s="27"/>
      <c r="D752" s="11"/>
      <c r="E752" s="16">
        <f t="shared" si="5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27"/>
      <c r="C753" s="27"/>
      <c r="D753" s="11"/>
      <c r="E753" s="16">
        <f t="shared" si="5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27"/>
      <c r="C754" s="27"/>
      <c r="D754" s="11"/>
      <c r="E754" s="16">
        <f t="shared" si="5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27"/>
      <c r="C755" s="27"/>
      <c r="D755" s="11"/>
      <c r="E755" s="16">
        <f t="shared" si="5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27"/>
      <c r="C756" s="27"/>
      <c r="D756" s="11"/>
      <c r="E756" s="16">
        <f t="shared" si="5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27"/>
      <c r="C757" s="27"/>
      <c r="D757" s="11"/>
      <c r="E757" s="16">
        <f t="shared" si="5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27"/>
      <c r="C758" s="27"/>
      <c r="D758" s="11"/>
      <c r="E758" s="16">
        <f t="shared" si="5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27"/>
      <c r="C759" s="27"/>
      <c r="D759" s="11"/>
      <c r="E759" s="16">
        <f t="shared" si="5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27"/>
      <c r="C760" s="27"/>
      <c r="D760" s="11"/>
      <c r="E760" s="16">
        <f t="shared" si="5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27"/>
      <c r="C761" s="27"/>
      <c r="D761" s="11"/>
      <c r="E761" s="16">
        <f t="shared" si="5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27"/>
      <c r="C762" s="27"/>
      <c r="D762" s="11"/>
      <c r="E762" s="16">
        <f t="shared" si="5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27"/>
      <c r="C763" s="27"/>
      <c r="D763" s="11"/>
      <c r="E763" s="16">
        <f t="shared" si="5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27"/>
      <c r="C764" s="27"/>
      <c r="D764" s="11"/>
      <c r="E764" s="16">
        <f t="shared" si="5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27"/>
      <c r="C765" s="27"/>
      <c r="D765" s="11"/>
      <c r="E765" s="16">
        <f t="shared" si="5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27"/>
      <c r="C766" s="27"/>
      <c r="D766" s="11"/>
      <c r="E766" s="16">
        <f t="shared" si="5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27"/>
      <c r="C767" s="27"/>
      <c r="D767" s="11"/>
      <c r="E767" s="16">
        <f t="shared" si="5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27"/>
      <c r="C768" s="27"/>
      <c r="D768" s="11"/>
      <c r="E768" s="16">
        <f t="shared" si="5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27"/>
      <c r="C769" s="27"/>
      <c r="D769" s="11"/>
      <c r="E769" s="16">
        <f t="shared" si="5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27"/>
      <c r="C770" s="27"/>
      <c r="D770" s="11"/>
      <c r="E770" s="16">
        <f t="shared" si="5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27"/>
      <c r="C771" s="27"/>
      <c r="D771" s="11"/>
      <c r="E771" s="16">
        <f t="shared" si="5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27"/>
      <c r="C772" s="27"/>
      <c r="D772" s="11"/>
      <c r="E772" s="16">
        <f t="shared" si="5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27"/>
      <c r="C773" s="27"/>
      <c r="D773" s="11"/>
      <c r="E773" s="16">
        <f t="shared" si="5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27"/>
      <c r="C774" s="27"/>
      <c r="D774" s="11"/>
      <c r="E774" s="16">
        <f t="shared" si="5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27"/>
      <c r="C775" s="27"/>
      <c r="D775" s="11"/>
      <c r="E775" s="16">
        <f t="shared" si="5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27"/>
      <c r="C776" s="27"/>
      <c r="D776" s="11"/>
      <c r="E776" s="16">
        <f t="shared" si="5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27"/>
      <c r="C777" s="27"/>
      <c r="D777" s="11"/>
      <c r="E777" s="16">
        <f t="shared" si="5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27"/>
      <c r="C778" s="27"/>
      <c r="D778" s="11"/>
      <c r="E778" s="16">
        <f t="shared" si="5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27"/>
      <c r="C779" s="27"/>
      <c r="D779" s="11"/>
      <c r="E779" s="16">
        <f t="shared" si="5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27"/>
      <c r="C780" s="27"/>
      <c r="D780" s="11"/>
      <c r="E780" s="16">
        <f t="shared" si="5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27"/>
      <c r="C781" s="27"/>
      <c r="D781" s="11"/>
      <c r="E781" s="16">
        <f t="shared" si="5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27"/>
      <c r="C782" s="27"/>
      <c r="D782" s="11"/>
      <c r="E782" s="16">
        <f t="shared" si="5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27"/>
      <c r="C783" s="27"/>
      <c r="D783" s="11"/>
      <c r="E783" s="16">
        <f t="shared" si="5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27"/>
      <c r="C784" s="27"/>
      <c r="D784" s="11"/>
      <c r="E784" s="16">
        <f t="shared" si="5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27"/>
      <c r="C785" s="27"/>
      <c r="D785" s="11"/>
      <c r="E785" s="16">
        <f t="shared" si="5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27"/>
      <c r="C786" s="27"/>
      <c r="D786" s="11"/>
      <c r="E786" s="16">
        <f t="shared" si="5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27"/>
      <c r="C787" s="27"/>
      <c r="D787" s="11"/>
      <c r="E787" s="16">
        <f t="shared" si="5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27"/>
      <c r="C788" s="27"/>
      <c r="D788" s="11"/>
      <c r="E788" s="16">
        <f t="shared" si="5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27"/>
      <c r="C789" s="27"/>
      <c r="D789" s="11"/>
      <c r="E789" s="16">
        <f t="shared" si="5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27"/>
      <c r="C790" s="27"/>
      <c r="D790" s="11"/>
      <c r="E790" s="16">
        <f t="shared" si="5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27"/>
      <c r="C791" s="27"/>
      <c r="D791" s="11"/>
      <c r="E791" s="16">
        <f t="shared" si="5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27"/>
      <c r="C792" s="27"/>
      <c r="D792" s="11"/>
      <c r="E792" s="16">
        <f t="shared" si="5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27"/>
      <c r="C793" s="27"/>
      <c r="D793" s="11"/>
      <c r="E793" s="16">
        <f t="shared" si="5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27"/>
      <c r="C794" s="27"/>
      <c r="D794" s="11"/>
      <c r="E794" s="16">
        <f t="shared" si="5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27"/>
      <c r="C795" s="27"/>
      <c r="D795" s="11"/>
      <c r="E795" s="16">
        <f t="shared" si="5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27"/>
      <c r="C796" s="27"/>
      <c r="D796" s="11"/>
      <c r="E796" s="16">
        <f t="shared" si="5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27"/>
      <c r="C797" s="27"/>
      <c r="D797" s="11"/>
      <c r="E797" s="16">
        <f t="shared" si="5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27"/>
      <c r="C798" s="27"/>
      <c r="D798" s="11"/>
      <c r="E798" s="16">
        <f t="shared" si="5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27"/>
      <c r="C799" s="27"/>
      <c r="D799" s="11"/>
      <c r="E799" s="16">
        <f t="shared" si="5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27"/>
      <c r="C800" s="27"/>
      <c r="D800" s="11"/>
      <c r="E800" s="16">
        <f t="shared" si="5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27"/>
      <c r="C801" s="27"/>
      <c r="D801" s="11"/>
      <c r="E801" s="16">
        <f t="shared" si="5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27"/>
      <c r="C802" s="27"/>
      <c r="D802" s="11"/>
      <c r="E802" s="16">
        <f t="shared" si="5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27"/>
      <c r="C803" s="27"/>
      <c r="D803" s="11"/>
      <c r="E803" s="16">
        <f t="shared" si="5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27"/>
      <c r="C804" s="27"/>
      <c r="D804" s="11"/>
      <c r="E804" s="16">
        <f t="shared" si="5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27"/>
      <c r="C805" s="27"/>
      <c r="D805" s="11"/>
      <c r="E805" s="16">
        <f t="shared" si="5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27"/>
      <c r="C806" s="27"/>
      <c r="D806" s="11"/>
      <c r="E806" s="16">
        <f t="shared" si="5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27"/>
      <c r="C807" s="27"/>
      <c r="D807" s="11"/>
      <c r="E807" s="16">
        <f t="shared" si="5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27"/>
      <c r="C808" s="27"/>
      <c r="D808" s="11"/>
      <c r="E808" s="16">
        <f t="shared" si="5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27"/>
      <c r="C809" s="27"/>
      <c r="D809" s="11"/>
      <c r="E809" s="16">
        <f t="shared" si="5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27"/>
      <c r="C810" s="27"/>
      <c r="D810" s="11"/>
      <c r="E810" s="16">
        <f t="shared" si="5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27"/>
      <c r="C811" s="27"/>
      <c r="D811" s="11"/>
      <c r="E811" s="16">
        <f t="shared" si="5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27"/>
      <c r="C812" s="27"/>
      <c r="D812" s="11"/>
      <c r="E812" s="16">
        <f t="shared" si="5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27"/>
      <c r="C813" s="27"/>
      <c r="D813" s="11"/>
      <c r="E813" s="16">
        <f t="shared" si="5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27"/>
      <c r="C814" s="27"/>
      <c r="D814" s="11"/>
      <c r="E814" s="16">
        <f t="shared" si="5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27"/>
      <c r="C815" s="27"/>
      <c r="D815" s="11"/>
      <c r="E815" s="16">
        <f t="shared" si="5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27"/>
      <c r="C816" s="27"/>
      <c r="D816" s="11"/>
      <c r="E816" s="16">
        <f t="shared" si="5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27"/>
      <c r="C817" s="27"/>
      <c r="D817" s="11"/>
      <c r="E817" s="16">
        <f t="shared" si="5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27"/>
      <c r="C818" s="27"/>
      <c r="D818" s="11"/>
      <c r="E818" s="16">
        <f t="shared" si="5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27"/>
      <c r="C819" s="27"/>
      <c r="D819" s="11"/>
      <c r="E819" s="16">
        <f t="shared" si="5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27"/>
      <c r="C820" s="27"/>
      <c r="D820" s="11"/>
      <c r="E820" s="16">
        <f t="shared" si="5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27"/>
      <c r="C821" s="27"/>
      <c r="D821" s="11"/>
      <c r="E821" s="16">
        <f t="shared" si="5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27"/>
      <c r="C822" s="27"/>
      <c r="D822" s="11"/>
      <c r="E822" s="16">
        <f t="shared" si="5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27"/>
      <c r="C823" s="27"/>
      <c r="D823" s="11"/>
      <c r="E823" s="16">
        <f t="shared" si="5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27"/>
      <c r="C824" s="27"/>
      <c r="D824" s="11"/>
      <c r="E824" s="16">
        <f t="shared" si="5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27"/>
      <c r="C825" s="27"/>
      <c r="D825" s="11"/>
      <c r="E825" s="16">
        <f t="shared" si="5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27"/>
      <c r="C826" s="27"/>
      <c r="D826" s="11"/>
      <c r="E826" s="16">
        <f t="shared" si="5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27"/>
      <c r="C827" s="27"/>
      <c r="D827" s="11"/>
      <c r="E827" s="16">
        <f t="shared" si="5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27"/>
      <c r="C828" s="27"/>
      <c r="D828" s="11"/>
      <c r="E828" s="16">
        <f t="shared" si="5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27"/>
      <c r="C829" s="27"/>
      <c r="D829" s="11"/>
      <c r="E829" s="16">
        <f t="shared" si="5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27"/>
      <c r="C830" s="27"/>
      <c r="D830" s="11"/>
      <c r="E830" s="16">
        <f t="shared" si="5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27"/>
      <c r="C831" s="27"/>
      <c r="D831" s="11"/>
      <c r="E831" s="16">
        <f t="shared" si="5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27"/>
      <c r="C832" s="27"/>
      <c r="D832" s="11"/>
      <c r="E832" s="16">
        <f t="shared" si="5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27"/>
      <c r="C833" s="27"/>
      <c r="D833" s="11"/>
      <c r="E833" s="16">
        <f t="shared" si="5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27"/>
      <c r="C834" s="27"/>
      <c r="D834" s="11"/>
      <c r="E834" s="16">
        <f t="shared" si="5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27"/>
      <c r="C835" s="27"/>
      <c r="D835" s="11"/>
      <c r="E835" s="16">
        <f t="shared" si="5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27"/>
      <c r="C836" s="27"/>
      <c r="D836" s="11"/>
      <c r="E836" s="16">
        <f t="shared" si="5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27"/>
      <c r="C837" s="27"/>
      <c r="D837" s="11"/>
      <c r="E837" s="16">
        <f t="shared" si="5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27"/>
      <c r="C838" s="27"/>
      <c r="D838" s="11"/>
      <c r="E838" s="16">
        <f t="shared" si="5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27"/>
      <c r="C839" s="27"/>
      <c r="D839" s="11"/>
      <c r="E839" s="16">
        <f t="shared" si="5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27"/>
      <c r="C840" s="27"/>
      <c r="D840" s="11"/>
      <c r="E840" s="16">
        <f t="shared" si="5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27"/>
      <c r="C841" s="27"/>
      <c r="D841" s="11"/>
      <c r="E841" s="16">
        <f t="shared" si="5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27"/>
      <c r="C842" s="27"/>
      <c r="D842" s="11"/>
      <c r="E842" s="16">
        <f t="shared" si="5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27"/>
      <c r="C843" s="27"/>
      <c r="D843" s="11"/>
      <c r="E843" s="16">
        <f t="shared" si="5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27"/>
      <c r="C844" s="27"/>
      <c r="D844" s="11"/>
      <c r="E844" s="16">
        <f t="shared" si="5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27"/>
      <c r="C845" s="27"/>
      <c r="D845" s="11"/>
      <c r="E845" s="16">
        <f t="shared" si="5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27"/>
      <c r="C846" s="27"/>
      <c r="D846" s="11"/>
      <c r="E846" s="16">
        <f t="shared" si="5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27"/>
      <c r="C847" s="27"/>
      <c r="D847" s="11"/>
      <c r="E847" s="16">
        <f t="shared" si="5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27"/>
      <c r="C848" s="27"/>
      <c r="D848" s="11"/>
      <c r="E848" s="16">
        <f t="shared" si="5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27"/>
      <c r="C849" s="27"/>
      <c r="D849" s="11"/>
      <c r="E849" s="16">
        <f t="shared" si="5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27"/>
      <c r="C850" s="27"/>
      <c r="D850" s="11"/>
      <c r="E850" s="16">
        <f t="shared" si="5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27"/>
      <c r="C851" s="27"/>
      <c r="D851" s="11"/>
      <c r="E851" s="16">
        <f t="shared" si="5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27"/>
      <c r="C852" s="27"/>
      <c r="D852" s="11"/>
      <c r="E852" s="16">
        <f t="shared" si="5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27"/>
      <c r="C853" s="27"/>
      <c r="D853" s="11"/>
      <c r="E853" s="16">
        <f t="shared" si="5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27"/>
      <c r="C854" s="27"/>
      <c r="D854" s="11"/>
      <c r="E854" s="16">
        <f t="shared" si="5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27"/>
      <c r="C855" s="27"/>
      <c r="D855" s="11"/>
      <c r="E855" s="16">
        <f t="shared" si="5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27"/>
      <c r="C856" s="27"/>
      <c r="D856" s="11"/>
      <c r="E856" s="16">
        <f t="shared" si="5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27"/>
      <c r="C857" s="27"/>
      <c r="D857" s="11"/>
      <c r="E857" s="16">
        <f t="shared" si="5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27"/>
      <c r="C858" s="27"/>
      <c r="D858" s="11"/>
      <c r="E858" s="16">
        <f t="shared" si="5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27"/>
      <c r="C859" s="27"/>
      <c r="D859" s="11"/>
      <c r="E859" s="16">
        <f t="shared" si="5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27"/>
      <c r="C860" s="27"/>
      <c r="D860" s="11"/>
      <c r="E860" s="16">
        <f t="shared" si="5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27"/>
      <c r="C861" s="27"/>
      <c r="D861" s="11"/>
      <c r="E861" s="16">
        <f t="shared" si="5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27"/>
      <c r="C862" s="27"/>
      <c r="D862" s="11"/>
      <c r="E862" s="16">
        <f t="shared" si="5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27"/>
      <c r="C863" s="27"/>
      <c r="D863" s="11"/>
      <c r="E863" s="16">
        <f t="shared" si="5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27"/>
      <c r="C864" s="27"/>
      <c r="D864" s="11"/>
      <c r="E864" s="16">
        <f t="shared" si="5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27"/>
      <c r="C865" s="27"/>
      <c r="D865" s="11"/>
      <c r="E865" s="16">
        <f t="shared" si="5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27"/>
      <c r="C866" s="27"/>
      <c r="D866" s="11"/>
      <c r="E866" s="16">
        <f t="shared" si="5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27"/>
      <c r="C867" s="27"/>
      <c r="D867" s="11"/>
      <c r="E867" s="16">
        <f t="shared" si="5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27"/>
      <c r="C868" s="27"/>
      <c r="D868" s="11"/>
      <c r="E868" s="16">
        <f t="shared" si="5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27"/>
      <c r="C869" s="27"/>
      <c r="D869" s="11"/>
      <c r="E869" s="16">
        <f t="shared" si="5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27"/>
      <c r="C870" s="27"/>
      <c r="D870" s="11"/>
      <c r="E870" s="16">
        <f t="shared" si="5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27"/>
      <c r="C871" s="27"/>
      <c r="D871" s="11"/>
      <c r="E871" s="16">
        <f t="shared" si="5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27"/>
      <c r="C872" s="27"/>
      <c r="D872" s="11"/>
      <c r="E872" s="16">
        <f t="shared" si="5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27"/>
      <c r="C873" s="27"/>
      <c r="D873" s="11"/>
      <c r="E873" s="16">
        <f t="shared" si="5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27"/>
      <c r="C874" s="27"/>
      <c r="D874" s="11"/>
      <c r="E874" s="16">
        <f t="shared" si="5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27"/>
      <c r="C875" s="27"/>
      <c r="D875" s="11"/>
      <c r="E875" s="16">
        <f t="shared" si="5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27"/>
      <c r="C876" s="27"/>
      <c r="D876" s="11"/>
      <c r="E876" s="16">
        <f t="shared" si="5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27"/>
      <c r="C877" s="27"/>
      <c r="D877" s="11"/>
      <c r="E877" s="16">
        <f t="shared" si="5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27"/>
      <c r="C878" s="27"/>
      <c r="D878" s="11"/>
      <c r="E878" s="16">
        <f t="shared" si="5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27"/>
      <c r="C879" s="27"/>
      <c r="D879" s="11"/>
      <c r="E879" s="16">
        <f t="shared" si="5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27"/>
      <c r="C880" s="27"/>
      <c r="D880" s="11"/>
      <c r="E880" s="16">
        <f t="shared" si="5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27"/>
      <c r="C881" s="27"/>
      <c r="D881" s="11"/>
      <c r="E881" s="16">
        <f t="shared" si="5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27"/>
      <c r="C882" s="27"/>
      <c r="D882" s="11"/>
      <c r="E882" s="16">
        <f t="shared" si="5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27"/>
      <c r="C883" s="27"/>
      <c r="D883" s="11"/>
      <c r="E883" s="16">
        <f t="shared" si="5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27"/>
      <c r="C884" s="27"/>
      <c r="D884" s="11"/>
      <c r="E884" s="16">
        <f t="shared" si="5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27"/>
      <c r="C885" s="27"/>
      <c r="D885" s="11"/>
      <c r="E885" s="16">
        <f t="shared" si="5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27"/>
      <c r="C886" s="27"/>
      <c r="D886" s="11"/>
      <c r="E886" s="16">
        <f t="shared" si="5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27"/>
      <c r="C887" s="27"/>
      <c r="D887" s="11"/>
      <c r="E887" s="16">
        <f t="shared" si="5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27"/>
      <c r="C888" s="27"/>
      <c r="D888" s="11"/>
      <c r="E888" s="16">
        <f t="shared" si="5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27"/>
      <c r="C889" s="27"/>
      <c r="D889" s="11"/>
      <c r="E889" s="16">
        <f t="shared" si="5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27"/>
      <c r="C890" s="27"/>
      <c r="D890" s="11"/>
      <c r="E890" s="16">
        <f t="shared" si="5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27"/>
      <c r="C891" s="27"/>
      <c r="D891" s="11"/>
      <c r="E891" s="16">
        <f t="shared" si="5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27"/>
      <c r="C892" s="27"/>
      <c r="D892" s="11"/>
      <c r="E892" s="16">
        <f t="shared" si="5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27"/>
      <c r="C893" s="27"/>
      <c r="D893" s="11"/>
      <c r="E893" s="16">
        <f t="shared" si="5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27"/>
      <c r="C894" s="27"/>
      <c r="D894" s="11"/>
      <c r="E894" s="16">
        <f t="shared" si="5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27"/>
      <c r="C895" s="27"/>
      <c r="D895" s="11"/>
      <c r="E895" s="16">
        <f t="shared" si="5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27"/>
      <c r="C896" s="27"/>
      <c r="D896" s="11"/>
      <c r="E896" s="16">
        <f t="shared" si="5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27"/>
      <c r="C897" s="27"/>
      <c r="D897" s="11"/>
      <c r="E897" s="16">
        <f t="shared" si="5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27"/>
      <c r="C898" s="27"/>
      <c r="D898" s="11"/>
      <c r="E898" s="16">
        <f t="shared" si="5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27"/>
      <c r="C899" s="27"/>
      <c r="D899" s="11"/>
      <c r="E899" s="16">
        <f t="shared" si="5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27"/>
      <c r="C900" s="27"/>
      <c r="D900" s="11"/>
      <c r="E900" s="16">
        <f t="shared" si="5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27"/>
      <c r="C901" s="27"/>
      <c r="D901" s="11"/>
      <c r="E901" s="16">
        <f t="shared" si="5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27"/>
      <c r="C902" s="27"/>
      <c r="D902" s="11"/>
      <c r="E902" s="16">
        <f t="shared" si="5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27"/>
      <c r="C903" s="27"/>
      <c r="D903" s="11"/>
      <c r="E903" s="16">
        <f t="shared" si="5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27"/>
      <c r="C904" s="27"/>
      <c r="D904" s="11"/>
      <c r="E904" s="16">
        <f t="shared" si="5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27"/>
      <c r="C905" s="27"/>
      <c r="D905" s="11"/>
      <c r="E905" s="16">
        <f t="shared" si="5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27"/>
      <c r="C906" s="27"/>
      <c r="D906" s="11"/>
      <c r="E906" s="16">
        <f t="shared" si="5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27"/>
      <c r="C907" s="27"/>
      <c r="D907" s="11"/>
      <c r="E907" s="16">
        <f t="shared" si="5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27"/>
      <c r="C908" s="27"/>
      <c r="D908" s="11"/>
      <c r="E908" s="16">
        <f t="shared" si="5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27"/>
      <c r="C909" s="27"/>
      <c r="D909" s="11"/>
      <c r="E909" s="16">
        <f t="shared" si="5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27"/>
      <c r="C910" s="27"/>
      <c r="D910" s="11"/>
      <c r="E910" s="16">
        <f t="shared" si="5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27"/>
      <c r="C911" s="27"/>
      <c r="D911" s="11"/>
      <c r="E911" s="16">
        <f t="shared" si="5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27"/>
      <c r="C912" s="27"/>
      <c r="D912" s="11"/>
      <c r="E912" s="16">
        <f t="shared" si="5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27"/>
      <c r="C913" s="27"/>
      <c r="D913" s="11"/>
      <c r="E913" s="16">
        <f t="shared" si="5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27"/>
      <c r="C914" s="27"/>
      <c r="D914" s="11"/>
      <c r="E914" s="16">
        <f t="shared" si="5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27"/>
      <c r="C915" s="27"/>
      <c r="D915" s="11"/>
      <c r="E915" s="16">
        <f t="shared" si="5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27"/>
      <c r="C916" s="27"/>
      <c r="D916" s="11"/>
      <c r="E916" s="16">
        <f t="shared" si="5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27"/>
      <c r="C917" s="27"/>
      <c r="D917" s="11"/>
      <c r="E917" s="16">
        <f t="shared" si="5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27"/>
      <c r="C918" s="27"/>
      <c r="D918" s="11"/>
      <c r="E918" s="16">
        <f t="shared" si="5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27"/>
      <c r="C919" s="27"/>
      <c r="D919" s="11"/>
      <c r="E919" s="16">
        <f t="shared" si="5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27"/>
      <c r="C920" s="27"/>
      <c r="D920" s="11"/>
      <c r="E920" s="16">
        <f t="shared" si="5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27"/>
      <c r="C921" s="27"/>
      <c r="D921" s="11"/>
      <c r="E921" s="16">
        <f t="shared" si="5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27"/>
      <c r="C922" s="27"/>
      <c r="D922" s="11"/>
      <c r="E922" s="16">
        <f t="shared" si="5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27"/>
      <c r="C923" s="27"/>
      <c r="D923" s="11"/>
      <c r="E923" s="16">
        <f t="shared" si="5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27"/>
      <c r="C924" s="27"/>
      <c r="D924" s="11"/>
      <c r="E924" s="16">
        <f t="shared" si="5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27"/>
      <c r="C925" s="27"/>
      <c r="D925" s="11"/>
      <c r="E925" s="16">
        <f t="shared" si="5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27"/>
      <c r="C926" s="27"/>
      <c r="D926" s="11"/>
      <c r="E926" s="16">
        <f t="shared" si="5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27"/>
      <c r="C927" s="27"/>
      <c r="D927" s="11"/>
      <c r="E927" s="16">
        <f t="shared" si="5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27"/>
      <c r="C928" s="27"/>
      <c r="D928" s="11"/>
      <c r="E928" s="16">
        <f t="shared" si="5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27"/>
      <c r="C929" s="27"/>
      <c r="D929" s="11"/>
      <c r="E929" s="16">
        <f t="shared" si="5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27"/>
      <c r="C930" s="27"/>
      <c r="D930" s="11"/>
      <c r="E930" s="16">
        <f t="shared" si="5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27"/>
      <c r="C931" s="27"/>
      <c r="D931" s="11"/>
      <c r="E931" s="16">
        <f t="shared" si="5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27"/>
      <c r="C932" s="27"/>
      <c r="D932" s="11"/>
      <c r="E932" s="16">
        <f t="shared" si="5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27"/>
      <c r="C933" s="27"/>
      <c r="D933" s="11"/>
      <c r="E933" s="16">
        <f t="shared" si="5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27"/>
      <c r="C934" s="27"/>
      <c r="D934" s="11"/>
      <c r="E934" s="16">
        <f t="shared" si="5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27"/>
      <c r="C935" s="27"/>
      <c r="D935" s="11"/>
      <c r="E935" s="16">
        <f t="shared" si="5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27"/>
      <c r="C936" s="27"/>
      <c r="D936" s="11"/>
      <c r="E936" s="16">
        <f t="shared" si="5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27"/>
      <c r="C937" s="27"/>
      <c r="D937" s="11"/>
      <c r="E937" s="16">
        <f t="shared" si="5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27"/>
      <c r="C938" s="27"/>
      <c r="D938" s="11"/>
      <c r="E938" s="16">
        <f t="shared" si="5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27"/>
      <c r="C939" s="27"/>
      <c r="D939" s="11"/>
      <c r="E939" s="16">
        <f t="shared" si="5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27"/>
      <c r="C940" s="27"/>
      <c r="D940" s="11"/>
      <c r="E940" s="16">
        <f t="shared" si="5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27"/>
      <c r="C941" s="27"/>
      <c r="D941" s="11"/>
      <c r="E941" s="16">
        <f t="shared" si="5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27"/>
      <c r="C942" s="27"/>
      <c r="D942" s="11"/>
      <c r="E942" s="16">
        <f t="shared" si="5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27"/>
      <c r="C943" s="27"/>
      <c r="D943" s="11"/>
      <c r="E943" s="16">
        <f t="shared" si="5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27"/>
      <c r="C944" s="27"/>
      <c r="D944" s="11"/>
      <c r="E944" s="16">
        <f t="shared" si="5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27"/>
      <c r="C945" s="27"/>
      <c r="D945" s="11"/>
      <c r="E945" s="16">
        <f t="shared" si="5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27"/>
      <c r="C946" s="27"/>
      <c r="D946" s="11"/>
      <c r="E946" s="16">
        <f t="shared" si="5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27"/>
      <c r="C947" s="27"/>
      <c r="D947" s="11"/>
      <c r="E947" s="16">
        <f t="shared" si="5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27"/>
      <c r="C948" s="27"/>
      <c r="D948" s="11"/>
      <c r="E948" s="16">
        <f t="shared" si="5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27"/>
      <c r="C949" s="27"/>
      <c r="D949" s="11"/>
      <c r="E949" s="16">
        <f t="shared" si="5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27"/>
      <c r="C950" s="27"/>
      <c r="D950" s="11"/>
      <c r="E950" s="16">
        <f t="shared" si="5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27"/>
      <c r="C951" s="27"/>
      <c r="D951" s="11"/>
      <c r="E951" s="16">
        <f t="shared" si="5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27"/>
      <c r="C952" s="27"/>
      <c r="D952" s="11"/>
      <c r="E952" s="16">
        <f t="shared" si="5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27"/>
      <c r="C953" s="27"/>
      <c r="D953" s="11"/>
      <c r="E953" s="16">
        <f t="shared" si="5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27"/>
      <c r="C954" s="27"/>
      <c r="D954" s="11"/>
      <c r="E954" s="16">
        <f t="shared" si="5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27"/>
      <c r="C955" s="27"/>
      <c r="D955" s="11"/>
      <c r="E955" s="16">
        <f t="shared" si="5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27"/>
      <c r="C956" s="27"/>
      <c r="D956" s="11"/>
      <c r="E956" s="16">
        <f t="shared" si="5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27"/>
      <c r="C957" s="27"/>
      <c r="D957" s="11"/>
      <c r="E957" s="16">
        <f t="shared" si="5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27"/>
      <c r="C958" s="27"/>
      <c r="D958" s="11"/>
      <c r="E958" s="16">
        <f t="shared" si="5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27"/>
      <c r="C959" s="27"/>
      <c r="D959" s="11"/>
      <c r="E959" s="16">
        <f t="shared" si="5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27"/>
      <c r="C960" s="27"/>
      <c r="D960" s="11"/>
      <c r="E960" s="16">
        <f t="shared" si="5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27"/>
      <c r="C961" s="27"/>
      <c r="D961" s="11"/>
      <c r="E961" s="16">
        <f t="shared" si="5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27"/>
      <c r="C962" s="27"/>
      <c r="D962" s="11"/>
      <c r="E962" s="16">
        <f t="shared" si="5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27"/>
      <c r="C963" s="27"/>
      <c r="D963" s="11"/>
      <c r="E963" s="16">
        <f t="shared" si="5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27"/>
      <c r="C964" s="27"/>
      <c r="D964" s="11"/>
      <c r="E964" s="16">
        <f t="shared" si="5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27"/>
      <c r="C965" s="27"/>
      <c r="D965" s="11"/>
      <c r="E965" s="16">
        <f t="shared" si="5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27"/>
      <c r="C966" s="27"/>
      <c r="D966" s="11"/>
      <c r="E966" s="16">
        <f t="shared" si="5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27"/>
      <c r="C967" s="27"/>
      <c r="D967" s="11"/>
      <c r="E967" s="16">
        <f t="shared" si="5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27"/>
      <c r="C968" s="27"/>
      <c r="D968" s="11"/>
      <c r="E968" s="16">
        <f t="shared" si="5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27"/>
      <c r="C969" s="27"/>
      <c r="D969" s="11"/>
      <c r="E969" s="16">
        <f t="shared" si="5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27"/>
      <c r="C970" s="27"/>
      <c r="D970" s="11"/>
      <c r="E970" s="16">
        <f t="shared" si="5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27"/>
      <c r="C971" s="27"/>
      <c r="D971" s="11"/>
      <c r="E971" s="16">
        <f t="shared" si="5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27"/>
      <c r="C972" s="27"/>
      <c r="D972" s="11"/>
      <c r="E972" s="16">
        <f t="shared" si="5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27"/>
      <c r="C973" s="27"/>
      <c r="D973" s="11"/>
      <c r="E973" s="16">
        <f t="shared" si="5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27"/>
      <c r="C974" s="27"/>
      <c r="D974" s="11"/>
      <c r="E974" s="16">
        <f t="shared" si="5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27"/>
      <c r="C975" s="27"/>
      <c r="D975" s="11"/>
      <c r="E975" s="16">
        <f t="shared" si="5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27"/>
      <c r="C976" s="27"/>
      <c r="D976" s="11"/>
      <c r="E976" s="16">
        <f t="shared" si="5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27"/>
      <c r="C977" s="27"/>
      <c r="D977" s="11"/>
      <c r="E977" s="16">
        <f t="shared" si="5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27"/>
      <c r="C978" s="27"/>
      <c r="D978" s="11"/>
      <c r="E978" s="16">
        <f t="shared" si="5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27"/>
      <c r="C979" s="27"/>
      <c r="D979" s="11"/>
      <c r="E979" s="16">
        <f t="shared" si="5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27"/>
      <c r="C980" s="27"/>
      <c r="D980" s="11"/>
      <c r="E980" s="16">
        <f t="shared" si="5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27"/>
      <c r="C981" s="27"/>
      <c r="D981" s="11"/>
      <c r="E981" s="16">
        <f t="shared" si="5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27"/>
      <c r="C982" s="27"/>
      <c r="D982" s="11"/>
      <c r="E982" s="16">
        <f t="shared" si="5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27"/>
      <c r="C983" s="27"/>
      <c r="D983" s="11"/>
      <c r="E983" s="16">
        <f t="shared" si="5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27"/>
      <c r="C984" s="27"/>
      <c r="D984" s="11"/>
      <c r="E984" s="16">
        <f t="shared" si="5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27"/>
      <c r="C985" s="27"/>
      <c r="D985" s="11"/>
      <c r="E985" s="16">
        <f t="shared" si="5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27"/>
      <c r="C986" s="27"/>
      <c r="D986" s="11"/>
      <c r="E986" s="16">
        <f t="shared" si="5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27"/>
      <c r="C987" s="27"/>
      <c r="D987" s="11"/>
      <c r="E987" s="16">
        <f t="shared" si="5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27"/>
      <c r="C988" s="27"/>
      <c r="D988" s="11"/>
      <c r="E988" s="16">
        <f t="shared" si="5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27"/>
      <c r="C989" s="27"/>
      <c r="D989" s="11"/>
      <c r="E989" s="16">
        <f t="shared" si="5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27"/>
      <c r="C990" s="27"/>
      <c r="D990" s="11"/>
      <c r="E990" s="16">
        <f t="shared" si="5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27"/>
      <c r="C991" s="27"/>
      <c r="D991" s="11"/>
      <c r="E991" s="16">
        <f t="shared" si="5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27"/>
      <c r="C992" s="27"/>
      <c r="D992" s="11"/>
      <c r="E992" s="16">
        <f t="shared" si="5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27"/>
      <c r="C993" s="27"/>
      <c r="D993" s="11"/>
      <c r="E993" s="16">
        <f t="shared" si="5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27"/>
      <c r="C994" s="27"/>
      <c r="D994" s="11"/>
      <c r="E994" s="16">
        <f t="shared" si="5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27"/>
      <c r="C995" s="27"/>
      <c r="D995" s="11"/>
      <c r="E995" s="16">
        <f t="shared" si="5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27"/>
      <c r="C996" s="27"/>
      <c r="D996" s="11"/>
      <c r="E996" s="16">
        <f t="shared" si="5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27"/>
      <c r="C997" s="27"/>
      <c r="D997" s="11"/>
      <c r="E997" s="16">
        <f t="shared" si="5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27"/>
      <c r="C998" s="27"/>
      <c r="D998" s="11"/>
      <c r="E998" s="16">
        <f t="shared" si="5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27"/>
      <c r="C999" s="27"/>
      <c r="D999" s="11"/>
      <c r="E999" s="16">
        <f t="shared" si="5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27"/>
      <c r="C1000" s="27"/>
      <c r="D1000" s="11"/>
      <c r="E1000" s="16">
        <f t="shared" si="5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4" priority="1">
      <formula>IF($A3,$G3,0)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4" activePane="bottomLeft" state="frozen"/>
      <selection pane="bottomLeft" activeCell="D35" sqref="D35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42038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12">
        <v>42039</v>
      </c>
      <c r="B4" s="14">
        <v>0.53125</v>
      </c>
      <c r="C4" s="29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42038</v>
      </c>
      <c r="G4" s="18">
        <f t="shared" ref="G4:G1000" si="2">IF(A4=F4,G3,MOD(G3+1,2))</f>
        <v>1</v>
      </c>
    </row>
    <row r="5" spans="1:7" ht="15.75" customHeight="1">
      <c r="A5" s="12">
        <v>42040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42039</v>
      </c>
      <c r="G5" s="18">
        <f t="shared" si="2"/>
        <v>0</v>
      </c>
    </row>
    <row r="6" spans="1:7" ht="15.75" customHeight="1">
      <c r="A6" s="12">
        <v>42041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42040</v>
      </c>
      <c r="G6" s="18">
        <f t="shared" si="2"/>
        <v>1</v>
      </c>
    </row>
    <row r="7" spans="1:7" ht="15.75" customHeight="1">
      <c r="A7" s="12">
        <v>42045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42041</v>
      </c>
      <c r="G7" s="18">
        <f t="shared" si="2"/>
        <v>0</v>
      </c>
    </row>
    <row r="8" spans="1:7" ht="15.75" customHeight="1">
      <c r="A8" s="12">
        <v>42045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42045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42045</v>
      </c>
      <c r="G9" s="18">
        <f t="shared" si="2"/>
        <v>0</v>
      </c>
    </row>
    <row r="10" spans="1:7" ht="15.75" customHeight="1">
      <c r="A10" s="12">
        <v>42046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42045</v>
      </c>
      <c r="G10" s="18">
        <f t="shared" si="2"/>
        <v>1</v>
      </c>
    </row>
    <row r="11" spans="1:7" ht="15.75" customHeight="1">
      <c r="A11" s="12">
        <v>42046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42046</v>
      </c>
      <c r="G11" s="18">
        <f t="shared" si="2"/>
        <v>1</v>
      </c>
    </row>
    <row r="12" spans="1:7" ht="15.75" customHeight="1">
      <c r="A12" s="12">
        <v>42047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42046</v>
      </c>
      <c r="G12" s="18">
        <f t="shared" si="2"/>
        <v>0</v>
      </c>
    </row>
    <row r="13" spans="1:7" ht="15.75" customHeight="1">
      <c r="A13" s="12">
        <v>42047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42047</v>
      </c>
      <c r="G13" s="18">
        <f t="shared" si="2"/>
        <v>0</v>
      </c>
    </row>
    <row r="14" spans="1:7" ht="15.75" customHeight="1">
      <c r="A14" s="12">
        <v>42048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42047</v>
      </c>
      <c r="G14" s="18">
        <f t="shared" si="2"/>
        <v>1</v>
      </c>
    </row>
    <row r="15" spans="1:7" ht="15.75" customHeight="1">
      <c r="A15" s="12">
        <v>42050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42048</v>
      </c>
      <c r="G15" s="18">
        <f t="shared" si="2"/>
        <v>0</v>
      </c>
    </row>
    <row r="16" spans="1:7" ht="15.75" customHeight="1">
      <c r="A16" s="10">
        <v>42059</v>
      </c>
      <c r="B16" s="34">
        <v>0.4375</v>
      </c>
      <c r="C16" s="34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42050</v>
      </c>
      <c r="G16" s="18">
        <f t="shared" si="2"/>
        <v>1</v>
      </c>
    </row>
    <row r="17" spans="1:10" ht="15.75" customHeight="1">
      <c r="A17" s="10">
        <v>42059</v>
      </c>
      <c r="B17" s="34">
        <v>0.47916666666666669</v>
      </c>
      <c r="C17" s="34">
        <v>0.6875</v>
      </c>
      <c r="D17" s="11" t="s">
        <v>28</v>
      </c>
      <c r="E17" s="16">
        <f t="shared" si="0"/>
        <v>0.20833333333333331</v>
      </c>
      <c r="F17" s="17">
        <f t="shared" si="1"/>
        <v>42059</v>
      </c>
      <c r="G17" s="18">
        <f t="shared" si="2"/>
        <v>1</v>
      </c>
    </row>
    <row r="18" spans="1:10" ht="15.75" customHeight="1">
      <c r="A18" s="10">
        <v>42060</v>
      </c>
      <c r="B18" s="34">
        <v>0.5</v>
      </c>
      <c r="C18" s="34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42059</v>
      </c>
      <c r="G18" s="18">
        <f t="shared" si="2"/>
        <v>0</v>
      </c>
    </row>
    <row r="19" spans="1:10" ht="15.75" customHeight="1">
      <c r="A19" s="10">
        <v>42060</v>
      </c>
      <c r="B19" s="34">
        <v>0.91666666666666663</v>
      </c>
      <c r="C19" s="34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42062</v>
      </c>
      <c r="B20" s="34">
        <v>0.375</v>
      </c>
      <c r="C20" s="34">
        <v>0.40625</v>
      </c>
      <c r="D20" s="11" t="s">
        <v>32</v>
      </c>
      <c r="E20" s="16">
        <f t="shared" si="0"/>
        <v>3.125E-2</v>
      </c>
      <c r="F20" s="17">
        <f t="shared" si="1"/>
        <v>42060</v>
      </c>
      <c r="G20" s="18">
        <f t="shared" si="2"/>
        <v>1</v>
      </c>
    </row>
    <row r="21" spans="1:10" ht="15.75" customHeight="1">
      <c r="A21" s="10">
        <v>42062</v>
      </c>
      <c r="B21" s="34">
        <v>0.41666666666666669</v>
      </c>
      <c r="C21" s="34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42062</v>
      </c>
      <c r="G21" s="18">
        <f t="shared" si="2"/>
        <v>1</v>
      </c>
    </row>
    <row r="22" spans="1:10" ht="15.75" customHeight="1">
      <c r="A22" s="10">
        <v>42062</v>
      </c>
      <c r="B22" s="34">
        <v>0.45833333333333331</v>
      </c>
      <c r="C22" s="34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42062</v>
      </c>
      <c r="G22" s="18">
        <f t="shared" si="2"/>
        <v>1</v>
      </c>
    </row>
    <row r="23" spans="1:10" ht="15.75" customHeight="1">
      <c r="A23" s="10">
        <v>42062</v>
      </c>
      <c r="B23" s="34">
        <v>0.47916666666666669</v>
      </c>
      <c r="C23" s="34">
        <v>0.6875</v>
      </c>
      <c r="D23" s="11" t="s">
        <v>28</v>
      </c>
      <c r="E23" s="16">
        <f t="shared" si="0"/>
        <v>0.20833333333333331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42063</v>
      </c>
      <c r="B24" s="34">
        <v>0.47916666666666669</v>
      </c>
      <c r="C24" s="34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42062</v>
      </c>
      <c r="G24" s="18">
        <f t="shared" si="2"/>
        <v>0</v>
      </c>
    </row>
    <row r="25" spans="1:10" ht="15.75" customHeight="1">
      <c r="A25" s="10">
        <v>42063</v>
      </c>
      <c r="B25" s="34">
        <v>0.73958333333333337</v>
      </c>
      <c r="C25" s="34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42063</v>
      </c>
      <c r="G25" s="18">
        <f t="shared" si="2"/>
        <v>0</v>
      </c>
    </row>
    <row r="26" spans="1:10" ht="15.75" customHeight="1">
      <c r="A26" s="10">
        <v>42066</v>
      </c>
      <c r="B26" s="34">
        <v>0.4375</v>
      </c>
      <c r="C26" s="34">
        <v>0.4513888888888889</v>
      </c>
      <c r="D26" s="11"/>
      <c r="E26" s="16">
        <f t="shared" si="0"/>
        <v>1.3888888888888895E-2</v>
      </c>
      <c r="F26" s="17">
        <f t="shared" si="1"/>
        <v>42063</v>
      </c>
      <c r="G26" s="18">
        <f t="shared" si="2"/>
        <v>1</v>
      </c>
      <c r="H26" s="56">
        <f t="shared" ref="H26:H60" si="3">E26/(LEN(D26)-LEN(SUBSTITUTE(D26, ",", ""))+1)</f>
        <v>1.3888888888888895E-2</v>
      </c>
      <c r="I26" t="s">
        <v>88</v>
      </c>
      <c r="J26" s="56">
        <f>SUMIF(D$26:D$60,"*"&amp;I26&amp;"*",H$26:H$60)</f>
        <v>0.26388888888888901</v>
      </c>
    </row>
    <row r="27" spans="1:10" ht="15.75" customHeight="1">
      <c r="A27" s="10">
        <v>42066</v>
      </c>
      <c r="B27" s="34">
        <v>0.45833333333333331</v>
      </c>
      <c r="C27" s="34">
        <v>0.5625</v>
      </c>
      <c r="D27" s="11" t="s">
        <v>84</v>
      </c>
      <c r="E27" s="16">
        <f t="shared" si="0"/>
        <v>0.10416666666666669</v>
      </c>
      <c r="F27" s="17">
        <f t="shared" si="1"/>
        <v>42066</v>
      </c>
      <c r="G27" s="18">
        <f t="shared" si="2"/>
        <v>1</v>
      </c>
      <c r="H27" s="56">
        <f t="shared" si="3"/>
        <v>0.10416666666666669</v>
      </c>
      <c r="I27" t="s">
        <v>84</v>
      </c>
      <c r="J27" s="56">
        <f t="shared" ref="J27:J41" si="4">SUMIF(D$26:D$60,"*"&amp;I27&amp;"*",H$26:H$60)</f>
        <v>0.15624999999999994</v>
      </c>
    </row>
    <row r="28" spans="1:10" ht="15.75" customHeight="1">
      <c r="A28" s="10">
        <v>42066</v>
      </c>
      <c r="B28" s="34">
        <v>0.55208333333333337</v>
      </c>
      <c r="C28" s="34">
        <v>0.60416666666666663</v>
      </c>
      <c r="D28" s="11" t="s">
        <v>84</v>
      </c>
      <c r="E28" s="16">
        <f t="shared" si="0"/>
        <v>5.2083333333333259E-2</v>
      </c>
      <c r="F28" s="17">
        <f t="shared" si="1"/>
        <v>42066</v>
      </c>
      <c r="G28" s="18">
        <f t="shared" si="2"/>
        <v>1</v>
      </c>
      <c r="H28" s="56">
        <f t="shared" si="3"/>
        <v>5.2083333333333259E-2</v>
      </c>
      <c r="I28" t="s">
        <v>103</v>
      </c>
      <c r="J28" s="56">
        <f t="shared" si="4"/>
        <v>9.3750000000000111E-2</v>
      </c>
    </row>
    <row r="29" spans="1:10" ht="15.75" customHeight="1">
      <c r="A29" s="10">
        <v>42066</v>
      </c>
      <c r="B29" s="34">
        <v>0.60416666666666663</v>
      </c>
      <c r="C29" s="34">
        <v>0.61458333333333337</v>
      </c>
      <c r="D29" s="11" t="s">
        <v>103</v>
      </c>
      <c r="E29" s="16">
        <f t="shared" si="0"/>
        <v>1.0416666666666741E-2</v>
      </c>
      <c r="F29" s="17">
        <f t="shared" si="1"/>
        <v>42066</v>
      </c>
      <c r="G29" s="18">
        <f t="shared" si="2"/>
        <v>1</v>
      </c>
      <c r="H29" s="56">
        <f t="shared" si="3"/>
        <v>1.0416666666666741E-2</v>
      </c>
      <c r="I29" t="s">
        <v>66</v>
      </c>
      <c r="J29" s="56">
        <f t="shared" si="4"/>
        <v>9.375E-2</v>
      </c>
    </row>
    <row r="30" spans="1:10" ht="15.75" customHeight="1">
      <c r="A30" s="10">
        <v>42066</v>
      </c>
      <c r="B30" s="34">
        <v>0.61458333333333337</v>
      </c>
      <c r="C30" s="34">
        <v>0.70833333333333337</v>
      </c>
      <c r="D30" s="11" t="s">
        <v>66</v>
      </c>
      <c r="E30" s="16">
        <f t="shared" si="0"/>
        <v>9.375E-2</v>
      </c>
      <c r="F30" s="17">
        <f t="shared" si="1"/>
        <v>42066</v>
      </c>
      <c r="G30" s="18">
        <f t="shared" si="2"/>
        <v>1</v>
      </c>
      <c r="H30" s="56">
        <f t="shared" si="3"/>
        <v>9.375E-2</v>
      </c>
      <c r="I30" t="s">
        <v>93</v>
      </c>
      <c r="J30" s="56">
        <f t="shared" si="4"/>
        <v>2.777777777777779E-2</v>
      </c>
    </row>
    <row r="31" spans="1:10" ht="15.75" customHeight="1">
      <c r="A31" s="10">
        <v>42067</v>
      </c>
      <c r="B31" s="34">
        <v>0.54166666666666663</v>
      </c>
      <c r="C31" s="34">
        <v>0.625</v>
      </c>
      <c r="D31" s="11" t="s">
        <v>106</v>
      </c>
      <c r="E31" s="16">
        <f t="shared" si="0"/>
        <v>8.333333333333337E-2</v>
      </c>
      <c r="F31" s="17">
        <f t="shared" si="1"/>
        <v>42066</v>
      </c>
      <c r="G31" s="18">
        <f t="shared" si="2"/>
        <v>0</v>
      </c>
      <c r="H31" s="56">
        <f t="shared" si="3"/>
        <v>2.777777777777779E-2</v>
      </c>
      <c r="I31" t="s">
        <v>94</v>
      </c>
      <c r="J31" s="56">
        <f t="shared" si="4"/>
        <v>2.777777777777779E-2</v>
      </c>
    </row>
    <row r="32" spans="1:10" ht="15.75" customHeight="1">
      <c r="A32" s="10">
        <v>42067</v>
      </c>
      <c r="B32" s="34">
        <v>0.625</v>
      </c>
      <c r="C32" s="34">
        <v>0.70833333333333337</v>
      </c>
      <c r="D32" s="11" t="s">
        <v>103</v>
      </c>
      <c r="E32" s="16">
        <f t="shared" si="0"/>
        <v>8.333333333333337E-2</v>
      </c>
      <c r="F32" s="17">
        <f t="shared" si="1"/>
        <v>42067</v>
      </c>
      <c r="G32" s="18">
        <f t="shared" si="2"/>
        <v>0</v>
      </c>
      <c r="H32" s="56">
        <f t="shared" si="3"/>
        <v>8.333333333333337E-2</v>
      </c>
      <c r="I32" t="s">
        <v>71</v>
      </c>
      <c r="J32" s="56">
        <f t="shared" si="4"/>
        <v>2.777777777777779E-2</v>
      </c>
    </row>
    <row r="33" spans="1:10" ht="15.75" customHeight="1">
      <c r="A33" s="10">
        <v>42067</v>
      </c>
      <c r="B33" s="34">
        <v>0.79166666666666663</v>
      </c>
      <c r="C33" s="34">
        <v>0.80555555555555558</v>
      </c>
      <c r="D33" s="11" t="s">
        <v>97</v>
      </c>
      <c r="E33" s="16">
        <f t="shared" si="0"/>
        <v>1.3888888888888951E-2</v>
      </c>
      <c r="F33" s="17">
        <f t="shared" si="1"/>
        <v>42067</v>
      </c>
      <c r="G33" s="18">
        <f t="shared" si="2"/>
        <v>0</v>
      </c>
      <c r="H33" s="56">
        <f t="shared" si="3"/>
        <v>1.3888888888888951E-2</v>
      </c>
      <c r="I33" t="s">
        <v>70</v>
      </c>
      <c r="J33" s="56">
        <f t="shared" si="4"/>
        <v>0.79861111111111105</v>
      </c>
    </row>
    <row r="34" spans="1:10" ht="15.75" customHeight="1">
      <c r="A34" s="10">
        <v>42069</v>
      </c>
      <c r="B34" s="34">
        <v>0.4375</v>
      </c>
      <c r="C34" s="34">
        <v>0.47916666666666669</v>
      </c>
      <c r="D34" s="11"/>
      <c r="E34" s="16">
        <f t="shared" si="0"/>
        <v>4.1666666666666685E-2</v>
      </c>
      <c r="F34" s="17">
        <f t="shared" si="1"/>
        <v>42067</v>
      </c>
      <c r="G34" s="18">
        <f t="shared" si="2"/>
        <v>1</v>
      </c>
      <c r="H34" s="56">
        <f t="shared" si="3"/>
        <v>4.1666666666666685E-2</v>
      </c>
      <c r="I34" t="s">
        <v>97</v>
      </c>
      <c r="J34" s="56">
        <f t="shared" si="4"/>
        <v>1.3888888888888951E-2</v>
      </c>
    </row>
    <row r="35" spans="1:10" ht="15.75" customHeight="1">
      <c r="A35" s="10">
        <v>42069</v>
      </c>
      <c r="B35" s="34">
        <v>0.47916666666666669</v>
      </c>
      <c r="C35" s="34">
        <v>0.54166666666666663</v>
      </c>
      <c r="D35" s="11" t="s">
        <v>107</v>
      </c>
      <c r="E35" s="16">
        <f t="shared" si="0"/>
        <v>6.2499999999999944E-2</v>
      </c>
      <c r="F35" s="17">
        <f t="shared" si="1"/>
        <v>42069</v>
      </c>
      <c r="G35" s="18">
        <f t="shared" si="2"/>
        <v>1</v>
      </c>
      <c r="H35" s="56">
        <f t="shared" si="3"/>
        <v>3.1249999999999972E-2</v>
      </c>
      <c r="I35" t="s">
        <v>67</v>
      </c>
      <c r="J35" s="56">
        <f t="shared" si="4"/>
        <v>3.1249999999999972E-2</v>
      </c>
    </row>
    <row r="36" spans="1:10" ht="15.75" customHeight="1">
      <c r="A36" s="10">
        <v>42069</v>
      </c>
      <c r="B36" s="34">
        <v>0.55208333333333337</v>
      </c>
      <c r="C36" s="34">
        <v>0.64583333333333337</v>
      </c>
      <c r="D36" s="11" t="s">
        <v>96</v>
      </c>
      <c r="E36" s="16">
        <f t="shared" si="0"/>
        <v>9.375E-2</v>
      </c>
      <c r="F36" s="17">
        <f t="shared" si="1"/>
        <v>42069</v>
      </c>
      <c r="G36" s="18">
        <f t="shared" si="2"/>
        <v>1</v>
      </c>
      <c r="H36" s="56">
        <f t="shared" si="3"/>
        <v>9.375E-2</v>
      </c>
      <c r="I36" t="s">
        <v>105</v>
      </c>
      <c r="J36" s="56">
        <f t="shared" si="4"/>
        <v>3.1249999999999972E-2</v>
      </c>
    </row>
    <row r="37" spans="1:10" ht="15.75" customHeight="1">
      <c r="A37" s="10">
        <v>42071</v>
      </c>
      <c r="B37" s="34">
        <v>0.45833333333333331</v>
      </c>
      <c r="C37" s="34">
        <v>0.47916666666666669</v>
      </c>
      <c r="D37" s="11" t="s">
        <v>96</v>
      </c>
      <c r="E37" s="16">
        <f t="shared" si="0"/>
        <v>2.083333333333337E-2</v>
      </c>
      <c r="F37" s="17">
        <f t="shared" si="1"/>
        <v>42069</v>
      </c>
      <c r="G37" s="18">
        <f t="shared" si="2"/>
        <v>0</v>
      </c>
      <c r="H37" s="56">
        <f t="shared" si="3"/>
        <v>2.083333333333337E-2</v>
      </c>
      <c r="I37" t="s">
        <v>96</v>
      </c>
      <c r="J37" s="56">
        <f t="shared" si="4"/>
        <v>0.35416666666666669</v>
      </c>
    </row>
    <row r="38" spans="1:10" ht="15.75" customHeight="1">
      <c r="A38" s="10">
        <v>42073</v>
      </c>
      <c r="B38" s="34">
        <v>0.4375</v>
      </c>
      <c r="C38" s="34">
        <v>0.45833333333333331</v>
      </c>
      <c r="D38" s="11"/>
      <c r="E38" s="16">
        <f t="shared" si="0"/>
        <v>2.0833333333333315E-2</v>
      </c>
      <c r="F38" s="17">
        <f t="shared" si="1"/>
        <v>42071</v>
      </c>
      <c r="G38" s="18">
        <f t="shared" si="2"/>
        <v>1</v>
      </c>
      <c r="H38" s="56">
        <f t="shared" si="3"/>
        <v>2.0833333333333315E-2</v>
      </c>
      <c r="I38" t="s">
        <v>76</v>
      </c>
      <c r="J38" s="56">
        <f t="shared" si="4"/>
        <v>0.48263888888888895</v>
      </c>
    </row>
    <row r="39" spans="1:10" ht="15.75" customHeight="1">
      <c r="A39" s="10">
        <v>42073</v>
      </c>
      <c r="B39" s="34">
        <v>0.45833333333333331</v>
      </c>
      <c r="C39" s="34">
        <v>0.66666666666666663</v>
      </c>
      <c r="D39" s="11" t="s">
        <v>96</v>
      </c>
      <c r="E39" s="16">
        <f t="shared" si="0"/>
        <v>0.20833333333333331</v>
      </c>
      <c r="F39" s="17">
        <f t="shared" si="1"/>
        <v>42073</v>
      </c>
      <c r="G39" s="18">
        <f t="shared" si="2"/>
        <v>1</v>
      </c>
      <c r="H39" s="56">
        <f t="shared" si="3"/>
        <v>0.20833333333333331</v>
      </c>
      <c r="I39" t="s">
        <v>87</v>
      </c>
      <c r="J39" s="56">
        <f t="shared" si="4"/>
        <v>3.125E-2</v>
      </c>
    </row>
    <row r="40" spans="1:10" ht="15.75" customHeight="1">
      <c r="A40" s="10">
        <v>42074</v>
      </c>
      <c r="B40" s="34">
        <v>0.53125</v>
      </c>
      <c r="C40" s="34">
        <v>0.5625</v>
      </c>
      <c r="D40" s="11" t="s">
        <v>96</v>
      </c>
      <c r="E40" s="16">
        <f t="shared" si="0"/>
        <v>3.125E-2</v>
      </c>
      <c r="F40" s="17">
        <f t="shared" si="1"/>
        <v>42073</v>
      </c>
      <c r="G40" s="18">
        <f t="shared" si="2"/>
        <v>0</v>
      </c>
      <c r="H40" s="56">
        <f t="shared" si="3"/>
        <v>3.125E-2</v>
      </c>
      <c r="I40" t="s">
        <v>86</v>
      </c>
      <c r="J40" s="56">
        <f t="shared" si="4"/>
        <v>0.93402777777777768</v>
      </c>
    </row>
    <row r="41" spans="1:10" ht="15.75" customHeight="1">
      <c r="A41" s="10">
        <v>42074</v>
      </c>
      <c r="B41" s="34">
        <v>0.5625</v>
      </c>
      <c r="C41" s="34">
        <v>0.75</v>
      </c>
      <c r="D41" s="11" t="s">
        <v>70</v>
      </c>
      <c r="E41" s="16">
        <f t="shared" si="0"/>
        <v>0.1875</v>
      </c>
      <c r="F41" s="17">
        <f t="shared" si="1"/>
        <v>42074</v>
      </c>
      <c r="G41" s="18">
        <f t="shared" si="2"/>
        <v>0</v>
      </c>
      <c r="H41" s="56">
        <f t="shared" si="3"/>
        <v>0.1875</v>
      </c>
      <c r="I41" t="s">
        <v>74</v>
      </c>
      <c r="J41" s="56">
        <f t="shared" si="4"/>
        <v>4.1666666666666741E-2</v>
      </c>
    </row>
    <row r="42" spans="1:10" ht="15.75" customHeight="1">
      <c r="A42" s="10">
        <v>42076</v>
      </c>
      <c r="B42" s="34">
        <v>0.4375</v>
      </c>
      <c r="C42" s="34">
        <v>0.46875</v>
      </c>
      <c r="D42" s="11"/>
      <c r="E42" s="16">
        <f t="shared" si="0"/>
        <v>3.125E-2</v>
      </c>
      <c r="F42" s="17">
        <f t="shared" si="1"/>
        <v>42074</v>
      </c>
      <c r="G42" s="18">
        <f t="shared" si="2"/>
        <v>1</v>
      </c>
      <c r="H42" s="56">
        <f t="shared" si="3"/>
        <v>3.125E-2</v>
      </c>
      <c r="J42" s="56"/>
    </row>
    <row r="43" spans="1:10" ht="15.75" customHeight="1">
      <c r="A43" s="10">
        <v>42076</v>
      </c>
      <c r="B43" s="34">
        <v>0.46875</v>
      </c>
      <c r="C43" s="34">
        <v>0.66666666666666663</v>
      </c>
      <c r="D43" s="11" t="s">
        <v>70</v>
      </c>
      <c r="E43" s="16">
        <f t="shared" si="0"/>
        <v>0.19791666666666663</v>
      </c>
      <c r="F43" s="17">
        <f t="shared" si="1"/>
        <v>42076</v>
      </c>
      <c r="G43" s="18">
        <f t="shared" si="2"/>
        <v>1</v>
      </c>
      <c r="H43" s="56">
        <f t="shared" si="3"/>
        <v>0.19791666666666663</v>
      </c>
      <c r="J43" s="56"/>
    </row>
    <row r="44" spans="1:10" ht="15.75" customHeight="1">
      <c r="A44" s="10">
        <v>42080</v>
      </c>
      <c r="B44" s="34">
        <v>0.4375</v>
      </c>
      <c r="C44" s="34">
        <v>0.46875</v>
      </c>
      <c r="D44" s="11"/>
      <c r="E44" s="16">
        <f t="shared" si="0"/>
        <v>3.125E-2</v>
      </c>
      <c r="F44" s="17">
        <f t="shared" si="1"/>
        <v>42076</v>
      </c>
      <c r="G44" s="18">
        <f t="shared" si="2"/>
        <v>0</v>
      </c>
      <c r="H44" s="56">
        <f t="shared" si="3"/>
        <v>3.125E-2</v>
      </c>
      <c r="J44" s="56"/>
    </row>
    <row r="45" spans="1:10" ht="15.75" customHeight="1">
      <c r="A45" s="10">
        <v>42080</v>
      </c>
      <c r="B45" s="34">
        <v>0.46875</v>
      </c>
      <c r="C45" s="34">
        <v>0.52083333333333337</v>
      </c>
      <c r="D45" s="11" t="s">
        <v>76</v>
      </c>
      <c r="E45" s="16">
        <f t="shared" si="0"/>
        <v>5.208333333333337E-2</v>
      </c>
      <c r="F45" s="17">
        <f t="shared" si="1"/>
        <v>42080</v>
      </c>
      <c r="G45" s="18">
        <f t="shared" si="2"/>
        <v>0</v>
      </c>
      <c r="H45" s="56">
        <f t="shared" si="3"/>
        <v>5.208333333333337E-2</v>
      </c>
      <c r="J45" s="56"/>
    </row>
    <row r="46" spans="1:10" ht="15.75" customHeight="1">
      <c r="A46" s="10">
        <v>42080</v>
      </c>
      <c r="B46" s="34">
        <v>0.54861111111111116</v>
      </c>
      <c r="C46" s="34">
        <v>0.67708333333333337</v>
      </c>
      <c r="D46" s="11" t="s">
        <v>76</v>
      </c>
      <c r="E46" s="16">
        <f t="shared" si="0"/>
        <v>0.12847222222222221</v>
      </c>
      <c r="F46" s="17">
        <f t="shared" si="1"/>
        <v>42080</v>
      </c>
      <c r="G46" s="18">
        <f t="shared" si="2"/>
        <v>0</v>
      </c>
      <c r="H46" s="56">
        <f t="shared" si="3"/>
        <v>0.12847222222222221</v>
      </c>
      <c r="J46" s="56"/>
    </row>
    <row r="47" spans="1:10" ht="15.75" customHeight="1">
      <c r="A47" s="10">
        <v>42081</v>
      </c>
      <c r="B47" s="34">
        <v>0.4375</v>
      </c>
      <c r="C47" s="34">
        <v>0.64583333333333337</v>
      </c>
      <c r="D47" s="11" t="s">
        <v>76</v>
      </c>
      <c r="E47" s="16">
        <f t="shared" si="0"/>
        <v>0.20833333333333337</v>
      </c>
      <c r="F47" s="17">
        <f t="shared" si="1"/>
        <v>42080</v>
      </c>
      <c r="G47" s="18">
        <f t="shared" si="2"/>
        <v>1</v>
      </c>
      <c r="H47" s="56">
        <f t="shared" si="3"/>
        <v>0.20833333333333337</v>
      </c>
      <c r="J47" s="56"/>
    </row>
    <row r="48" spans="1:10" ht="15.75" customHeight="1">
      <c r="A48" s="10">
        <v>42081</v>
      </c>
      <c r="B48" s="34">
        <v>0.64583333333333337</v>
      </c>
      <c r="C48" s="34">
        <v>0.67708333333333337</v>
      </c>
      <c r="D48" s="11" t="s">
        <v>87</v>
      </c>
      <c r="E48" s="16">
        <f t="shared" si="0"/>
        <v>3.125E-2</v>
      </c>
      <c r="F48" s="17">
        <f t="shared" si="1"/>
        <v>42081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42083</v>
      </c>
      <c r="B49" s="34">
        <v>0.4375</v>
      </c>
      <c r="C49" s="34">
        <v>0.45833333333333331</v>
      </c>
      <c r="D49" s="11"/>
      <c r="E49" s="16">
        <f t="shared" si="0"/>
        <v>2.0833333333333315E-2</v>
      </c>
      <c r="F49" s="17">
        <f t="shared" si="1"/>
        <v>42081</v>
      </c>
      <c r="G49" s="18">
        <f t="shared" si="2"/>
        <v>0</v>
      </c>
      <c r="H49" s="56">
        <f t="shared" si="3"/>
        <v>2.0833333333333315E-2</v>
      </c>
      <c r="J49" s="56"/>
    </row>
    <row r="50" spans="1:10" ht="15.75" customHeight="1">
      <c r="A50" s="10">
        <v>42083</v>
      </c>
      <c r="B50" s="34">
        <v>0.45833333333333331</v>
      </c>
      <c r="C50" s="34">
        <v>0.72916666666666663</v>
      </c>
      <c r="D50" s="11" t="s">
        <v>86</v>
      </c>
      <c r="E50" s="16">
        <f t="shared" si="0"/>
        <v>0.27083333333333331</v>
      </c>
      <c r="F50" s="17">
        <f t="shared" si="1"/>
        <v>42083</v>
      </c>
      <c r="G50" s="18">
        <f t="shared" si="2"/>
        <v>0</v>
      </c>
      <c r="H50" s="56">
        <f t="shared" si="3"/>
        <v>0.27083333333333331</v>
      </c>
      <c r="J50" s="56"/>
    </row>
    <row r="51" spans="1:10" ht="15.75" customHeight="1">
      <c r="A51" s="10">
        <v>42084</v>
      </c>
      <c r="B51" s="34">
        <v>0.48958333333333331</v>
      </c>
      <c r="C51" s="34">
        <v>0.51041666666666663</v>
      </c>
      <c r="D51" s="11"/>
      <c r="E51" s="16">
        <f t="shared" si="0"/>
        <v>2.0833333333333315E-2</v>
      </c>
      <c r="F51" s="17">
        <f t="shared" si="1"/>
        <v>42083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10">
        <v>42087</v>
      </c>
      <c r="B52" s="34">
        <v>0.4375</v>
      </c>
      <c r="C52" s="34">
        <v>0.47222222222222221</v>
      </c>
      <c r="D52" s="11"/>
      <c r="E52" s="16">
        <f t="shared" si="0"/>
        <v>3.472222222222221E-2</v>
      </c>
      <c r="F52" s="17">
        <f t="shared" si="1"/>
        <v>42084</v>
      </c>
      <c r="G52" s="18">
        <f t="shared" si="2"/>
        <v>0</v>
      </c>
      <c r="H52" s="56">
        <f t="shared" si="3"/>
        <v>3.472222222222221E-2</v>
      </c>
      <c r="J52" s="56"/>
    </row>
    <row r="53" spans="1:10" ht="15.75" customHeight="1">
      <c r="A53" s="10">
        <v>42087</v>
      </c>
      <c r="B53" s="34">
        <v>0.47222222222222221</v>
      </c>
      <c r="C53" s="34">
        <v>0.72916666666666663</v>
      </c>
      <c r="D53" s="61" t="s">
        <v>86</v>
      </c>
      <c r="E53" s="16">
        <f t="shared" si="0"/>
        <v>0.25694444444444442</v>
      </c>
      <c r="F53" s="17">
        <f t="shared" si="1"/>
        <v>42087</v>
      </c>
      <c r="G53" s="18">
        <f t="shared" si="2"/>
        <v>0</v>
      </c>
      <c r="H53" s="56">
        <f t="shared" si="3"/>
        <v>0.25694444444444442</v>
      </c>
      <c r="J53" s="56"/>
    </row>
    <row r="54" spans="1:10" ht="15.75" customHeight="1">
      <c r="A54" s="10">
        <v>42088</v>
      </c>
      <c r="B54" s="34">
        <v>0.52083333333333337</v>
      </c>
      <c r="C54" s="34">
        <v>0.71875</v>
      </c>
      <c r="D54" s="11" t="s">
        <v>86</v>
      </c>
      <c r="E54" s="16">
        <f t="shared" si="0"/>
        <v>0.19791666666666663</v>
      </c>
      <c r="F54" s="17">
        <f t="shared" si="1"/>
        <v>42087</v>
      </c>
      <c r="G54" s="18">
        <f t="shared" si="2"/>
        <v>1</v>
      </c>
      <c r="H54" s="56">
        <f t="shared" si="3"/>
        <v>0.19791666666666663</v>
      </c>
      <c r="J54" s="56"/>
    </row>
    <row r="55" spans="1:10" ht="15.75" customHeight="1">
      <c r="A55" s="10">
        <v>42088</v>
      </c>
      <c r="B55" s="34">
        <v>0.73958333333333337</v>
      </c>
      <c r="C55" s="34">
        <v>0.77083333333333337</v>
      </c>
      <c r="D55" s="11" t="s">
        <v>76</v>
      </c>
      <c r="E55" s="16">
        <f t="shared" si="0"/>
        <v>3.125E-2</v>
      </c>
      <c r="F55" s="17">
        <f t="shared" si="1"/>
        <v>42088</v>
      </c>
      <c r="G55" s="18">
        <f t="shared" si="2"/>
        <v>1</v>
      </c>
      <c r="H55" s="56">
        <f t="shared" si="3"/>
        <v>3.125E-2</v>
      </c>
      <c r="J55" s="56"/>
    </row>
    <row r="56" spans="1:10" ht="15.75" customHeight="1">
      <c r="A56" s="10">
        <v>42088</v>
      </c>
      <c r="B56" s="34">
        <v>0.79861111111111116</v>
      </c>
      <c r="C56" s="34">
        <v>0.81944444444444442</v>
      </c>
      <c r="D56" s="11" t="s">
        <v>76</v>
      </c>
      <c r="E56" s="16">
        <f t="shared" si="0"/>
        <v>2.0833333333333259E-2</v>
      </c>
      <c r="F56" s="17">
        <f t="shared" si="1"/>
        <v>42088</v>
      </c>
      <c r="G56" s="18">
        <f t="shared" si="2"/>
        <v>1</v>
      </c>
      <c r="H56" s="56">
        <f t="shared" si="3"/>
        <v>2.0833333333333259E-2</v>
      </c>
      <c r="J56" s="56"/>
    </row>
    <row r="57" spans="1:10" ht="15.75" customHeight="1">
      <c r="A57" s="10">
        <v>42090</v>
      </c>
      <c r="B57" s="21">
        <v>0.4375</v>
      </c>
      <c r="C57" s="34">
        <v>0.45833333333333331</v>
      </c>
      <c r="D57" s="11"/>
      <c r="E57" s="16">
        <f t="shared" si="0"/>
        <v>2.0833333333333315E-2</v>
      </c>
      <c r="F57" s="17">
        <f t="shared" si="1"/>
        <v>42088</v>
      </c>
      <c r="G57" s="18">
        <f t="shared" si="2"/>
        <v>0</v>
      </c>
      <c r="H57" s="56">
        <f t="shared" si="3"/>
        <v>2.0833333333333315E-2</v>
      </c>
      <c r="J57" s="56"/>
    </row>
    <row r="58" spans="1:10" ht="15.75" customHeight="1">
      <c r="A58" s="10">
        <v>42090</v>
      </c>
      <c r="B58" s="34">
        <v>0.45833333333333331</v>
      </c>
      <c r="C58" s="34">
        <v>0.66666666666666663</v>
      </c>
      <c r="D58" s="11" t="s">
        <v>86</v>
      </c>
      <c r="E58" s="16">
        <f t="shared" si="0"/>
        <v>0.20833333333333331</v>
      </c>
      <c r="F58" s="17">
        <f t="shared" si="1"/>
        <v>42090</v>
      </c>
      <c r="G58" s="18">
        <f t="shared" si="2"/>
        <v>0</v>
      </c>
      <c r="H58" s="56">
        <f t="shared" si="3"/>
        <v>0.20833333333333331</v>
      </c>
      <c r="J58" s="56"/>
    </row>
    <row r="59" spans="1:10" ht="15.75" customHeight="1">
      <c r="A59" s="10">
        <v>42090</v>
      </c>
      <c r="B59" s="34">
        <v>0.66666666666666663</v>
      </c>
      <c r="C59" s="34">
        <v>0.6875</v>
      </c>
      <c r="D59" s="11" t="s">
        <v>74</v>
      </c>
      <c r="E59" s="16">
        <f t="shared" si="0"/>
        <v>2.083333333333337E-2</v>
      </c>
      <c r="F59" s="17">
        <f t="shared" si="1"/>
        <v>42090</v>
      </c>
      <c r="G59" s="18">
        <f t="shared" si="2"/>
        <v>0</v>
      </c>
      <c r="H59" s="56">
        <f t="shared" si="3"/>
        <v>2.083333333333337E-2</v>
      </c>
      <c r="J59" s="56"/>
    </row>
    <row r="60" spans="1:10" ht="15.75" customHeight="1">
      <c r="A60" s="10">
        <v>42090</v>
      </c>
      <c r="B60" s="34">
        <v>0.69791666666666663</v>
      </c>
      <c r="C60" s="34">
        <v>0.71875</v>
      </c>
      <c r="D60" s="11" t="s">
        <v>74</v>
      </c>
      <c r="E60" s="16">
        <f t="shared" si="0"/>
        <v>2.083333333333337E-2</v>
      </c>
      <c r="F60" s="17">
        <f t="shared" si="1"/>
        <v>42090</v>
      </c>
      <c r="G60" s="18">
        <f t="shared" si="2"/>
        <v>0</v>
      </c>
      <c r="H60" s="56">
        <f t="shared" si="3"/>
        <v>2.083333333333337E-2</v>
      </c>
      <c r="J60" s="56"/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42090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3" priority="1">
      <formula>IF($A3,$G3,0)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D28" sqref="D28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25">
        <v>42041</v>
      </c>
      <c r="B3" s="26">
        <v>0.4375</v>
      </c>
      <c r="C3" s="26">
        <v>0.4513888888888889</v>
      </c>
      <c r="D3" s="28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25">
        <v>42041</v>
      </c>
      <c r="B4" s="26">
        <v>0.45833333333333331</v>
      </c>
      <c r="C4" s="26">
        <v>0.63541666666666663</v>
      </c>
      <c r="D4" s="28" t="s">
        <v>23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10" ht="15.75" customHeight="1">
      <c r="A5" s="25">
        <v>42048</v>
      </c>
      <c r="B5" s="26">
        <v>0.46875</v>
      </c>
      <c r="C5" s="26">
        <v>0.61458333333333337</v>
      </c>
      <c r="D5" s="28" t="s">
        <v>23</v>
      </c>
      <c r="E5" s="16">
        <f t="shared" si="0"/>
        <v>0.14583333333333337</v>
      </c>
      <c r="F5" s="17">
        <f t="shared" si="1"/>
        <v>42041</v>
      </c>
      <c r="G5" s="18">
        <f t="shared" si="2"/>
        <v>1</v>
      </c>
    </row>
    <row r="6" spans="1:10" ht="15.75" customHeight="1">
      <c r="A6" s="25">
        <v>42066</v>
      </c>
      <c r="B6" s="26">
        <v>0.4375</v>
      </c>
      <c r="C6" s="26">
        <v>0.4513888888888889</v>
      </c>
      <c r="D6" s="28"/>
      <c r="E6" s="16">
        <f t="shared" si="0"/>
        <v>1.3888888888888895E-2</v>
      </c>
      <c r="F6" s="17">
        <f t="shared" si="1"/>
        <v>42048</v>
      </c>
      <c r="G6" s="18">
        <f t="shared" si="2"/>
        <v>0</v>
      </c>
      <c r="H6" s="56">
        <f t="shared" ref="H6:H25" si="3">E6/(LEN(D6)-LEN(SUBSTITUTE(D6, ",", ""))+1)</f>
        <v>1.3888888888888895E-2</v>
      </c>
      <c r="I6" t="s">
        <v>88</v>
      </c>
      <c r="J6" s="56">
        <f>SUMIF(D$6:D$25,"*"&amp;I6&amp;"*",H$6:H$25)</f>
        <v>0.2291666666666668</v>
      </c>
    </row>
    <row r="7" spans="1:10" ht="15.75" customHeight="1">
      <c r="A7" s="25">
        <v>42066</v>
      </c>
      <c r="B7" s="26">
        <v>0.45833333333333331</v>
      </c>
      <c r="C7" s="26">
        <v>0.64583333333333337</v>
      </c>
      <c r="D7" s="61" t="s">
        <v>88</v>
      </c>
      <c r="E7" s="16">
        <f t="shared" si="0"/>
        <v>0.18750000000000006</v>
      </c>
      <c r="F7" s="17">
        <f t="shared" si="1"/>
        <v>42066</v>
      </c>
      <c r="G7" s="18">
        <f t="shared" si="2"/>
        <v>0</v>
      </c>
      <c r="H7" s="56">
        <f t="shared" si="3"/>
        <v>0.18750000000000006</v>
      </c>
      <c r="I7" t="s">
        <v>103</v>
      </c>
      <c r="J7" s="56">
        <f t="shared" ref="J7:J11" si="4">SUMIF(D$6:D$25,"*"&amp;I7&amp;"*",H$6:H$25)</f>
        <v>4.1666666666666741E-2</v>
      </c>
    </row>
    <row r="8" spans="1:10" ht="15.75" customHeight="1">
      <c r="A8" s="25">
        <v>42067</v>
      </c>
      <c r="B8" s="26">
        <v>0.66666666666666663</v>
      </c>
      <c r="C8" s="26">
        <v>0.70833333333333337</v>
      </c>
      <c r="D8" s="61" t="s">
        <v>103</v>
      </c>
      <c r="E8" s="16">
        <f t="shared" si="0"/>
        <v>4.1666666666666741E-2</v>
      </c>
      <c r="F8" s="17">
        <f t="shared" si="1"/>
        <v>42066</v>
      </c>
      <c r="G8" s="18">
        <f t="shared" si="2"/>
        <v>1</v>
      </c>
      <c r="H8" s="56">
        <f t="shared" si="3"/>
        <v>4.1666666666666741E-2</v>
      </c>
      <c r="I8" t="s">
        <v>70</v>
      </c>
      <c r="J8" s="56">
        <f t="shared" si="4"/>
        <v>0.40625</v>
      </c>
    </row>
    <row r="9" spans="1:10" ht="15.75" customHeight="1">
      <c r="A9" s="25">
        <v>42069</v>
      </c>
      <c r="B9" s="26">
        <v>0.4375</v>
      </c>
      <c r="C9" s="26">
        <v>0.47916666666666669</v>
      </c>
      <c r="D9" s="28"/>
      <c r="E9" s="16">
        <f t="shared" si="0"/>
        <v>4.1666666666666685E-2</v>
      </c>
      <c r="F9" s="17">
        <f t="shared" si="1"/>
        <v>42067</v>
      </c>
      <c r="G9" s="18">
        <f t="shared" si="2"/>
        <v>0</v>
      </c>
      <c r="H9" s="56">
        <f t="shared" si="3"/>
        <v>4.1666666666666685E-2</v>
      </c>
      <c r="I9" t="s">
        <v>76</v>
      </c>
      <c r="J9" s="56">
        <f t="shared" si="4"/>
        <v>0.45833333333333326</v>
      </c>
    </row>
    <row r="10" spans="1:10" ht="15.75" customHeight="1">
      <c r="A10" s="25">
        <v>42069</v>
      </c>
      <c r="B10" s="26">
        <v>0.4861111111111111</v>
      </c>
      <c r="C10" s="26">
        <v>0.625</v>
      </c>
      <c r="D10" s="61" t="s">
        <v>70</v>
      </c>
      <c r="E10" s="16">
        <f t="shared" si="0"/>
        <v>0.1388888888888889</v>
      </c>
      <c r="F10" s="17">
        <f t="shared" si="1"/>
        <v>42069</v>
      </c>
      <c r="G10" s="18">
        <f t="shared" si="2"/>
        <v>0</v>
      </c>
      <c r="H10" s="56">
        <f t="shared" si="3"/>
        <v>0.1388888888888889</v>
      </c>
      <c r="I10" t="s">
        <v>83</v>
      </c>
      <c r="J10" s="56">
        <f t="shared" si="4"/>
        <v>0.20833333333333331</v>
      </c>
    </row>
    <row r="11" spans="1:10" ht="15.75" customHeight="1">
      <c r="A11" s="25">
        <v>42073</v>
      </c>
      <c r="B11" s="35">
        <v>0.4375</v>
      </c>
      <c r="C11" s="26">
        <v>0.4548611111111111</v>
      </c>
      <c r="D11" s="28"/>
      <c r="E11" s="16">
        <f t="shared" si="0"/>
        <v>1.7361111111111105E-2</v>
      </c>
      <c r="F11" s="17">
        <f t="shared" si="1"/>
        <v>42069</v>
      </c>
      <c r="G11" s="18">
        <f t="shared" si="2"/>
        <v>1</v>
      </c>
      <c r="H11" s="56">
        <f t="shared" si="3"/>
        <v>1.7361111111111105E-2</v>
      </c>
      <c r="I11" t="s">
        <v>86</v>
      </c>
      <c r="J11" s="56">
        <f t="shared" si="4"/>
        <v>0.10416666666666666</v>
      </c>
    </row>
    <row r="12" spans="1:10" ht="15.75" customHeight="1">
      <c r="A12" s="25">
        <v>42073</v>
      </c>
      <c r="B12" s="26">
        <v>0.5</v>
      </c>
      <c r="C12" s="26">
        <v>0.59375</v>
      </c>
      <c r="D12" s="61" t="s">
        <v>70</v>
      </c>
      <c r="E12" s="16">
        <f t="shared" si="0"/>
        <v>9.375E-2</v>
      </c>
      <c r="F12" s="17">
        <f t="shared" si="1"/>
        <v>42073</v>
      </c>
      <c r="G12" s="18">
        <f t="shared" si="2"/>
        <v>1</v>
      </c>
      <c r="H12" s="56">
        <f t="shared" si="3"/>
        <v>9.375E-2</v>
      </c>
      <c r="J12" s="56"/>
    </row>
    <row r="13" spans="1:10" ht="15.75" customHeight="1">
      <c r="A13" s="25">
        <v>42073</v>
      </c>
      <c r="B13" s="26">
        <v>0.63888888888888884</v>
      </c>
      <c r="C13" s="26">
        <v>0.66666666666666663</v>
      </c>
      <c r="D13" s="61" t="s">
        <v>70</v>
      </c>
      <c r="E13" s="16">
        <f t="shared" si="0"/>
        <v>2.777777777777779E-2</v>
      </c>
      <c r="F13" s="17">
        <f t="shared" si="1"/>
        <v>42073</v>
      </c>
      <c r="G13" s="18">
        <f t="shared" si="2"/>
        <v>1</v>
      </c>
      <c r="H13" s="56">
        <f t="shared" si="3"/>
        <v>2.777777777777779E-2</v>
      </c>
      <c r="J13" s="56"/>
    </row>
    <row r="14" spans="1:10" ht="15.75" customHeight="1">
      <c r="A14" s="25">
        <v>42076</v>
      </c>
      <c r="B14" s="26">
        <v>0.4375</v>
      </c>
      <c r="C14" s="26">
        <v>0.47916666666666669</v>
      </c>
      <c r="D14" s="28"/>
      <c r="E14" s="16">
        <f t="shared" si="0"/>
        <v>4.1666666666666685E-2</v>
      </c>
      <c r="F14" s="17">
        <f t="shared" si="1"/>
        <v>42073</v>
      </c>
      <c r="G14" s="18">
        <f t="shared" si="2"/>
        <v>0</v>
      </c>
      <c r="H14" s="56">
        <f t="shared" si="3"/>
        <v>4.1666666666666685E-2</v>
      </c>
      <c r="J14" s="56"/>
    </row>
    <row r="15" spans="1:10" ht="15.75" customHeight="1">
      <c r="A15" s="25">
        <v>42076</v>
      </c>
      <c r="B15" s="26">
        <v>0.47916666666666669</v>
      </c>
      <c r="C15" s="26">
        <v>0.625</v>
      </c>
      <c r="D15" s="61" t="s">
        <v>70</v>
      </c>
      <c r="E15" s="16">
        <f t="shared" si="0"/>
        <v>0.14583333333333331</v>
      </c>
      <c r="F15" s="17">
        <f t="shared" si="1"/>
        <v>42076</v>
      </c>
      <c r="G15" s="18">
        <f t="shared" si="2"/>
        <v>0</v>
      </c>
      <c r="H15" s="56">
        <f t="shared" si="3"/>
        <v>0.14583333333333331</v>
      </c>
      <c r="J15" s="56"/>
    </row>
    <row r="16" spans="1:10" ht="15.75" customHeight="1">
      <c r="A16" s="25">
        <v>42080</v>
      </c>
      <c r="B16" s="26">
        <v>0.4375</v>
      </c>
      <c r="C16" s="26">
        <v>0.46527777777777779</v>
      </c>
      <c r="D16" s="28"/>
      <c r="E16" s="16">
        <f t="shared" si="0"/>
        <v>2.777777777777779E-2</v>
      </c>
      <c r="F16" s="17">
        <f t="shared" si="1"/>
        <v>42076</v>
      </c>
      <c r="G16" s="18">
        <f t="shared" si="2"/>
        <v>1</v>
      </c>
      <c r="H16" s="56">
        <f t="shared" si="3"/>
        <v>2.777777777777779E-2</v>
      </c>
      <c r="J16" s="56"/>
    </row>
    <row r="17" spans="1:10" ht="15.75" customHeight="1">
      <c r="A17" s="38">
        <v>42080</v>
      </c>
      <c r="B17" s="35">
        <v>0.46527777777777779</v>
      </c>
      <c r="C17" s="35">
        <v>0.63194444444444442</v>
      </c>
      <c r="D17" s="61" t="s">
        <v>76</v>
      </c>
      <c r="E17" s="16">
        <f t="shared" si="0"/>
        <v>0.16666666666666663</v>
      </c>
      <c r="F17" s="17">
        <f t="shared" si="1"/>
        <v>42080</v>
      </c>
      <c r="G17" s="18">
        <f t="shared" si="2"/>
        <v>1</v>
      </c>
      <c r="H17" s="56">
        <f t="shared" si="3"/>
        <v>0.16666666666666663</v>
      </c>
      <c r="J17" s="56"/>
    </row>
    <row r="18" spans="1:10" ht="15.75" customHeight="1">
      <c r="A18" s="41">
        <v>42080</v>
      </c>
      <c r="B18" s="34">
        <v>0.64583333333333337</v>
      </c>
      <c r="C18" s="34">
        <v>0.66666666666666663</v>
      </c>
      <c r="D18" s="11" t="s">
        <v>76</v>
      </c>
      <c r="E18" s="16">
        <f t="shared" si="0"/>
        <v>2.0833333333333259E-2</v>
      </c>
      <c r="F18" s="17">
        <f t="shared" si="1"/>
        <v>42080</v>
      </c>
      <c r="G18" s="18">
        <f t="shared" si="2"/>
        <v>1</v>
      </c>
      <c r="H18" s="56">
        <f t="shared" si="3"/>
        <v>2.0833333333333259E-2</v>
      </c>
      <c r="J18" s="56"/>
    </row>
    <row r="19" spans="1:10" ht="15.75" customHeight="1">
      <c r="A19" s="41">
        <v>42081</v>
      </c>
      <c r="B19" s="34">
        <v>0.45833333333333331</v>
      </c>
      <c r="C19" s="34">
        <v>0.625</v>
      </c>
      <c r="D19" s="11" t="s">
        <v>76</v>
      </c>
      <c r="E19" s="16">
        <f t="shared" si="0"/>
        <v>0.16666666666666669</v>
      </c>
      <c r="F19" s="17">
        <f t="shared" si="1"/>
        <v>42080</v>
      </c>
      <c r="G19" s="18">
        <f t="shared" si="2"/>
        <v>0</v>
      </c>
      <c r="H19" s="56">
        <f t="shared" si="3"/>
        <v>0.16666666666666669</v>
      </c>
      <c r="J19" s="56"/>
    </row>
    <row r="20" spans="1:10" ht="15.75" customHeight="1">
      <c r="A20" s="41">
        <v>42083</v>
      </c>
      <c r="B20" s="34">
        <v>0.4375</v>
      </c>
      <c r="C20" s="34">
        <v>0.45833333333333331</v>
      </c>
      <c r="D20" s="11"/>
      <c r="E20" s="16">
        <f t="shared" si="0"/>
        <v>2.0833333333333315E-2</v>
      </c>
      <c r="F20" s="17">
        <f t="shared" si="1"/>
        <v>42081</v>
      </c>
      <c r="G20" s="18">
        <f t="shared" si="2"/>
        <v>1</v>
      </c>
      <c r="H20" s="56">
        <f t="shared" si="3"/>
        <v>2.0833333333333315E-2</v>
      </c>
      <c r="J20" s="56"/>
    </row>
    <row r="21" spans="1:10" ht="15.75" customHeight="1">
      <c r="A21" s="41">
        <v>42083</v>
      </c>
      <c r="B21" s="34">
        <v>0.45833333333333331</v>
      </c>
      <c r="C21" s="34">
        <v>0.66666666666666663</v>
      </c>
      <c r="D21" s="11" t="s">
        <v>108</v>
      </c>
      <c r="E21" s="16">
        <f t="shared" si="0"/>
        <v>0.20833333333333331</v>
      </c>
      <c r="F21" s="17">
        <f t="shared" si="1"/>
        <v>42083</v>
      </c>
      <c r="G21" s="18">
        <f t="shared" si="2"/>
        <v>1</v>
      </c>
      <c r="H21" s="56">
        <f t="shared" si="3"/>
        <v>0.10416666666666666</v>
      </c>
      <c r="J21" s="56"/>
    </row>
    <row r="22" spans="1:10" ht="15.75" customHeight="1">
      <c r="A22" s="41">
        <v>42087</v>
      </c>
      <c r="B22" s="34">
        <v>0.4375</v>
      </c>
      <c r="C22" s="34">
        <v>0.47222222222222221</v>
      </c>
      <c r="D22" s="11"/>
      <c r="E22" s="16">
        <f t="shared" si="0"/>
        <v>3.472222222222221E-2</v>
      </c>
      <c r="F22" s="17">
        <f t="shared" si="1"/>
        <v>42083</v>
      </c>
      <c r="G22" s="18">
        <f t="shared" si="2"/>
        <v>0</v>
      </c>
      <c r="H22" s="56">
        <f t="shared" si="3"/>
        <v>3.472222222222221E-2</v>
      </c>
      <c r="J22" s="56"/>
    </row>
    <row r="23" spans="1:10" ht="15.75" customHeight="1">
      <c r="A23" s="41">
        <v>42087</v>
      </c>
      <c r="B23" s="34">
        <v>0.47916666666666669</v>
      </c>
      <c r="C23" s="34">
        <v>0.6875</v>
      </c>
      <c r="D23" s="11" t="s">
        <v>109</v>
      </c>
      <c r="E23" s="16">
        <f t="shared" si="0"/>
        <v>0.20833333333333331</v>
      </c>
      <c r="F23" s="17">
        <f t="shared" si="1"/>
        <v>42087</v>
      </c>
      <c r="G23" s="18">
        <f t="shared" si="2"/>
        <v>0</v>
      </c>
      <c r="H23" s="56">
        <f t="shared" si="3"/>
        <v>0.10416666666666666</v>
      </c>
      <c r="J23" s="56"/>
    </row>
    <row r="24" spans="1:10" ht="15.75" customHeight="1">
      <c r="A24" s="41">
        <v>42090</v>
      </c>
      <c r="B24" s="34">
        <v>0.4375</v>
      </c>
      <c r="C24" s="34">
        <v>0.45833333333333331</v>
      </c>
      <c r="D24" s="11"/>
      <c r="E24" s="16">
        <f t="shared" si="0"/>
        <v>2.0833333333333315E-2</v>
      </c>
      <c r="F24" s="17">
        <f t="shared" si="1"/>
        <v>42087</v>
      </c>
      <c r="G24" s="18">
        <f t="shared" si="2"/>
        <v>1</v>
      </c>
      <c r="H24" s="56">
        <f t="shared" si="3"/>
        <v>2.0833333333333315E-2</v>
      </c>
      <c r="J24" s="56"/>
    </row>
    <row r="25" spans="1:10" ht="15.75" customHeight="1">
      <c r="A25" s="41">
        <v>42090</v>
      </c>
      <c r="B25" s="34">
        <v>0.45833333333333331</v>
      </c>
      <c r="C25" s="34"/>
      <c r="D25" s="11" t="s">
        <v>87</v>
      </c>
      <c r="E25" s="16">
        <f t="shared" si="0"/>
        <v>0</v>
      </c>
      <c r="F25" s="17">
        <f t="shared" si="1"/>
        <v>42090</v>
      </c>
      <c r="G25" s="18">
        <f t="shared" si="2"/>
        <v>1</v>
      </c>
      <c r="H25" s="56">
        <f t="shared" si="3"/>
        <v>0</v>
      </c>
      <c r="J25" s="56"/>
    </row>
    <row r="26" spans="1:10" ht="15.75" customHeight="1">
      <c r="A26" s="41"/>
      <c r="B26" s="34"/>
      <c r="C26" s="34"/>
      <c r="D26" s="11"/>
      <c r="E26" s="16">
        <f t="shared" si="0"/>
        <v>0</v>
      </c>
      <c r="F26" s="17">
        <f t="shared" si="1"/>
        <v>42090</v>
      </c>
      <c r="G26" s="18">
        <f t="shared" si="2"/>
        <v>0</v>
      </c>
    </row>
    <row r="27" spans="1:10" ht="15.75" customHeight="1">
      <c r="A27" s="41"/>
      <c r="B27" s="34"/>
      <c r="C27" s="34"/>
      <c r="D27" s="11"/>
      <c r="E27" s="16">
        <f t="shared" si="0"/>
        <v>0</v>
      </c>
      <c r="F27" s="17">
        <f t="shared" si="1"/>
        <v>0</v>
      </c>
      <c r="G27" s="18">
        <f t="shared" si="2"/>
        <v>0</v>
      </c>
    </row>
    <row r="28" spans="1:10" ht="15.75" customHeight="1">
      <c r="A28" s="41"/>
      <c r="B28" s="34"/>
      <c r="C28" s="34"/>
      <c r="D28" s="11"/>
      <c r="E28" s="16">
        <f t="shared" si="0"/>
        <v>0</v>
      </c>
      <c r="F28" s="17">
        <f t="shared" si="1"/>
        <v>0</v>
      </c>
      <c r="G28" s="18">
        <f t="shared" si="2"/>
        <v>0</v>
      </c>
    </row>
    <row r="29" spans="1:10" ht="15.75" customHeight="1">
      <c r="A29" s="41"/>
      <c r="B29" s="34"/>
      <c r="C29" s="34"/>
      <c r="D29" s="11"/>
      <c r="E29" s="16">
        <f t="shared" si="0"/>
        <v>0</v>
      </c>
      <c r="F29" s="17">
        <f t="shared" si="1"/>
        <v>0</v>
      </c>
      <c r="G29" s="18">
        <f t="shared" si="2"/>
        <v>0</v>
      </c>
    </row>
    <row r="30" spans="1:10" ht="15.75" customHeight="1">
      <c r="A30" s="41"/>
      <c r="B30" s="34"/>
      <c r="C30" s="34"/>
      <c r="D30" s="11"/>
      <c r="E30" s="16">
        <f t="shared" si="0"/>
        <v>0</v>
      </c>
      <c r="F30" s="17">
        <f t="shared" si="1"/>
        <v>0</v>
      </c>
      <c r="G30" s="18">
        <f t="shared" si="2"/>
        <v>0</v>
      </c>
    </row>
    <row r="31" spans="1:10" ht="15.75" customHeight="1">
      <c r="A31" s="41"/>
      <c r="B31" s="34"/>
      <c r="C31" s="34"/>
      <c r="D31" s="11"/>
      <c r="E31" s="16">
        <f t="shared" si="0"/>
        <v>0</v>
      </c>
      <c r="F31" s="17">
        <f t="shared" si="1"/>
        <v>0</v>
      </c>
      <c r="G31" s="18">
        <f t="shared" si="2"/>
        <v>0</v>
      </c>
    </row>
    <row r="32" spans="1:10" ht="15.75" customHeight="1">
      <c r="A32" s="41"/>
      <c r="B32" s="34"/>
      <c r="C32" s="34"/>
      <c r="D32" s="11"/>
      <c r="E32" s="16">
        <f t="shared" si="0"/>
        <v>0</v>
      </c>
      <c r="F32" s="17">
        <f t="shared" si="1"/>
        <v>0</v>
      </c>
      <c r="G32" s="18">
        <f t="shared" si="2"/>
        <v>0</v>
      </c>
    </row>
    <row r="33" spans="1:7" ht="15.75" customHeight="1">
      <c r="A33" s="41"/>
      <c r="B33" s="34"/>
      <c r="C33" s="34"/>
      <c r="D33" s="11"/>
      <c r="E33" s="16">
        <f t="shared" si="0"/>
        <v>0</v>
      </c>
      <c r="F33" s="17">
        <f t="shared" si="1"/>
        <v>0</v>
      </c>
      <c r="G33" s="18">
        <f t="shared" si="2"/>
        <v>0</v>
      </c>
    </row>
    <row r="34" spans="1:7" ht="15.75" customHeight="1">
      <c r="A34" s="41"/>
      <c r="B34" s="34"/>
      <c r="C34" s="34"/>
      <c r="D34" s="11"/>
      <c r="E34" s="16">
        <f t="shared" si="0"/>
        <v>0</v>
      </c>
      <c r="F34" s="17">
        <f t="shared" si="1"/>
        <v>0</v>
      </c>
      <c r="G34" s="18">
        <f t="shared" si="2"/>
        <v>0</v>
      </c>
    </row>
    <row r="35" spans="1:7" ht="15.75" customHeight="1">
      <c r="A35" s="41"/>
      <c r="B35" s="34"/>
      <c r="C35" s="34"/>
      <c r="D35" s="11"/>
      <c r="E35" s="16">
        <f t="shared" si="0"/>
        <v>0</v>
      </c>
      <c r="F35" s="17">
        <f t="shared" si="1"/>
        <v>0</v>
      </c>
      <c r="G35" s="18">
        <f t="shared" si="2"/>
        <v>0</v>
      </c>
    </row>
    <row r="36" spans="1:7" ht="15.75" customHeight="1">
      <c r="A36" s="41"/>
      <c r="B36" s="34"/>
      <c r="C36" s="34"/>
      <c r="D36" s="11"/>
      <c r="E36" s="16">
        <f t="shared" si="0"/>
        <v>0</v>
      </c>
      <c r="F36" s="17">
        <f t="shared" si="1"/>
        <v>0</v>
      </c>
      <c r="G36" s="18">
        <f t="shared" si="2"/>
        <v>0</v>
      </c>
    </row>
    <row r="37" spans="1:7" ht="15.75" customHeight="1">
      <c r="A37" s="41"/>
      <c r="B37" s="34"/>
      <c r="C37" s="34"/>
      <c r="D37" s="11"/>
      <c r="E37" s="16">
        <f t="shared" si="0"/>
        <v>0</v>
      </c>
      <c r="F37" s="17">
        <f t="shared" si="1"/>
        <v>0</v>
      </c>
      <c r="G37" s="18">
        <f t="shared" si="2"/>
        <v>0</v>
      </c>
    </row>
    <row r="38" spans="1:7" ht="15.75" customHeight="1">
      <c r="A38" s="41"/>
      <c r="B38" s="34"/>
      <c r="C38" s="34"/>
      <c r="D38" s="11"/>
      <c r="E38" s="16">
        <f t="shared" si="0"/>
        <v>0</v>
      </c>
      <c r="F38" s="17">
        <f t="shared" si="1"/>
        <v>0</v>
      </c>
      <c r="G38" s="18">
        <f t="shared" si="2"/>
        <v>0</v>
      </c>
    </row>
    <row r="39" spans="1:7" ht="15.75" customHeight="1">
      <c r="A39" s="41"/>
      <c r="B39" s="34"/>
      <c r="C39" s="34"/>
      <c r="D39" s="11"/>
      <c r="E39" s="16">
        <f t="shared" si="0"/>
        <v>0</v>
      </c>
      <c r="F39" s="17">
        <f t="shared" si="1"/>
        <v>0</v>
      </c>
      <c r="G39" s="18">
        <f t="shared" si="2"/>
        <v>0</v>
      </c>
    </row>
    <row r="40" spans="1:7" ht="15.75" customHeight="1">
      <c r="A40" s="41"/>
      <c r="B40" s="34"/>
      <c r="C40" s="34"/>
      <c r="D40" s="11"/>
      <c r="E40" s="16">
        <f t="shared" si="0"/>
        <v>0</v>
      </c>
      <c r="F40" s="17">
        <f t="shared" si="1"/>
        <v>0</v>
      </c>
      <c r="G40" s="18">
        <f t="shared" si="2"/>
        <v>0</v>
      </c>
    </row>
    <row r="41" spans="1:7" ht="15.75" customHeight="1">
      <c r="A41" s="41"/>
      <c r="B41" s="34"/>
      <c r="C41" s="34"/>
      <c r="D41" s="11"/>
      <c r="E41" s="16">
        <f t="shared" si="0"/>
        <v>0</v>
      </c>
      <c r="F41" s="17">
        <f t="shared" si="1"/>
        <v>0</v>
      </c>
      <c r="G41" s="18">
        <f t="shared" si="2"/>
        <v>0</v>
      </c>
    </row>
    <row r="42" spans="1:7" ht="15.75" customHeight="1">
      <c r="A42" s="41"/>
      <c r="B42" s="34"/>
      <c r="C42" s="34"/>
      <c r="D42" s="11"/>
      <c r="E42" s="16">
        <f t="shared" si="0"/>
        <v>0</v>
      </c>
      <c r="F42" s="17">
        <f t="shared" si="1"/>
        <v>0</v>
      </c>
      <c r="G42" s="18">
        <f t="shared" si="2"/>
        <v>0</v>
      </c>
    </row>
    <row r="43" spans="1:7" ht="15.75" customHeight="1">
      <c r="A43" s="41"/>
      <c r="B43" s="34"/>
      <c r="C43" s="34"/>
      <c r="D43" s="11"/>
      <c r="E43" s="16">
        <f t="shared" si="0"/>
        <v>0</v>
      </c>
      <c r="F43" s="17">
        <f t="shared" si="1"/>
        <v>0</v>
      </c>
      <c r="G43" s="18">
        <f t="shared" si="2"/>
        <v>0</v>
      </c>
    </row>
    <row r="44" spans="1:7" ht="15.75" customHeight="1">
      <c r="A44" s="41"/>
      <c r="B44" s="34"/>
      <c r="C44" s="34"/>
      <c r="D44" s="11"/>
      <c r="E44" s="16">
        <f t="shared" si="0"/>
        <v>0</v>
      </c>
      <c r="F44" s="17">
        <f t="shared" si="1"/>
        <v>0</v>
      </c>
      <c r="G44" s="18">
        <f t="shared" si="2"/>
        <v>0</v>
      </c>
    </row>
    <row r="45" spans="1:7" ht="15.75" customHeight="1">
      <c r="A45" s="41"/>
      <c r="B45" s="34"/>
      <c r="C45" s="34"/>
      <c r="D45" s="11"/>
      <c r="E45" s="16">
        <f t="shared" si="0"/>
        <v>0</v>
      </c>
      <c r="F45" s="17">
        <f t="shared" si="1"/>
        <v>0</v>
      </c>
      <c r="G45" s="18">
        <f t="shared" si="2"/>
        <v>0</v>
      </c>
    </row>
    <row r="46" spans="1:7" ht="15.75" customHeight="1">
      <c r="A46" s="41"/>
      <c r="B46" s="34"/>
      <c r="C46" s="34"/>
      <c r="D46" s="11"/>
      <c r="E46" s="16">
        <f t="shared" si="0"/>
        <v>0</v>
      </c>
      <c r="F46" s="17">
        <f t="shared" si="1"/>
        <v>0</v>
      </c>
      <c r="G46" s="18">
        <f t="shared" si="2"/>
        <v>0</v>
      </c>
    </row>
    <row r="47" spans="1:7" ht="15.75" customHeight="1">
      <c r="A47" s="41"/>
      <c r="B47" s="34"/>
      <c r="C47" s="34"/>
      <c r="D47" s="11"/>
      <c r="E47" s="16">
        <f t="shared" si="0"/>
        <v>0</v>
      </c>
      <c r="F47" s="17">
        <f t="shared" si="1"/>
        <v>0</v>
      </c>
      <c r="G47" s="18">
        <f t="shared" si="2"/>
        <v>0</v>
      </c>
    </row>
    <row r="48" spans="1:7" ht="15.75" customHeight="1">
      <c r="A48" s="41"/>
      <c r="B48" s="34"/>
      <c r="C48" s="34"/>
      <c r="D48" s="11"/>
      <c r="E48" s="16">
        <f t="shared" si="0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41"/>
      <c r="B49" s="34"/>
      <c r="C49" s="34"/>
      <c r="D49" s="11"/>
      <c r="E49" s="16">
        <f t="shared" si="0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41"/>
      <c r="B50" s="34"/>
      <c r="C50" s="34"/>
      <c r="D50" s="11"/>
      <c r="E50" s="16">
        <f t="shared" si="0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41"/>
      <c r="B51" s="34"/>
      <c r="C51" s="34"/>
      <c r="D51" s="11"/>
      <c r="E51" s="16">
        <f t="shared" si="0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41"/>
      <c r="B52" s="34"/>
      <c r="C52" s="34"/>
      <c r="D52" s="11"/>
      <c r="E52" s="16">
        <f t="shared" si="0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41"/>
      <c r="B53" s="34"/>
      <c r="C53" s="34"/>
      <c r="D53" s="11"/>
      <c r="E53" s="16">
        <f t="shared" si="0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41"/>
      <c r="B54" s="34"/>
      <c r="C54" s="34"/>
      <c r="D54" s="11"/>
      <c r="E54" s="16">
        <f t="shared" si="0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41"/>
      <c r="B55" s="34"/>
      <c r="C55" s="34"/>
      <c r="D55" s="11"/>
      <c r="E55" s="16">
        <f t="shared" si="0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41"/>
      <c r="B56" s="34"/>
      <c r="C56" s="34"/>
      <c r="D56" s="11"/>
      <c r="E56" s="16">
        <f t="shared" si="0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41"/>
      <c r="B57" s="34"/>
      <c r="C57" s="34"/>
      <c r="D57" s="11"/>
      <c r="E57" s="16">
        <f t="shared" si="0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41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41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41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41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41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41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41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41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41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41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41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41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41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41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41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41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41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41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41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41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41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41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41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41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41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41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41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41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41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41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41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41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41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41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41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41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41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41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41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41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41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41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41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41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41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41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41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41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41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41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41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41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41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41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41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41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41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41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41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41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41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41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41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41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41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41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41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41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41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41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41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41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41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41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41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41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41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41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41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41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41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41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41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41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41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41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41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41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41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41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41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41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41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41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41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41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41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41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41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41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41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41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41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41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41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41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41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41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41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41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41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41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41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41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41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41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41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41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41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41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41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41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41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41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41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41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41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41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41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41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41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41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41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41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41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41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41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41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41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41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41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41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41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41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41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41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41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41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41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41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41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41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41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41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41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41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41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41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41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41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41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41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41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41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41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41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41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41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41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41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41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41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41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41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41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41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41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41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41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41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41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41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41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41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41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41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41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41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41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41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41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41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41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41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41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41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41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41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41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41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41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41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41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41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41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41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41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41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41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41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41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41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41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41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41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41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41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41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41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41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41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41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41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41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41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41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41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41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41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41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41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41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41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41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41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41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41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41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41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41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41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41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41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41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41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41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41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41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41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41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41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41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41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41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41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41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41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41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41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41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41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41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41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41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41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41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41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41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41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41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41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41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41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41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41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41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41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41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41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41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41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41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41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41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41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41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41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41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41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41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41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41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41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41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41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41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41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41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41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41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41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41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41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41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41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41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41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41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41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41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41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41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41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41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41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41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41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41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41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41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41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41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41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41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41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41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41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41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41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41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41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41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41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41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41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41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41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41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41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41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41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41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41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41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41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41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41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41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41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41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41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41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41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41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41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41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41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41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41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41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41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41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41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41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41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41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41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41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41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41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41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41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41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41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41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41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41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41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41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41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41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41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41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41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41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41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41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41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41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41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41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41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41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41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41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41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41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41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41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41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41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41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41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41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41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41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41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41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41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41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41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41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41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41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41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41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41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41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41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41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41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41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41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41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41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41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41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41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41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41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41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41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41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41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41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41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41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41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41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41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41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41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41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41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41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41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41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41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41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41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41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41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41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41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41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41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41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41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41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41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41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41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41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41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41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41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41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41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41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41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41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41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41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41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41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41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41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41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41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41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41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41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41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41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41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41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41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41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41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41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41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41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41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41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41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41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41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41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41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41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41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41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41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41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41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41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41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41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41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41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41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41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41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41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41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41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41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41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41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41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41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41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41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41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41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41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41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41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41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41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41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41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41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41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41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41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41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41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41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41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41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41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41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41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41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41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41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41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41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41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41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41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41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41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41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41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41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41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41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41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41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41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41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41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41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41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41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41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41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41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41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41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41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41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41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41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41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41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41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41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41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41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41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41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41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41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41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41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41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41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41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41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41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41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41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41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41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41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41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41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41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41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41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41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41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41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41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41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41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41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41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41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41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41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41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41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41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41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41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41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41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41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41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41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41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41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41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41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41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41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41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41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41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41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41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41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41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41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41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41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41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41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41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41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41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41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41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41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41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41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41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41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41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41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41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41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41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41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41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41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41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41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41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41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41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41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41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41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41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41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41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41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41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41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41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41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41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41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41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41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41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41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41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41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41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41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41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41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41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41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41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41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41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41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41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41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41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41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41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41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41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41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41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41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41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41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41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41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41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41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41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41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41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41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41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41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41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41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41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41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41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41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41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41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41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41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41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41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41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41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41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41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41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41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41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41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41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41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41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41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41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41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41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41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41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41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41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41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41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41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41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41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41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41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41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41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41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41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41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41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41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41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41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41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41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41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41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41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41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41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41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41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41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41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41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41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41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41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41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41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41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41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41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41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41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41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41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41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41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41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41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41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41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41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41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41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41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41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41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41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41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41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41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41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41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41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41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41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41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41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41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41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41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41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41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41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41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41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41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41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41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41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41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41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41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41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41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41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41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41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41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41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41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41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41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41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41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41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41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41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41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41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41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41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41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41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41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41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41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41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41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41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41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41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41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41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41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41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41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41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41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41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41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41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41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41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41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41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41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41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41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41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41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41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41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41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41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41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41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41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41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41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41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41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41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41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41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41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41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41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41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41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41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41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41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41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41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41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41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41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41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41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41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41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41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41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41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41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41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41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41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41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41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41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41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41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41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41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41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41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41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41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41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41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41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41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41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41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41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41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41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41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41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41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41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41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41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41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41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41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41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41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41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A3:E1000">
    <cfRule type="expression" dxfId="2" priority="1">
      <formula>IF($A3,$G3,0)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7" activePane="bottomLeft" state="frozen"/>
      <selection pane="bottomLeft" activeCell="J27" sqref="J27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42041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12">
        <v>42041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7" ht="15.75" customHeight="1">
      <c r="A5" s="20">
        <v>42041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42041</v>
      </c>
      <c r="G5" s="18">
        <f t="shared" si="2"/>
        <v>0</v>
      </c>
    </row>
    <row r="6" spans="1:7" ht="15.75" customHeight="1">
      <c r="A6" s="12">
        <v>42045</v>
      </c>
      <c r="B6" s="29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42041</v>
      </c>
      <c r="G6" s="18">
        <f t="shared" si="2"/>
        <v>1</v>
      </c>
    </row>
    <row r="7" spans="1:7" ht="15.75" customHeight="1">
      <c r="A7" s="12">
        <v>42045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42045</v>
      </c>
      <c r="G7" s="18">
        <f t="shared" si="2"/>
        <v>1</v>
      </c>
    </row>
    <row r="8" spans="1:7" ht="15.75" customHeight="1">
      <c r="A8" s="12">
        <v>42046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42048</v>
      </c>
      <c r="B9" s="33">
        <v>0.4375</v>
      </c>
      <c r="C9" s="33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42046</v>
      </c>
      <c r="G9" s="18">
        <f t="shared" si="2"/>
        <v>1</v>
      </c>
    </row>
    <row r="10" spans="1:7" ht="15.75" customHeight="1">
      <c r="A10" s="10">
        <v>42048</v>
      </c>
      <c r="B10" s="36">
        <v>0.47916666666666669</v>
      </c>
      <c r="C10" s="36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42048</v>
      </c>
      <c r="G10" s="18">
        <f t="shared" si="2"/>
        <v>1</v>
      </c>
    </row>
    <row r="11" spans="1:7" ht="15.75" customHeight="1">
      <c r="A11" s="10">
        <v>42049</v>
      </c>
      <c r="B11" s="36">
        <v>42049.583333333336</v>
      </c>
      <c r="C11" s="36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42048</v>
      </c>
      <c r="G11" s="18">
        <f t="shared" si="2"/>
        <v>0</v>
      </c>
    </row>
    <row r="12" spans="1:7" ht="15.75" customHeight="1">
      <c r="A12" s="10">
        <v>42049</v>
      </c>
      <c r="B12" s="36">
        <v>42049.677083333336</v>
      </c>
      <c r="C12" s="36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42049</v>
      </c>
      <c r="G12" s="18">
        <f t="shared" si="2"/>
        <v>0</v>
      </c>
    </row>
    <row r="13" spans="1:7" ht="15.75" customHeight="1">
      <c r="A13" s="10">
        <v>42050</v>
      </c>
      <c r="B13" s="36">
        <v>42050.635416666664</v>
      </c>
      <c r="C13" s="36">
        <v>42050.697916666664</v>
      </c>
      <c r="D13" s="11" t="s">
        <v>33</v>
      </c>
      <c r="E13" s="16">
        <f t="shared" si="0"/>
        <v>6.25E-2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0">
        <v>42059</v>
      </c>
      <c r="B14" s="36">
        <v>42059.4375</v>
      </c>
      <c r="C14" s="36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42050</v>
      </c>
      <c r="G14" s="18">
        <f t="shared" si="2"/>
        <v>0</v>
      </c>
    </row>
    <row r="15" spans="1:7" ht="15.75" customHeight="1">
      <c r="A15" s="10">
        <v>42059</v>
      </c>
      <c r="B15" s="36">
        <v>42059.479166666664</v>
      </c>
      <c r="C15" s="36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42059</v>
      </c>
      <c r="G15" s="18">
        <f t="shared" si="2"/>
        <v>0</v>
      </c>
    </row>
    <row r="16" spans="1:7" ht="15.75" customHeight="1">
      <c r="A16" s="10">
        <v>42060</v>
      </c>
      <c r="B16" s="36">
        <v>42060.5625</v>
      </c>
      <c r="C16" s="36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42059</v>
      </c>
      <c r="G16" s="18">
        <f t="shared" si="2"/>
        <v>1</v>
      </c>
    </row>
    <row r="17" spans="1:10" ht="15.75" customHeight="1">
      <c r="A17" s="10">
        <v>42060</v>
      </c>
      <c r="B17" s="36">
        <v>42060.944444444445</v>
      </c>
      <c r="C17" s="36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42060</v>
      </c>
      <c r="G17" s="18">
        <f t="shared" si="2"/>
        <v>1</v>
      </c>
    </row>
    <row r="18" spans="1:10" ht="15.75" customHeight="1">
      <c r="A18" s="10">
        <v>42060</v>
      </c>
      <c r="B18" s="36">
        <v>42060.972222222219</v>
      </c>
      <c r="C18" s="36">
        <v>42061</v>
      </c>
      <c r="D18" s="11" t="s">
        <v>38</v>
      </c>
      <c r="E18" s="16">
        <f t="shared" si="0"/>
        <v>2.7777777781011537E-2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10">
        <v>42061</v>
      </c>
      <c r="B19" s="36">
        <v>42061.597222222219</v>
      </c>
      <c r="C19" s="36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42061</v>
      </c>
      <c r="B20" s="36">
        <v>42061.659722222219</v>
      </c>
      <c r="C20" s="36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10">
        <v>42061</v>
      </c>
      <c r="B21" s="36">
        <v>42061.75</v>
      </c>
      <c r="C21" s="36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10">
        <v>42062</v>
      </c>
      <c r="B22" s="36">
        <v>0.41666666666666669</v>
      </c>
      <c r="C22" s="36">
        <v>0.44791666666666669</v>
      </c>
      <c r="D22" s="11" t="s">
        <v>45</v>
      </c>
      <c r="E22" s="16">
        <f t="shared" si="0"/>
        <v>3.125E-2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10">
        <v>42062</v>
      </c>
      <c r="B23" s="36">
        <v>42062.458333333336</v>
      </c>
      <c r="C23" s="36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42062</v>
      </c>
      <c r="B24" s="36">
        <v>42062.479166666664</v>
      </c>
      <c r="C24" s="36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42062</v>
      </c>
      <c r="G24" s="18">
        <f t="shared" si="2"/>
        <v>1</v>
      </c>
    </row>
    <row r="25" spans="1:10" ht="15.75" customHeight="1">
      <c r="A25" s="10">
        <v>42064</v>
      </c>
      <c r="B25" s="36">
        <v>42064.809027777781</v>
      </c>
      <c r="C25" s="36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10">
        <v>42064</v>
      </c>
      <c r="B26" s="36">
        <v>42064.888888888891</v>
      </c>
      <c r="C26" s="36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42064</v>
      </c>
      <c r="G26" s="18">
        <f t="shared" si="2"/>
        <v>0</v>
      </c>
    </row>
    <row r="27" spans="1:10" ht="15.75" customHeight="1">
      <c r="A27" s="10">
        <v>42065</v>
      </c>
      <c r="B27" s="36">
        <v>42065</v>
      </c>
      <c r="C27" s="36">
        <v>42065.027777777781</v>
      </c>
      <c r="D27" s="11"/>
      <c r="E27" s="16">
        <f t="shared" si="0"/>
        <v>2.7777777781011537E-2</v>
      </c>
      <c r="F27" s="17">
        <f t="shared" si="1"/>
        <v>42064</v>
      </c>
      <c r="G27" s="18">
        <f t="shared" si="2"/>
        <v>1</v>
      </c>
      <c r="H27" s="56">
        <f t="shared" ref="H27:H53" si="3">E27/(LEN(D27)-LEN(SUBSTITUTE(D27, ",", ""))+1)</f>
        <v>2.7777777781011537E-2</v>
      </c>
      <c r="I27" t="s">
        <v>66</v>
      </c>
      <c r="J27" s="56">
        <f>SUMIF(D$27:D$53,"*"&amp;I27&amp;"*",H$27:H$53)</f>
        <v>0.20486111111677019</v>
      </c>
    </row>
    <row r="28" spans="1:10" ht="15.75" customHeight="1">
      <c r="A28" s="10">
        <v>42065</v>
      </c>
      <c r="B28" s="36">
        <v>42065.548611111109</v>
      </c>
      <c r="C28" s="36">
        <v>42065.559027777781</v>
      </c>
      <c r="D28" s="11" t="s">
        <v>66</v>
      </c>
      <c r="E28" s="16">
        <f t="shared" si="0"/>
        <v>1.0416666671517305E-2</v>
      </c>
      <c r="F28" s="17">
        <f t="shared" si="1"/>
        <v>42065</v>
      </c>
      <c r="G28" s="18">
        <f t="shared" si="2"/>
        <v>1</v>
      </c>
      <c r="H28" s="56">
        <f t="shared" si="3"/>
        <v>1.0416666671517305E-2</v>
      </c>
      <c r="I28" t="s">
        <v>70</v>
      </c>
      <c r="J28" s="56">
        <f t="shared" ref="J28:J34" si="4">SUMIF(D$27:D$53,"*"&amp;I28&amp;"*",H$27:H$53)</f>
        <v>0.46180555555919356</v>
      </c>
    </row>
    <row r="29" spans="1:10" ht="15.75" customHeight="1">
      <c r="A29" s="10">
        <v>42065</v>
      </c>
      <c r="B29" s="36">
        <v>42065.697916666664</v>
      </c>
      <c r="C29" s="36">
        <v>42065.701388888891</v>
      </c>
      <c r="D29" s="11" t="s">
        <v>66</v>
      </c>
      <c r="E29" s="16">
        <f t="shared" si="0"/>
        <v>3.4722222262644209E-3</v>
      </c>
      <c r="F29" s="17">
        <f t="shared" si="1"/>
        <v>42065</v>
      </c>
      <c r="G29" s="18">
        <f t="shared" si="2"/>
        <v>1</v>
      </c>
      <c r="H29" s="56">
        <f t="shared" si="3"/>
        <v>3.4722222262644209E-3</v>
      </c>
      <c r="I29" t="s">
        <v>67</v>
      </c>
      <c r="J29" s="56">
        <f t="shared" si="4"/>
        <v>0.10763888889090997</v>
      </c>
    </row>
    <row r="30" spans="1:10" ht="15.75" customHeight="1">
      <c r="A30" s="10">
        <v>42065</v>
      </c>
      <c r="B30" s="36">
        <v>42065.815972222219</v>
      </c>
      <c r="C30" s="36">
        <v>42065.854166666664</v>
      </c>
      <c r="D30" s="11" t="s">
        <v>66</v>
      </c>
      <c r="E30" s="16">
        <f t="shared" si="0"/>
        <v>3.8194444445252884E-2</v>
      </c>
      <c r="F30" s="17">
        <f t="shared" si="1"/>
        <v>42065</v>
      </c>
      <c r="G30" s="18">
        <f t="shared" si="2"/>
        <v>1</v>
      </c>
      <c r="H30" s="56">
        <f t="shared" si="3"/>
        <v>3.8194444445252884E-2</v>
      </c>
      <c r="I30" t="s">
        <v>105</v>
      </c>
      <c r="J30" s="56">
        <f t="shared" si="4"/>
        <v>0.10763888889090997</v>
      </c>
    </row>
    <row r="31" spans="1:10" ht="15.75" customHeight="1">
      <c r="A31" s="10">
        <v>42066</v>
      </c>
      <c r="B31" s="36">
        <v>42066.447916666664</v>
      </c>
      <c r="C31" s="36">
        <v>42066.454861111109</v>
      </c>
      <c r="D31" s="11"/>
      <c r="E31" s="16">
        <f t="shared" si="0"/>
        <v>6.9444444452528842E-3</v>
      </c>
      <c r="F31" s="17">
        <f t="shared" si="1"/>
        <v>42065</v>
      </c>
      <c r="G31" s="18">
        <f t="shared" si="2"/>
        <v>0</v>
      </c>
      <c r="H31" s="56">
        <f t="shared" si="3"/>
        <v>6.9444444452528842E-3</v>
      </c>
      <c r="I31" t="s">
        <v>87</v>
      </c>
      <c r="J31" s="56">
        <f t="shared" si="4"/>
        <v>6.5972222218988463E-2</v>
      </c>
    </row>
    <row r="32" spans="1:10" ht="15.75" customHeight="1">
      <c r="A32" s="10">
        <v>42066</v>
      </c>
      <c r="B32" s="36">
        <v>42066.461805555555</v>
      </c>
      <c r="C32" s="36">
        <v>42066.46875</v>
      </c>
      <c r="D32" s="11" t="s">
        <v>66</v>
      </c>
      <c r="E32" s="16">
        <f t="shared" si="0"/>
        <v>6.9444444452528842E-3</v>
      </c>
      <c r="F32" s="17">
        <f t="shared" si="1"/>
        <v>42066</v>
      </c>
      <c r="G32" s="18">
        <f t="shared" si="2"/>
        <v>0</v>
      </c>
      <c r="H32" s="56">
        <f t="shared" si="3"/>
        <v>6.9444444452528842E-3</v>
      </c>
      <c r="I32" t="s">
        <v>96</v>
      </c>
      <c r="J32" s="56">
        <f t="shared" si="4"/>
        <v>6.9444444452528842E-3</v>
      </c>
    </row>
    <row r="33" spans="1:10" ht="15.75" customHeight="1">
      <c r="A33" s="10">
        <v>42066</v>
      </c>
      <c r="B33" s="36">
        <v>42066.479166666664</v>
      </c>
      <c r="C33" s="36">
        <v>42066.548611111109</v>
      </c>
      <c r="D33" s="11" t="s">
        <v>66</v>
      </c>
      <c r="E33" s="16">
        <f t="shared" si="0"/>
        <v>6.9444444445252884E-2</v>
      </c>
      <c r="F33" s="17">
        <f t="shared" si="1"/>
        <v>42066</v>
      </c>
      <c r="G33" s="18">
        <f t="shared" si="2"/>
        <v>0</v>
      </c>
      <c r="H33" s="56">
        <f t="shared" si="3"/>
        <v>6.9444444445252884E-2</v>
      </c>
      <c r="I33" t="s">
        <v>76</v>
      </c>
      <c r="J33" s="56">
        <f t="shared" si="4"/>
        <v>0.28472222222222221</v>
      </c>
    </row>
    <row r="34" spans="1:10" ht="15.75" customHeight="1">
      <c r="A34" s="10">
        <v>42066</v>
      </c>
      <c r="B34" s="36">
        <v>42066.645833333336</v>
      </c>
      <c r="C34" s="36">
        <v>42066.722222222219</v>
      </c>
      <c r="D34" s="11" t="s">
        <v>66</v>
      </c>
      <c r="E34" s="16">
        <f t="shared" si="0"/>
        <v>7.6388888883229811E-2</v>
      </c>
      <c r="F34" s="17">
        <f t="shared" si="1"/>
        <v>42066</v>
      </c>
      <c r="G34" s="18">
        <f t="shared" si="2"/>
        <v>0</v>
      </c>
      <c r="H34" s="56">
        <f t="shared" si="3"/>
        <v>7.6388888883229811E-2</v>
      </c>
      <c r="I34" t="s">
        <v>86</v>
      </c>
      <c r="J34" s="56">
        <f t="shared" si="4"/>
        <v>0.42708333333333331</v>
      </c>
    </row>
    <row r="35" spans="1:10" ht="15.75" customHeight="1">
      <c r="A35" s="10">
        <v>42067</v>
      </c>
      <c r="B35" s="36">
        <v>42067.569444444445</v>
      </c>
      <c r="C35" s="36">
        <v>42067.572916666664</v>
      </c>
      <c r="D35" s="11" t="s">
        <v>107</v>
      </c>
      <c r="E35" s="16">
        <f t="shared" si="0"/>
        <v>3.4722222189884633E-3</v>
      </c>
      <c r="F35" s="17">
        <f t="shared" si="1"/>
        <v>42066</v>
      </c>
      <c r="G35" s="18">
        <f t="shared" si="2"/>
        <v>1</v>
      </c>
      <c r="H35" s="56">
        <f t="shared" si="3"/>
        <v>1.7361111094942316E-3</v>
      </c>
      <c r="J35" s="56"/>
    </row>
    <row r="36" spans="1:10" ht="15.75" customHeight="1">
      <c r="A36" s="10">
        <v>42067</v>
      </c>
      <c r="B36" s="36">
        <v>42067.572916666664</v>
      </c>
      <c r="C36" s="36">
        <v>42067.579861111109</v>
      </c>
      <c r="D36" s="11" t="s">
        <v>70</v>
      </c>
      <c r="E36" s="16">
        <f t="shared" si="0"/>
        <v>6.9444444452528842E-3</v>
      </c>
      <c r="F36" s="17">
        <f t="shared" si="1"/>
        <v>42067</v>
      </c>
      <c r="G36" s="18">
        <f t="shared" si="2"/>
        <v>1</v>
      </c>
      <c r="H36" s="56">
        <f t="shared" si="3"/>
        <v>6.9444444452528842E-3</v>
      </c>
      <c r="J36" s="56"/>
    </row>
    <row r="37" spans="1:10" ht="15.75" customHeight="1">
      <c r="A37" s="10">
        <v>42067</v>
      </c>
      <c r="B37" s="36">
        <v>42067.586805555555</v>
      </c>
      <c r="C37" s="36">
        <v>42067.631944444445</v>
      </c>
      <c r="D37" s="11" t="s">
        <v>107</v>
      </c>
      <c r="E37" s="16">
        <f t="shared" si="0"/>
        <v>4.5138888890505768E-2</v>
      </c>
      <c r="F37" s="17">
        <f t="shared" si="1"/>
        <v>42067</v>
      </c>
      <c r="G37" s="18">
        <f t="shared" si="2"/>
        <v>1</v>
      </c>
      <c r="H37" s="56">
        <f t="shared" si="3"/>
        <v>2.2569444445252884E-2</v>
      </c>
      <c r="J37" s="56"/>
    </row>
    <row r="38" spans="1:10" ht="15.75" customHeight="1">
      <c r="A38" s="10">
        <v>42067</v>
      </c>
      <c r="B38" s="36">
        <v>42067.645833333336</v>
      </c>
      <c r="C38" s="36">
        <v>42067.666666666664</v>
      </c>
      <c r="D38" s="11" t="s">
        <v>87</v>
      </c>
      <c r="E38" s="16">
        <f t="shared" si="0"/>
        <v>2.0833333328482695E-2</v>
      </c>
      <c r="F38" s="17">
        <f t="shared" si="1"/>
        <v>42067</v>
      </c>
      <c r="G38" s="18">
        <f t="shared" si="2"/>
        <v>1</v>
      </c>
      <c r="H38" s="56">
        <f t="shared" si="3"/>
        <v>2.0833333328482695E-2</v>
      </c>
      <c r="J38" s="56"/>
    </row>
    <row r="39" spans="1:10" ht="15.75" customHeight="1">
      <c r="A39" s="10">
        <v>42067</v>
      </c>
      <c r="B39" s="36">
        <v>42067.6875</v>
      </c>
      <c r="C39" s="36">
        <v>42067.701388888891</v>
      </c>
      <c r="D39" s="11" t="s">
        <v>87</v>
      </c>
      <c r="E39" s="16">
        <f t="shared" si="0"/>
        <v>1.3888888890505768E-2</v>
      </c>
      <c r="F39" s="17">
        <f t="shared" si="1"/>
        <v>42067</v>
      </c>
      <c r="G39" s="18">
        <f t="shared" si="2"/>
        <v>1</v>
      </c>
      <c r="H39" s="56">
        <f t="shared" si="3"/>
        <v>1.3888888890505768E-2</v>
      </c>
      <c r="J39" s="56"/>
    </row>
    <row r="40" spans="1:10" ht="15.75" customHeight="1">
      <c r="A40" s="10">
        <v>42069</v>
      </c>
      <c r="B40" s="36">
        <v>42069.440972222219</v>
      </c>
      <c r="C40" s="36">
        <v>42069.46875</v>
      </c>
      <c r="D40" s="11"/>
      <c r="E40" s="16">
        <f t="shared" si="0"/>
        <v>2.7777777781011537E-2</v>
      </c>
      <c r="F40" s="17">
        <f t="shared" si="1"/>
        <v>42067</v>
      </c>
      <c r="G40" s="18">
        <f t="shared" si="2"/>
        <v>0</v>
      </c>
      <c r="H40" s="56">
        <f t="shared" si="3"/>
        <v>2.7777777781011537E-2</v>
      </c>
      <c r="J40" s="56"/>
    </row>
    <row r="41" spans="1:10" ht="15.75" customHeight="1">
      <c r="A41" s="10">
        <v>42069</v>
      </c>
      <c r="B41" s="36">
        <v>42069.493055555555</v>
      </c>
      <c r="C41" s="36">
        <v>42069.5</v>
      </c>
      <c r="D41" s="11" t="s">
        <v>96</v>
      </c>
      <c r="E41" s="16">
        <f t="shared" si="0"/>
        <v>6.9444444452528842E-3</v>
      </c>
      <c r="F41" s="17">
        <f t="shared" si="1"/>
        <v>42069</v>
      </c>
      <c r="G41" s="18">
        <f t="shared" si="2"/>
        <v>0</v>
      </c>
      <c r="H41" s="56">
        <f t="shared" si="3"/>
        <v>6.9444444452528842E-3</v>
      </c>
      <c r="J41" s="56"/>
    </row>
    <row r="42" spans="1:10" ht="15.75" customHeight="1">
      <c r="A42" s="10">
        <v>42069</v>
      </c>
      <c r="B42" s="36">
        <v>42069.503472222219</v>
      </c>
      <c r="C42" s="36">
        <v>42069.552083333336</v>
      </c>
      <c r="D42" s="11" t="s">
        <v>107</v>
      </c>
      <c r="E42" s="16">
        <f t="shared" si="0"/>
        <v>4.8611111116770189E-2</v>
      </c>
      <c r="F42" s="17">
        <f t="shared" si="1"/>
        <v>42069</v>
      </c>
      <c r="G42" s="18">
        <f t="shared" si="2"/>
        <v>0</v>
      </c>
      <c r="H42" s="56">
        <f t="shared" si="3"/>
        <v>2.4305555558385095E-2</v>
      </c>
      <c r="J42" s="56"/>
    </row>
    <row r="43" spans="1:10" ht="15.75" customHeight="1">
      <c r="A43" s="12">
        <v>42073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42069</v>
      </c>
      <c r="G43" s="18">
        <f t="shared" si="2"/>
        <v>1</v>
      </c>
      <c r="H43" s="56">
        <f t="shared" si="3"/>
        <v>1.7361111111111105E-2</v>
      </c>
      <c r="J43" s="56"/>
    </row>
    <row r="44" spans="1:10" ht="15.75" customHeight="1">
      <c r="A44" s="12">
        <v>42073</v>
      </c>
      <c r="B44" s="14">
        <v>0.45833333333333331</v>
      </c>
      <c r="C44" s="14">
        <v>0.57638888888888884</v>
      </c>
      <c r="D44" s="61" t="s">
        <v>107</v>
      </c>
      <c r="E44" s="16">
        <f t="shared" si="0"/>
        <v>0.11805555555555552</v>
      </c>
      <c r="F44" s="17">
        <f t="shared" si="1"/>
        <v>42073</v>
      </c>
      <c r="G44" s="18">
        <f t="shared" si="2"/>
        <v>1</v>
      </c>
      <c r="H44" s="56">
        <f t="shared" si="3"/>
        <v>5.9027777777777762E-2</v>
      </c>
      <c r="J44" s="56"/>
    </row>
    <row r="45" spans="1:10" ht="15.75" customHeight="1">
      <c r="A45" s="12">
        <v>42073</v>
      </c>
      <c r="B45" s="14">
        <v>0.57638888888888884</v>
      </c>
      <c r="C45" s="34">
        <v>0.72916666666666663</v>
      </c>
      <c r="D45" s="11" t="s">
        <v>70</v>
      </c>
      <c r="E45" s="16">
        <f t="shared" si="0"/>
        <v>0.15277777777777779</v>
      </c>
      <c r="F45" s="17">
        <f t="shared" si="1"/>
        <v>42073</v>
      </c>
      <c r="G45" s="18">
        <f t="shared" si="2"/>
        <v>1</v>
      </c>
      <c r="H45" s="56">
        <f t="shared" si="3"/>
        <v>0.15277777777777779</v>
      </c>
      <c r="J45" s="56"/>
    </row>
    <row r="46" spans="1:10" ht="15.75" customHeight="1">
      <c r="A46" s="10">
        <v>42074</v>
      </c>
      <c r="B46" s="36">
        <v>0.53125</v>
      </c>
      <c r="C46" s="36">
        <v>0.5625</v>
      </c>
      <c r="D46" s="11" t="s">
        <v>87</v>
      </c>
      <c r="E46" s="16">
        <f t="shared" si="0"/>
        <v>3.125E-2</v>
      </c>
      <c r="F46" s="17">
        <f t="shared" si="1"/>
        <v>42073</v>
      </c>
      <c r="G46" s="18">
        <f t="shared" si="2"/>
        <v>0</v>
      </c>
      <c r="H46" s="56">
        <f t="shared" si="3"/>
        <v>3.125E-2</v>
      </c>
      <c r="J46" s="56"/>
    </row>
    <row r="47" spans="1:10" ht="15.75" customHeight="1">
      <c r="A47" s="10">
        <v>42074</v>
      </c>
      <c r="B47" s="36">
        <v>0.5625</v>
      </c>
      <c r="C47" s="36">
        <v>0.75</v>
      </c>
      <c r="D47" s="11" t="s">
        <v>70</v>
      </c>
      <c r="E47" s="16">
        <f t="shared" si="0"/>
        <v>0.1875</v>
      </c>
      <c r="F47" s="17">
        <f t="shared" si="1"/>
        <v>42074</v>
      </c>
      <c r="G47" s="18">
        <f t="shared" si="2"/>
        <v>0</v>
      </c>
      <c r="H47" s="56">
        <f t="shared" si="3"/>
        <v>0.1875</v>
      </c>
      <c r="J47" s="56"/>
    </row>
    <row r="48" spans="1:10" ht="15.75" customHeight="1">
      <c r="A48" s="10">
        <v>42076</v>
      </c>
      <c r="B48" s="36">
        <v>0.4375</v>
      </c>
      <c r="C48" s="36">
        <v>0.46875</v>
      </c>
      <c r="D48" s="11"/>
      <c r="E48" s="16">
        <f t="shared" si="0"/>
        <v>3.125E-2</v>
      </c>
      <c r="F48" s="17">
        <f t="shared" si="1"/>
        <v>42074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42080</v>
      </c>
      <c r="B49" s="36">
        <v>0.4375</v>
      </c>
      <c r="C49" s="36">
        <v>0.46527777777777779</v>
      </c>
      <c r="D49" s="11"/>
      <c r="E49" s="16">
        <f t="shared" si="0"/>
        <v>2.777777777777779E-2</v>
      </c>
      <c r="F49" s="17">
        <f t="shared" si="1"/>
        <v>42076</v>
      </c>
      <c r="G49" s="18">
        <f t="shared" si="2"/>
        <v>0</v>
      </c>
      <c r="H49" s="56">
        <f t="shared" si="3"/>
        <v>2.777777777777779E-2</v>
      </c>
      <c r="J49" s="56"/>
    </row>
    <row r="50" spans="1:10" ht="15.75" customHeight="1">
      <c r="A50" s="10">
        <v>42080</v>
      </c>
      <c r="B50" s="36">
        <v>0.46527777777777779</v>
      </c>
      <c r="C50" s="36">
        <v>0.75</v>
      </c>
      <c r="D50" s="11" t="s">
        <v>76</v>
      </c>
      <c r="E50" s="16">
        <f t="shared" si="0"/>
        <v>0.28472222222222221</v>
      </c>
      <c r="F50" s="17">
        <f t="shared" si="1"/>
        <v>42080</v>
      </c>
      <c r="G50" s="18">
        <f t="shared" si="2"/>
        <v>0</v>
      </c>
      <c r="H50" s="56">
        <f t="shared" si="3"/>
        <v>0.28472222222222221</v>
      </c>
      <c r="J50" s="56"/>
    </row>
    <row r="51" spans="1:10" ht="15.75" customHeight="1">
      <c r="A51" s="10">
        <v>42083</v>
      </c>
      <c r="B51" s="36">
        <v>0.4375</v>
      </c>
      <c r="C51" s="36">
        <v>0.45833333333333331</v>
      </c>
      <c r="D51" s="22"/>
      <c r="E51" s="16">
        <f t="shared" si="0"/>
        <v>2.0833333333333315E-2</v>
      </c>
      <c r="F51" s="17">
        <f t="shared" si="1"/>
        <v>42080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20">
        <v>42083</v>
      </c>
      <c r="B52" s="21">
        <v>0.45833333333333331</v>
      </c>
      <c r="C52" s="21">
        <v>0.72916666666666663</v>
      </c>
      <c r="D52" s="11" t="s">
        <v>86</v>
      </c>
      <c r="E52" s="16">
        <f t="shared" si="0"/>
        <v>0.27083333333333331</v>
      </c>
      <c r="F52" s="17">
        <f t="shared" si="1"/>
        <v>42083</v>
      </c>
      <c r="G52" s="18">
        <f t="shared" si="2"/>
        <v>1</v>
      </c>
      <c r="H52" s="56">
        <f t="shared" si="3"/>
        <v>0.27083333333333331</v>
      </c>
      <c r="J52" s="56"/>
    </row>
    <row r="53" spans="1:10" ht="15.75" customHeight="1">
      <c r="A53" s="20">
        <v>42085</v>
      </c>
      <c r="B53" s="21">
        <v>0.375</v>
      </c>
      <c r="C53" s="21">
        <v>0.53125</v>
      </c>
      <c r="D53" s="61" t="s">
        <v>86</v>
      </c>
      <c r="E53" s="16">
        <f t="shared" si="0"/>
        <v>0.15625</v>
      </c>
      <c r="F53" s="17">
        <f t="shared" si="1"/>
        <v>42083</v>
      </c>
      <c r="G53" s="18">
        <f t="shared" si="2"/>
        <v>0</v>
      </c>
      <c r="H53" s="56">
        <f t="shared" si="3"/>
        <v>0.15625</v>
      </c>
      <c r="J53" s="56"/>
    </row>
    <row r="54" spans="1:10" ht="15.75" customHeight="1">
      <c r="A54" s="24"/>
      <c r="E54" s="16">
        <f t="shared" si="0"/>
        <v>0</v>
      </c>
      <c r="F54" s="17">
        <f t="shared" si="1"/>
        <v>42085</v>
      </c>
      <c r="G54" s="18">
        <f t="shared" si="2"/>
        <v>1</v>
      </c>
    </row>
    <row r="55" spans="1:10" ht="15.75" customHeight="1">
      <c r="A55" s="10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10" ht="15.75" customHeight="1">
      <c r="A56" s="10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10" ht="15.75" customHeight="1">
      <c r="A57" s="10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10" ht="15.75" customHeight="1">
      <c r="A58" s="10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10" ht="15.75" customHeight="1">
      <c r="A59" s="10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10" ht="15.75" customHeight="1">
      <c r="A60" s="10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/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/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/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/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/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/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/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/>
      <c r="F1000" s="17">
        <f t="shared" si="1"/>
        <v>0</v>
      </c>
      <c r="G1000" s="18">
        <f t="shared" si="2"/>
        <v>1</v>
      </c>
    </row>
  </sheetData>
  <conditionalFormatting sqref="D52">
    <cfRule type="expression" dxfId="1" priority="1">
      <formula>IF($A51,$G53,0)</formula>
    </cfRule>
  </conditionalFormatting>
  <conditionalFormatting sqref="A3:E1000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2015-04-07T12:00:41Z</dcterms:modified>
</cp:coreProperties>
</file>