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chool_Project\GVI\Lösungen\"/>
    </mc:Choice>
  </mc:AlternateContent>
  <xr:revisionPtr revIDLastSave="0" documentId="13_ncr:1_{BF68020B-C8E4-437E-854A-9EBEF55543C0}" xr6:coauthVersionLast="36" xr6:coauthVersionMax="36" xr10:uidLastSave="{00000000-0000-0000-0000-000000000000}"/>
  <bookViews>
    <workbookView xWindow="0" yWindow="0" windowWidth="25200" windowHeight="11775" xr2:uid="{65D97271-2490-4668-8ACB-02C063182B4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F5" i="1"/>
  <c r="H6" i="1"/>
  <c r="G5" i="1"/>
  <c r="G6" i="1"/>
  <c r="F6" i="1"/>
  <c r="F4" i="1"/>
  <c r="G4" i="1"/>
  <c r="G3" i="1"/>
  <c r="F3" i="1"/>
  <c r="D3" i="1"/>
  <c r="D4" i="1"/>
  <c r="D5" i="1"/>
  <c r="D6" i="1"/>
  <c r="D7" i="1"/>
  <c r="D8" i="1"/>
  <c r="D9" i="1"/>
  <c r="D10" i="1"/>
  <c r="D11" i="1"/>
  <c r="D12" i="1"/>
  <c r="D2" i="1"/>
  <c r="H4" i="1" l="1"/>
  <c r="H3" i="1"/>
  <c r="G2" i="1"/>
  <c r="H2" i="1" s="1"/>
  <c r="F2" i="1"/>
</calcChain>
</file>

<file path=xl/sharedStrings.xml><?xml version="1.0" encoding="utf-8"?>
<sst xmlns="http://schemas.openxmlformats.org/spreadsheetml/2006/main" count="22" uniqueCount="21">
  <si>
    <t>Mitarbeiterzahl in Gronau</t>
  </si>
  <si>
    <t>Jährliche Arbeitsstunden pro Mitarbeiter</t>
  </si>
  <si>
    <t>Produktionsmenge "Design Pro"</t>
  </si>
  <si>
    <t>Durchschnittlich eingesetztes Sachkapital (€)</t>
  </si>
  <si>
    <t>Verkaufpreis je Stück (€)</t>
  </si>
  <si>
    <t>Lohnkosten je Stunde einschließlich der Lohnnebenkosten</t>
  </si>
  <si>
    <t>Materialkosten je Stück (€)</t>
  </si>
  <si>
    <t>Sonstige kosten (ohne Zinsaufwendung) (€)</t>
  </si>
  <si>
    <t>Zinsaufwendungen (€)</t>
  </si>
  <si>
    <t>Durschscnittliches Eigenkapital (€)</t>
  </si>
  <si>
    <t>Durschnittliches Fremdkapital (€)</t>
  </si>
  <si>
    <t>Wirtschaftlichkeit</t>
  </si>
  <si>
    <t>Bertrieb A</t>
  </si>
  <si>
    <t>Betrieb B</t>
  </si>
  <si>
    <t>Eigenkapitalrentabilität</t>
  </si>
  <si>
    <t>Gesamtkapitalrentabilität</t>
  </si>
  <si>
    <t>Umsatzrentabilität</t>
  </si>
  <si>
    <t>Geschäftsjahr 01</t>
  </si>
  <si>
    <t>Geschäftsjahr 02</t>
  </si>
  <si>
    <t>Veränderung</t>
  </si>
  <si>
    <t>Stundenproduktivität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</si>
</sst>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5" formatCode="_-* #,##0.000\ _€_-;\-* #,##0.0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0" xfId="0" applyNumberFormat="1"/>
    <xf numFmtId="165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802EE-C139-40A9-91D9-F7350908AFBC}">
  <dimension ref="A1:H12"/>
  <sheetViews>
    <sheetView tabSelected="1" zoomScale="130" zoomScaleNormal="130" workbookViewId="0">
      <selection activeCell="H4" sqref="H4"/>
    </sheetView>
  </sheetViews>
  <sheetFormatPr baseColWidth="10" defaultRowHeight="15" x14ac:dyDescent="0.25"/>
  <cols>
    <col min="1" max="1" width="53.85546875" bestFit="1" customWidth="1"/>
    <col min="2" max="2" width="15.42578125" bestFit="1" customWidth="1"/>
    <col min="3" max="3" width="17" style="1" bestFit="1" customWidth="1"/>
    <col min="4" max="4" width="13.7109375" bestFit="1" customWidth="1"/>
    <col min="5" max="5" width="24" bestFit="1" customWidth="1"/>
    <col min="6" max="6" width="15.5703125" bestFit="1" customWidth="1"/>
    <col min="8" max="8" width="12.5703125" bestFit="1" customWidth="1"/>
  </cols>
  <sheetData>
    <row r="1" spans="1:8" x14ac:dyDescent="0.25">
      <c r="B1" t="s">
        <v>17</v>
      </c>
      <c r="C1" s="1" t="s">
        <v>18</v>
      </c>
      <c r="D1" t="s">
        <v>19</v>
      </c>
      <c r="F1" t="s">
        <v>12</v>
      </c>
      <c r="G1" t="s">
        <v>13</v>
      </c>
      <c r="H1" t="s">
        <v>19</v>
      </c>
    </row>
    <row r="2" spans="1:8" x14ac:dyDescent="0.25">
      <c r="A2" t="s">
        <v>0</v>
      </c>
      <c r="B2" s="1">
        <v>8</v>
      </c>
      <c r="C2" s="1">
        <v>10</v>
      </c>
      <c r="D2" s="2">
        <f>C2-B2</f>
        <v>2</v>
      </c>
      <c r="E2" t="s">
        <v>20</v>
      </c>
      <c r="F2">
        <f>B$4/(B$3*B$2)</f>
        <v>11.363636363636363</v>
      </c>
      <c r="G2">
        <f>C$4/(C$3*C$2)</f>
        <v>14.117647058823529</v>
      </c>
      <c r="H2">
        <f>(100/F2*G2)-100</f>
        <v>24.235294117647072</v>
      </c>
    </row>
    <row r="3" spans="1:8" x14ac:dyDescent="0.25">
      <c r="A3" t="s">
        <v>1</v>
      </c>
      <c r="B3" s="1">
        <v>1650</v>
      </c>
      <c r="C3" s="1">
        <v>1700</v>
      </c>
      <c r="D3" s="2">
        <f>C3-B3</f>
        <v>50</v>
      </c>
      <c r="E3" t="s">
        <v>11</v>
      </c>
      <c r="F3" s="3">
        <f>(B4*B6)/((B4*B8+B9)+(B2*B3*B7)+B10)</f>
        <v>1.0664770707429789</v>
      </c>
      <c r="G3" s="3">
        <f>(C4*C6)/((C4*C8+C9)+(C2*C3*C7)+C10)</f>
        <v>1.1076923076923078</v>
      </c>
      <c r="H3">
        <f t="shared" ref="H3:H6" si="0">(100/F3*G3)-100</f>
        <v>3.864615384615405</v>
      </c>
    </row>
    <row r="4" spans="1:8" x14ac:dyDescent="0.25">
      <c r="A4" t="s">
        <v>2</v>
      </c>
      <c r="B4" s="1">
        <v>150000</v>
      </c>
      <c r="C4" s="1">
        <v>240000</v>
      </c>
      <c r="D4" s="2">
        <f>C4-B4</f>
        <v>90000</v>
      </c>
      <c r="E4" t="s">
        <v>14</v>
      </c>
      <c r="F4" s="2">
        <f>(((B$4*B$6)-((B$4*B$8+B$9)+(B$2*B$3*B$7)+B$10))*100)/B$11</f>
        <v>12.466666666666667</v>
      </c>
      <c r="G4" s="2">
        <f>(((C4*C6)-((C4*C8+C9)+(C2*C3*C7)+C10))*100)/C11</f>
        <v>28</v>
      </c>
      <c r="H4">
        <f t="shared" si="0"/>
        <v>124.59893048128342</v>
      </c>
    </row>
    <row r="5" spans="1:8" x14ac:dyDescent="0.25">
      <c r="A5" t="s">
        <v>3</v>
      </c>
      <c r="B5" s="1">
        <v>1500000</v>
      </c>
      <c r="C5" s="1">
        <v>2000000</v>
      </c>
      <c r="D5" s="2">
        <f>C5-B5</f>
        <v>500000</v>
      </c>
      <c r="E5" t="s">
        <v>15</v>
      </c>
      <c r="F5" s="2">
        <f>((((B$4*B$6)-((B$4*B$8+B$9)+(B$2*B$3*B$7)+B$10))+B10)*100)/(B11+B12)</f>
        <v>9.6750000000000007</v>
      </c>
      <c r="G5" s="2">
        <f>((((C$4*C$6)-((C$4*C$8+C$9)+(C$2*C$3*C$7)+C$10))+C10)*100)/(C11+C12)</f>
        <v>14.888888888888889</v>
      </c>
      <c r="H5">
        <f>(100/F5*G5)-100</f>
        <v>53.890324432960085</v>
      </c>
    </row>
    <row r="6" spans="1:8" x14ac:dyDescent="0.25">
      <c r="A6" t="s">
        <v>4</v>
      </c>
      <c r="B6" s="1">
        <v>20</v>
      </c>
      <c r="C6" s="1">
        <v>18</v>
      </c>
      <c r="D6" s="2">
        <f>C6-B6</f>
        <v>-2</v>
      </c>
      <c r="E6" t="s">
        <v>16</v>
      </c>
      <c r="F6" s="2">
        <f>(((B$4*B$6)-((B$4*B$8+B$9)+(B$2*B$3*B$7)+B$10))*100)/(B$4*B$6)</f>
        <v>6.2333333333333334</v>
      </c>
      <c r="G6" s="2">
        <f>(((C$4*C$6)-((C$4*C$8+C$9)+(C$2*C$3*C$7)+C$10))*100)/(C$4*C$6)</f>
        <v>9.7222222222222214</v>
      </c>
      <c r="H6">
        <f>(100/F6*G6)-100</f>
        <v>55.971479500891263</v>
      </c>
    </row>
    <row r="7" spans="1:8" x14ac:dyDescent="0.25">
      <c r="A7" t="s">
        <v>5</v>
      </c>
      <c r="B7" s="1">
        <v>48</v>
      </c>
      <c r="C7" s="1">
        <v>50</v>
      </c>
      <c r="D7" s="2">
        <f>C7-B7</f>
        <v>2</v>
      </c>
    </row>
    <row r="8" spans="1:8" x14ac:dyDescent="0.25">
      <c r="A8" t="s">
        <v>6</v>
      </c>
      <c r="B8" s="1">
        <v>10</v>
      </c>
      <c r="C8" s="1">
        <v>9</v>
      </c>
      <c r="D8" s="2">
        <f>C8-B8</f>
        <v>-1</v>
      </c>
    </row>
    <row r="9" spans="1:8" x14ac:dyDescent="0.25">
      <c r="A9" t="s">
        <v>7</v>
      </c>
      <c r="B9" s="1">
        <v>479400</v>
      </c>
      <c r="C9" s="1">
        <v>640000</v>
      </c>
      <c r="D9" s="2">
        <f>C9-B9</f>
        <v>160600</v>
      </c>
    </row>
    <row r="10" spans="1:8" x14ac:dyDescent="0.25">
      <c r="A10" t="s">
        <v>8</v>
      </c>
      <c r="B10" s="1">
        <v>200000</v>
      </c>
      <c r="C10" s="1">
        <v>250000</v>
      </c>
      <c r="D10" s="2">
        <f>C10-B10</f>
        <v>50000</v>
      </c>
    </row>
    <row r="11" spans="1:8" x14ac:dyDescent="0.25">
      <c r="A11" t="s">
        <v>9</v>
      </c>
      <c r="B11" s="1">
        <v>1500000</v>
      </c>
      <c r="C11" s="1">
        <v>1500000</v>
      </c>
      <c r="D11" s="2">
        <f>C11-B11</f>
        <v>0</v>
      </c>
    </row>
    <row r="12" spans="1:8" x14ac:dyDescent="0.25">
      <c r="A12" t="s">
        <v>10</v>
      </c>
      <c r="B12" s="1">
        <v>2500000</v>
      </c>
      <c r="C12" s="1">
        <v>3000000</v>
      </c>
      <c r="D12" s="2">
        <f>C12-B12</f>
        <v>500000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Boeven_ste</dc:creator>
  <cp:lastModifiedBy>boeven_ste</cp:lastModifiedBy>
  <dcterms:created xsi:type="dcterms:W3CDTF">2020-09-07T09:04:36Z</dcterms:created>
  <dcterms:modified xsi:type="dcterms:W3CDTF">2020-09-14T09:12:29Z</dcterms:modified>
</cp:coreProperties>
</file>