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5f01065f8d518/Desktop/Schule/Git/School_Project/GVI/"/>
    </mc:Choice>
  </mc:AlternateContent>
  <xr:revisionPtr revIDLastSave="155" documentId="8_{18D18BC1-E947-47D9-B918-41304CB48383}" xr6:coauthVersionLast="47" xr6:coauthVersionMax="47" xr10:uidLastSave="{D6F9EC2F-15CF-4C61-9697-0BE0258D1625}"/>
  <bookViews>
    <workbookView xWindow="-96" yWindow="-96" windowWidth="23232" windowHeight="13152" xr2:uid="{1795D886-4429-47A4-B8C8-396263E66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71" i="1"/>
  <c r="H72" i="1"/>
  <c r="L77" i="1"/>
  <c r="L78" i="1" s="1"/>
  <c r="L70" i="1"/>
  <c r="L71" i="1" s="1"/>
  <c r="L63" i="1"/>
  <c r="L64" i="1" s="1"/>
  <c r="L59" i="1"/>
  <c r="L58" i="1"/>
  <c r="L57" i="1"/>
  <c r="L56" i="1"/>
  <c r="C64" i="1"/>
  <c r="H60" i="1"/>
  <c r="H56" i="1"/>
  <c r="H57" i="1" s="1"/>
  <c r="D64" i="1"/>
  <c r="D63" i="1"/>
  <c r="D62" i="1"/>
  <c r="D61" i="1"/>
  <c r="D59" i="1"/>
  <c r="D58" i="1"/>
  <c r="D57" i="1"/>
  <c r="D56" i="1"/>
  <c r="D72" i="1"/>
  <c r="D70" i="1" s="1"/>
  <c r="D71" i="1"/>
  <c r="D60" i="1"/>
  <c r="L51" i="1"/>
  <c r="L50" i="1" s="1"/>
  <c r="L39" i="1"/>
  <c r="H51" i="1"/>
  <c r="H50" i="1" s="1"/>
  <c r="H39" i="1"/>
  <c r="D34" i="1"/>
  <c r="D36" i="1"/>
  <c r="D35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L79" i="1" l="1"/>
  <c r="L80" i="1" s="1"/>
  <c r="L72" i="1"/>
  <c r="L73" i="1" s="1"/>
  <c r="L65" i="1"/>
  <c r="L66" i="1"/>
  <c r="H58" i="1"/>
  <c r="H59" i="1" s="1"/>
  <c r="H61" i="1" s="1"/>
  <c r="D69" i="1"/>
  <c r="D68" i="1" s="1"/>
  <c r="L49" i="1"/>
  <c r="H49" i="1"/>
  <c r="H48" i="1"/>
  <c r="H69" i="1" l="1"/>
  <c r="H68" i="1" s="1"/>
  <c r="H67" i="1" s="1"/>
  <c r="H62" i="1"/>
  <c r="H63" i="1" s="1"/>
  <c r="D66" i="1"/>
  <c r="D67" i="1"/>
  <c r="D65" i="1" s="1"/>
  <c r="L48" i="1"/>
  <c r="L47" i="1" s="1"/>
  <c r="H47" i="1"/>
  <c r="H45" i="1" s="1"/>
  <c r="H46" i="1"/>
  <c r="H66" i="1" l="1"/>
  <c r="H65" i="1" s="1"/>
  <c r="L46" i="1"/>
  <c r="L45" i="1"/>
  <c r="H44" i="1"/>
  <c r="H43" i="1" s="1"/>
  <c r="H42" i="1" s="1"/>
  <c r="H64" i="1" l="1"/>
  <c r="G64" i="1"/>
  <c r="L44" i="1"/>
  <c r="L43" i="1"/>
  <c r="L42" i="1" s="1"/>
  <c r="H41" i="1"/>
  <c r="H40" i="1" s="1"/>
  <c r="H38" i="1" s="1"/>
  <c r="L41" i="1" l="1"/>
  <c r="L40" i="1" s="1"/>
  <c r="L38" i="1" s="1"/>
  <c r="H37" i="1"/>
  <c r="H36" i="1" s="1"/>
  <c r="L37" i="1" l="1"/>
  <c r="L36" i="1"/>
  <c r="H35" i="1"/>
  <c r="H34" i="1" s="1"/>
  <c r="L35" i="1" l="1"/>
  <c r="L34" i="1" s="1"/>
</calcChain>
</file>

<file path=xl/sharedStrings.xml><?xml version="1.0" encoding="utf-8"?>
<sst xmlns="http://schemas.openxmlformats.org/spreadsheetml/2006/main" count="145" uniqueCount="44">
  <si>
    <t>Listeneinkaufspreis</t>
  </si>
  <si>
    <t>30,00</t>
  </si>
  <si>
    <t>Lieferrabatt</t>
  </si>
  <si>
    <t>6,00</t>
  </si>
  <si>
    <t>Zieleinkaufspreis</t>
  </si>
  <si>
    <t>24,00</t>
  </si>
  <si>
    <t>Lieferskonto</t>
  </si>
  <si>
    <t>Bareinkaufspreis</t>
  </si>
  <si>
    <t>Frachtkosten</t>
  </si>
  <si>
    <t>Bezugspreis</t>
  </si>
  <si>
    <t>Handlungskosten</t>
  </si>
  <si>
    <t>Selbstkosten</t>
  </si>
  <si>
    <t>Gewinnaufschlag</t>
  </si>
  <si>
    <t>Barverkaufspreis</t>
  </si>
  <si>
    <t>Kundenskonto</t>
  </si>
  <si>
    <t>Kundenrabatt</t>
  </si>
  <si>
    <t>Zielverkaufspreis</t>
  </si>
  <si>
    <t>Listenverkaufspreis</t>
  </si>
  <si>
    <t xml:space="preserve"> - Lieferrabatt</t>
  </si>
  <si>
    <t xml:space="preserve"> = Zieleinkaufspreis</t>
  </si>
  <si>
    <t>Aufgabe 4</t>
  </si>
  <si>
    <t xml:space="preserve"> - Lieferskonto</t>
  </si>
  <si>
    <t xml:space="preserve"> = Bareinkaufspreis</t>
  </si>
  <si>
    <t xml:space="preserve"> + Bezugskosten</t>
  </si>
  <si>
    <t xml:space="preserve"> = Bezugspreis</t>
  </si>
  <si>
    <t xml:space="preserve"> + Handlungskosten</t>
  </si>
  <si>
    <t xml:space="preserve"> = Selbstkosten</t>
  </si>
  <si>
    <t xml:space="preserve"> + Gewinnzuschlag</t>
  </si>
  <si>
    <t xml:space="preserve"> = Barverkaufspreis</t>
  </si>
  <si>
    <t xml:space="preserve"> + Kundenskonto</t>
  </si>
  <si>
    <t xml:space="preserve"> + Vertreterprovision</t>
  </si>
  <si>
    <t xml:space="preserve"> = Zielverkaufspreis</t>
  </si>
  <si>
    <t xml:space="preserve"> + Kundenrabatt</t>
  </si>
  <si>
    <t xml:space="preserve"> = Listenverkaufspreis</t>
  </si>
  <si>
    <t xml:space="preserve"> + Umsatzsteuer</t>
  </si>
  <si>
    <t xml:space="preserve"> = Listen-VK incl. MWSt</t>
  </si>
  <si>
    <t>Aufgabe 5 b</t>
  </si>
  <si>
    <t>Aufgabe 5 a</t>
  </si>
  <si>
    <t>Aufgabe 6</t>
  </si>
  <si>
    <t>Aufgabe 7</t>
  </si>
  <si>
    <t>Aufgabe 8</t>
  </si>
  <si>
    <t xml:space="preserve"> + Zuschlagsatz</t>
  </si>
  <si>
    <t>Umsatzsteuer</t>
  </si>
  <si>
    <t xml:space="preserve"> = BarVK incl. 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</si>
</sst>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* #,##0.00\ [$€-407]_-;\-* #,##0.00\ [$€-407]_-;_-* &quot;-&quot;??\ [$€-407]_-;_-@_-"/>
    <numFmt numFmtId="165" formatCode="#,##0\ [$€-1];[Red]\-#,##0\ [$€-1]"/>
    <numFmt numFmtId="166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9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6CCA-FCD4-46E3-9914-8553AE708BD6}">
  <dimension ref="B2:L80"/>
  <sheetViews>
    <sheetView tabSelected="1" topLeftCell="A45" workbookViewId="0">
      <selection activeCell="H71" sqref="H71"/>
    </sheetView>
  </sheetViews>
  <sheetFormatPr defaultRowHeight="14.4" x14ac:dyDescent="0.55000000000000004"/>
  <cols>
    <col min="2" max="2" width="18.7890625" bestFit="1" customWidth="1"/>
    <col min="6" max="6" width="18.7890625" bestFit="1" customWidth="1"/>
    <col min="10" max="10" width="18.7890625" bestFit="1" customWidth="1"/>
    <col min="12" max="12" width="9.05078125" bestFit="1" customWidth="1"/>
  </cols>
  <sheetData>
    <row r="2" spans="2:4" x14ac:dyDescent="0.55000000000000004">
      <c r="B2" t="s">
        <v>0</v>
      </c>
      <c r="D2" s="1" t="s">
        <v>1</v>
      </c>
    </row>
    <row r="3" spans="2:4" x14ac:dyDescent="0.55000000000000004">
      <c r="B3" t="s">
        <v>2</v>
      </c>
      <c r="C3" s="2">
        <v>0.2</v>
      </c>
      <c r="D3" s="3" t="s">
        <v>3</v>
      </c>
    </row>
    <row r="4" spans="2:4" x14ac:dyDescent="0.55000000000000004">
      <c r="B4" t="s">
        <v>4</v>
      </c>
      <c r="D4" t="s">
        <v>5</v>
      </c>
    </row>
    <row r="5" spans="2:4" x14ac:dyDescent="0.55000000000000004">
      <c r="B5" t="s">
        <v>6</v>
      </c>
      <c r="C5" s="2">
        <v>0.03</v>
      </c>
      <c r="D5">
        <v>0.72</v>
      </c>
    </row>
    <row r="6" spans="2:4" x14ac:dyDescent="0.55000000000000004">
      <c r="B6" t="s">
        <v>7</v>
      </c>
      <c r="D6">
        <v>23.28</v>
      </c>
    </row>
    <row r="7" spans="2:4" x14ac:dyDescent="0.55000000000000004">
      <c r="B7" t="s">
        <v>8</v>
      </c>
      <c r="D7">
        <v>3</v>
      </c>
    </row>
    <row r="8" spans="2:4" x14ac:dyDescent="0.55000000000000004">
      <c r="B8" t="s">
        <v>9</v>
      </c>
      <c r="D8">
        <v>26.28</v>
      </c>
    </row>
    <row r="9" spans="2:4" x14ac:dyDescent="0.55000000000000004">
      <c r="B9" t="s">
        <v>10</v>
      </c>
      <c r="C9" s="2">
        <v>0.7</v>
      </c>
      <c r="D9">
        <v>18.399999999999999</v>
      </c>
    </row>
    <row r="10" spans="2:4" x14ac:dyDescent="0.55000000000000004">
      <c r="B10" t="s">
        <v>11</v>
      </c>
      <c r="D10">
        <v>44.68</v>
      </c>
    </row>
    <row r="11" spans="2:4" x14ac:dyDescent="0.55000000000000004">
      <c r="B11" t="s">
        <v>12</v>
      </c>
      <c r="C11" s="2">
        <v>0.08</v>
      </c>
      <c r="D11">
        <v>3.57</v>
      </c>
    </row>
    <row r="12" spans="2:4" x14ac:dyDescent="0.55000000000000004">
      <c r="B12" t="s">
        <v>13</v>
      </c>
      <c r="D12">
        <v>48.25</v>
      </c>
    </row>
    <row r="16" spans="2:4" x14ac:dyDescent="0.55000000000000004">
      <c r="B16" t="s">
        <v>0</v>
      </c>
      <c r="D16">
        <v>40</v>
      </c>
    </row>
    <row r="17" spans="2:10" x14ac:dyDescent="0.55000000000000004">
      <c r="B17" t="s">
        <v>2</v>
      </c>
      <c r="C17" s="2">
        <v>0.2</v>
      </c>
      <c r="D17">
        <v>8</v>
      </c>
    </row>
    <row r="18" spans="2:10" x14ac:dyDescent="0.55000000000000004">
      <c r="B18" t="s">
        <v>4</v>
      </c>
      <c r="D18">
        <v>32</v>
      </c>
    </row>
    <row r="19" spans="2:10" x14ac:dyDescent="0.55000000000000004">
      <c r="B19" t="s">
        <v>6</v>
      </c>
      <c r="C19" s="2">
        <v>0.02</v>
      </c>
      <c r="D19">
        <v>0.64</v>
      </c>
    </row>
    <row r="20" spans="2:10" x14ac:dyDescent="0.55000000000000004">
      <c r="B20" t="s">
        <v>7</v>
      </c>
      <c r="D20">
        <v>31.36</v>
      </c>
    </row>
    <row r="21" spans="2:10" x14ac:dyDescent="0.55000000000000004">
      <c r="B21" t="s">
        <v>8</v>
      </c>
      <c r="C21">
        <v>7</v>
      </c>
      <c r="D21">
        <v>7</v>
      </c>
    </row>
    <row r="22" spans="2:10" x14ac:dyDescent="0.55000000000000004">
      <c r="B22" t="s">
        <v>9</v>
      </c>
      <c r="D22">
        <v>38.36</v>
      </c>
    </row>
    <row r="23" spans="2:10" x14ac:dyDescent="0.55000000000000004">
      <c r="B23" t="s">
        <v>10</v>
      </c>
      <c r="C23" s="2">
        <v>0.75</v>
      </c>
      <c r="D23">
        <v>28.77</v>
      </c>
    </row>
    <row r="24" spans="2:10" x14ac:dyDescent="0.55000000000000004">
      <c r="B24" t="s">
        <v>11</v>
      </c>
      <c r="D24">
        <v>67.13</v>
      </c>
    </row>
    <row r="25" spans="2:10" x14ac:dyDescent="0.55000000000000004">
      <c r="B25" t="s">
        <v>12</v>
      </c>
      <c r="C25" s="2">
        <v>0.1</v>
      </c>
      <c r="D25">
        <v>6.71</v>
      </c>
    </row>
    <row r="26" spans="2:10" x14ac:dyDescent="0.55000000000000004">
      <c r="B26" t="s">
        <v>13</v>
      </c>
      <c r="D26">
        <v>73.84</v>
      </c>
    </row>
    <row r="27" spans="2:10" x14ac:dyDescent="0.55000000000000004">
      <c r="B27" t="s">
        <v>14</v>
      </c>
      <c r="C27" s="2">
        <v>0.03</v>
      </c>
      <c r="D27">
        <v>2.2799999999999998</v>
      </c>
    </row>
    <row r="28" spans="2:10" x14ac:dyDescent="0.55000000000000004">
      <c r="B28" t="s">
        <v>16</v>
      </c>
      <c r="D28">
        <v>76.12</v>
      </c>
    </row>
    <row r="29" spans="2:10" x14ac:dyDescent="0.55000000000000004">
      <c r="B29" t="s">
        <v>15</v>
      </c>
      <c r="C29" s="2">
        <v>0.2</v>
      </c>
      <c r="D29">
        <v>19.03</v>
      </c>
    </row>
    <row r="30" spans="2:10" x14ac:dyDescent="0.55000000000000004">
      <c r="B30" t="s">
        <v>17</v>
      </c>
      <c r="D30">
        <v>95.15</v>
      </c>
    </row>
    <row r="32" spans="2:10" x14ac:dyDescent="0.55000000000000004">
      <c r="B32" t="s">
        <v>20</v>
      </c>
      <c r="F32" t="s">
        <v>37</v>
      </c>
      <c r="J32" t="s">
        <v>36</v>
      </c>
    </row>
    <row r="34" spans="2:12" x14ac:dyDescent="0.55000000000000004">
      <c r="B34" t="s">
        <v>0</v>
      </c>
      <c r="D34" s="3">
        <f>D36+D35</f>
        <v>100.00154701055678</v>
      </c>
      <c r="F34" s="8" t="s">
        <v>0</v>
      </c>
      <c r="G34" s="8"/>
      <c r="H34" s="9">
        <f>H36+H35</f>
        <v>83.510905878421738</v>
      </c>
      <c r="J34" s="8" t="s">
        <v>0</v>
      </c>
      <c r="K34" s="8"/>
      <c r="L34" s="9">
        <f>L36+L35</f>
        <v>109.2300865924601</v>
      </c>
    </row>
    <row r="35" spans="2:12" x14ac:dyDescent="0.55000000000000004">
      <c r="B35" t="s">
        <v>18</v>
      </c>
      <c r="C35" s="2">
        <v>0.2</v>
      </c>
      <c r="D35" s="3">
        <f>D36/(1-C35)*C35</f>
        <v>20.000309402111355</v>
      </c>
      <c r="F35" t="s">
        <v>18</v>
      </c>
      <c r="G35" s="2">
        <v>0.15</v>
      </c>
      <c r="H35" s="3">
        <f>H36/(1-G35)*G35</f>
        <v>12.526635881763262</v>
      </c>
      <c r="J35" t="s">
        <v>18</v>
      </c>
      <c r="K35" s="2">
        <v>0.1</v>
      </c>
      <c r="L35" s="3">
        <f>L36/(1-K35)*K35</f>
        <v>10.92300865924601</v>
      </c>
    </row>
    <row r="36" spans="2:12" x14ac:dyDescent="0.55000000000000004">
      <c r="B36" t="s">
        <v>19</v>
      </c>
      <c r="D36" s="3">
        <f>D38+D37</f>
        <v>80.001237608445422</v>
      </c>
      <c r="F36" t="s">
        <v>19</v>
      </c>
      <c r="H36" s="3">
        <f>H38+H37</f>
        <v>70.984269996658483</v>
      </c>
      <c r="J36" t="s">
        <v>19</v>
      </c>
      <c r="L36" s="3">
        <f>L38+L37</f>
        <v>98.307077933214089</v>
      </c>
    </row>
    <row r="37" spans="2:12" x14ac:dyDescent="0.55000000000000004">
      <c r="B37" t="s">
        <v>21</v>
      </c>
      <c r="C37" s="2">
        <v>0.03</v>
      </c>
      <c r="D37" s="3">
        <f>D38/(1-C37)*C37</f>
        <v>2.4000371282533624</v>
      </c>
      <c r="F37" t="s">
        <v>21</v>
      </c>
      <c r="G37" s="2">
        <v>0.03</v>
      </c>
      <c r="H37" s="3">
        <f>H38/(1-G37)*G37</f>
        <v>2.1295280998997543</v>
      </c>
      <c r="J37" t="s">
        <v>21</v>
      </c>
      <c r="K37" s="2">
        <v>0.02</v>
      </c>
      <c r="L37" s="3">
        <f>L38/(1-K37)*K37</f>
        <v>1.9661415586642821</v>
      </c>
    </row>
    <row r="38" spans="2:12" x14ac:dyDescent="0.55000000000000004">
      <c r="B38" t="s">
        <v>22</v>
      </c>
      <c r="D38" s="3">
        <f>D40-D39</f>
        <v>77.601200480192063</v>
      </c>
      <c r="F38" t="s">
        <v>22</v>
      </c>
      <c r="H38" s="3">
        <f>H40-H39</f>
        <v>68.854741896758725</v>
      </c>
      <c r="J38" t="s">
        <v>22</v>
      </c>
      <c r="L38" s="3">
        <f>L40-L39</f>
        <v>96.340936374549813</v>
      </c>
    </row>
    <row r="39" spans="2:12" x14ac:dyDescent="0.55000000000000004">
      <c r="B39" t="s">
        <v>23</v>
      </c>
      <c r="C39" s="5">
        <v>5</v>
      </c>
      <c r="D39" s="3">
        <f>C39</f>
        <v>5</v>
      </c>
      <c r="F39" t="s">
        <v>23</v>
      </c>
      <c r="G39" s="5">
        <v>8</v>
      </c>
      <c r="H39" s="3">
        <f>G39</f>
        <v>8</v>
      </c>
      <c r="J39" t="s">
        <v>23</v>
      </c>
      <c r="K39" s="5">
        <v>6</v>
      </c>
      <c r="L39" s="3">
        <f>K39</f>
        <v>6</v>
      </c>
    </row>
    <row r="40" spans="2:12" x14ac:dyDescent="0.55000000000000004">
      <c r="B40" t="s">
        <v>24</v>
      </c>
      <c r="D40" s="3">
        <f>D42-D41</f>
        <v>82.601200480192063</v>
      </c>
      <c r="F40" s="6" t="s">
        <v>24</v>
      </c>
      <c r="G40" s="6"/>
      <c r="H40" s="7">
        <f>H42-H41</f>
        <v>76.854741896758725</v>
      </c>
      <c r="J40" s="6" t="s">
        <v>24</v>
      </c>
      <c r="K40" s="6"/>
      <c r="L40" s="7">
        <f>L42-L41</f>
        <v>102.34093637454981</v>
      </c>
    </row>
    <row r="41" spans="2:12" x14ac:dyDescent="0.55000000000000004">
      <c r="B41" t="s">
        <v>25</v>
      </c>
      <c r="C41" s="2">
        <v>0.4</v>
      </c>
      <c r="D41" s="3">
        <f>D42/(1+C41)*C41</f>
        <v>33.040480192076835</v>
      </c>
      <c r="F41" t="s">
        <v>25</v>
      </c>
      <c r="G41" s="2">
        <v>0.5</v>
      </c>
      <c r="H41" s="3">
        <f>H42/(1+G41)*G41</f>
        <v>38.427370948379355</v>
      </c>
      <c r="J41" t="s">
        <v>25</v>
      </c>
      <c r="K41" s="2">
        <v>0.4</v>
      </c>
      <c r="L41" s="3">
        <f>L42/(1+K41)*K41</f>
        <v>40.936374549819931</v>
      </c>
    </row>
    <row r="42" spans="2:12" x14ac:dyDescent="0.55000000000000004">
      <c r="B42" t="s">
        <v>26</v>
      </c>
      <c r="D42" s="3">
        <f>D44-D43</f>
        <v>115.6416806722689</v>
      </c>
      <c r="F42" t="s">
        <v>26</v>
      </c>
      <c r="H42" s="3">
        <f>H44-H43</f>
        <v>115.28211284513807</v>
      </c>
      <c r="J42" t="s">
        <v>26</v>
      </c>
      <c r="L42" s="3">
        <f>L44-L43</f>
        <v>143.27731092436974</v>
      </c>
    </row>
    <row r="43" spans="2:12" x14ac:dyDescent="0.55000000000000004">
      <c r="B43" t="s">
        <v>27</v>
      </c>
      <c r="C43" s="2">
        <v>0.1</v>
      </c>
      <c r="D43" s="3">
        <f>D44/(1+C43)*C43</f>
        <v>11.564168067226889</v>
      </c>
      <c r="F43" t="s">
        <v>27</v>
      </c>
      <c r="G43" s="2">
        <v>0.12</v>
      </c>
      <c r="H43" s="3">
        <f>H44/(1+G43)*G43</f>
        <v>13.833853541416568</v>
      </c>
      <c r="J43" t="s">
        <v>27</v>
      </c>
      <c r="K43" s="2">
        <v>0.08</v>
      </c>
      <c r="L43" s="3">
        <f>L44/(1+K43)*K43</f>
        <v>11.46218487394958</v>
      </c>
    </row>
    <row r="44" spans="2:12" x14ac:dyDescent="0.55000000000000004">
      <c r="B44" t="s">
        <v>28</v>
      </c>
      <c r="D44" s="3">
        <f>D47-D46-D45</f>
        <v>127.20584873949579</v>
      </c>
      <c r="F44" t="s">
        <v>28</v>
      </c>
      <c r="H44" s="3">
        <f>H47-H46-H45</f>
        <v>129.11596638655465</v>
      </c>
      <c r="J44" t="s">
        <v>28</v>
      </c>
      <c r="L44" s="3">
        <f>L47-L46-L45</f>
        <v>154.73949579831933</v>
      </c>
    </row>
    <row r="45" spans="2:12" x14ac:dyDescent="0.55000000000000004">
      <c r="B45" t="s">
        <v>29</v>
      </c>
      <c r="C45" s="2">
        <v>0.03</v>
      </c>
      <c r="D45" s="3">
        <f>D47*C45</f>
        <v>4.1480168067226888</v>
      </c>
      <c r="F45" t="s">
        <v>29</v>
      </c>
      <c r="G45" s="2">
        <v>0.03</v>
      </c>
      <c r="H45" s="3">
        <f>H47*G45</f>
        <v>3.9932773109243698</v>
      </c>
      <c r="J45" t="s">
        <v>29</v>
      </c>
      <c r="K45" s="2">
        <v>0.02</v>
      </c>
      <c r="L45" s="3">
        <f>L47*K45</f>
        <v>3.327731092436975</v>
      </c>
    </row>
    <row r="46" spans="2:12" x14ac:dyDescent="0.55000000000000004">
      <c r="B46" t="s">
        <v>30</v>
      </c>
      <c r="C46" s="2">
        <v>0.05</v>
      </c>
      <c r="D46" s="3">
        <f>D47*C46</f>
        <v>6.9133613445378153</v>
      </c>
      <c r="F46" t="s">
        <v>30</v>
      </c>
      <c r="G46" s="2">
        <v>0</v>
      </c>
      <c r="H46" s="3">
        <f>H47*G46</f>
        <v>0</v>
      </c>
      <c r="J46" t="s">
        <v>30</v>
      </c>
      <c r="K46" s="2">
        <v>0.05</v>
      </c>
      <c r="L46" s="3">
        <f>L47*K46</f>
        <v>8.3193277310924376</v>
      </c>
    </row>
    <row r="47" spans="2:12" x14ac:dyDescent="0.55000000000000004">
      <c r="B47" t="s">
        <v>31</v>
      </c>
      <c r="D47" s="3">
        <f>D49-D48</f>
        <v>138.26722689075629</v>
      </c>
      <c r="F47" t="s">
        <v>31</v>
      </c>
      <c r="H47" s="3">
        <f>H49-H48</f>
        <v>133.109243697479</v>
      </c>
      <c r="J47" t="s">
        <v>31</v>
      </c>
      <c r="L47" s="3">
        <f>L49-L48</f>
        <v>166.38655462184875</v>
      </c>
    </row>
    <row r="48" spans="2:12" x14ac:dyDescent="0.55000000000000004">
      <c r="B48" t="s">
        <v>32</v>
      </c>
      <c r="C48" s="2">
        <v>0.1</v>
      </c>
      <c r="D48" s="3">
        <f>D49*C48</f>
        <v>15.363025210084032</v>
      </c>
      <c r="F48" t="s">
        <v>32</v>
      </c>
      <c r="G48" s="2">
        <v>0.2</v>
      </c>
      <c r="H48" s="3">
        <f>H49*G48</f>
        <v>33.27731092436975</v>
      </c>
      <c r="J48" t="s">
        <v>32</v>
      </c>
      <c r="K48" s="2">
        <v>0.1</v>
      </c>
      <c r="L48" s="3">
        <f>L49*K48</f>
        <v>18.487394957983195</v>
      </c>
    </row>
    <row r="49" spans="2:12" x14ac:dyDescent="0.55000000000000004">
      <c r="B49" t="s">
        <v>33</v>
      </c>
      <c r="D49" s="3">
        <f xml:space="preserve"> D51-D50</f>
        <v>153.63025210084032</v>
      </c>
      <c r="F49" t="s">
        <v>33</v>
      </c>
      <c r="H49" s="3">
        <f xml:space="preserve"> H51-H50</f>
        <v>166.38655462184875</v>
      </c>
      <c r="J49" t="s">
        <v>33</v>
      </c>
      <c r="L49" s="3">
        <f xml:space="preserve"> L51-L50</f>
        <v>184.87394957983193</v>
      </c>
    </row>
    <row r="50" spans="2:12" x14ac:dyDescent="0.55000000000000004">
      <c r="B50" t="s">
        <v>34</v>
      </c>
      <c r="C50" s="4">
        <v>0.19</v>
      </c>
      <c r="D50" s="3">
        <f>D51/1.19*C50</f>
        <v>29.189747899159663</v>
      </c>
      <c r="F50" t="s">
        <v>34</v>
      </c>
      <c r="G50" s="4">
        <v>0.19</v>
      </c>
      <c r="H50" s="3">
        <f>H51/1.19*G50</f>
        <v>31.613445378151262</v>
      </c>
      <c r="J50" t="s">
        <v>34</v>
      </c>
      <c r="K50" s="4">
        <v>0.19</v>
      </c>
      <c r="L50" s="3">
        <f>L51/1.19*K50</f>
        <v>35.12605042016807</v>
      </c>
    </row>
    <row r="51" spans="2:12" x14ac:dyDescent="0.55000000000000004">
      <c r="B51" t="s">
        <v>35</v>
      </c>
      <c r="C51">
        <v>182.82</v>
      </c>
      <c r="D51" s="3">
        <f>C51</f>
        <v>182.82</v>
      </c>
      <c r="F51" t="s">
        <v>35</v>
      </c>
      <c r="G51" s="5">
        <v>198</v>
      </c>
      <c r="H51" s="3">
        <f>G51</f>
        <v>198</v>
      </c>
      <c r="J51" t="s">
        <v>35</v>
      </c>
      <c r="K51" s="5">
        <v>220</v>
      </c>
      <c r="L51" s="3">
        <f>K51</f>
        <v>220</v>
      </c>
    </row>
    <row r="53" spans="2:12" x14ac:dyDescent="0.55000000000000004">
      <c r="B53" t="s">
        <v>38</v>
      </c>
      <c r="F53" t="s">
        <v>39</v>
      </c>
      <c r="J53" t="s">
        <v>40</v>
      </c>
    </row>
    <row r="55" spans="2:12" x14ac:dyDescent="0.55000000000000004">
      <c r="B55" s="8" t="s">
        <v>0</v>
      </c>
      <c r="C55" s="8"/>
      <c r="D55" s="9">
        <v>100</v>
      </c>
      <c r="F55" s="8" t="s">
        <v>0</v>
      </c>
      <c r="G55" s="8"/>
      <c r="H55" s="9">
        <v>30</v>
      </c>
      <c r="J55" t="s">
        <v>9</v>
      </c>
      <c r="L55" s="5">
        <v>260</v>
      </c>
    </row>
    <row r="56" spans="2:12" x14ac:dyDescent="0.55000000000000004">
      <c r="B56" t="s">
        <v>18</v>
      </c>
      <c r="C56" s="2">
        <v>0.2</v>
      </c>
      <c r="D56" s="3">
        <f>D55*C56</f>
        <v>20</v>
      </c>
      <c r="F56" t="s">
        <v>18</v>
      </c>
      <c r="G56" s="2">
        <v>0.2</v>
      </c>
      <c r="H56" s="3">
        <f>H55*G56</f>
        <v>6</v>
      </c>
      <c r="J56" t="s">
        <v>41</v>
      </c>
      <c r="K56" s="2">
        <v>0.5</v>
      </c>
      <c r="L56" s="5">
        <f>L55*K56</f>
        <v>130</v>
      </c>
    </row>
    <row r="57" spans="2:12" x14ac:dyDescent="0.55000000000000004">
      <c r="B57" t="s">
        <v>19</v>
      </c>
      <c r="D57" s="3">
        <f>D55-D56</f>
        <v>80</v>
      </c>
      <c r="F57" t="s">
        <v>19</v>
      </c>
      <c r="H57" s="3">
        <f>H55-H56</f>
        <v>24</v>
      </c>
      <c r="J57" t="s">
        <v>28</v>
      </c>
      <c r="L57" s="5">
        <f>L55+L56</f>
        <v>390</v>
      </c>
    </row>
    <row r="58" spans="2:12" x14ac:dyDescent="0.55000000000000004">
      <c r="B58" t="s">
        <v>21</v>
      </c>
      <c r="C58" s="2">
        <v>0.03</v>
      </c>
      <c r="D58" s="3">
        <f>D57*C58</f>
        <v>2.4</v>
      </c>
      <c r="F58" t="s">
        <v>21</v>
      </c>
      <c r="G58" s="2">
        <v>0.03</v>
      </c>
      <c r="H58" s="3">
        <f>H57*G58</f>
        <v>0.72</v>
      </c>
      <c r="J58" t="s">
        <v>42</v>
      </c>
      <c r="K58" s="2">
        <v>0.19</v>
      </c>
      <c r="L58" s="16">
        <f>L57*K58</f>
        <v>74.099999999999994</v>
      </c>
    </row>
    <row r="59" spans="2:12" x14ac:dyDescent="0.55000000000000004">
      <c r="B59" t="s">
        <v>22</v>
      </c>
      <c r="D59" s="3">
        <f>D57-D58</f>
        <v>77.599999999999994</v>
      </c>
      <c r="F59" t="s">
        <v>22</v>
      </c>
      <c r="H59" s="3">
        <f>H57-H58</f>
        <v>23.28</v>
      </c>
      <c r="J59" t="s">
        <v>43</v>
      </c>
      <c r="L59" s="16">
        <f>L57+L58</f>
        <v>464.1</v>
      </c>
    </row>
    <row r="60" spans="2:12" x14ac:dyDescent="0.55000000000000004">
      <c r="B60" t="s">
        <v>23</v>
      </c>
      <c r="C60" s="5">
        <v>5</v>
      </c>
      <c r="D60" s="3">
        <f>C60</f>
        <v>5</v>
      </c>
      <c r="F60" t="s">
        <v>23</v>
      </c>
      <c r="G60" s="5">
        <v>3</v>
      </c>
      <c r="H60" s="3">
        <f>G60</f>
        <v>3</v>
      </c>
    </row>
    <row r="61" spans="2:12" x14ac:dyDescent="0.55000000000000004">
      <c r="B61" s="10" t="s">
        <v>24</v>
      </c>
      <c r="C61" s="10"/>
      <c r="D61" s="11">
        <f>D59+D60</f>
        <v>82.6</v>
      </c>
      <c r="F61" s="10" t="s">
        <v>24</v>
      </c>
      <c r="G61" s="10"/>
      <c r="H61" s="11">
        <f>H59+H60</f>
        <v>26.28</v>
      </c>
    </row>
    <row r="62" spans="2:12" x14ac:dyDescent="0.55000000000000004">
      <c r="B62" t="s">
        <v>25</v>
      </c>
      <c r="C62" s="2">
        <v>0.4</v>
      </c>
      <c r="D62" s="3">
        <f>D61*C62</f>
        <v>33.04</v>
      </c>
      <c r="F62" t="s">
        <v>25</v>
      </c>
      <c r="G62" s="2">
        <v>0.45</v>
      </c>
      <c r="H62" s="3">
        <f>H61*G62</f>
        <v>11.826000000000001</v>
      </c>
      <c r="J62" t="s">
        <v>9</v>
      </c>
      <c r="L62" s="5">
        <v>180</v>
      </c>
    </row>
    <row r="63" spans="2:12" x14ac:dyDescent="0.55000000000000004">
      <c r="B63" t="s">
        <v>26</v>
      </c>
      <c r="D63" s="3">
        <f>D61+D62</f>
        <v>115.63999999999999</v>
      </c>
      <c r="F63" t="s">
        <v>26</v>
      </c>
      <c r="H63" s="3">
        <f>H61+H62</f>
        <v>38.106000000000002</v>
      </c>
      <c r="J63" t="s">
        <v>41</v>
      </c>
      <c r="K63" s="2">
        <v>0.65</v>
      </c>
      <c r="L63" s="5">
        <f>L62*K63</f>
        <v>117</v>
      </c>
    </row>
    <row r="64" spans="2:12" x14ac:dyDescent="0.55000000000000004">
      <c r="B64" s="6" t="s">
        <v>27</v>
      </c>
      <c r="C64" s="12">
        <f>D65/D63-1</f>
        <v>0.10001598702434977</v>
      </c>
      <c r="D64" s="7">
        <f>D65-D63</f>
        <v>11.565848739495806</v>
      </c>
      <c r="F64" s="6" t="s">
        <v>27</v>
      </c>
      <c r="G64" s="12">
        <f>H65/H63-1</f>
        <v>-2.0589183555645652E-2</v>
      </c>
      <c r="H64" s="7">
        <f>H65-H63</f>
        <v>-0.78457142857143225</v>
      </c>
      <c r="J64" t="s">
        <v>28</v>
      </c>
      <c r="L64" s="5">
        <f>L62+L63</f>
        <v>297</v>
      </c>
    </row>
    <row r="65" spans="2:12" x14ac:dyDescent="0.55000000000000004">
      <c r="B65" t="s">
        <v>28</v>
      </c>
      <c r="D65" s="3">
        <f>D68-D67-D66</f>
        <v>127.20584873949579</v>
      </c>
      <c r="F65" t="s">
        <v>28</v>
      </c>
      <c r="H65" s="3">
        <f>H68-H67-H66</f>
        <v>37.321428571428569</v>
      </c>
      <c r="J65" t="s">
        <v>42</v>
      </c>
      <c r="K65" s="2">
        <v>0.19</v>
      </c>
      <c r="L65" s="16">
        <f>L64*K65</f>
        <v>56.43</v>
      </c>
    </row>
    <row r="66" spans="2:12" x14ac:dyDescent="0.55000000000000004">
      <c r="B66" t="s">
        <v>29</v>
      </c>
      <c r="C66" s="2">
        <v>0.03</v>
      </c>
      <c r="D66" s="3">
        <f>D68*C66</f>
        <v>4.1480168067226888</v>
      </c>
      <c r="F66" t="s">
        <v>29</v>
      </c>
      <c r="G66" s="2">
        <v>0.02</v>
      </c>
      <c r="H66" s="3">
        <f>H68*G66</f>
        <v>0.7857142857142857</v>
      </c>
      <c r="J66" t="s">
        <v>43</v>
      </c>
      <c r="L66" s="16">
        <f>L64+L65</f>
        <v>353.43</v>
      </c>
    </row>
    <row r="67" spans="2:12" x14ac:dyDescent="0.55000000000000004">
      <c r="B67" t="s">
        <v>30</v>
      </c>
      <c r="C67" s="2">
        <v>0.05</v>
      </c>
      <c r="D67" s="3">
        <f>D68*C67</f>
        <v>6.9133613445378153</v>
      </c>
      <c r="F67" t="s">
        <v>30</v>
      </c>
      <c r="G67" s="2">
        <v>0.03</v>
      </c>
      <c r="H67" s="3">
        <f>H68*G67</f>
        <v>1.1785714285714286</v>
      </c>
    </row>
    <row r="68" spans="2:12" x14ac:dyDescent="0.55000000000000004">
      <c r="B68" t="s">
        <v>31</v>
      </c>
      <c r="D68" s="3">
        <f>D70-D69</f>
        <v>138.26722689075629</v>
      </c>
      <c r="F68" t="s">
        <v>31</v>
      </c>
      <c r="H68" s="3">
        <f>H70-H69</f>
        <v>39.285714285714285</v>
      </c>
    </row>
    <row r="69" spans="2:12" x14ac:dyDescent="0.55000000000000004">
      <c r="B69" t="s">
        <v>32</v>
      </c>
      <c r="C69" s="2">
        <v>0.1</v>
      </c>
      <c r="D69" s="3">
        <f>D70*C69</f>
        <v>15.363025210084032</v>
      </c>
      <c r="F69" t="s">
        <v>32</v>
      </c>
      <c r="G69" s="2">
        <v>0.15</v>
      </c>
      <c r="H69" s="3">
        <f>H70*G69</f>
        <v>6.9327731092436968</v>
      </c>
      <c r="J69" t="s">
        <v>9</v>
      </c>
      <c r="L69" s="5">
        <v>1380</v>
      </c>
    </row>
    <row r="70" spans="2:12" x14ac:dyDescent="0.55000000000000004">
      <c r="B70" t="s">
        <v>33</v>
      </c>
      <c r="D70" s="3">
        <f xml:space="preserve"> D72-D71</f>
        <v>153.63025210084032</v>
      </c>
      <c r="F70" t="s">
        <v>33</v>
      </c>
      <c r="H70" s="3">
        <f>H72-H71</f>
        <v>46.218487394957982</v>
      </c>
      <c r="J70" t="s">
        <v>41</v>
      </c>
      <c r="K70" s="2">
        <v>0.6</v>
      </c>
      <c r="L70" s="5">
        <f>L69*K70</f>
        <v>828</v>
      </c>
    </row>
    <row r="71" spans="2:12" x14ac:dyDescent="0.55000000000000004">
      <c r="B71" t="s">
        <v>34</v>
      </c>
      <c r="C71" s="4">
        <v>0.19</v>
      </c>
      <c r="D71" s="3">
        <f>D72/1.19*C71</f>
        <v>29.189747899159663</v>
      </c>
      <c r="F71" t="s">
        <v>34</v>
      </c>
      <c r="G71" s="4">
        <v>0.19</v>
      </c>
      <c r="H71" s="3">
        <f>H72/1.19*G71</f>
        <v>8.7815126050420176</v>
      </c>
      <c r="J71" t="s">
        <v>28</v>
      </c>
      <c r="L71" s="5">
        <f>L69+L70</f>
        <v>2208</v>
      </c>
    </row>
    <row r="72" spans="2:12" x14ac:dyDescent="0.55000000000000004">
      <c r="B72" s="13" t="s">
        <v>35</v>
      </c>
      <c r="C72" s="13">
        <v>182.82</v>
      </c>
      <c r="D72" s="14">
        <f>C72</f>
        <v>182.82</v>
      </c>
      <c r="F72" s="13" t="s">
        <v>35</v>
      </c>
      <c r="G72" s="15">
        <v>55</v>
      </c>
      <c r="H72" s="14">
        <f>G72</f>
        <v>55</v>
      </c>
      <c r="J72" t="s">
        <v>42</v>
      </c>
      <c r="K72" s="2">
        <v>0.19</v>
      </c>
      <c r="L72" s="16">
        <f>L71*K72</f>
        <v>419.52</v>
      </c>
    </row>
    <row r="73" spans="2:12" x14ac:dyDescent="0.55000000000000004">
      <c r="J73" t="s">
        <v>43</v>
      </c>
      <c r="L73" s="16">
        <f>L71+L72</f>
        <v>2627.52</v>
      </c>
    </row>
    <row r="76" spans="2:12" x14ac:dyDescent="0.55000000000000004">
      <c r="J76" t="s">
        <v>9</v>
      </c>
      <c r="L76" s="5">
        <v>750</v>
      </c>
    </row>
    <row r="77" spans="2:12" x14ac:dyDescent="0.55000000000000004">
      <c r="J77" t="s">
        <v>41</v>
      </c>
      <c r="K77" s="2">
        <v>0.5</v>
      </c>
      <c r="L77" s="5">
        <f>L76*K77</f>
        <v>375</v>
      </c>
    </row>
    <row r="78" spans="2:12" x14ac:dyDescent="0.55000000000000004">
      <c r="J78" t="s">
        <v>28</v>
      </c>
      <c r="L78" s="5">
        <f>L76+L77</f>
        <v>1125</v>
      </c>
    </row>
    <row r="79" spans="2:12" x14ac:dyDescent="0.55000000000000004">
      <c r="J79" t="s">
        <v>42</v>
      </c>
      <c r="K79" s="2">
        <v>0.19</v>
      </c>
      <c r="L79" s="16">
        <f>L78*K79</f>
        <v>213.75</v>
      </c>
    </row>
    <row r="80" spans="2:12" x14ac:dyDescent="0.55000000000000004">
      <c r="J80" t="s">
        <v>43</v>
      </c>
      <c r="L80" s="16">
        <f>L78+L79</f>
        <v>1338.75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Boeven</dc:creator>
  <cp:lastModifiedBy>Stefan Boeven</cp:lastModifiedBy>
  <dcterms:created xsi:type="dcterms:W3CDTF">2021-12-02T11:13:09Z</dcterms:created>
  <dcterms:modified xsi:type="dcterms:W3CDTF">2021-12-06T16:19:38Z</dcterms:modified>
</cp:coreProperties>
</file>