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906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8" i="14"/>
  <c r="X6" i="14"/>
  <c r="BU14" i="14"/>
  <c r="BU10" i="14"/>
  <c r="X9" i="14"/>
  <c r="BU17" i="14"/>
  <c r="BU9" i="14"/>
  <c r="X18" i="14"/>
  <c r="X10" i="14"/>
  <c r="BU3" i="14"/>
  <c r="BU7" i="14"/>
  <c r="X7" i="14"/>
  <c r="X11" i="14"/>
  <c r="X16" i="14"/>
  <c r="BU6" i="14"/>
  <c r="BU18" i="14"/>
  <c r="BU15" i="14"/>
  <c r="X15" i="14"/>
  <c r="BU4" i="14"/>
  <c r="X17" i="14"/>
  <c r="X4" i="14"/>
  <c r="BU5" i="14"/>
  <c r="BU13" i="14"/>
  <c r="X12" i="14"/>
  <c r="X13" i="14"/>
  <c r="BU11" i="14"/>
  <c r="X14" i="14"/>
  <c r="X3" i="14"/>
  <c r="X8" i="14"/>
  <c r="BU16" i="14"/>
  <c r="X5" i="14"/>
  <c r="BU12"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9" i="14"/>
  <c r="J7" i="14"/>
  <c r="J18" i="14"/>
  <c r="J6" i="14"/>
  <c r="J16" i="14"/>
  <c r="J10" i="14"/>
  <c r="J12" i="14"/>
  <c r="J13" i="14"/>
  <c r="J3" i="14"/>
  <c r="J5" i="14"/>
  <c r="J8" i="14"/>
  <c r="J17" i="14"/>
  <c r="J11" i="14"/>
  <c r="J4" i="14"/>
  <c r="J14" i="14"/>
  <c r="J15"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5" i="14"/>
  <c r="BH17" i="14"/>
  <c r="BH27" i="14"/>
  <c r="BH11" i="14"/>
  <c r="BH9" i="14"/>
  <c r="BH21" i="14"/>
  <c r="BH23" i="14"/>
  <c r="BH13" i="14"/>
  <c r="BH33" i="14"/>
  <c r="BH19" i="14"/>
  <c r="BH5" i="14"/>
  <c r="BH25" i="14"/>
  <c r="BH7"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<sst xmlns="http://schemas.openxmlformats.org/spreadsheetml/2006/main" count="2665" uniqueCount="1732">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</sst>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4">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0" fontId="28"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48">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47"/>
      <tableStyleElement type="headerRow" dxfId="246"/>
      <tableStyleElement type="totalRow" dxfId="245"/>
      <tableStyleElement type="firstColumn" dxfId="244"/>
      <tableStyleElement type="lastColumn" dxfId="243"/>
      <tableStyleElement type="firstRowStripe" dxfId="242"/>
      <tableStyleElement type="secondRowStripe" dxfId="241"/>
      <tableStyleElement type="firstColumnStripe" dxfId="240"/>
      <tableStyleElement type="secondColumnStripe" dxfId="239"/>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2.emf"/><Relationship Id="rId7"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5" Type="http://schemas.openxmlformats.org/officeDocument/2006/relationships/image" Target="../media/image10.emf"/><Relationship Id="rId4" Type="http://schemas.openxmlformats.org/officeDocument/2006/relationships/image" Target="../media/image11.emf"/><Relationship Id="rId9"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238" dataDxfId="237">
  <autoFilter ref="BO2:BP154"/>
  <tableColumns count="2">
    <tableColumn id="1" uniqueName="1" name="Denominação" queryTableFieldId="1" dataDxfId="228"/>
    <tableColumn id="2" uniqueName="2" name="Valor da Característica" queryTableFieldId="2" dataDxfId="227"/>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236" dataDxfId="235">
  <autoFilter ref="AN2:AO54"/>
  <tableColumns count="2">
    <tableColumn id="1" uniqueName="1" name="Valor da Característica" queryTableFieldId="1" dataDxfId="232"/>
    <tableColumn id="2" uniqueName="2" name="Denominação" queryTableFieldId="2" dataDxfId="231"/>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234" dataDxfId="233">
  <autoFilter ref="AP2:AQ246"/>
  <tableColumns count="2">
    <tableColumn id="1" uniqueName="1" name="Valor da Característica" queryTableFieldId="1" dataDxfId="230"/>
    <tableColumn id="2" uniqueName="2" name="Denominação" queryTableFieldId="2" dataDxfId="229"/>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1079</v>
      </c>
      <c r="I1" s="72" t="s">
        <v>470</v>
      </c>
      <c r="J1" s="66" t="s">
        <v>1080</v>
      </c>
      <c r="K1" s="1" t="s">
        <v>739</v>
      </c>
      <c r="L1" s="235"/>
      <c r="M1" s="235"/>
      <c r="N1" s="235"/>
      <c r="O1" s="235"/>
      <c r="P1" s="161" t="s">
        <v>521</v>
      </c>
      <c r="Q1" s="73" t="s">
        <v>466</v>
      </c>
      <c r="R1" s="236" t="s">
        <v>1065</v>
      </c>
      <c r="S1" s="237"/>
      <c r="T1" s="71" t="s">
        <v>723</v>
      </c>
      <c r="U1" s="195" t="s">
        <v>98</v>
      </c>
      <c r="V1" s="73" t="s">
        <v>471</v>
      </c>
      <c r="W1" s="73" t="s">
        <v>575</v>
      </c>
      <c r="X1" s="65" t="s">
        <v>467</v>
      </c>
      <c r="Y1" s="74" t="s">
        <v>468</v>
      </c>
      <c r="Z1" s="65" t="s">
        <v>469</v>
      </c>
      <c r="AA1" s="65" t="s">
        <v>1129</v>
      </c>
      <c r="AB1" s="65" t="s">
        <v>1082</v>
      </c>
      <c r="AC1" s="169" t="s">
        <v>482</v>
      </c>
      <c r="AD1" s="169" t="s">
        <v>480</v>
      </c>
      <c r="AE1" s="169" t="s">
        <v>481</v>
      </c>
      <c r="AF1" s="75" t="s">
        <v>1075</v>
      </c>
      <c r="AG1" s="75" t="s">
        <v>1083</v>
      </c>
      <c r="AH1" s="65" t="s">
        <v>518</v>
      </c>
      <c r="AI1" s="75" t="s">
        <v>519</v>
      </c>
      <c r="AJ1" s="75" t="s">
        <v>520</v>
      </c>
      <c r="AK1" s="75" t="s">
        <v>87</v>
      </c>
      <c r="AL1" s="75" t="s">
        <v>88</v>
      </c>
      <c r="AM1" s="65" t="s">
        <v>499</v>
      </c>
      <c r="AN1" s="71" t="s">
        <v>1066</v>
      </c>
      <c r="AO1" s="71" t="s">
        <v>1067</v>
      </c>
      <c r="AP1" s="65" t="s">
        <v>500</v>
      </c>
      <c r="AQ1" s="65" t="s">
        <v>514</v>
      </c>
      <c r="AR1" s="65" t="s">
        <v>516</v>
      </c>
      <c r="AS1" s="65" t="s">
        <v>515</v>
      </c>
      <c r="AT1" s="75" t="s">
        <v>1081</v>
      </c>
      <c r="AU1" s="167" t="s">
        <v>517</v>
      </c>
      <c r="AV1" s="76" t="s">
        <v>735</v>
      </c>
      <c r="AW1" s="65" t="s">
        <v>736</v>
      </c>
      <c r="AX1" s="65" t="s">
        <v>737</v>
      </c>
      <c r="AY1" s="75" t="s">
        <v>738</v>
      </c>
      <c r="AZ1" s="146" t="s">
        <v>1076</v>
      </c>
      <c r="BA1" s="65" t="s">
        <v>677</v>
      </c>
      <c r="BB1" s="65" t="s">
        <v>773</v>
      </c>
      <c r="BC1" s="240" t="s">
        <v>1086</v>
      </c>
      <c r="BD1" s="241"/>
      <c r="BE1" s="240" t="s">
        <v>1087</v>
      </c>
      <c r="BF1" s="241"/>
      <c r="BG1" s="240" t="s">
        <v>1088</v>
      </c>
      <c r="BH1" s="241"/>
      <c r="BI1" s="238" t="s">
        <v>1089</v>
      </c>
      <c r="BJ1" s="239"/>
      <c r="BK1" s="179" t="s">
        <v>1084</v>
      </c>
      <c r="BL1" s="65" t="s">
        <v>968</v>
      </c>
      <c r="BM1" s="71" t="s">
        <v>969</v>
      </c>
      <c r="BN1" s="65" t="s">
        <v>970</v>
      </c>
      <c r="BO1" s="65" t="s">
        <v>971</v>
      </c>
      <c r="BP1" s="65" t="s">
        <v>972</v>
      </c>
      <c r="BQ1" s="180" t="s">
        <v>1128</v>
      </c>
      <c r="BR1" s="221" t="s">
        <v>1676</v>
      </c>
      <c r="BS1" s="221" t="s">
        <v>1672</v>
      </c>
      <c r="BT1" s="221" t="s">
        <v>1673</v>
      </c>
      <c r="BU1" s="221" t="s">
        <v>1674</v>
      </c>
      <c r="BV1" s="221" t="s">
        <v>1675</v>
      </c>
      <c r="BW1" s="221" t="s">
        <v>1677</v>
      </c>
      <c r="BX1" s="221" t="s">
        <v>1678</v>
      </c>
      <c r="BY1" s="221" t="s">
        <v>1679</v>
      </c>
      <c r="BZ1" s="221" t="s">
        <v>1680</v>
      </c>
      <c r="CA1" s="221" t="s">
        <v>1681</v>
      </c>
      <c r="CB1" s="223" t="s">
        <v>1671</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1691</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1690</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1689</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1688</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1692</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6" priority="2607" operator="beginsWith" text="NEW">
      <formula>LEFT(B1,LEN("NEW"))="NEW"</formula>
    </cfRule>
  </conditionalFormatting>
  <conditionalFormatting sqref="C15">
    <cfRule type="expression" dxfId="225" priority="1184">
      <formula>NOT(IF(C15=0,TRUE,IF(LEN(C15)=6,OR(LEFT(C15)="1",LEFT(C15)="H"),OR(LEN(C15)=7,LEN(C15)=13))))</formula>
    </cfRule>
  </conditionalFormatting>
  <conditionalFormatting sqref="H13">
    <cfRule type="expression" dxfId="224" priority="1168">
      <formula>NOT(AND(LEFT(C13,1)&lt;&gt;"M",LEFT(C13,1)&lt;&gt;"F",LEFT(C13,1)&lt;&gt;"D"))</formula>
    </cfRule>
  </conditionalFormatting>
  <conditionalFormatting sqref="H14">
    <cfRule type="expression" dxfId="223" priority="1178">
      <formula>NOT(AND(LEFT(C14,1)&lt;&gt;"M",LEFT(C14,1)&lt;&gt;"F",LEFT(C14,1)&lt;&gt;"D"))</formula>
    </cfRule>
  </conditionalFormatting>
  <conditionalFormatting sqref="C14">
    <cfRule type="expression" dxfId="222" priority="1175">
      <formula>NOT(IF(C14=0,TRUE,IF(LEN(C14)=6,OR(LEFT(C14)="1",LEFT(C14)="H"),OR(LEN(C14)=7,LEN(C14)=13))))</formula>
    </cfRule>
  </conditionalFormatting>
  <conditionalFormatting sqref="CB1:XFD1 A1:BR1 BW1:BY1">
    <cfRule type="expression" dxfId="221" priority="1199">
      <formula>_xlfn.ISFORMULA(INDIRECT(ADDRESS(ROW(),COLUMN())))</formula>
    </cfRule>
  </conditionalFormatting>
  <conditionalFormatting sqref="C14">
    <cfRule type="expression" dxfId="220" priority="1174">
      <formula>NOT(IF(C14=0,TRUE,IF(LEN(C14)=6,OR(LEFT(C14)="1",LEFT(C14)="H"),OR(LEN(C14)=7,LEN(C14)=13))))</formula>
    </cfRule>
  </conditionalFormatting>
  <conditionalFormatting sqref="BS1:BV1">
    <cfRule type="expression" dxfId="219" priority="1193">
      <formula>_xlfn.ISFORMULA(INDIRECT(ADDRESS(ROW(),COLUMN())))</formula>
    </cfRule>
  </conditionalFormatting>
  <conditionalFormatting sqref="BZ1:CA1">
    <cfRule type="expression" dxfId="218" priority="1192">
      <formula>_xlfn.ISFORMULA(INDIRECT(ADDRESS(ROW(),COLUMN())))</formula>
    </cfRule>
  </conditionalFormatting>
  <conditionalFormatting sqref="B15">
    <cfRule type="beginsWith" dxfId="217" priority="1191" operator="beginsWith" text="NEW">
      <formula>LEFT(B15,LEN("NEW"))="NEW"</formula>
    </cfRule>
  </conditionalFormatting>
  <conditionalFormatting sqref="B15">
    <cfRule type="cellIs" dxfId="216" priority="1189" operator="equal">
      <formula>"X0"</formula>
    </cfRule>
    <cfRule type="cellIs" dxfId="215" priority="1190" operator="equal">
      <formula>"ND"</formula>
    </cfRule>
  </conditionalFormatting>
  <conditionalFormatting sqref="C15">
    <cfRule type="expression" dxfId="214" priority="1187">
      <formula>NOT(IF(C15=0,TRUE,IF(LEN(C15)=6,OR(LEFT(C15)="1",LEFT(C15)="H"),OR(LEN(C15)=7,LEN(C15)=13))))</formula>
    </cfRule>
  </conditionalFormatting>
  <conditionalFormatting sqref="A15:D15 CC15:XFD15">
    <cfRule type="expression" dxfId="213" priority="1186">
      <formula>_xlfn.ISFORMULA(INDIRECT(ADDRESS(ROW(),COLUMN())))</formula>
    </cfRule>
  </conditionalFormatting>
  <conditionalFormatting sqref="C15">
    <cfRule type="expression" dxfId="212" priority="1185">
      <formula>NOT(IF(C15=0,TRUE,IF(LEN(C15)=6,OR(LEFT(C15)="1",LEFT(C15)="H"),OR(LEN(C15)=7,LEN(C15)=13))))</formula>
    </cfRule>
  </conditionalFormatting>
  <conditionalFormatting sqref="C14">
    <cfRule type="expression" dxfId="211" priority="1177">
      <formula>NOT(IF(C14=0,TRUE,IF(LEN(C14)=6,OR(LEFT(C14)="1",LEFT(C14)="H"),OR(LEN(C14)=7,LEN(C14)=13))))</formula>
    </cfRule>
  </conditionalFormatting>
  <conditionalFormatting sqref="B14">
    <cfRule type="beginsWith" dxfId="210" priority="1181" operator="beginsWith" text="NEW">
      <formula>LEFT(B14,LEN("NEW"))="NEW"</formula>
    </cfRule>
  </conditionalFormatting>
  <conditionalFormatting sqref="B14">
    <cfRule type="cellIs" dxfId="209" priority="1179" operator="equal">
      <formula>"X0"</formula>
    </cfRule>
    <cfRule type="cellIs" dxfId="208" priority="1180" operator="equal">
      <formula>"ND"</formula>
    </cfRule>
  </conditionalFormatting>
  <conditionalFormatting sqref="H11">
    <cfRule type="expression" dxfId="207" priority="1158">
      <formula>NOT(AND(LEFT(C11,1)&lt;&gt;"M",LEFT(C11,1)&lt;&gt;"F",LEFT(C11,1)&lt;&gt;"D"))</formula>
    </cfRule>
  </conditionalFormatting>
  <conditionalFormatting sqref="C13">
    <cfRule type="expression" dxfId="206" priority="1167">
      <formula>NOT(IF(C13=0,TRUE,IF(LEN(C13)=6,OR(LEFT(C13)="1",LEFT(C13)="H"),OR(LEN(C13)=7,LEN(C13)=13))))</formula>
    </cfRule>
  </conditionalFormatting>
  <conditionalFormatting sqref="A14:BR14 BW14:BY14 CA14:XFD14">
    <cfRule type="expression" dxfId="205" priority="1176">
      <formula>_xlfn.ISFORMULA(INDIRECT(ADDRESS(ROW(),COLUMN())))</formula>
    </cfRule>
  </conditionalFormatting>
  <conditionalFormatting sqref="C13">
    <cfRule type="expression" dxfId="204" priority="1165">
      <formula>NOT(IF(C13=0,TRUE,IF(LEN(C13)=6,OR(LEFT(C13)="1",LEFT(C13)="H"),OR(LEN(C13)=7,LEN(C13)=13))))</formula>
    </cfRule>
  </conditionalFormatting>
  <conditionalFormatting sqref="C13">
    <cfRule type="expression" dxfId="203" priority="1164">
      <formula>NOT(IF(C13=0,TRUE,IF(LEN(C13)=6,OR(LEFT(C13)="1",LEFT(C13)="H"),OR(LEN(C13)=7,LEN(C13)=13))))</formula>
    </cfRule>
  </conditionalFormatting>
  <conditionalFormatting sqref="BS14:BV14">
    <cfRule type="expression" dxfId="202" priority="1173">
      <formula>_xlfn.ISFORMULA(INDIRECT(ADDRESS(ROW(),COLUMN())))</formula>
    </cfRule>
  </conditionalFormatting>
  <conditionalFormatting sqref="BZ14">
    <cfRule type="expression" dxfId="201" priority="1172">
      <formula>_xlfn.ISFORMULA(INDIRECT(ADDRESS(ROW(),COLUMN())))</formula>
    </cfRule>
  </conditionalFormatting>
  <conditionalFormatting sqref="C16">
    <cfRule type="expression" dxfId="200" priority="525">
      <formula>NOT(IF(C16=0,TRUE,IF(LEN(C16)=6,OR(LEFT(C16)="1",LEFT(C16)="H"),OR(LEN(C16)=7,LEN(C16)=13))))</formula>
    </cfRule>
  </conditionalFormatting>
  <conditionalFormatting sqref="B13">
    <cfRule type="beginsWith" dxfId="199" priority="1171" operator="beginsWith" text="NEW">
      <formula>LEFT(B13,LEN("NEW"))="NEW"</formula>
    </cfRule>
  </conditionalFormatting>
  <conditionalFormatting sqref="B13">
    <cfRule type="cellIs" dxfId="198" priority="1169" operator="equal">
      <formula>"X0"</formula>
    </cfRule>
    <cfRule type="cellIs" dxfId="197" priority="1170" operator="equal">
      <formula>"ND"</formula>
    </cfRule>
  </conditionalFormatting>
  <conditionalFormatting sqref="H12">
    <cfRule type="expression" dxfId="196" priority="1148">
      <formula>NOT(AND(LEFT(C12,1)&lt;&gt;"M",LEFT(C12,1)&lt;&gt;"F",LEFT(C12,1)&lt;&gt;"D"))</formula>
    </cfRule>
  </conditionalFormatting>
  <conditionalFormatting sqref="A13:BR13 BW13:BY13 CA13:XFD13">
    <cfRule type="expression" dxfId="195" priority="1166">
      <formula>_xlfn.ISFORMULA(INDIRECT(ADDRESS(ROW(),COLUMN())))</formula>
    </cfRule>
  </conditionalFormatting>
  <conditionalFormatting sqref="C11">
    <cfRule type="expression" dxfId="194" priority="1155">
      <formula>NOT(IF(C11=0,TRUE,IF(LEN(C11)=6,OR(LEFT(C11)="1",LEFT(C11)="H"),OR(LEN(C11)=7,LEN(C11)=13))))</formula>
    </cfRule>
  </conditionalFormatting>
  <conditionalFormatting sqref="C11">
    <cfRule type="expression" dxfId="193" priority="1154">
      <formula>NOT(IF(C11=0,TRUE,IF(LEN(C11)=6,OR(LEFT(C11)="1",LEFT(C11)="H"),OR(LEN(C11)=7,LEN(C11)=13))))</formula>
    </cfRule>
  </conditionalFormatting>
  <conditionalFormatting sqref="BS13:BV13">
    <cfRule type="expression" dxfId="192" priority="1163">
      <formula>_xlfn.ISFORMULA(INDIRECT(ADDRESS(ROW(),COLUMN())))</formula>
    </cfRule>
  </conditionalFormatting>
  <conditionalFormatting sqref="BZ13">
    <cfRule type="expression" dxfId="191" priority="1162">
      <formula>_xlfn.ISFORMULA(INDIRECT(ADDRESS(ROW(),COLUMN())))</formula>
    </cfRule>
  </conditionalFormatting>
  <conditionalFormatting sqref="B11">
    <cfRule type="beginsWith" dxfId="190" priority="1161" operator="beginsWith" text="NEW">
      <formula>LEFT(B11,LEN("NEW"))="NEW"</formula>
    </cfRule>
  </conditionalFormatting>
  <conditionalFormatting sqref="B11">
    <cfRule type="cellIs" dxfId="189" priority="1159" operator="equal">
      <formula>"X0"</formula>
    </cfRule>
    <cfRule type="cellIs" dxfId="188" priority="1160" operator="equal">
      <formula>"ND"</formula>
    </cfRule>
  </conditionalFormatting>
  <conditionalFormatting sqref="C11">
    <cfRule type="expression" dxfId="187" priority="1157">
      <formula>NOT(IF(C11=0,TRUE,IF(LEN(C11)=6,OR(LEFT(C11)="1",LEFT(C11)="H"),OR(LEN(C11)=7,LEN(C11)=13))))</formula>
    </cfRule>
  </conditionalFormatting>
  <conditionalFormatting sqref="A11:BR11 BW11:BY11 CA11:XFD11">
    <cfRule type="expression" dxfId="186" priority="1156">
      <formula>_xlfn.ISFORMULA(INDIRECT(ADDRESS(ROW(),COLUMN())))</formula>
    </cfRule>
  </conditionalFormatting>
  <conditionalFormatting sqref="C12">
    <cfRule type="expression" dxfId="185" priority="1145">
      <formula>NOT(IF(C12=0,TRUE,IF(LEN(C12)=6,OR(LEFT(C12)="1",LEFT(C12)="H"),OR(LEN(C12)=7,LEN(C12)=13))))</formula>
    </cfRule>
  </conditionalFormatting>
  <conditionalFormatting sqref="C12">
    <cfRule type="expression" dxfId="184" priority="1147">
      <formula>NOT(IF(C12=0,TRUE,IF(LEN(C12)=6,OR(LEFT(C12)="1",LEFT(C12)="H"),OR(LEN(C12)=7,LEN(C12)=13))))</formula>
    </cfRule>
  </conditionalFormatting>
  <conditionalFormatting sqref="BS11:BV11">
    <cfRule type="expression" dxfId="183" priority="1153">
      <formula>_xlfn.ISFORMULA(INDIRECT(ADDRESS(ROW(),COLUMN())))</formula>
    </cfRule>
  </conditionalFormatting>
  <conditionalFormatting sqref="BZ11">
    <cfRule type="expression" dxfId="182" priority="1152">
      <formula>_xlfn.ISFORMULA(INDIRECT(ADDRESS(ROW(),COLUMN())))</formula>
    </cfRule>
  </conditionalFormatting>
  <conditionalFormatting sqref="B12">
    <cfRule type="beginsWith" dxfId="181" priority="1151" operator="beginsWith" text="NEW">
      <formula>LEFT(B12,LEN("NEW"))="NEW"</formula>
    </cfRule>
  </conditionalFormatting>
  <conditionalFormatting sqref="B12">
    <cfRule type="cellIs" dxfId="180" priority="1149" operator="equal">
      <formula>"X0"</formula>
    </cfRule>
    <cfRule type="cellIs" dxfId="179" priority="1150" operator="equal">
      <formula>"ND"</formula>
    </cfRule>
  </conditionalFormatting>
  <conditionalFormatting sqref="A12:BR12 BW12:BY12 CA12:XFD12">
    <cfRule type="expression" dxfId="178" priority="1146">
      <formula>_xlfn.ISFORMULA(INDIRECT(ADDRESS(ROW(),COLUMN())))</formula>
    </cfRule>
  </conditionalFormatting>
  <conditionalFormatting sqref="C12">
    <cfRule type="expression" dxfId="177" priority="1144">
      <formula>NOT(IF(C12=0,TRUE,IF(LEN(C12)=6,OR(LEFT(C12)="1",LEFT(C12)="H"),OR(LEN(C12)=7,LEN(C12)=13))))</formula>
    </cfRule>
  </conditionalFormatting>
  <conditionalFormatting sqref="BS12:BV12">
    <cfRule type="expression" dxfId="176" priority="1143">
      <formula>_xlfn.ISFORMULA(INDIRECT(ADDRESS(ROW(),COLUMN())))</formula>
    </cfRule>
  </conditionalFormatting>
  <conditionalFormatting sqref="BZ12">
    <cfRule type="expression" dxfId="175" priority="1142">
      <formula>_xlfn.ISFORMULA(INDIRECT(ADDRESS(ROW(),COLUMN())))</formula>
    </cfRule>
  </conditionalFormatting>
  <conditionalFormatting sqref="C16">
    <cfRule type="expression" dxfId="174" priority="528">
      <formula>NOT(IF(C16=0,TRUE,IF(LEN(C16)=6,OR(LEFT(C16)="1",LEFT(C16)="H"),OR(LEN(C16)=7,LEN(C16)=13))))</formula>
    </cfRule>
  </conditionalFormatting>
  <conditionalFormatting sqref="A16:D16 CC16:XFD16">
    <cfRule type="expression" dxfId="173" priority="527">
      <formula>_xlfn.ISFORMULA(INDIRECT(ADDRESS(ROW(),COLUMN())))</formula>
    </cfRule>
  </conditionalFormatting>
  <conditionalFormatting sqref="BB16">
    <cfRule type="expression" dxfId="172" priority="524">
      <formula>_xlfn.ISFORMULA(INDIRECT(ADDRESS(ROW(),COLUMN())))</formula>
    </cfRule>
  </conditionalFormatting>
  <conditionalFormatting sqref="B16">
    <cfRule type="beginsWith" dxfId="171" priority="531" operator="beginsWith" text="NEW">
      <formula>LEFT(B16,LEN("NEW"))="NEW"</formula>
    </cfRule>
  </conditionalFormatting>
  <conditionalFormatting sqref="B16">
    <cfRule type="cellIs" dxfId="170" priority="529" operator="equal">
      <formula>"X0"</formula>
    </cfRule>
    <cfRule type="cellIs" dxfId="169" priority="530" operator="equal">
      <formula>"ND"</formula>
    </cfRule>
  </conditionalFormatting>
  <conditionalFormatting sqref="C16">
    <cfRule type="expression" dxfId="168" priority="526">
      <formula>NOT(IF(C16=0,TRUE,IF(LEN(C16)=6,OR(LEFT(C16)="1",LEFT(C16)="H"),OR(LEN(C16)=7,LEN(C16)=13))))</formula>
    </cfRule>
  </conditionalFormatting>
  <conditionalFormatting sqref="I16">
    <cfRule type="expression" dxfId="167" priority="43">
      <formula>_xlfn.ISFORMULA(INDIRECT(ADDRESS(ROW(),COLUMN())))</formula>
    </cfRule>
  </conditionalFormatting>
  <conditionalFormatting sqref="T16:V16">
    <cfRule type="expression" dxfId="166" priority="42">
      <formula>_xlfn.ISFORMULA(INDIRECT(ADDRESS(ROW(),COLUMN())))</formula>
    </cfRule>
  </conditionalFormatting>
  <conditionalFormatting sqref="Q16">
    <cfRule type="expression" dxfId="165" priority="40">
      <formula>_xlfn.ISFORMULA(INDIRECT(ADDRESS(ROW(),COLUMN())))</formula>
    </cfRule>
  </conditionalFormatting>
  <conditionalFormatting sqref="H16">
    <cfRule type="expression" dxfId="164" priority="39">
      <formula>NOT(AND(LEFT(C16,1)&lt;&gt;"M",LEFT(C16,1)&lt;&gt;"F",LEFT(C16,1)&lt;&gt;"D"))</formula>
    </cfRule>
  </conditionalFormatting>
  <conditionalFormatting sqref="G16:H16">
    <cfRule type="expression" dxfId="163" priority="38">
      <formula>_xlfn.ISFORMULA(INDIRECT(ADDRESS(ROW(),COLUMN())))</formula>
    </cfRule>
  </conditionalFormatting>
  <conditionalFormatting sqref="BC16:BJ16">
    <cfRule type="expression" dxfId="162" priority="37">
      <formula>_xlfn.ISFORMULA(INDIRECT(ADDRESS(ROW(),COLUMN())))</formula>
    </cfRule>
  </conditionalFormatting>
  <conditionalFormatting sqref="BL16 BN16:BP16">
    <cfRule type="expression" dxfId="161" priority="36">
      <formula>_xlfn.ISFORMULA(INDIRECT(ADDRESS(ROW(),COLUMN())))</formula>
    </cfRule>
  </conditionalFormatting>
  <conditionalFormatting sqref="BM16">
    <cfRule type="expression" dxfId="160"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3" sqref="A3:XFD4"/>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1218</v>
      </c>
      <c r="D1" s="198" t="s">
        <v>1192</v>
      </c>
      <c r="H1" s="199" t="s">
        <v>1194</v>
      </c>
      <c r="I1" s="199" t="s">
        <v>1197</v>
      </c>
      <c r="J1" s="198" t="s">
        <v>1216</v>
      </c>
      <c r="K1" s="198" t="s">
        <v>1217</v>
      </c>
      <c r="L1" s="198" t="s">
        <v>1193</v>
      </c>
      <c r="M1" s="200" t="s">
        <v>1198</v>
      </c>
      <c r="N1" s="200" t="s">
        <v>1199</v>
      </c>
      <c r="O1" s="198" t="s">
        <v>1196</v>
      </c>
      <c r="P1" s="200" t="s">
        <v>1201</v>
      </c>
      <c r="Q1" s="200"/>
      <c r="R1" s="200" t="s">
        <v>1200</v>
      </c>
      <c r="S1" s="200" t="s">
        <v>1202</v>
      </c>
      <c r="T1" s="200" t="s">
        <v>1204</v>
      </c>
      <c r="V1" s="200"/>
      <c r="W1" s="200" t="s">
        <v>1207</v>
      </c>
      <c r="Y1" s="200" t="s">
        <v>1205</v>
      </c>
      <c r="AB1" s="198" t="s">
        <v>1208</v>
      </c>
      <c r="AD1" s="198" t="s">
        <v>1209</v>
      </c>
      <c r="AF1" s="198" t="s">
        <v>1210</v>
      </c>
      <c r="AH1" s="199" t="s">
        <v>1195</v>
      </c>
      <c r="AL1" s="198" t="s">
        <v>1215</v>
      </c>
    </row>
    <row r="2" spans="1:38" s="168" customFormat="1" ht="42" customHeight="1" x14ac:dyDescent="0.25">
      <c r="A2" s="66" t="s">
        <v>1248</v>
      </c>
      <c r="B2" s="64" t="s">
        <v>581</v>
      </c>
      <c r="C2" s="69" t="s">
        <v>579</v>
      </c>
      <c r="D2" s="175" t="s">
        <v>580</v>
      </c>
      <c r="E2" s="70" t="s">
        <v>577</v>
      </c>
      <c r="F2" s="175" t="s">
        <v>578</v>
      </c>
      <c r="G2" s="175" t="s">
        <v>576</v>
      </c>
      <c r="H2" s="65" t="s">
        <v>466</v>
      </c>
      <c r="I2" s="65" t="s">
        <v>98</v>
      </c>
      <c r="J2" s="65" t="s">
        <v>1141</v>
      </c>
      <c r="K2" s="65" t="s">
        <v>1142</v>
      </c>
      <c r="L2" s="65" t="s">
        <v>752</v>
      </c>
      <c r="M2" s="65" t="s">
        <v>1150</v>
      </c>
      <c r="N2" s="65" t="s">
        <v>519</v>
      </c>
      <c r="O2" s="65" t="s">
        <v>1147</v>
      </c>
      <c r="P2" s="65" t="s">
        <v>1148</v>
      </c>
      <c r="Q2" s="71" t="s">
        <v>1149</v>
      </c>
      <c r="R2" s="74" t="s">
        <v>1236</v>
      </c>
      <c r="S2" s="65" t="s">
        <v>1203</v>
      </c>
      <c r="T2" s="65" t="s">
        <v>1144</v>
      </c>
      <c r="U2" s="65" t="s">
        <v>1157</v>
      </c>
      <c r="V2" s="65" t="s">
        <v>1145</v>
      </c>
      <c r="W2" s="65" t="s">
        <v>1206</v>
      </c>
      <c r="X2" s="65" t="s">
        <v>1146</v>
      </c>
      <c r="Y2" s="65" t="s">
        <v>87</v>
      </c>
      <c r="Z2" s="65" t="s">
        <v>3</v>
      </c>
      <c r="AA2" s="180" t="s">
        <v>1128</v>
      </c>
      <c r="AB2" s="240" t="s">
        <v>1212</v>
      </c>
      <c r="AC2" s="241"/>
      <c r="AD2" s="240" t="s">
        <v>1087</v>
      </c>
      <c r="AE2" s="241"/>
      <c r="AF2" s="240" t="s">
        <v>1088</v>
      </c>
      <c r="AG2" s="241"/>
      <c r="AH2" s="238" t="s">
        <v>1089</v>
      </c>
      <c r="AI2" s="239"/>
      <c r="AJ2" s="179" t="s">
        <v>1084</v>
      </c>
      <c r="AK2" s="179" t="s">
        <v>1213</v>
      </c>
      <c r="AL2" s="190" t="s">
        <v>1211</v>
      </c>
    </row>
    <row r="12" spans="1:38" ht="15.75" hidden="1" customHeight="1" x14ac:dyDescent="0.2">
      <c r="A12" s="242" t="str">
        <f>IF(C13&lt;&gt;0,"V"&amp;C13,"")</f>
        <v>VBobina + Tira</v>
      </c>
      <c r="B12" s="173" t="s">
        <v>583</v>
      </c>
      <c r="C12" s="210" t="str">
        <f>"H"&amp;RIGHT(C13,5)</f>
        <v>H Tira</v>
      </c>
      <c r="D12" s="210" t="str">
        <f>SUBSTITUTE(D13,"BOBINA","TIRA")</f>
        <v>TIRA 0,00 BQ</v>
      </c>
      <c r="E12" s="173"/>
      <c r="F12" s="173"/>
      <c r="G12" s="173" t="s">
        <v>420</v>
      </c>
      <c r="H12" s="173" t="s">
        <v>1154</v>
      </c>
      <c r="I12" s="173" t="s">
        <v>1155</v>
      </c>
      <c r="J12" s="173">
        <v>25000</v>
      </c>
      <c r="K12" s="173" t="s">
        <v>1143</v>
      </c>
      <c r="L12" s="173" t="s">
        <v>187</v>
      </c>
      <c r="M12" s="189"/>
      <c r="N12" s="189"/>
      <c r="O12" s="189"/>
      <c r="P12" s="189"/>
      <c r="Q12" s="189"/>
      <c r="R12" s="189"/>
      <c r="S12" s="189"/>
      <c r="T12" s="189"/>
      <c r="U12" s="189"/>
      <c r="V12" s="189"/>
      <c r="W12" s="189"/>
      <c r="X12" s="189"/>
      <c r="Y12" s="189"/>
      <c r="Z12" s="189"/>
      <c r="AA12" s="182"/>
      <c r="AB12" s="210" t="str">
        <f>IF(G12="","",G12)</f>
        <v>0581</v>
      </c>
      <c r="AC12" s="230" t="str">
        <f>IFERROR(VLOOKUP(AB12,'Listas de Dados'!EA:EI,2,0),"")</f>
        <v>Meincol 1</v>
      </c>
      <c r="AD12" s="174" t="s">
        <v>992</v>
      </c>
      <c r="AE12" s="230" t="str">
        <f>IFERROR(VLOOKUP(AD12,'Listas de Dados'!EC:EJ,2,0),"")</f>
        <v>Semi-Acabado</v>
      </c>
      <c r="AF12" s="174" t="s">
        <v>378</v>
      </c>
      <c r="AG12" s="230" t="str">
        <f>IFERROR(VLOOKUP(AF12,'Listas de Dados'!EE:EL,2,0),"")</f>
        <v>Industria</v>
      </c>
      <c r="AH12" s="230" t="str">
        <f>IF(AH13="","",AH13)</f>
        <v/>
      </c>
      <c r="AI12" s="230" t="str">
        <f>IFERROR(IF(AH12="","Comum",VLOOKUP(AH12,'Listas de Dados'!EH:ER,2,0)),"")</f>
        <v>Comum</v>
      </c>
      <c r="AJ12" s="183"/>
      <c r="AK12" s="230" t="str">
        <f>IF(AH12="68","ZHAL","HALB")</f>
        <v>HALB</v>
      </c>
      <c r="AL12" s="230">
        <f>VLOOKUP(AK12,'Listas de Dados'!BB:BC,2,0)</f>
        <v>7905</v>
      </c>
    </row>
    <row r="13" spans="1:38" ht="15.75" hidden="1" customHeight="1" x14ac:dyDescent="0.25">
      <c r="A13" s="242"/>
      <c r="B13" s="173" t="s">
        <v>583</v>
      </c>
      <c r="C13" s="2" t="s">
        <v>1693</v>
      </c>
      <c r="D13" s="210" t="str">
        <f>UPPER(TWUNIRTEXTO(" ",1,"BOBINA",TEXT(T13,"0,00"),N13,O13,P13,S13,IFERROR(VLOOKUP(Q13,'Listas de Dados'!EM:EP,2,0),""),U13,IF(M13="Nacional","","IMP"),Z13))</f>
        <v>BOBINA 0,00 BQ</v>
      </c>
      <c r="E13" s="173"/>
      <c r="F13" s="173"/>
      <c r="G13" s="173" t="s">
        <v>420</v>
      </c>
      <c r="H13" s="173" t="s">
        <v>1154</v>
      </c>
      <c r="I13" s="173" t="s">
        <v>1156</v>
      </c>
      <c r="J13" s="173">
        <v>25000</v>
      </c>
      <c r="K13" s="173" t="s">
        <v>1143</v>
      </c>
      <c r="L13" s="173" t="s">
        <v>172</v>
      </c>
      <c r="M13" s="173" t="s">
        <v>1151</v>
      </c>
      <c r="N13" s="210" t="s">
        <v>17</v>
      </c>
      <c r="O13" s="210"/>
      <c r="P13" s="211"/>
      <c r="Q13" s="210" t="s">
        <v>1233</v>
      </c>
      <c r="R13" s="196" t="str">
        <f>IFERROR(VLOOKUP(Q13,'Listas de Dados'!EM:EO,3,0),"SR")</f>
        <v>SR</v>
      </c>
      <c r="S13" s="173"/>
      <c r="T13" s="210"/>
      <c r="U13" s="173"/>
      <c r="V13" s="210"/>
      <c r="W13" s="210" t="str">
        <f>IF(T13+V13=0,"",T13+V13)</f>
        <v/>
      </c>
      <c r="X13" s="210"/>
      <c r="Y13" s="197" t="str">
        <f>IF(T13-X13=0,"",T13-+X13)</f>
        <v/>
      </c>
      <c r="Z13" s="173"/>
      <c r="AA13" s="182"/>
      <c r="AB13" s="210" t="str">
        <f t="shared" ref="AB13" si="0">IF(G13="","",G13)</f>
        <v>0581</v>
      </c>
      <c r="AC13" s="230" t="str">
        <f>IFERROR(VLOOKUP(AB13,'Listas de Dados'!EA:EI,2,0),"")</f>
        <v>Meincol 1</v>
      </c>
      <c r="AD13" s="174" t="s">
        <v>1093</v>
      </c>
      <c r="AE13" s="230" t="str">
        <f>IFERROR(VLOOKUP(AD13,'Listas de Dados'!EC:EJ,2,0),"")</f>
        <v>Matéria-Prima.</v>
      </c>
      <c r="AF13" s="174" t="s">
        <v>378</v>
      </c>
      <c r="AG13" s="230" t="str">
        <f>IFERROR(VLOOKUP(AF13,'Listas de Dados'!EE:EL,2,0),"")</f>
        <v>Industria</v>
      </c>
      <c r="AH13" s="173"/>
      <c r="AI13" s="230" t="str">
        <f>IFERROR(IF(AH13="","Comum",VLOOKUP(AH13,'Listas de Dados'!EH:ER,2,0)),"")</f>
        <v>Comum</v>
      </c>
      <c r="AJ13" s="183"/>
      <c r="AK13" s="230" t="str">
        <f>IF(AH13="68","ZROH","VMAT")</f>
        <v>VMAT</v>
      </c>
      <c r="AL13" s="230">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9" priority="187" operator="beginsWith" text="NEW">
      <formula>LEFT(B2,LEN("NEW"))="NEW"</formula>
    </cfRule>
  </conditionalFormatting>
  <conditionalFormatting sqref="B12:B13">
    <cfRule type="beginsWith" dxfId="158" priority="150" operator="beginsWith" text="NEW">
      <formula>LEFT(B12,LEN("NEW"))="NEW"</formula>
    </cfRule>
  </conditionalFormatting>
  <conditionalFormatting sqref="B12:B13">
    <cfRule type="cellIs" dxfId="157" priority="148" operator="equal">
      <formula>"X0"</formula>
    </cfRule>
    <cfRule type="cellIs" dxfId="156" priority="149" operator="equal">
      <formula>"ND"</formula>
    </cfRule>
  </conditionalFormatting>
  <conditionalFormatting sqref="L2 A2:G2 T2:X2 AA1:AG1 AI1:XFD1 AA2:XFD2 A14:XFD1048576 A4:XFD11">
    <cfRule type="expression" dxfId="155" priority="174">
      <formula>_xlfn.ISFORMULA(INDIRECT(ADDRESS(ROW(),COLUMN())))</formula>
    </cfRule>
  </conditionalFormatting>
  <conditionalFormatting sqref="H2:K2">
    <cfRule type="expression" dxfId="154" priority="170">
      <formula>_xlfn.ISFORMULA(INDIRECT(ADDRESS(ROW(),COLUMN())))</formula>
    </cfRule>
  </conditionalFormatting>
  <conditionalFormatting sqref="Q13">
    <cfRule type="expression" dxfId="153" priority="137">
      <formula>_xlfn.ISFORMULA(INDIRECT(ADDRESS(ROW(),COLUMN())))</formula>
    </cfRule>
  </conditionalFormatting>
  <conditionalFormatting sqref="N2 S2">
    <cfRule type="expression" dxfId="152" priority="168">
      <formula>_xlfn.ISFORMULA(INDIRECT(ADDRESS(ROW(),COLUMN())))</formula>
    </cfRule>
  </conditionalFormatting>
  <conditionalFormatting sqref="O2">
    <cfRule type="expression" dxfId="151" priority="166">
      <formula>_xlfn.ISFORMULA(INDIRECT(ADDRESS(ROW(),COLUMN())))</formula>
    </cfRule>
  </conditionalFormatting>
  <conditionalFormatting sqref="P2">
    <cfRule type="expression" dxfId="150" priority="164">
      <formula>_xlfn.ISFORMULA(INDIRECT(ADDRESS(ROW(),COLUMN())))</formula>
    </cfRule>
  </conditionalFormatting>
  <conditionalFormatting sqref="A12:L12 AA12:XFD13 V13:Z13 B13:L13">
    <cfRule type="expression" dxfId="149" priority="146">
      <formula>_xlfn.ISFORMULA(INDIRECT(ADDRESS(ROW(),COLUMN())))</formula>
    </cfRule>
  </conditionalFormatting>
  <conditionalFormatting sqref="R2">
    <cfRule type="expression" dxfId="148" priority="162">
      <formula>_xlfn.ISFORMULA(INDIRECT(ADDRESS(ROW(),COLUMN())))</formula>
    </cfRule>
  </conditionalFormatting>
  <conditionalFormatting sqref="N13 S13">
    <cfRule type="expression" dxfId="147" priority="144">
      <formula>_xlfn.ISFORMULA(INDIRECT(ADDRESS(ROW(),COLUMN())))</formula>
    </cfRule>
  </conditionalFormatting>
  <conditionalFormatting sqref="M2">
    <cfRule type="expression" dxfId="146" priority="160">
      <formula>_xlfn.ISFORMULA(INDIRECT(ADDRESS(ROW(),COLUMN())))</formula>
    </cfRule>
  </conditionalFormatting>
  <conditionalFormatting sqref="P13">
    <cfRule type="expression" dxfId="145" priority="142">
      <formula>_xlfn.ISFORMULA(INDIRECT(ADDRESS(ROW(),COLUMN())))</formula>
    </cfRule>
  </conditionalFormatting>
  <conditionalFormatting sqref="Z2">
    <cfRule type="expression" dxfId="144" priority="158">
      <formula>_xlfn.ISFORMULA(INDIRECT(ADDRESS(ROW(),COLUMN())))</formula>
    </cfRule>
  </conditionalFormatting>
  <conditionalFormatting sqref="D12">
    <cfRule type="expression" dxfId="143" priority="139">
      <formula>LEN(D12)&gt;40</formula>
    </cfRule>
  </conditionalFormatting>
  <conditionalFormatting sqref="D13">
    <cfRule type="expression" dxfId="142" priority="138">
      <formula>LEN(D13)&gt;40</formula>
    </cfRule>
  </conditionalFormatting>
  <conditionalFormatting sqref="Y2">
    <cfRule type="expression" dxfId="141" priority="154">
      <formula>_xlfn.ISFORMULA(INDIRECT(ADDRESS(ROW(),COLUMN())))</formula>
    </cfRule>
  </conditionalFormatting>
  <conditionalFormatting sqref="Q2">
    <cfRule type="expression" dxfId="140" priority="153">
      <formula>_xlfn.ISFORMULA(INDIRECT(ADDRESS(ROW(),COLUMN())))</formula>
    </cfRule>
  </conditionalFormatting>
  <conditionalFormatting sqref="C12">
    <cfRule type="expression" dxfId="139" priority="151">
      <formula>NOT(IF(C12=0,TRUE,IF(LEN(C12)=6,OR(LEFT(C12)="1",LEFT(C12)="H"),OR(LEN(C12)=7,LEN(C12)=13))))</formula>
    </cfRule>
  </conditionalFormatting>
  <conditionalFormatting sqref="C13">
    <cfRule type="expression" dxfId="138" priority="147">
      <formula>NOT(IF(C13=0,TRUE,IF(LEN(C13)=6,OR(LEFT(C13)="1",LEFT(C13)="H"),OR(LEN(C13)=7,LEN(C13)=13))))</formula>
    </cfRule>
  </conditionalFormatting>
  <conditionalFormatting sqref="T13:U13">
    <cfRule type="expression" dxfId="137" priority="145">
      <formula>_xlfn.ISFORMULA(INDIRECT(ADDRESS(ROW(),COLUMN())))</formula>
    </cfRule>
  </conditionalFormatting>
  <conditionalFormatting sqref="O13">
    <cfRule type="expression" dxfId="136" priority="143">
      <formula>_xlfn.ISFORMULA(INDIRECT(ADDRESS(ROW(),COLUMN())))</formula>
    </cfRule>
  </conditionalFormatting>
  <conditionalFormatting sqref="R13">
    <cfRule type="expression" dxfId="135" priority="141">
      <formula>_xlfn.ISFORMULA(INDIRECT(ADDRESS(ROW(),COLUMN())))</formula>
    </cfRule>
  </conditionalFormatting>
  <conditionalFormatting sqref="M13">
    <cfRule type="expression" dxfId="134" priority="140">
      <formula>_xlfn.ISFORMULA(INDIRECT(ADDRESS(ROW(),COLUMN())))</formula>
    </cfRule>
  </conditionalFormatting>
  <conditionalFormatting sqref="B3">
    <cfRule type="beginsWith" dxfId="133"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7" t="str">
        <f ca="1">IF(INDIRECT("C"&amp;ROW()+1)=0,"","K00_"&amp;IF(LEFT(INDIRECT("C"&amp;ROW()+1),1)="H","R_","P_")&amp;K3)</f>
        <v/>
      </c>
      <c r="I2" s="247"/>
      <c r="J2" s="247"/>
      <c r="K2" s="247"/>
      <c r="L2" s="149"/>
      <c r="N2" s="109"/>
      <c r="O2" s="247" t="str">
        <f ca="1">IF(INDIRECT("C"&amp;ROW()+1)=0,"","K00_"&amp;IF(LEFT(INDIRECT("C"&amp;ROW()+1),1)="H","R_TRIM_","P_TRIM_")&amp;K3)</f>
        <v/>
      </c>
      <c r="P2" s="247"/>
      <c r="Q2" s="247"/>
      <c r="R2" s="247"/>
      <c r="S2" s="247"/>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8"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9"/>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4"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4"/>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4"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4"/>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4"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4"/>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4"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4"/>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4"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4"/>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4"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4"/>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4"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4"/>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6">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4"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6"/>
      <c r="E20" s="98"/>
      <c r="G20" s="81"/>
      <c r="H20" s="81"/>
      <c r="I20" s="81"/>
      <c r="J20" s="81"/>
      <c r="K20" s="81"/>
      <c r="BE20" s="150"/>
      <c r="BF20" s="109"/>
      <c r="BG20" s="109"/>
      <c r="BH20" s="244"/>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4"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4"/>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4"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4"/>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4"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4"/>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4"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4"/>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4"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4"/>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4"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4"/>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4"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5"/>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3" t="s">
        <v>828</v>
      </c>
      <c r="L108" s="243"/>
      <c r="M108" s="243"/>
      <c r="N108" s="243"/>
      <c r="O108" s="243"/>
      <c r="P108" s="243"/>
      <c r="Q108" s="243"/>
      <c r="R108" s="243"/>
      <c r="S108" s="243"/>
    </row>
    <row r="109" spans="2:19" x14ac:dyDescent="0.25">
      <c r="B109" s="78"/>
      <c r="E109" s="106"/>
      <c r="F109" s="106"/>
      <c r="G109" s="106"/>
      <c r="H109" s="106"/>
      <c r="I109" s="106"/>
      <c r="J109" s="106"/>
      <c r="K109" s="243"/>
      <c r="L109" s="243"/>
      <c r="M109" s="243"/>
      <c r="N109" s="243"/>
      <c r="O109" s="243"/>
      <c r="P109" s="243"/>
      <c r="Q109" s="243"/>
      <c r="R109" s="243"/>
      <c r="S109" s="243"/>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3" t="s">
        <v>829</v>
      </c>
      <c r="L119" s="243"/>
      <c r="M119" s="243"/>
      <c r="N119" s="243"/>
      <c r="O119" s="243"/>
      <c r="P119" s="243"/>
      <c r="Q119" s="243"/>
      <c r="R119" s="243"/>
      <c r="S119" s="243"/>
    </row>
    <row r="120" spans="2:19" x14ac:dyDescent="0.25">
      <c r="B120" s="78"/>
      <c r="E120" s="106"/>
      <c r="F120" s="106"/>
      <c r="G120" s="106"/>
      <c r="H120" s="106"/>
      <c r="I120" s="106"/>
      <c r="J120" s="106"/>
      <c r="K120" s="243"/>
      <c r="L120" s="243"/>
      <c r="M120" s="243"/>
      <c r="N120" s="243"/>
      <c r="O120" s="243"/>
      <c r="P120" s="243"/>
      <c r="Q120" s="243"/>
      <c r="R120" s="243"/>
      <c r="S120" s="243"/>
    </row>
    <row r="121" spans="2:19" x14ac:dyDescent="0.25">
      <c r="B121" s="78"/>
      <c r="E121" s="106"/>
      <c r="F121" s="106"/>
      <c r="G121" s="106"/>
      <c r="H121" s="106"/>
      <c r="I121" s="106"/>
      <c r="J121" s="106"/>
      <c r="K121" s="243" t="s">
        <v>830</v>
      </c>
      <c r="L121" s="243"/>
      <c r="M121" s="243"/>
      <c r="N121" s="243"/>
      <c r="O121" s="243"/>
      <c r="P121" s="243"/>
      <c r="Q121" s="243"/>
      <c r="R121" s="243"/>
      <c r="S121" s="243"/>
    </row>
    <row r="122" spans="2:19" x14ac:dyDescent="0.25">
      <c r="B122" s="78"/>
      <c r="E122" s="106"/>
      <c r="F122" s="106"/>
      <c r="G122" s="106"/>
      <c r="H122" s="106"/>
      <c r="I122" s="106"/>
      <c r="J122" s="106"/>
      <c r="K122" s="243"/>
      <c r="L122" s="243"/>
      <c r="M122" s="243"/>
      <c r="N122" s="243"/>
      <c r="O122" s="243"/>
      <c r="P122" s="243"/>
      <c r="Q122" s="243"/>
      <c r="R122" s="243"/>
      <c r="S122" s="243"/>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3" t="s">
        <v>833</v>
      </c>
      <c r="N126" s="243"/>
      <c r="O126" s="243"/>
      <c r="P126" s="243"/>
      <c r="Q126" s="243"/>
      <c r="R126" s="243"/>
      <c r="S126" s="243"/>
    </row>
    <row r="127" spans="2:19" x14ac:dyDescent="0.25">
      <c r="B127" s="78"/>
      <c r="E127" s="106"/>
      <c r="F127" s="106"/>
      <c r="G127" s="106"/>
      <c r="H127" s="106"/>
      <c r="I127" s="106"/>
      <c r="J127" s="106"/>
      <c r="K127" s="106"/>
      <c r="L127" s="106"/>
      <c r="M127" s="243"/>
      <c r="N127" s="243"/>
      <c r="O127" s="243"/>
      <c r="P127" s="243"/>
      <c r="Q127" s="243"/>
      <c r="R127" s="243"/>
      <c r="S127" s="243"/>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3" t="s">
        <v>837</v>
      </c>
      <c r="N137" s="243"/>
      <c r="O137" s="243"/>
      <c r="P137" s="243"/>
      <c r="Q137" s="243"/>
      <c r="R137" s="243"/>
      <c r="S137" s="243"/>
    </row>
    <row r="138" spans="2:19" x14ac:dyDescent="0.25">
      <c r="B138" s="78"/>
      <c r="E138" s="106"/>
      <c r="F138" s="106"/>
      <c r="G138" s="106"/>
      <c r="H138" s="106"/>
      <c r="I138" s="106"/>
      <c r="J138" s="106"/>
      <c r="K138" s="106"/>
      <c r="L138" s="106"/>
      <c r="M138" s="243"/>
      <c r="N138" s="243"/>
      <c r="O138" s="243"/>
      <c r="P138" s="243"/>
      <c r="Q138" s="243"/>
      <c r="R138" s="243"/>
      <c r="S138" s="243"/>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3" t="s">
        <v>833</v>
      </c>
      <c r="N141" s="243"/>
      <c r="O141" s="243"/>
      <c r="P141" s="243"/>
      <c r="Q141" s="243"/>
      <c r="R141" s="243"/>
      <c r="S141" s="243"/>
    </row>
    <row r="142" spans="2:19" x14ac:dyDescent="0.25">
      <c r="B142" s="78"/>
      <c r="E142" s="106"/>
      <c r="F142" s="106"/>
      <c r="G142" s="106"/>
      <c r="H142" s="106"/>
      <c r="I142" s="106"/>
      <c r="J142" s="106"/>
      <c r="K142" s="106"/>
      <c r="L142" s="106"/>
      <c r="M142" s="243"/>
      <c r="N142" s="243"/>
      <c r="O142" s="243"/>
      <c r="P142" s="243"/>
      <c r="Q142" s="243"/>
      <c r="R142" s="243"/>
      <c r="S142" s="243"/>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3" t="s">
        <v>838</v>
      </c>
      <c r="N144" s="243"/>
      <c r="O144" s="243"/>
      <c r="P144" s="243"/>
      <c r="Q144" s="243"/>
      <c r="R144" s="243"/>
      <c r="S144" s="243"/>
    </row>
    <row r="145" spans="2:19" x14ac:dyDescent="0.25">
      <c r="B145" s="78"/>
      <c r="E145" s="106"/>
      <c r="F145" s="106"/>
      <c r="G145" s="106"/>
      <c r="H145" s="106"/>
      <c r="I145" s="106"/>
      <c r="J145" s="106"/>
      <c r="K145" s="106"/>
      <c r="L145" s="106"/>
      <c r="M145" s="243"/>
      <c r="N145" s="243"/>
      <c r="O145" s="243"/>
      <c r="P145" s="243"/>
      <c r="Q145" s="243"/>
      <c r="R145" s="243"/>
      <c r="S145" s="243"/>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3" t="s">
        <v>839</v>
      </c>
      <c r="N152" s="243"/>
      <c r="O152" s="243"/>
      <c r="P152" s="243"/>
      <c r="Q152" s="243"/>
      <c r="R152" s="243"/>
      <c r="S152" s="243"/>
    </row>
    <row r="153" spans="2:19" x14ac:dyDescent="0.25">
      <c r="B153" s="78"/>
      <c r="E153" s="106"/>
      <c r="F153" s="106"/>
      <c r="G153" s="106"/>
      <c r="H153" s="106"/>
      <c r="I153" s="106"/>
      <c r="J153" s="106"/>
      <c r="K153" s="106"/>
      <c r="L153" s="106"/>
      <c r="M153" s="243"/>
      <c r="N153" s="243"/>
      <c r="O153" s="243"/>
      <c r="P153" s="243"/>
      <c r="Q153" s="243"/>
      <c r="R153" s="243"/>
      <c r="S153" s="243"/>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104775</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104775</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21</xdr:row>
                <xdr:rowOff>171450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M1" zoomScaleNormal="100" workbookViewId="0">
      <pane ySplit="2" topLeftCell="A3" activePane="bottomLeft" state="frozen"/>
      <selection activeCell="AI1" sqref="AI1"/>
      <selection pane="bottomLeft" activeCell="BO2" sqref="BO2:BP154"/>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2" t="s">
        <v>81</v>
      </c>
      <c r="C1" s="252"/>
      <c r="D1" s="252"/>
      <c r="E1" s="252"/>
      <c r="F1" s="252"/>
      <c r="G1" s="252"/>
      <c r="H1" s="252"/>
      <c r="I1" s="252"/>
      <c r="J1" s="252"/>
      <c r="K1" s="252"/>
      <c r="L1" s="252"/>
      <c r="M1" s="252"/>
      <c r="N1" s="252"/>
      <c r="O1" s="252"/>
      <c r="Q1" s="252" t="s">
        <v>421</v>
      </c>
      <c r="R1" s="252"/>
      <c r="T1" s="239" t="s">
        <v>84</v>
      </c>
      <c r="U1" s="239"/>
      <c r="V1" s="239" t="s">
        <v>1</v>
      </c>
      <c r="W1" s="239"/>
      <c r="X1" s="239" t="s">
        <v>0</v>
      </c>
      <c r="Y1" s="239"/>
      <c r="Z1" s="7"/>
      <c r="AA1" s="191"/>
      <c r="AB1" s="191"/>
      <c r="AC1" s="7"/>
      <c r="AD1" s="252" t="s">
        <v>82</v>
      </c>
      <c r="AE1" s="252"/>
      <c r="AF1" s="253" t="s">
        <v>2</v>
      </c>
      <c r="AG1" s="253"/>
      <c r="AH1" s="170"/>
      <c r="AI1" s="170"/>
      <c r="AJ1" s="253" t="s">
        <v>89</v>
      </c>
      <c r="AK1" s="253"/>
      <c r="AL1" s="253"/>
      <c r="AM1" s="7"/>
      <c r="AN1" s="253" t="s">
        <v>1349</v>
      </c>
      <c r="AO1" s="253"/>
      <c r="AP1" s="253" t="s">
        <v>1670</v>
      </c>
      <c r="AQ1" s="253"/>
      <c r="AR1" s="7"/>
      <c r="AS1" s="252" t="s">
        <v>651</v>
      </c>
      <c r="AT1" s="252"/>
      <c r="AU1" s="7"/>
      <c r="AV1" s="252" t="s">
        <v>663</v>
      </c>
      <c r="AW1" s="252"/>
      <c r="AX1" s="7"/>
      <c r="AY1" s="252" t="s">
        <v>665</v>
      </c>
      <c r="AZ1" s="252"/>
      <c r="BA1" s="7"/>
      <c r="BB1" s="239" t="s">
        <v>84</v>
      </c>
      <c r="BC1" s="239"/>
      <c r="BE1" s="239" t="s">
        <v>731</v>
      </c>
      <c r="BF1" s="239"/>
      <c r="BG1" s="239"/>
      <c r="BH1" s="239"/>
      <c r="BI1" s="239"/>
      <c r="BJ1" s="239"/>
      <c r="BK1" s="239"/>
      <c r="BL1" s="239"/>
      <c r="BM1" s="239"/>
      <c r="BO1" s="239" t="s">
        <v>1140</v>
      </c>
      <c r="BP1" s="239" t="s">
        <v>83</v>
      </c>
      <c r="BR1" s="239" t="s">
        <v>585</v>
      </c>
      <c r="BS1" s="239"/>
      <c r="BU1" s="239" t="s">
        <v>593</v>
      </c>
      <c r="BV1" s="239"/>
      <c r="BW1" s="239"/>
      <c r="BX1" s="239"/>
      <c r="BZ1" s="239" t="s">
        <v>716</v>
      </c>
      <c r="CA1" s="239"/>
      <c r="CB1" s="239"/>
      <c r="CD1" s="239" t="s">
        <v>723</v>
      </c>
      <c r="CE1" s="239"/>
      <c r="CG1" s="239" t="s">
        <v>727</v>
      </c>
      <c r="CH1" s="239"/>
      <c r="CJ1" s="239" t="s">
        <v>740</v>
      </c>
      <c r="CK1" s="239"/>
      <c r="CM1" s="239" t="s">
        <v>749</v>
      </c>
      <c r="CN1" s="239"/>
      <c r="CO1" s="239"/>
      <c r="CQ1" s="239" t="s">
        <v>750</v>
      </c>
      <c r="CR1" s="239"/>
      <c r="CS1" s="239"/>
      <c r="CU1" s="239" t="s">
        <v>755</v>
      </c>
      <c r="CV1" s="239"/>
      <c r="CX1" s="239" t="s">
        <v>763</v>
      </c>
      <c r="CY1" s="239"/>
      <c r="DB1" s="239" t="s">
        <v>821</v>
      </c>
      <c r="DC1" s="239"/>
      <c r="DD1" s="239"/>
      <c r="DE1" s="239"/>
      <c r="DF1" s="239"/>
      <c r="DG1" s="239"/>
      <c r="DH1" s="239"/>
      <c r="DI1" s="239"/>
      <c r="DJ1" s="239"/>
      <c r="DK1" s="239"/>
      <c r="DL1" s="239"/>
      <c r="DN1" s="239" t="s">
        <v>964</v>
      </c>
      <c r="DO1" s="239"/>
      <c r="DP1" s="239"/>
      <c r="DQ1" s="239"/>
      <c r="DR1" s="239"/>
      <c r="DS1" s="239"/>
      <c r="DT1" s="239"/>
      <c r="DV1" s="253" t="s">
        <v>974</v>
      </c>
      <c r="DW1" s="253"/>
      <c r="DX1" s="253"/>
      <c r="DY1" s="253"/>
      <c r="EA1" s="253" t="s">
        <v>1090</v>
      </c>
      <c r="EB1" s="253"/>
      <c r="EC1" s="253"/>
      <c r="ED1" s="253"/>
      <c r="EE1" s="253"/>
      <c r="EF1" s="253"/>
      <c r="EG1" s="253"/>
      <c r="EH1" s="253"/>
      <c r="EI1" s="253"/>
      <c r="EJ1" s="163"/>
      <c r="EK1" s="165" t="s">
        <v>1152</v>
      </c>
      <c r="EL1" s="204"/>
      <c r="EM1" s="252" t="s">
        <v>663</v>
      </c>
      <c r="EN1" s="252"/>
      <c r="EO1" s="252"/>
      <c r="EP1" s="205"/>
    </row>
    <row r="2" spans="2:147" s="13" customFormat="1" ht="38.25" x14ac:dyDescent="0.25">
      <c r="B2" s="252" t="s">
        <v>8</v>
      </c>
      <c r="C2" s="252"/>
      <c r="D2" s="58"/>
      <c r="E2" s="252" t="s">
        <v>9</v>
      </c>
      <c r="F2" s="252"/>
      <c r="G2" s="58"/>
      <c r="H2" s="252" t="s">
        <v>10</v>
      </c>
      <c r="I2" s="252"/>
      <c r="J2" s="58"/>
      <c r="K2" s="252" t="s">
        <v>11</v>
      </c>
      <c r="L2" s="252"/>
      <c r="M2" s="58"/>
      <c r="N2" s="252" t="s">
        <v>12</v>
      </c>
      <c r="O2" s="252"/>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1161</v>
      </c>
      <c r="AL2" s="171" t="s">
        <v>1699</v>
      </c>
      <c r="AM2" s="7"/>
      <c r="AN2" s="217" t="s">
        <v>1240</v>
      </c>
      <c r="AO2" s="217" t="s">
        <v>1241</v>
      </c>
      <c r="AP2" s="217" t="s">
        <v>1240</v>
      </c>
      <c r="AQ2" s="217" t="s">
        <v>1241</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39" t="s">
        <v>734</v>
      </c>
      <c r="BJ2" s="239" t="s">
        <v>485</v>
      </c>
      <c r="BK2" s="239" t="s">
        <v>486</v>
      </c>
      <c r="BL2" s="239" t="s">
        <v>487</v>
      </c>
      <c r="BM2" s="8" t="s">
        <v>733</v>
      </c>
      <c r="BO2" s="208" t="s">
        <v>1241</v>
      </c>
      <c r="BP2" s="208" t="s">
        <v>1240</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39"/>
      <c r="CN2" s="239"/>
      <c r="CO2" s="239"/>
      <c r="CQ2" s="239"/>
      <c r="CR2" s="239"/>
      <c r="CS2" s="239"/>
      <c r="CU2" s="13" t="s">
        <v>1064</v>
      </c>
      <c r="CX2" s="7" t="s">
        <v>762</v>
      </c>
      <c r="CY2" s="7" t="s">
        <v>768</v>
      </c>
      <c r="DB2" s="239"/>
      <c r="DC2" s="239"/>
      <c r="DD2" s="239"/>
      <c r="DE2" s="239"/>
      <c r="DF2" s="239"/>
      <c r="DG2" s="239"/>
      <c r="DH2" s="239"/>
      <c r="DI2" s="239"/>
      <c r="DJ2" s="239"/>
      <c r="DK2" s="239"/>
      <c r="DL2" s="239"/>
      <c r="DN2" s="6" t="s">
        <v>965</v>
      </c>
      <c r="DO2" s="7" t="s">
        <v>840</v>
      </c>
      <c r="DP2" s="7" t="s">
        <v>841</v>
      </c>
      <c r="DQ2" s="7" t="s">
        <v>842</v>
      </c>
      <c r="DR2" s="7" t="s">
        <v>843</v>
      </c>
      <c r="DS2" s="7" t="s">
        <v>844</v>
      </c>
      <c r="DT2" s="7" t="s">
        <v>845</v>
      </c>
      <c r="DV2" s="7" t="s">
        <v>975</v>
      </c>
      <c r="DW2" s="7" t="s">
        <v>976</v>
      </c>
      <c r="DX2" s="7" t="s">
        <v>22</v>
      </c>
      <c r="DY2" s="7" t="s">
        <v>977</v>
      </c>
      <c r="EA2" s="13" t="s">
        <v>1085</v>
      </c>
      <c r="EB2" s="162" t="s">
        <v>7</v>
      </c>
      <c r="EC2" s="13" t="s">
        <v>1091</v>
      </c>
      <c r="ED2" s="162" t="s">
        <v>7</v>
      </c>
      <c r="EE2" s="13" t="s">
        <v>1122</v>
      </c>
      <c r="EF2" s="162" t="s">
        <v>7</v>
      </c>
      <c r="EG2" s="13" t="s">
        <v>1092</v>
      </c>
      <c r="EH2" s="162" t="s">
        <v>1089</v>
      </c>
      <c r="EI2" s="162" t="s">
        <v>7</v>
      </c>
      <c r="EJ2" s="163"/>
      <c r="EK2" s="164"/>
      <c r="EL2" s="204"/>
      <c r="EM2" s="205" t="s">
        <v>7</v>
      </c>
      <c r="EN2" s="205" t="s">
        <v>1237</v>
      </c>
      <c r="EO2" s="205" t="s">
        <v>1238</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1191</v>
      </c>
      <c r="AJ3" s="4" t="s">
        <v>1165</v>
      </c>
      <c r="AK3" s="4" t="s">
        <v>1162</v>
      </c>
      <c r="AL3" s="232" t="s">
        <v>1169</v>
      </c>
      <c r="AN3" s="218" t="s">
        <v>1249</v>
      </c>
      <c r="AO3" s="218" t="s">
        <v>292</v>
      </c>
      <c r="AP3" s="218" t="s">
        <v>1249</v>
      </c>
      <c r="AQ3" s="218" t="s">
        <v>1350</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1694</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978</v>
      </c>
      <c r="DX3" s="4" t="s">
        <v>664</v>
      </c>
      <c r="DY3" s="4" t="s">
        <v>664</v>
      </c>
      <c r="EA3" s="4" t="s">
        <v>420</v>
      </c>
      <c r="EB3" s="4" t="s">
        <v>1126</v>
      </c>
      <c r="EC3" s="4" t="s">
        <v>1116</v>
      </c>
      <c r="ED3" s="160" t="s">
        <v>1102</v>
      </c>
      <c r="EE3" s="4" t="s">
        <v>378</v>
      </c>
      <c r="EF3" s="160" t="s">
        <v>1117</v>
      </c>
      <c r="EG3" s="4" t="s">
        <v>1094</v>
      </c>
      <c r="EH3" s="4"/>
      <c r="EI3" s="160" t="s">
        <v>1123</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1191</v>
      </c>
      <c r="AJ4" s="4" t="s">
        <v>1166</v>
      </c>
      <c r="AK4" s="4" t="s">
        <v>1163</v>
      </c>
      <c r="AL4" s="232" t="s">
        <v>1169</v>
      </c>
      <c r="AN4" s="218" t="s">
        <v>1250</v>
      </c>
      <c r="AO4" s="218" t="s">
        <v>1251</v>
      </c>
      <c r="AP4" s="218" t="s">
        <v>1250</v>
      </c>
      <c r="AQ4" s="218" t="s">
        <v>1351</v>
      </c>
      <c r="AS4" s="4" t="s">
        <v>654</v>
      </c>
      <c r="AT4" s="4" t="s">
        <v>39</v>
      </c>
      <c r="AV4" s="4" t="s">
        <v>1219</v>
      </c>
      <c r="AW4" s="160" t="s">
        <v>1220</v>
      </c>
      <c r="AY4" s="4" t="s">
        <v>646</v>
      </c>
      <c r="AZ4" s="4" t="s">
        <v>666</v>
      </c>
      <c r="BB4" s="4" t="s">
        <v>1214</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1695</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1701</v>
      </c>
      <c r="DW4" s="4" t="s">
        <v>979</v>
      </c>
      <c r="DX4" s="4" t="s">
        <v>980</v>
      </c>
      <c r="DY4" s="4" t="s">
        <v>981</v>
      </c>
      <c r="EA4" s="4" t="s">
        <v>419</v>
      </c>
      <c r="EB4" s="4" t="s">
        <v>1127</v>
      </c>
      <c r="EC4" s="4" t="s">
        <v>1093</v>
      </c>
      <c r="ED4" s="160" t="s">
        <v>1103</v>
      </c>
      <c r="EE4" s="4" t="s">
        <v>380</v>
      </c>
      <c r="EF4" s="160" t="s">
        <v>1118</v>
      </c>
      <c r="EG4" s="4" t="s">
        <v>1096</v>
      </c>
      <c r="EH4" s="4" t="s">
        <v>1100</v>
      </c>
      <c r="EI4" s="160" t="s">
        <v>1124</v>
      </c>
      <c r="EK4" s="4" t="s">
        <v>1151</v>
      </c>
      <c r="EM4" s="160" t="s">
        <v>1220</v>
      </c>
      <c r="EN4" s="206" t="s">
        <v>642</v>
      </c>
      <c r="EO4" s="206" t="s">
        <v>1219</v>
      </c>
      <c r="EQ4" s="67" t="s">
        <v>1068</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1167</v>
      </c>
      <c r="AK5" s="4" t="s">
        <v>1170</v>
      </c>
      <c r="AL5" s="232" t="s">
        <v>1171</v>
      </c>
      <c r="AN5" s="218" t="s">
        <v>1252</v>
      </c>
      <c r="AO5" s="218" t="s">
        <v>1239</v>
      </c>
      <c r="AP5" s="218" t="s">
        <v>1252</v>
      </c>
      <c r="AQ5" s="218" t="s">
        <v>1352</v>
      </c>
      <c r="AS5" s="4" t="s">
        <v>648</v>
      </c>
      <c r="AT5" s="4" t="s">
        <v>39</v>
      </c>
      <c r="AV5" s="4" t="s">
        <v>1221</v>
      </c>
      <c r="AW5" s="160" t="s">
        <v>1222</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1702</v>
      </c>
      <c r="DW5" s="4" t="s">
        <v>982</v>
      </c>
      <c r="DX5" s="4"/>
      <c r="DY5" s="4"/>
      <c r="EC5" s="4" t="s">
        <v>1095</v>
      </c>
      <c r="ED5" s="160" t="s">
        <v>1104</v>
      </c>
      <c r="EE5" s="4" t="s">
        <v>382</v>
      </c>
      <c r="EF5" s="160" t="s">
        <v>1119</v>
      </c>
      <c r="EH5" s="4" t="s">
        <v>1101</v>
      </c>
      <c r="EI5" s="160" t="s">
        <v>1125</v>
      </c>
      <c r="EK5" s="4" t="s">
        <v>1153</v>
      </c>
      <c r="EM5" s="160" t="s">
        <v>1222</v>
      </c>
      <c r="EN5" s="206" t="s">
        <v>1221</v>
      </c>
      <c r="EO5" s="206" t="s">
        <v>1221</v>
      </c>
      <c r="EQ5" s="176" t="s">
        <v>1077</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1168</v>
      </c>
      <c r="AK6" s="4" t="s">
        <v>1164</v>
      </c>
      <c r="AL6" s="232" t="s">
        <v>1171</v>
      </c>
      <c r="AN6" s="218" t="s">
        <v>1253</v>
      </c>
      <c r="AO6" s="218" t="s">
        <v>1254</v>
      </c>
      <c r="AP6" s="218" t="s">
        <v>1253</v>
      </c>
      <c r="AQ6" s="218" t="s">
        <v>1353</v>
      </c>
      <c r="AS6" s="4" t="s">
        <v>655</v>
      </c>
      <c r="AT6" s="4" t="s">
        <v>39</v>
      </c>
      <c r="AV6" s="4" t="s">
        <v>1223</v>
      </c>
      <c r="AW6" s="160" t="s">
        <v>1224</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1703</v>
      </c>
      <c r="DW6" s="4" t="s">
        <v>983</v>
      </c>
      <c r="DX6" s="4"/>
      <c r="DY6" s="4"/>
      <c r="EC6" s="4" t="s">
        <v>1097</v>
      </c>
      <c r="ED6" s="160" t="s">
        <v>1105</v>
      </c>
      <c r="EE6" s="4" t="s">
        <v>384</v>
      </c>
      <c r="EF6" s="160" t="s">
        <v>1120</v>
      </c>
      <c r="EM6" s="160" t="s">
        <v>1224</v>
      </c>
      <c r="EN6" s="206" t="s">
        <v>1223</v>
      </c>
      <c r="EO6" s="206" t="s">
        <v>1223</v>
      </c>
      <c r="EQ6" s="68" t="s">
        <v>1069</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1156</v>
      </c>
      <c r="AK7" s="4" t="s">
        <v>1172</v>
      </c>
      <c r="AL7" s="232" t="s">
        <v>1171</v>
      </c>
      <c r="AN7" s="218" t="s">
        <v>1255</v>
      </c>
      <c r="AO7" s="218" t="s">
        <v>1256</v>
      </c>
      <c r="AP7" s="218" t="s">
        <v>1255</v>
      </c>
      <c r="AQ7" s="218" t="s">
        <v>1158</v>
      </c>
      <c r="AS7" s="4" t="s">
        <v>656</v>
      </c>
      <c r="AT7" s="4" t="s">
        <v>39</v>
      </c>
      <c r="AV7" s="4" t="s">
        <v>664</v>
      </c>
      <c r="AW7" s="160" t="s">
        <v>1225</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1704</v>
      </c>
      <c r="DW7" s="4" t="s">
        <v>984</v>
      </c>
      <c r="DX7" s="4"/>
      <c r="DY7" s="4"/>
      <c r="EC7" s="4" t="s">
        <v>978</v>
      </c>
      <c r="ED7" s="160" t="s">
        <v>1106</v>
      </c>
      <c r="EE7" s="4" t="s">
        <v>385</v>
      </c>
      <c r="EF7" s="160" t="s">
        <v>1121</v>
      </c>
      <c r="EM7" s="160" t="s">
        <v>1225</v>
      </c>
      <c r="EN7" s="206" t="s">
        <v>664</v>
      </c>
      <c r="EO7" s="206" t="s">
        <v>664</v>
      </c>
      <c r="EQ7" s="2" t="s">
        <v>1070</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1174</v>
      </c>
      <c r="AK8" s="4" t="s">
        <v>1188</v>
      </c>
      <c r="AL8" s="232" t="s">
        <v>1173</v>
      </c>
      <c r="AN8" s="218" t="s">
        <v>1257</v>
      </c>
      <c r="AO8" s="218" t="s">
        <v>1258</v>
      </c>
      <c r="AP8" s="218" t="s">
        <v>1257</v>
      </c>
      <c r="AQ8" s="218" t="s">
        <v>1354</v>
      </c>
      <c r="AS8" s="4" t="s">
        <v>657</v>
      </c>
      <c r="AT8" s="4" t="s">
        <v>39</v>
      </c>
      <c r="AV8" s="4" t="s">
        <v>5</v>
      </c>
      <c r="AW8" s="160" t="s">
        <v>1226</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1705</v>
      </c>
      <c r="DW8" s="4" t="s">
        <v>985</v>
      </c>
      <c r="DX8" s="4"/>
      <c r="DY8" s="4"/>
      <c r="EC8" s="4" t="s">
        <v>992</v>
      </c>
      <c r="ED8" s="160" t="s">
        <v>1107</v>
      </c>
      <c r="EM8" s="160" t="s">
        <v>1226</v>
      </c>
      <c r="EN8" s="206" t="s">
        <v>5</v>
      </c>
      <c r="EO8" s="206" t="s">
        <v>5</v>
      </c>
      <c r="EQ8" s="173" t="s">
        <v>1071</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1179</v>
      </c>
      <c r="AL9" s="232" t="s">
        <v>1175</v>
      </c>
      <c r="AN9" s="218" t="s">
        <v>1259</v>
      </c>
      <c r="AO9" s="218" t="s">
        <v>1260</v>
      </c>
      <c r="AP9" s="218" t="s">
        <v>1259</v>
      </c>
      <c r="AQ9" s="218" t="s">
        <v>1159</v>
      </c>
      <c r="AS9" s="4" t="s">
        <v>658</v>
      </c>
      <c r="AT9" s="4" t="s">
        <v>39</v>
      </c>
      <c r="AV9" s="4" t="s">
        <v>1227</v>
      </c>
      <c r="AW9" s="160" t="s">
        <v>1228</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1706</v>
      </c>
      <c r="DW9" s="4" t="s">
        <v>986</v>
      </c>
      <c r="DX9" s="4"/>
      <c r="DY9" s="4"/>
      <c r="EC9" s="4" t="s">
        <v>1002</v>
      </c>
      <c r="ED9" s="160" t="s">
        <v>1108</v>
      </c>
      <c r="EM9" s="160" t="s">
        <v>1228</v>
      </c>
      <c r="EN9" s="206" t="s">
        <v>1227</v>
      </c>
      <c r="EO9" s="206" t="s">
        <v>1227</v>
      </c>
      <c r="EQ9" s="178" t="s">
        <v>1072</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1178</v>
      </c>
      <c r="AL10" s="232" t="s">
        <v>1175</v>
      </c>
      <c r="AN10" s="218" t="s">
        <v>1261</v>
      </c>
      <c r="AO10" s="218" t="s">
        <v>1262</v>
      </c>
      <c r="AP10" s="218" t="s">
        <v>1261</v>
      </c>
      <c r="AQ10" s="218" t="s">
        <v>1355</v>
      </c>
      <c r="AS10" s="4" t="s">
        <v>641</v>
      </c>
      <c r="AT10" s="4" t="s">
        <v>39</v>
      </c>
      <c r="AV10" s="4" t="s">
        <v>640</v>
      </c>
      <c r="AW10" s="160" t="s">
        <v>1229</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1707</v>
      </c>
      <c r="DW10" s="4" t="s">
        <v>987</v>
      </c>
      <c r="DX10" s="4"/>
      <c r="DY10" s="4"/>
      <c r="EC10" s="4" t="s">
        <v>1007</v>
      </c>
      <c r="ED10" s="160" t="s">
        <v>1109</v>
      </c>
      <c r="EM10" s="160" t="s">
        <v>1229</v>
      </c>
      <c r="EN10" s="206" t="s">
        <v>640</v>
      </c>
      <c r="EO10" s="206" t="s">
        <v>640</v>
      </c>
      <c r="EQ10" s="177" t="s">
        <v>1078</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1177</v>
      </c>
      <c r="AL11" s="232" t="s">
        <v>1175</v>
      </c>
      <c r="AN11" s="218" t="s">
        <v>1263</v>
      </c>
      <c r="AO11" s="218" t="s">
        <v>1264</v>
      </c>
      <c r="AP11" s="218" t="s">
        <v>1263</v>
      </c>
      <c r="AQ11" s="218" t="s">
        <v>1160</v>
      </c>
      <c r="AS11" s="4" t="s">
        <v>647</v>
      </c>
      <c r="AT11" s="4" t="s">
        <v>39</v>
      </c>
      <c r="AV11" s="206" t="s">
        <v>62</v>
      </c>
      <c r="AW11" s="160" t="s">
        <v>1230</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1708</v>
      </c>
      <c r="DW11" s="4" t="s">
        <v>988</v>
      </c>
      <c r="DX11" s="4"/>
      <c r="DY11" s="4"/>
      <c r="EC11" s="4" t="s">
        <v>1027</v>
      </c>
      <c r="ED11" s="160" t="s">
        <v>1110</v>
      </c>
      <c r="EM11" s="160" t="s">
        <v>1230</v>
      </c>
      <c r="EN11" s="206" t="s">
        <v>645</v>
      </c>
      <c r="EO11" s="206" t="s">
        <v>62</v>
      </c>
      <c r="EQ11" s="172" t="s">
        <v>1073</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1176</v>
      </c>
      <c r="AL12" s="232" t="s">
        <v>1175</v>
      </c>
      <c r="AN12" s="218" t="s">
        <v>1265</v>
      </c>
      <c r="AO12" s="218" t="s">
        <v>1266</v>
      </c>
      <c r="AP12" s="218" t="s">
        <v>1265</v>
      </c>
      <c r="AQ12" s="218" t="s">
        <v>1356</v>
      </c>
      <c r="AS12" s="4" t="s">
        <v>649</v>
      </c>
      <c r="AT12" s="4" t="s">
        <v>39</v>
      </c>
      <c r="AV12" s="206" t="s">
        <v>644</v>
      </c>
      <c r="AW12" s="160" t="s">
        <v>1231</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1709</v>
      </c>
      <c r="DW12" s="4" t="s">
        <v>989</v>
      </c>
      <c r="DX12" s="4"/>
      <c r="DY12" s="4"/>
      <c r="EC12" s="4" t="s">
        <v>1029</v>
      </c>
      <c r="ED12" s="160" t="s">
        <v>1111</v>
      </c>
      <c r="EM12" s="160" t="s">
        <v>1231</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1181</v>
      </c>
      <c r="AL13" s="232" t="s">
        <v>1175</v>
      </c>
      <c r="AN13" s="218" t="s">
        <v>1267</v>
      </c>
      <c r="AO13" s="218" t="s">
        <v>1268</v>
      </c>
      <c r="AP13" s="218" t="s">
        <v>1267</v>
      </c>
      <c r="AQ13" s="218" t="s">
        <v>1357</v>
      </c>
      <c r="AS13" s="4" t="s">
        <v>659</v>
      </c>
      <c r="AT13" s="4" t="s">
        <v>74</v>
      </c>
      <c r="AV13" s="206" t="s">
        <v>1232</v>
      </c>
      <c r="AW13" s="160" t="s">
        <v>1233</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1710</v>
      </c>
      <c r="DW13" s="4" t="s">
        <v>990</v>
      </c>
      <c r="DX13" s="4"/>
      <c r="DY13" s="4"/>
      <c r="EC13" s="4" t="s">
        <v>1098</v>
      </c>
      <c r="ED13" s="160" t="s">
        <v>1112</v>
      </c>
      <c r="EM13" s="160" t="s">
        <v>1233</v>
      </c>
      <c r="EN13" s="207" t="s">
        <v>774</v>
      </c>
      <c r="EO13" s="206" t="s">
        <v>1232</v>
      </c>
      <c r="EQ13" s="174" t="s">
        <v>1074</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1180</v>
      </c>
      <c r="AL14" s="232" t="s">
        <v>1175</v>
      </c>
      <c r="AN14" s="218" t="s">
        <v>1269</v>
      </c>
      <c r="AO14" s="218" t="s">
        <v>1270</v>
      </c>
      <c r="AP14" s="218" t="s">
        <v>1269</v>
      </c>
      <c r="AQ14" s="218" t="s">
        <v>1358</v>
      </c>
      <c r="AS14" s="4" t="s">
        <v>660</v>
      </c>
      <c r="AT14" s="4" t="s">
        <v>74</v>
      </c>
      <c r="AV14" s="206" t="s">
        <v>1234</v>
      </c>
      <c r="AW14" s="160" t="s">
        <v>1235</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1711</v>
      </c>
      <c r="DW14" s="4" t="s">
        <v>991</v>
      </c>
      <c r="DX14" s="4"/>
      <c r="DY14" s="4"/>
      <c r="EC14" s="4" t="s">
        <v>1030</v>
      </c>
      <c r="ED14" s="160" t="s">
        <v>1113</v>
      </c>
      <c r="EM14" s="160" t="s">
        <v>1235</v>
      </c>
      <c r="EN14" s="206" t="s">
        <v>1234</v>
      </c>
      <c r="EO14" s="206" t="s">
        <v>1234</v>
      </c>
      <c r="EQ14" s="229" t="s">
        <v>1687</v>
      </c>
    </row>
    <row r="15" spans="2:147" x14ac:dyDescent="0.25">
      <c r="N15" s="4" t="s">
        <v>388</v>
      </c>
      <c r="O15" s="4" t="s">
        <v>170</v>
      </c>
      <c r="Q15" s="4" t="s">
        <v>454</v>
      </c>
      <c r="R15" s="160" t="s">
        <v>436</v>
      </c>
      <c r="V15" s="4" t="s">
        <v>408</v>
      </c>
      <c r="W15" s="4" t="s">
        <v>409</v>
      </c>
      <c r="X15" s="4" t="s">
        <v>57</v>
      </c>
      <c r="Y15" s="4" t="s">
        <v>171</v>
      </c>
      <c r="AA15" s="4">
        <v>1.43</v>
      </c>
      <c r="AB15" s="4"/>
      <c r="AJ15" s="4" t="s">
        <v>1189</v>
      </c>
      <c r="AK15" s="4" t="s">
        <v>1182</v>
      </c>
      <c r="AL15" s="232" t="s">
        <v>115</v>
      </c>
      <c r="AN15" s="218" t="s">
        <v>1271</v>
      </c>
      <c r="AO15" s="218" t="s">
        <v>1272</v>
      </c>
      <c r="AP15" s="218" t="s">
        <v>1271</v>
      </c>
      <c r="AQ15" s="218" t="s">
        <v>1359</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1712</v>
      </c>
      <c r="DW15" s="4" t="s">
        <v>992</v>
      </c>
      <c r="DX15" s="4"/>
      <c r="DY15" s="4"/>
      <c r="EC15" s="4" t="s">
        <v>1032</v>
      </c>
      <c r="ED15" s="160" t="s">
        <v>1114</v>
      </c>
      <c r="EG15"/>
      <c r="EH15"/>
      <c r="EM15"/>
      <c r="EN15"/>
      <c r="EO15"/>
      <c r="EQ15" s="226" t="s">
        <v>1685</v>
      </c>
    </row>
    <row r="16" spans="2:147" x14ac:dyDescent="0.25">
      <c r="N16" s="4" t="s">
        <v>389</v>
      </c>
      <c r="O16" s="4" t="s">
        <v>173</v>
      </c>
      <c r="Q16" s="4" t="s">
        <v>368</v>
      </c>
      <c r="R16" s="160" t="s">
        <v>438</v>
      </c>
      <c r="X16" s="4" t="s">
        <v>62</v>
      </c>
      <c r="Y16" s="4" t="s">
        <v>174</v>
      </c>
      <c r="AA16" s="4">
        <v>1.5</v>
      </c>
      <c r="AB16" s="4"/>
      <c r="AJ16" s="4" t="s">
        <v>1184</v>
      </c>
      <c r="AK16" s="4" t="s">
        <v>1183</v>
      </c>
      <c r="AL16" s="232" t="s">
        <v>115</v>
      </c>
      <c r="AN16" s="218" t="s">
        <v>1273</v>
      </c>
      <c r="AO16" s="218" t="s">
        <v>1274</v>
      </c>
      <c r="AP16" s="218" t="s">
        <v>1273</v>
      </c>
      <c r="AQ16" s="218" t="s">
        <v>1360</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1713</v>
      </c>
      <c r="DW16" s="4" t="s">
        <v>993</v>
      </c>
      <c r="DX16" s="4"/>
      <c r="DY16" s="4"/>
      <c r="EC16" s="4" t="s">
        <v>1034</v>
      </c>
      <c r="ED16" s="160" t="s">
        <v>1115</v>
      </c>
      <c r="EG16"/>
      <c r="EH16"/>
      <c r="EQ16" s="226" t="s">
        <v>1683</v>
      </c>
    </row>
    <row r="17" spans="14:147" x14ac:dyDescent="0.25">
      <c r="N17" s="4" t="s">
        <v>390</v>
      </c>
      <c r="O17" s="4" t="s">
        <v>175</v>
      </c>
      <c r="Q17" s="4" t="s">
        <v>329</v>
      </c>
      <c r="R17" s="160" t="s">
        <v>428</v>
      </c>
      <c r="AA17" s="4">
        <v>1.55</v>
      </c>
      <c r="AB17" s="4"/>
      <c r="AJ17" s="4" t="s">
        <v>1185</v>
      </c>
      <c r="AK17" s="4" t="s">
        <v>17</v>
      </c>
      <c r="AL17" s="232" t="s">
        <v>115</v>
      </c>
      <c r="AN17" s="218" t="s">
        <v>1275</v>
      </c>
      <c r="AO17" s="218" t="s">
        <v>1276</v>
      </c>
      <c r="AP17" s="218" t="s">
        <v>1275</v>
      </c>
      <c r="AQ17" s="218" t="s">
        <v>1361</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1714</v>
      </c>
      <c r="DW17" s="4" t="s">
        <v>994</v>
      </c>
      <c r="DX17" s="4"/>
      <c r="DY17" s="4"/>
      <c r="EC17" s="4" t="s">
        <v>1099</v>
      </c>
      <c r="ED17" s="160" t="s">
        <v>527</v>
      </c>
      <c r="EG17"/>
      <c r="EH17"/>
      <c r="EQ17" s="226" t="s">
        <v>1682</v>
      </c>
    </row>
    <row r="18" spans="14:147" x14ac:dyDescent="0.25">
      <c r="N18" s="4" t="s">
        <v>391</v>
      </c>
      <c r="O18" s="4" t="s">
        <v>178</v>
      </c>
      <c r="Q18" s="4" t="s">
        <v>372</v>
      </c>
      <c r="R18" s="160" t="s">
        <v>445</v>
      </c>
      <c r="AA18" s="4">
        <v>1.7</v>
      </c>
      <c r="AB18" s="4"/>
      <c r="AJ18" s="4" t="s">
        <v>1187</v>
      </c>
      <c r="AK18" s="4" t="s">
        <v>1188</v>
      </c>
      <c r="AL18" s="232" t="s">
        <v>1186</v>
      </c>
      <c r="AN18" s="218" t="s">
        <v>1277</v>
      </c>
      <c r="AO18" s="218" t="s">
        <v>1278</v>
      </c>
      <c r="AP18" s="218" t="s">
        <v>1277</v>
      </c>
      <c r="AQ18" s="218" t="s">
        <v>1362</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1715</v>
      </c>
      <c r="DW18" s="4" t="s">
        <v>995</v>
      </c>
      <c r="DX18" s="4"/>
      <c r="DY18" s="4"/>
      <c r="EQ18" s="226" t="s">
        <v>1684</v>
      </c>
    </row>
    <row r="19" spans="14:147" x14ac:dyDescent="0.25">
      <c r="N19" s="4" t="s">
        <v>392</v>
      </c>
      <c r="O19" s="4" t="s">
        <v>181</v>
      </c>
      <c r="Q19" s="4" t="s">
        <v>456</v>
      </c>
      <c r="R19" s="160" t="s">
        <v>442</v>
      </c>
      <c r="AA19" s="4">
        <v>1.75</v>
      </c>
      <c r="AB19" s="4"/>
      <c r="AJ19" s="250" t="s">
        <v>1190</v>
      </c>
      <c r="AK19" s="250"/>
      <c r="AL19" s="250"/>
      <c r="AN19" s="218" t="s">
        <v>1279</v>
      </c>
      <c r="AO19" s="218" t="s">
        <v>1280</v>
      </c>
      <c r="AP19" s="218" t="s">
        <v>1279</v>
      </c>
      <c r="AQ19" s="218" t="s">
        <v>1363</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1716</v>
      </c>
      <c r="DW19" s="4" t="s">
        <v>996</v>
      </c>
      <c r="DX19" s="4"/>
      <c r="DY19" s="4"/>
      <c r="EQ19" s="226" t="s">
        <v>1686</v>
      </c>
    </row>
    <row r="20" spans="14:147" x14ac:dyDescent="0.25">
      <c r="N20" s="4" t="s">
        <v>393</v>
      </c>
      <c r="O20" s="4" t="s">
        <v>183</v>
      </c>
      <c r="Q20" s="4" t="s">
        <v>366</v>
      </c>
      <c r="R20" s="160" t="s">
        <v>435</v>
      </c>
      <c r="AA20" s="4">
        <v>1.8</v>
      </c>
      <c r="AB20" s="4"/>
      <c r="AJ20" s="251"/>
      <c r="AK20" s="251"/>
      <c r="AL20" s="251"/>
      <c r="AN20" s="218" t="s">
        <v>1281</v>
      </c>
      <c r="AO20" s="218" t="s">
        <v>1282</v>
      </c>
      <c r="AP20" s="218" t="s">
        <v>1281</v>
      </c>
      <c r="AQ20" s="218" t="s">
        <v>1364</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1717</v>
      </c>
      <c r="DW20" s="4" t="s">
        <v>997</v>
      </c>
      <c r="DX20" s="4"/>
      <c r="DY20" s="4"/>
      <c r="EQ20" s="226"/>
    </row>
    <row r="21" spans="14:147" x14ac:dyDescent="0.25">
      <c r="N21" s="4" t="s">
        <v>394</v>
      </c>
      <c r="O21" s="4" t="s">
        <v>186</v>
      </c>
      <c r="Q21" s="4" t="s">
        <v>460</v>
      </c>
      <c r="R21" s="160" t="s">
        <v>449</v>
      </c>
      <c r="AA21" s="4">
        <v>1.9</v>
      </c>
      <c r="AB21" s="4"/>
      <c r="AJ21"/>
      <c r="AK21"/>
      <c r="AL21"/>
      <c r="AN21" s="218" t="s">
        <v>1283</v>
      </c>
      <c r="AO21" s="218" t="s">
        <v>1284</v>
      </c>
      <c r="AP21" s="218" t="s">
        <v>1283</v>
      </c>
      <c r="AQ21" s="218" t="s">
        <v>1365</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1718</v>
      </c>
      <c r="DW21" s="4" t="s">
        <v>998</v>
      </c>
      <c r="DX21" s="4"/>
      <c r="DY21" s="4"/>
      <c r="EQ21" s="226"/>
    </row>
    <row r="22" spans="14:147" x14ac:dyDescent="0.25">
      <c r="N22" s="4" t="s">
        <v>395</v>
      </c>
      <c r="O22" s="4" t="s">
        <v>189</v>
      </c>
      <c r="Q22" s="4" t="s">
        <v>461</v>
      </c>
      <c r="R22" s="160" t="s">
        <v>450</v>
      </c>
      <c r="AA22" s="4">
        <v>1.94</v>
      </c>
      <c r="AB22" s="4"/>
      <c r="AK22"/>
      <c r="AL22"/>
      <c r="AN22" s="218" t="s">
        <v>1285</v>
      </c>
      <c r="AO22" s="218" t="s">
        <v>1286</v>
      </c>
      <c r="AP22" s="218" t="s">
        <v>1285</v>
      </c>
      <c r="AQ22" s="218" t="s">
        <v>1366</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1719</v>
      </c>
      <c r="DW22" s="4" t="s">
        <v>999</v>
      </c>
      <c r="DX22" s="4"/>
      <c r="DY22" s="4"/>
      <c r="EQ22" s="226"/>
    </row>
    <row r="23" spans="14:147" x14ac:dyDescent="0.25">
      <c r="N23" s="4" t="s">
        <v>396</v>
      </c>
      <c r="O23" s="4" t="s">
        <v>191</v>
      </c>
      <c r="Q23" s="4" t="s">
        <v>459</v>
      </c>
      <c r="R23" s="160" t="s">
        <v>448</v>
      </c>
      <c r="AA23" s="4">
        <v>1.95</v>
      </c>
      <c r="AB23" s="4"/>
      <c r="AK23"/>
      <c r="AL23"/>
      <c r="AN23" s="218" t="s">
        <v>1287</v>
      </c>
      <c r="AO23" s="218" t="s">
        <v>293</v>
      </c>
      <c r="AP23" s="218" t="s">
        <v>1287</v>
      </c>
      <c r="AQ23" s="218" t="s">
        <v>1367</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1720</v>
      </c>
      <c r="DW23" s="4" t="s">
        <v>1000</v>
      </c>
      <c r="DX23" s="4"/>
      <c r="DY23" s="4"/>
      <c r="EQ23" s="226"/>
    </row>
    <row r="24" spans="14:147" x14ac:dyDescent="0.25">
      <c r="N24" s="4" t="s">
        <v>397</v>
      </c>
      <c r="O24" s="4" t="s">
        <v>192</v>
      </c>
      <c r="Q24" s="4" t="s">
        <v>373</v>
      </c>
      <c r="R24" s="160" t="s">
        <v>447</v>
      </c>
      <c r="AA24" s="4">
        <v>2</v>
      </c>
      <c r="AB24" s="4"/>
      <c r="AK24"/>
      <c r="AL24"/>
      <c r="AN24" s="218" t="s">
        <v>1288</v>
      </c>
      <c r="AO24" s="218" t="s">
        <v>282</v>
      </c>
      <c r="AP24" s="218" t="s">
        <v>1288</v>
      </c>
      <c r="AQ24" s="218" t="s">
        <v>1368</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1721</v>
      </c>
      <c r="DW24" s="4" t="s">
        <v>1001</v>
      </c>
      <c r="DX24" s="4"/>
      <c r="DY24" s="4"/>
      <c r="EQ24" s="226"/>
    </row>
    <row r="25" spans="14:147" x14ac:dyDescent="0.25">
      <c r="N25" s="4" t="s">
        <v>398</v>
      </c>
      <c r="O25" s="4" t="s">
        <v>194</v>
      </c>
      <c r="Q25" s="4" t="s">
        <v>458</v>
      </c>
      <c r="R25" s="160" t="s">
        <v>446</v>
      </c>
      <c r="AA25" s="4">
        <v>2.25</v>
      </c>
      <c r="AB25" s="4"/>
      <c r="AK25"/>
      <c r="AL25"/>
      <c r="AN25" s="218" t="s">
        <v>1289</v>
      </c>
      <c r="AO25" s="218" t="s">
        <v>1290</v>
      </c>
      <c r="AP25" s="218" t="s">
        <v>1289</v>
      </c>
      <c r="AQ25" s="218" t="s">
        <v>1369</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1722</v>
      </c>
      <c r="DW25" s="4" t="s">
        <v>1002</v>
      </c>
      <c r="DX25" s="4"/>
      <c r="DY25" s="4"/>
      <c r="EQ25" s="226"/>
    </row>
    <row r="26" spans="14:147" x14ac:dyDescent="0.25">
      <c r="N26" s="4" t="s">
        <v>399</v>
      </c>
      <c r="O26" s="4" t="s">
        <v>197</v>
      </c>
      <c r="Q26" s="4" t="s">
        <v>463</v>
      </c>
      <c r="R26" s="160" t="s">
        <v>323</v>
      </c>
      <c r="AA26" s="4">
        <v>2.2999999999999998</v>
      </c>
      <c r="AB26" s="4"/>
      <c r="AK26"/>
      <c r="AL26"/>
      <c r="AN26" s="218" t="s">
        <v>1291</v>
      </c>
      <c r="AO26" s="218" t="s">
        <v>1292</v>
      </c>
      <c r="AP26" s="218" t="s">
        <v>1291</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1723</v>
      </c>
      <c r="DW26" s="4" t="s">
        <v>1003</v>
      </c>
      <c r="DX26" s="4"/>
      <c r="DY26" s="4"/>
    </row>
    <row r="27" spans="14:147" x14ac:dyDescent="0.25">
      <c r="N27" s="4" t="s">
        <v>400</v>
      </c>
      <c r="O27" s="4" t="s">
        <v>200</v>
      </c>
      <c r="Q27" s="4" t="s">
        <v>451</v>
      </c>
      <c r="R27" s="160" t="s">
        <v>425</v>
      </c>
      <c r="AA27" s="4">
        <v>2.65</v>
      </c>
      <c r="AB27" s="4"/>
      <c r="AK27"/>
      <c r="AL27"/>
      <c r="AN27" s="218" t="s">
        <v>1293</v>
      </c>
      <c r="AO27" s="218" t="s">
        <v>1294</v>
      </c>
      <c r="AP27" s="218" t="s">
        <v>1293</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1724</v>
      </c>
      <c r="DW27" s="4" t="s">
        <v>1004</v>
      </c>
      <c r="DX27" s="4"/>
      <c r="DY27" s="4"/>
    </row>
    <row r="28" spans="14:147" x14ac:dyDescent="0.25">
      <c r="N28" s="4" t="s">
        <v>401</v>
      </c>
      <c r="O28" s="4" t="s">
        <v>203</v>
      </c>
      <c r="Q28" s="4" t="s">
        <v>262</v>
      </c>
      <c r="R28" s="160" t="s">
        <v>424</v>
      </c>
      <c r="AA28" s="4">
        <v>2.7</v>
      </c>
      <c r="AB28" s="4"/>
      <c r="AK28"/>
      <c r="AL28"/>
      <c r="AN28" s="218" t="s">
        <v>1295</v>
      </c>
      <c r="AO28" s="218" t="s">
        <v>1296</v>
      </c>
      <c r="AP28" s="218" t="s">
        <v>1295</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1725</v>
      </c>
      <c r="DW28" s="4" t="s">
        <v>1005</v>
      </c>
      <c r="DX28" s="4"/>
      <c r="DY28" s="4"/>
    </row>
    <row r="29" spans="14:147" x14ac:dyDescent="0.25">
      <c r="N29" s="4" t="s">
        <v>402</v>
      </c>
      <c r="O29" s="4" t="s">
        <v>206</v>
      </c>
      <c r="Q29" s="4" t="s">
        <v>452</v>
      </c>
      <c r="R29" s="160" t="s">
        <v>426</v>
      </c>
      <c r="AA29" s="4">
        <v>2.8</v>
      </c>
      <c r="AB29" s="4"/>
      <c r="AN29" s="218" t="s">
        <v>1297</v>
      </c>
      <c r="AO29" s="218" t="s">
        <v>1298</v>
      </c>
      <c r="AP29" s="218" t="s">
        <v>1297</v>
      </c>
      <c r="AQ29" s="218" t="s">
        <v>1370</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1726</v>
      </c>
      <c r="DW29" s="4" t="s">
        <v>1006</v>
      </c>
      <c r="DX29" s="4"/>
      <c r="DY29" s="4"/>
    </row>
    <row r="30" spans="14:147" x14ac:dyDescent="0.25">
      <c r="N30" s="4" t="s">
        <v>403</v>
      </c>
      <c r="O30" s="4" t="s">
        <v>207</v>
      </c>
      <c r="Q30" s="4" t="s">
        <v>455</v>
      </c>
      <c r="R30" s="160" t="s">
        <v>441</v>
      </c>
      <c r="AA30" s="4">
        <v>3</v>
      </c>
      <c r="AB30" s="4"/>
      <c r="AN30" s="218" t="s">
        <v>1299</v>
      </c>
      <c r="AO30" s="218" t="s">
        <v>1300</v>
      </c>
      <c r="AP30" s="218" t="s">
        <v>1299</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1727</v>
      </c>
      <c r="DW30" s="4" t="s">
        <v>1007</v>
      </c>
      <c r="DX30" s="4"/>
      <c r="DY30" s="4"/>
    </row>
    <row r="31" spans="14:147" x14ac:dyDescent="0.25">
      <c r="N31" s="4" t="s">
        <v>404</v>
      </c>
      <c r="O31" s="4" t="s">
        <v>209</v>
      </c>
      <c r="Q31" s="4" t="s">
        <v>133</v>
      </c>
      <c r="R31" s="160" t="s">
        <v>423</v>
      </c>
      <c r="AA31" s="4">
        <v>3.05</v>
      </c>
      <c r="AB31" s="4"/>
      <c r="AN31" s="218" t="s">
        <v>1301</v>
      </c>
      <c r="AO31" s="218" t="s">
        <v>1302</v>
      </c>
      <c r="AP31" s="218" t="s">
        <v>1301</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1728</v>
      </c>
      <c r="DW31" s="4" t="s">
        <v>1008</v>
      </c>
      <c r="DX31" s="4"/>
      <c r="DY31" s="4"/>
    </row>
    <row r="32" spans="14:147" x14ac:dyDescent="0.25">
      <c r="N32" s="4" t="s">
        <v>405</v>
      </c>
      <c r="O32" s="4" t="s">
        <v>211</v>
      </c>
      <c r="Q32" s="4" t="s">
        <v>316</v>
      </c>
      <c r="R32" s="160" t="s">
        <v>427</v>
      </c>
      <c r="AA32" s="4">
        <v>3.35</v>
      </c>
      <c r="AB32" s="4"/>
      <c r="AN32" s="218" t="s">
        <v>1303</v>
      </c>
      <c r="AO32" s="218" t="s">
        <v>1304</v>
      </c>
      <c r="AP32" s="218" t="s">
        <v>1303</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1729</v>
      </c>
      <c r="DW32" s="4" t="s">
        <v>1009</v>
      </c>
      <c r="DX32" s="4"/>
      <c r="DY32" s="4"/>
    </row>
    <row r="33" spans="3:129" x14ac:dyDescent="0.25">
      <c r="N33" s="4" t="s">
        <v>406</v>
      </c>
      <c r="O33" s="4" t="s">
        <v>214</v>
      </c>
      <c r="Q33" s="4" t="s">
        <v>462</v>
      </c>
      <c r="R33" s="160" t="s">
        <v>100</v>
      </c>
      <c r="AA33" s="4">
        <v>3.6</v>
      </c>
      <c r="AB33" s="4"/>
      <c r="AN33" s="218" t="s">
        <v>1305</v>
      </c>
      <c r="AO33" s="218" t="s">
        <v>1306</v>
      </c>
      <c r="AP33" s="218" t="s">
        <v>1305</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1010</v>
      </c>
      <c r="DX33" s="4"/>
      <c r="DY33" s="4"/>
    </row>
    <row r="34" spans="3:129" x14ac:dyDescent="0.25">
      <c r="N34" s="4" t="s">
        <v>407</v>
      </c>
      <c r="O34" s="4" t="s">
        <v>216</v>
      </c>
      <c r="AA34" s="4">
        <v>3.75</v>
      </c>
      <c r="AB34" s="4"/>
      <c r="AN34" s="218" t="s">
        <v>1307</v>
      </c>
      <c r="AO34" s="218" t="s">
        <v>1308</v>
      </c>
      <c r="AP34" s="218" t="s">
        <v>1307</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1011</v>
      </c>
      <c r="DX34" s="4"/>
      <c r="DY34" s="4"/>
    </row>
    <row r="35" spans="3:129" x14ac:dyDescent="0.25">
      <c r="N35" s="4" t="s">
        <v>478</v>
      </c>
      <c r="O35" s="4" t="s">
        <v>218</v>
      </c>
      <c r="Q35" s="5"/>
      <c r="R35" s="5"/>
      <c r="AA35" s="4">
        <v>4</v>
      </c>
      <c r="AB35" s="4"/>
      <c r="AN35" s="218" t="s">
        <v>1309</v>
      </c>
      <c r="AO35" s="218" t="s">
        <v>1310</v>
      </c>
      <c r="AP35" s="218" t="s">
        <v>1309</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1012</v>
      </c>
      <c r="DX35" s="4"/>
      <c r="DY35" s="4"/>
    </row>
    <row r="36" spans="3:129" x14ac:dyDescent="0.25">
      <c r="N36" s="4" t="s">
        <v>479</v>
      </c>
      <c r="O36" s="4" t="s">
        <v>221</v>
      </c>
      <c r="AA36" s="4">
        <v>4.25</v>
      </c>
      <c r="AB36" s="4"/>
      <c r="AN36" s="218" t="s">
        <v>1311</v>
      </c>
      <c r="AO36" s="218" t="s">
        <v>1312</v>
      </c>
      <c r="AP36" s="218" t="s">
        <v>1311</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1013</v>
      </c>
      <c r="DX36" s="4"/>
      <c r="DY36" s="4"/>
    </row>
    <row r="37" spans="3:129" x14ac:dyDescent="0.25">
      <c r="N37" s="4"/>
      <c r="O37" s="4"/>
      <c r="Q37" s="5"/>
      <c r="R37" s="5"/>
      <c r="AA37" s="4">
        <v>4.4000000000000004</v>
      </c>
      <c r="AB37" s="4"/>
      <c r="AN37" s="218" t="s">
        <v>1313</v>
      </c>
      <c r="AO37" s="218" t="s">
        <v>1314</v>
      </c>
      <c r="AP37" s="218" t="s">
        <v>1313</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1014</v>
      </c>
      <c r="DX37" s="4"/>
      <c r="DY37" s="4"/>
    </row>
    <row r="38" spans="3:129" x14ac:dyDescent="0.25">
      <c r="AA38" s="4">
        <v>4.5</v>
      </c>
      <c r="AB38" s="4"/>
      <c r="AN38" s="218" t="s">
        <v>1315</v>
      </c>
      <c r="AO38" s="218" t="s">
        <v>1316</v>
      </c>
      <c r="AP38" s="218" t="s">
        <v>1315</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1015</v>
      </c>
      <c r="DX38" s="4"/>
      <c r="DY38" s="4"/>
    </row>
    <row r="39" spans="3:129" x14ac:dyDescent="0.25">
      <c r="Q39" s="5"/>
      <c r="R39" s="5"/>
      <c r="AA39" s="4">
        <v>4.75</v>
      </c>
      <c r="AB39" s="4"/>
      <c r="AN39" s="218" t="s">
        <v>1317</v>
      </c>
      <c r="AO39" s="218" t="s">
        <v>1318</v>
      </c>
      <c r="AP39" s="218" t="s">
        <v>1317</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1016</v>
      </c>
      <c r="DX39" s="4"/>
      <c r="DY39" s="4"/>
    </row>
    <row r="40" spans="3:129" x14ac:dyDescent="0.25">
      <c r="AA40" s="4">
        <v>4.8</v>
      </c>
      <c r="AB40" s="4"/>
      <c r="AN40" s="218" t="s">
        <v>1319</v>
      </c>
      <c r="AO40" s="218" t="s">
        <v>1320</v>
      </c>
      <c r="AP40" s="218" t="s">
        <v>1319</v>
      </c>
      <c r="AQ40" s="218" t="s">
        <v>1254</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1017</v>
      </c>
      <c r="DX40" s="4"/>
      <c r="DY40" s="4"/>
    </row>
    <row r="41" spans="3:129" x14ac:dyDescent="0.25">
      <c r="Q41" s="5"/>
      <c r="R41" s="5"/>
      <c r="AA41" s="4">
        <v>5</v>
      </c>
      <c r="AB41" s="4"/>
      <c r="AN41" s="218" t="s">
        <v>1321</v>
      </c>
      <c r="AO41" s="218" t="s">
        <v>1322</v>
      </c>
      <c r="AP41" s="218" t="s">
        <v>1321</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1018</v>
      </c>
      <c r="DX41" s="4"/>
      <c r="DY41" s="4"/>
    </row>
    <row r="42" spans="3:129" x14ac:dyDescent="0.25">
      <c r="Q42" s="5"/>
      <c r="R42" s="5"/>
      <c r="AA42" s="4">
        <v>5.6</v>
      </c>
      <c r="AB42" s="4"/>
      <c r="AN42" s="218" t="s">
        <v>1323</v>
      </c>
      <c r="AO42" s="218" t="s">
        <v>1324</v>
      </c>
      <c r="AP42" s="218" t="s">
        <v>1323</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1019</v>
      </c>
      <c r="DX42" s="4"/>
      <c r="DY42" s="4"/>
    </row>
    <row r="43" spans="3:129" ht="15.75" thickBot="1" x14ac:dyDescent="0.3">
      <c r="C43"/>
      <c r="D43"/>
      <c r="E43"/>
      <c r="F43"/>
      <c r="G43"/>
      <c r="H43"/>
      <c r="I43"/>
      <c r="J43"/>
      <c r="K43"/>
      <c r="L43"/>
      <c r="M43"/>
      <c r="N43"/>
      <c r="O43"/>
      <c r="P43"/>
      <c r="Q43"/>
      <c r="R43"/>
      <c r="S43"/>
      <c r="T43"/>
      <c r="U43"/>
      <c r="V43"/>
      <c r="AA43" s="4">
        <v>5.8</v>
      </c>
      <c r="AB43" s="4"/>
      <c r="AN43" s="218" t="s">
        <v>1325</v>
      </c>
      <c r="AO43" s="218" t="s">
        <v>1326</v>
      </c>
      <c r="AP43" s="218" t="s">
        <v>1325</v>
      </c>
      <c r="AQ43" s="218" t="s">
        <v>230</v>
      </c>
      <c r="BM43" s="43"/>
      <c r="BO43" s="209" t="s">
        <v>227</v>
      </c>
      <c r="BP43" s="209">
        <v>140</v>
      </c>
      <c r="DB43" s="54" t="s">
        <v>1063</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1020</v>
      </c>
      <c r="DX43" s="4"/>
      <c r="DY43" s="4"/>
    </row>
    <row r="44" spans="3:129" x14ac:dyDescent="0.25">
      <c r="C44"/>
      <c r="D44"/>
      <c r="E44"/>
      <c r="F44"/>
      <c r="G44"/>
      <c r="H44"/>
      <c r="I44"/>
      <c r="J44"/>
      <c r="K44"/>
      <c r="L44"/>
      <c r="M44"/>
      <c r="N44"/>
      <c r="O44"/>
      <c r="P44"/>
      <c r="Q44"/>
      <c r="R44"/>
      <c r="S44"/>
      <c r="T44"/>
      <c r="U44"/>
      <c r="V44"/>
      <c r="AA44" s="4">
        <v>6</v>
      </c>
      <c r="AB44" s="4"/>
      <c r="AN44" s="218" t="s">
        <v>1327</v>
      </c>
      <c r="AO44" s="218" t="s">
        <v>1328</v>
      </c>
      <c r="AP44" s="218" t="s">
        <v>1327</v>
      </c>
      <c r="AQ44" s="218" t="s">
        <v>232</v>
      </c>
      <c r="BM44" s="43"/>
      <c r="BO44" s="209" t="s">
        <v>229</v>
      </c>
      <c r="BP44" s="209">
        <v>141</v>
      </c>
      <c r="DN44" s="4" t="s">
        <v>875</v>
      </c>
      <c r="DO44" s="4" t="s">
        <v>38</v>
      </c>
      <c r="DP44" s="4">
        <v>76.099999999999994</v>
      </c>
      <c r="DQ44" s="4"/>
      <c r="DR44" s="4">
        <v>44</v>
      </c>
      <c r="DS44" s="4">
        <v>0</v>
      </c>
      <c r="DT44" s="4" t="s">
        <v>847</v>
      </c>
      <c r="DV44" s="4"/>
      <c r="DW44" s="4" t="s">
        <v>1021</v>
      </c>
      <c r="DX44" s="4"/>
      <c r="DY44" s="4"/>
    </row>
    <row r="45" spans="3:129" x14ac:dyDescent="0.25">
      <c r="C45"/>
      <c r="D45"/>
      <c r="E45"/>
      <c r="F45"/>
      <c r="G45"/>
      <c r="H45"/>
      <c r="I45"/>
      <c r="J45"/>
      <c r="K45"/>
      <c r="L45"/>
      <c r="M45"/>
      <c r="N45"/>
      <c r="O45"/>
      <c r="P45"/>
      <c r="Q45"/>
      <c r="R45"/>
      <c r="S45"/>
      <c r="T45"/>
      <c r="U45"/>
      <c r="V45"/>
      <c r="AA45" s="4">
        <v>6.3</v>
      </c>
      <c r="AB45" s="4"/>
      <c r="AN45" s="218" t="s">
        <v>1329</v>
      </c>
      <c r="AO45" s="218" t="s">
        <v>1330</v>
      </c>
      <c r="AP45" s="218" t="s">
        <v>1329</v>
      </c>
      <c r="AQ45" s="218" t="s">
        <v>234</v>
      </c>
      <c r="BM45" s="43"/>
      <c r="BO45" s="209" t="s">
        <v>231</v>
      </c>
      <c r="BP45" s="209">
        <v>142</v>
      </c>
      <c r="DN45" s="4" t="s">
        <v>876</v>
      </c>
      <c r="DO45" s="4" t="s">
        <v>38</v>
      </c>
      <c r="DP45" s="4">
        <v>76.2</v>
      </c>
      <c r="DQ45" s="4"/>
      <c r="DR45" s="4">
        <v>44</v>
      </c>
      <c r="DS45" s="4">
        <v>0</v>
      </c>
      <c r="DT45" s="4" t="s">
        <v>847</v>
      </c>
      <c r="DV45" s="4"/>
      <c r="DW45" s="4" t="s">
        <v>1022</v>
      </c>
      <c r="DX45" s="4"/>
      <c r="DY45" s="4"/>
    </row>
    <row r="46" spans="3:129" x14ac:dyDescent="0.25">
      <c r="C46"/>
      <c r="D46"/>
      <c r="E46"/>
      <c r="F46"/>
      <c r="G46"/>
      <c r="H46"/>
      <c r="I46"/>
      <c r="J46"/>
      <c r="K46"/>
      <c r="L46"/>
      <c r="M46"/>
      <c r="N46"/>
      <c r="O46"/>
      <c r="P46"/>
      <c r="Q46"/>
      <c r="R46"/>
      <c r="S46"/>
      <c r="T46"/>
      <c r="U46"/>
      <c r="V46"/>
      <c r="AA46" s="4">
        <v>6.35</v>
      </c>
      <c r="AB46" s="4"/>
      <c r="AN46" s="218" t="s">
        <v>1331</v>
      </c>
      <c r="AO46" s="218" t="s">
        <v>1332</v>
      </c>
      <c r="AP46" s="218" t="s">
        <v>1331</v>
      </c>
      <c r="AQ46" s="218" t="s">
        <v>236</v>
      </c>
      <c r="BM46" s="43"/>
      <c r="BO46" s="209" t="s">
        <v>233</v>
      </c>
      <c r="BP46" s="209">
        <v>143</v>
      </c>
      <c r="DN46" s="4" t="s">
        <v>877</v>
      </c>
      <c r="DO46" s="4" t="s">
        <v>38</v>
      </c>
      <c r="DP46" s="4">
        <v>80</v>
      </c>
      <c r="DQ46" s="4"/>
      <c r="DR46" s="4">
        <v>24</v>
      </c>
      <c r="DS46" s="4">
        <v>0</v>
      </c>
      <c r="DT46" s="4" t="s">
        <v>847</v>
      </c>
      <c r="DV46" s="4"/>
      <c r="DW46" s="4" t="s">
        <v>1023</v>
      </c>
      <c r="DX46" s="4"/>
      <c r="DY46" s="4"/>
    </row>
    <row r="47" spans="3:129" x14ac:dyDescent="0.25">
      <c r="C47"/>
      <c r="D47"/>
      <c r="E47"/>
      <c r="F47"/>
      <c r="G47"/>
      <c r="H47"/>
      <c r="I47"/>
      <c r="J47"/>
      <c r="K47"/>
      <c r="L47"/>
      <c r="M47"/>
      <c r="N47"/>
      <c r="O47"/>
      <c r="P47"/>
      <c r="Q47"/>
      <c r="R47"/>
      <c r="S47"/>
      <c r="T47"/>
      <c r="U47"/>
      <c r="V47"/>
      <c r="AA47" s="4">
        <v>7.3</v>
      </c>
      <c r="AB47" s="4"/>
      <c r="AN47" s="218" t="s">
        <v>1333</v>
      </c>
      <c r="AO47" s="218" t="s">
        <v>1334</v>
      </c>
      <c r="AP47" s="218" t="s">
        <v>1333</v>
      </c>
      <c r="AQ47" s="218" t="s">
        <v>238</v>
      </c>
      <c r="BM47" s="43"/>
      <c r="BO47" s="209" t="s">
        <v>235</v>
      </c>
      <c r="BP47" s="209">
        <v>144</v>
      </c>
      <c r="DN47" s="4" t="s">
        <v>878</v>
      </c>
      <c r="DO47" s="4" t="s">
        <v>38</v>
      </c>
      <c r="DP47" s="4">
        <v>82.55</v>
      </c>
      <c r="DQ47" s="4"/>
      <c r="DR47" s="4">
        <v>24</v>
      </c>
      <c r="DS47" s="4">
        <v>0</v>
      </c>
      <c r="DT47" s="4" t="s">
        <v>847</v>
      </c>
      <c r="DV47" s="4"/>
      <c r="DW47" s="4" t="s">
        <v>1024</v>
      </c>
      <c r="DX47" s="4"/>
      <c r="DY47" s="4"/>
    </row>
    <row r="48" spans="3:129" x14ac:dyDescent="0.25">
      <c r="C48"/>
      <c r="D48"/>
      <c r="E48"/>
      <c r="F48"/>
      <c r="G48"/>
      <c r="H48"/>
      <c r="I48"/>
      <c r="J48"/>
      <c r="K48"/>
      <c r="L48"/>
      <c r="M48"/>
      <c r="N48"/>
      <c r="O48"/>
      <c r="P48"/>
      <c r="Q48"/>
      <c r="R48"/>
      <c r="S48"/>
      <c r="T48"/>
      <c r="U48"/>
      <c r="V48"/>
      <c r="AA48" s="4">
        <v>8</v>
      </c>
      <c r="AB48" s="4"/>
      <c r="AN48" s="218" t="s">
        <v>1335</v>
      </c>
      <c r="AO48" s="218" t="s">
        <v>1336</v>
      </c>
      <c r="AP48" s="218" t="s">
        <v>1335</v>
      </c>
      <c r="AQ48" s="218" t="s">
        <v>240</v>
      </c>
      <c r="BM48" s="43"/>
      <c r="BO48" s="209" t="s">
        <v>237</v>
      </c>
      <c r="BP48" s="209">
        <v>145</v>
      </c>
      <c r="DN48" s="4" t="s">
        <v>879</v>
      </c>
      <c r="DO48" s="4" t="s">
        <v>38</v>
      </c>
      <c r="DP48" s="4">
        <v>88.9</v>
      </c>
      <c r="DQ48" s="4"/>
      <c r="DR48" s="4">
        <v>24</v>
      </c>
      <c r="DS48" s="4">
        <v>2.65</v>
      </c>
      <c r="DT48" s="4" t="s">
        <v>852</v>
      </c>
      <c r="DV48" s="4"/>
      <c r="DW48" s="4" t="s">
        <v>1025</v>
      </c>
      <c r="DX48" s="4"/>
      <c r="DY48" s="4"/>
    </row>
    <row r="49" spans="3:129" x14ac:dyDescent="0.25">
      <c r="C49"/>
      <c r="D49"/>
      <c r="E49"/>
      <c r="F49"/>
      <c r="G49"/>
      <c r="H49"/>
      <c r="I49"/>
      <c r="J49"/>
      <c r="K49"/>
      <c r="L49"/>
      <c r="M49"/>
      <c r="N49"/>
      <c r="O49"/>
      <c r="P49"/>
      <c r="Q49"/>
      <c r="R49"/>
      <c r="S49"/>
      <c r="T49"/>
      <c r="U49"/>
      <c r="V49"/>
      <c r="AA49" s="43"/>
      <c r="AB49" s="43"/>
      <c r="AN49" s="218" t="s">
        <v>1337</v>
      </c>
      <c r="AO49" s="218" t="s">
        <v>1338</v>
      </c>
      <c r="AP49" s="218" t="s">
        <v>1337</v>
      </c>
      <c r="AQ49" s="218" t="s">
        <v>1371</v>
      </c>
      <c r="BM49" s="43"/>
      <c r="BO49" s="209" t="s">
        <v>239</v>
      </c>
      <c r="BP49" s="209">
        <v>146</v>
      </c>
      <c r="DN49" s="4" t="s">
        <v>879</v>
      </c>
      <c r="DO49" s="4" t="s">
        <v>38</v>
      </c>
      <c r="DP49" s="4">
        <v>88.9</v>
      </c>
      <c r="DQ49" s="4"/>
      <c r="DR49" s="4">
        <v>19</v>
      </c>
      <c r="DS49" s="232">
        <v>2.65</v>
      </c>
      <c r="DT49" s="4" t="s">
        <v>853</v>
      </c>
      <c r="DV49" s="4"/>
      <c r="DW49" s="4" t="s">
        <v>1026</v>
      </c>
      <c r="DX49" s="4"/>
      <c r="DY49" s="4"/>
    </row>
    <row r="50" spans="3:129" x14ac:dyDescent="0.25">
      <c r="C50"/>
      <c r="D50"/>
      <c r="E50"/>
      <c r="F50"/>
      <c r="G50"/>
      <c r="H50"/>
      <c r="I50"/>
      <c r="J50"/>
      <c r="K50"/>
      <c r="L50"/>
      <c r="M50"/>
      <c r="N50"/>
      <c r="O50"/>
      <c r="P50"/>
      <c r="Q50"/>
      <c r="R50"/>
      <c r="S50"/>
      <c r="T50"/>
      <c r="U50"/>
      <c r="V50"/>
      <c r="AA50" s="43"/>
      <c r="AB50" s="43"/>
      <c r="AN50" s="218" t="s">
        <v>1339</v>
      </c>
      <c r="AO50" s="218" t="s">
        <v>1340</v>
      </c>
      <c r="AP50" s="218" t="s">
        <v>1339</v>
      </c>
      <c r="AQ50" s="218" t="s">
        <v>1372</v>
      </c>
      <c r="BM50" s="43"/>
      <c r="BO50" s="209" t="s">
        <v>241</v>
      </c>
      <c r="BP50" s="209">
        <v>147</v>
      </c>
      <c r="DN50" s="4" t="s">
        <v>880</v>
      </c>
      <c r="DO50" s="4" t="s">
        <v>38</v>
      </c>
      <c r="DP50" s="4">
        <v>101.6</v>
      </c>
      <c r="DQ50" s="4"/>
      <c r="DR50" s="4">
        <v>24</v>
      </c>
      <c r="DS50" s="232" t="s">
        <v>1700</v>
      </c>
      <c r="DT50" s="4" t="s">
        <v>882</v>
      </c>
      <c r="DV50" s="4"/>
      <c r="DW50" s="4" t="s">
        <v>1027</v>
      </c>
      <c r="DX50" s="4"/>
      <c r="DY50" s="4"/>
    </row>
    <row r="51" spans="3:129" x14ac:dyDescent="0.25">
      <c r="C51"/>
      <c r="D51"/>
      <c r="E51"/>
      <c r="F51"/>
      <c r="G51"/>
      <c r="H51"/>
      <c r="I51"/>
      <c r="J51"/>
      <c r="K51"/>
      <c r="L51"/>
      <c r="M51"/>
      <c r="N51"/>
      <c r="O51"/>
      <c r="P51"/>
      <c r="Q51"/>
      <c r="R51"/>
      <c r="S51"/>
      <c r="T51"/>
      <c r="U51"/>
      <c r="V51"/>
      <c r="AN51" s="218" t="s">
        <v>1341</v>
      </c>
      <c r="AO51" s="218" t="s">
        <v>1342</v>
      </c>
      <c r="AP51" s="218" t="s">
        <v>1341</v>
      </c>
      <c r="AQ51" s="218" t="s">
        <v>1373</v>
      </c>
      <c r="BM51" s="43"/>
      <c r="BO51" s="209" t="s">
        <v>242</v>
      </c>
      <c r="BP51" s="209">
        <v>148</v>
      </c>
      <c r="DN51" s="4" t="s">
        <v>880</v>
      </c>
      <c r="DO51" s="4" t="s">
        <v>38</v>
      </c>
      <c r="DP51" s="4">
        <v>101.6</v>
      </c>
      <c r="DQ51" s="4"/>
      <c r="DR51" s="4">
        <v>16</v>
      </c>
      <c r="DS51" s="232" t="s">
        <v>1700</v>
      </c>
      <c r="DT51" s="4" t="s">
        <v>847</v>
      </c>
      <c r="DV51" s="4"/>
      <c r="DW51" s="4" t="s">
        <v>1028</v>
      </c>
      <c r="DX51" s="4"/>
      <c r="DY51" s="4"/>
    </row>
    <row r="52" spans="3:129" x14ac:dyDescent="0.25">
      <c r="C52"/>
      <c r="D52"/>
      <c r="E52"/>
      <c r="F52"/>
      <c r="G52"/>
      <c r="H52"/>
      <c r="I52"/>
      <c r="J52"/>
      <c r="K52"/>
      <c r="L52"/>
      <c r="M52"/>
      <c r="N52"/>
      <c r="O52"/>
      <c r="P52"/>
      <c r="Q52"/>
      <c r="R52"/>
      <c r="S52"/>
      <c r="T52"/>
      <c r="U52"/>
      <c r="V52"/>
      <c r="AN52" s="218" t="s">
        <v>1343</v>
      </c>
      <c r="AO52" s="218" t="s">
        <v>1344</v>
      </c>
      <c r="AP52" s="218" t="s">
        <v>1343</v>
      </c>
      <c r="AQ52" s="218" t="s">
        <v>1374</v>
      </c>
      <c r="BM52" s="43"/>
      <c r="BO52" s="209" t="s">
        <v>243</v>
      </c>
      <c r="BP52" s="209">
        <v>149</v>
      </c>
      <c r="DN52" s="4" t="s">
        <v>881</v>
      </c>
      <c r="DO52" s="4" t="s">
        <v>38</v>
      </c>
      <c r="DP52" s="4">
        <v>114.3</v>
      </c>
      <c r="DQ52" s="4"/>
      <c r="DR52" s="4">
        <v>24</v>
      </c>
      <c r="DS52" s="4">
        <v>2.65</v>
      </c>
      <c r="DT52" s="4" t="s">
        <v>882</v>
      </c>
      <c r="DV52" s="4"/>
      <c r="DW52" s="4" t="s">
        <v>1029</v>
      </c>
      <c r="DX52" s="4"/>
      <c r="DY52" s="4"/>
    </row>
    <row r="53" spans="3:129" x14ac:dyDescent="0.25">
      <c r="C53"/>
      <c r="D53"/>
      <c r="E53"/>
      <c r="F53"/>
      <c r="G53"/>
      <c r="H53"/>
      <c r="I53"/>
      <c r="J53"/>
      <c r="K53"/>
      <c r="L53"/>
      <c r="M53"/>
      <c r="N53"/>
      <c r="O53"/>
      <c r="P53"/>
      <c r="Q53"/>
      <c r="R53"/>
      <c r="S53"/>
      <c r="T53"/>
      <c r="U53"/>
      <c r="V53"/>
      <c r="AN53" s="218" t="s">
        <v>1345</v>
      </c>
      <c r="AO53" s="218" t="s">
        <v>1346</v>
      </c>
      <c r="AP53" s="218" t="s">
        <v>1345</v>
      </c>
      <c r="AQ53" s="218" t="s">
        <v>246</v>
      </c>
      <c r="BM53" s="43"/>
      <c r="BO53" s="209" t="s">
        <v>244</v>
      </c>
      <c r="BP53" s="209">
        <v>150</v>
      </c>
      <c r="DN53" s="4" t="s">
        <v>881</v>
      </c>
      <c r="DO53" s="4" t="s">
        <v>38</v>
      </c>
      <c r="DP53" s="4">
        <v>114.3</v>
      </c>
      <c r="DQ53" s="4"/>
      <c r="DR53" s="4">
        <v>19</v>
      </c>
      <c r="DS53" s="232">
        <v>4.75</v>
      </c>
      <c r="DT53" s="4" t="s">
        <v>847</v>
      </c>
      <c r="DV53" s="4"/>
      <c r="DW53" s="4" t="s">
        <v>1030</v>
      </c>
      <c r="DX53" s="4"/>
      <c r="DY53" s="4"/>
    </row>
    <row r="54" spans="3:129" x14ac:dyDescent="0.25">
      <c r="C54"/>
      <c r="D54"/>
      <c r="E54"/>
      <c r="F54"/>
      <c r="G54"/>
      <c r="H54"/>
      <c r="I54"/>
      <c r="J54"/>
      <c r="K54"/>
      <c r="L54"/>
      <c r="M54"/>
      <c r="N54"/>
      <c r="O54"/>
      <c r="P54"/>
      <c r="Q54"/>
      <c r="R54"/>
      <c r="S54"/>
      <c r="T54"/>
      <c r="U54"/>
      <c r="V54"/>
      <c r="AN54" s="218" t="s">
        <v>1347</v>
      </c>
      <c r="AO54" s="218" t="s">
        <v>1348</v>
      </c>
      <c r="AP54" s="218" t="s">
        <v>1347</v>
      </c>
      <c r="AQ54" s="218" t="s">
        <v>248</v>
      </c>
      <c r="BM54" s="43"/>
      <c r="BO54" s="209" t="s">
        <v>245</v>
      </c>
      <c r="BP54" s="209">
        <v>151</v>
      </c>
      <c r="DN54" s="4" t="s">
        <v>883</v>
      </c>
      <c r="DO54" s="4" t="s">
        <v>38</v>
      </c>
      <c r="DP54" s="4">
        <v>127</v>
      </c>
      <c r="DQ54" s="4"/>
      <c r="DR54" s="4">
        <v>19</v>
      </c>
      <c r="DS54" s="4">
        <v>4.75</v>
      </c>
      <c r="DT54" s="4" t="s">
        <v>882</v>
      </c>
      <c r="DV54" s="4"/>
      <c r="DW54" s="4" t="s">
        <v>1031</v>
      </c>
      <c r="DX54" s="4"/>
      <c r="DY54" s="4"/>
    </row>
    <row r="55" spans="3:129" x14ac:dyDescent="0.25">
      <c r="C55"/>
      <c r="D55"/>
      <c r="E55"/>
      <c r="F55"/>
      <c r="G55"/>
      <c r="H55"/>
      <c r="I55"/>
      <c r="J55"/>
      <c r="K55"/>
      <c r="L55"/>
      <c r="M55"/>
      <c r="N55"/>
      <c r="O55"/>
      <c r="P55"/>
      <c r="Q55"/>
      <c r="R55"/>
      <c r="S55"/>
      <c r="T55"/>
      <c r="U55"/>
      <c r="V55"/>
      <c r="AP55" s="218" t="s">
        <v>1375</v>
      </c>
      <c r="AQ55" s="218" t="s">
        <v>250</v>
      </c>
      <c r="BM55" s="43"/>
      <c r="BO55" s="209" t="s">
        <v>247</v>
      </c>
      <c r="BP55" s="209">
        <v>152</v>
      </c>
      <c r="DN55" s="4" t="s">
        <v>883</v>
      </c>
      <c r="DO55" s="4" t="s">
        <v>38</v>
      </c>
      <c r="DP55" s="4">
        <v>127</v>
      </c>
      <c r="DQ55" s="4"/>
      <c r="DR55" s="4">
        <v>13</v>
      </c>
      <c r="DS55" s="4">
        <v>4.75</v>
      </c>
      <c r="DT55" s="4" t="s">
        <v>847</v>
      </c>
      <c r="DV55" s="4"/>
      <c r="DW55" s="4" t="s">
        <v>1032</v>
      </c>
      <c r="DX55" s="4"/>
      <c r="DY55" s="4"/>
    </row>
    <row r="56" spans="3:129" x14ac:dyDescent="0.25">
      <c r="C56"/>
      <c r="D56"/>
      <c r="E56"/>
      <c r="F56"/>
      <c r="G56"/>
      <c r="H56"/>
      <c r="I56"/>
      <c r="J56"/>
      <c r="K56"/>
      <c r="L56"/>
      <c r="M56"/>
      <c r="N56"/>
      <c r="O56"/>
      <c r="P56"/>
      <c r="Q56"/>
      <c r="R56"/>
      <c r="S56"/>
      <c r="T56"/>
      <c r="U56"/>
      <c r="V56"/>
      <c r="AP56" s="218" t="s">
        <v>1376</v>
      </c>
      <c r="AQ56" s="218" t="s">
        <v>252</v>
      </c>
      <c r="BM56" s="43"/>
      <c r="BO56" s="209" t="s">
        <v>249</v>
      </c>
      <c r="BP56" s="209">
        <v>153</v>
      </c>
      <c r="DN56" s="4" t="s">
        <v>884</v>
      </c>
      <c r="DO56" s="4" t="s">
        <v>38</v>
      </c>
      <c r="DP56" s="4">
        <v>139.69999999999999</v>
      </c>
      <c r="DQ56" s="4"/>
      <c r="DR56" s="4">
        <v>19</v>
      </c>
      <c r="DS56" s="4">
        <v>4.75</v>
      </c>
      <c r="DT56" s="4" t="s">
        <v>882</v>
      </c>
      <c r="DV56" s="4"/>
      <c r="DW56" s="4" t="s">
        <v>1033</v>
      </c>
      <c r="DX56" s="4"/>
      <c r="DY56" s="4"/>
    </row>
    <row r="57" spans="3:129" x14ac:dyDescent="0.25">
      <c r="C57"/>
      <c r="D57"/>
      <c r="E57"/>
      <c r="F57"/>
      <c r="G57"/>
      <c r="H57"/>
      <c r="I57"/>
      <c r="J57"/>
      <c r="K57"/>
      <c r="L57"/>
      <c r="M57"/>
      <c r="N57"/>
      <c r="O57"/>
      <c r="P57"/>
      <c r="Q57"/>
      <c r="R57"/>
      <c r="S57"/>
      <c r="T57"/>
      <c r="U57"/>
      <c r="V57"/>
      <c r="AP57" s="218" t="s">
        <v>1377</v>
      </c>
      <c r="AQ57" s="218" t="s">
        <v>254</v>
      </c>
      <c r="BM57" s="43"/>
      <c r="BO57" s="209" t="s">
        <v>251</v>
      </c>
      <c r="BP57" s="209">
        <v>154</v>
      </c>
      <c r="DN57" s="4" t="s">
        <v>884</v>
      </c>
      <c r="DO57" s="4" t="s">
        <v>38</v>
      </c>
      <c r="DP57" s="4">
        <v>139.69999999999999</v>
      </c>
      <c r="DQ57" s="4"/>
      <c r="DR57" s="4">
        <v>13</v>
      </c>
      <c r="DS57" s="4">
        <v>4.75</v>
      </c>
      <c r="DT57" s="4" t="s">
        <v>847</v>
      </c>
      <c r="DV57" s="4"/>
      <c r="DW57" s="4" t="s">
        <v>1034</v>
      </c>
      <c r="DX57" s="4"/>
      <c r="DY57" s="4"/>
    </row>
    <row r="58" spans="3:129" x14ac:dyDescent="0.25">
      <c r="C58"/>
      <c r="D58"/>
      <c r="E58"/>
      <c r="F58"/>
      <c r="G58"/>
      <c r="H58"/>
      <c r="I58"/>
      <c r="J58"/>
      <c r="K58"/>
      <c r="L58"/>
      <c r="M58"/>
      <c r="N58"/>
      <c r="O58"/>
      <c r="P58"/>
      <c r="Q58"/>
      <c r="R58"/>
      <c r="S58"/>
      <c r="T58"/>
      <c r="U58"/>
      <c r="V58"/>
      <c r="AP58" s="218" t="s">
        <v>1378</v>
      </c>
      <c r="AQ58" s="218" t="s">
        <v>256</v>
      </c>
      <c r="BM58" s="43"/>
      <c r="BO58" s="209" t="s">
        <v>253</v>
      </c>
      <c r="BP58" s="209">
        <v>155</v>
      </c>
      <c r="DN58" s="4" t="s">
        <v>885</v>
      </c>
      <c r="DO58" s="4" t="s">
        <v>38</v>
      </c>
      <c r="DP58" s="4">
        <v>152.4</v>
      </c>
      <c r="DQ58" s="4"/>
      <c r="DR58" s="4">
        <v>10</v>
      </c>
      <c r="DS58" s="4">
        <v>0</v>
      </c>
      <c r="DT58" s="4" t="s">
        <v>847</v>
      </c>
      <c r="DV58" s="4"/>
      <c r="DW58" s="4" t="s">
        <v>1035</v>
      </c>
      <c r="DX58" s="4"/>
      <c r="DY58" s="4"/>
    </row>
    <row r="59" spans="3:129" x14ac:dyDescent="0.25">
      <c r="C59"/>
      <c r="D59"/>
      <c r="E59"/>
      <c r="F59"/>
      <c r="G59"/>
      <c r="H59"/>
      <c r="I59"/>
      <c r="J59"/>
      <c r="K59"/>
      <c r="L59"/>
      <c r="M59"/>
      <c r="N59"/>
      <c r="O59"/>
      <c r="P59"/>
      <c r="Q59"/>
      <c r="R59"/>
      <c r="S59"/>
      <c r="T59"/>
      <c r="U59"/>
      <c r="V59"/>
      <c r="AP59" s="218" t="s">
        <v>1379</v>
      </c>
      <c r="AQ59" s="218" t="s">
        <v>258</v>
      </c>
      <c r="BM59" s="43"/>
      <c r="BO59" s="209" t="s">
        <v>255</v>
      </c>
      <c r="BP59" s="209">
        <v>156</v>
      </c>
      <c r="DN59" s="4" t="s">
        <v>886</v>
      </c>
      <c r="DO59" s="4" t="s">
        <v>38</v>
      </c>
      <c r="DP59" s="4">
        <v>165.1</v>
      </c>
      <c r="DQ59" s="4"/>
      <c r="DR59" s="4">
        <v>10</v>
      </c>
      <c r="DS59" s="4">
        <v>0</v>
      </c>
      <c r="DT59" s="4" t="s">
        <v>847</v>
      </c>
      <c r="DV59" s="4"/>
      <c r="DW59" s="4" t="s">
        <v>1036</v>
      </c>
      <c r="DX59" s="4"/>
      <c r="DY59" s="4"/>
    </row>
    <row r="60" spans="3:129" x14ac:dyDescent="0.25">
      <c r="C60"/>
      <c r="D60"/>
      <c r="E60"/>
      <c r="F60"/>
      <c r="G60"/>
      <c r="H60"/>
      <c r="I60"/>
      <c r="J60"/>
      <c r="K60"/>
      <c r="L60"/>
      <c r="M60"/>
      <c r="N60"/>
      <c r="O60"/>
      <c r="P60"/>
      <c r="Q60"/>
      <c r="R60"/>
      <c r="S60"/>
      <c r="T60"/>
      <c r="U60"/>
      <c r="V60"/>
      <c r="AP60" s="218" t="s">
        <v>1380</v>
      </c>
      <c r="AQ60" s="218" t="s">
        <v>1381</v>
      </c>
      <c r="BM60" s="43"/>
      <c r="BO60" s="209" t="s">
        <v>257</v>
      </c>
      <c r="BP60" s="209">
        <v>157</v>
      </c>
      <c r="DN60" s="4" t="s">
        <v>887</v>
      </c>
      <c r="DO60" s="4" t="s">
        <v>38</v>
      </c>
      <c r="DP60" s="4">
        <v>168.3</v>
      </c>
      <c r="DQ60" s="4"/>
      <c r="DR60" s="4">
        <v>10</v>
      </c>
      <c r="DS60" s="4">
        <v>0</v>
      </c>
      <c r="DT60" s="4" t="s">
        <v>847</v>
      </c>
      <c r="DV60" s="4"/>
      <c r="DW60" s="4" t="s">
        <v>1037</v>
      </c>
      <c r="DX60" s="4"/>
      <c r="DY60" s="4"/>
    </row>
    <row r="61" spans="3:129" x14ac:dyDescent="0.25">
      <c r="C61"/>
      <c r="D61"/>
      <c r="E61"/>
      <c r="F61"/>
      <c r="G61"/>
      <c r="H61"/>
      <c r="I61"/>
      <c r="J61"/>
      <c r="K61"/>
      <c r="L61"/>
      <c r="M61"/>
      <c r="N61"/>
      <c r="O61"/>
      <c r="P61"/>
      <c r="Q61"/>
      <c r="R61"/>
      <c r="S61"/>
      <c r="T61"/>
      <c r="U61"/>
      <c r="V61"/>
      <c r="AP61" s="218" t="s">
        <v>1382</v>
      </c>
      <c r="AQ61" s="218" t="s">
        <v>1383</v>
      </c>
      <c r="BM61" s="43"/>
      <c r="BO61" s="209" t="s">
        <v>259</v>
      </c>
      <c r="BP61" s="209">
        <v>158</v>
      </c>
      <c r="DN61" s="4" t="s">
        <v>888</v>
      </c>
      <c r="DO61" s="4" t="s">
        <v>38</v>
      </c>
      <c r="DP61" s="4">
        <v>193.7</v>
      </c>
      <c r="DQ61" s="4"/>
      <c r="DR61" s="4">
        <v>7</v>
      </c>
      <c r="DS61" s="4">
        <v>0</v>
      </c>
      <c r="DT61" s="4" t="s">
        <v>847</v>
      </c>
      <c r="DV61" s="4"/>
      <c r="DW61" s="4" t="s">
        <v>973</v>
      </c>
      <c r="DX61" s="4"/>
      <c r="DY61" s="4"/>
    </row>
    <row r="62" spans="3:129" x14ac:dyDescent="0.25">
      <c r="C62"/>
      <c r="D62"/>
      <c r="E62"/>
      <c r="F62"/>
      <c r="G62"/>
      <c r="H62"/>
      <c r="I62"/>
      <c r="J62"/>
      <c r="K62"/>
      <c r="L62"/>
      <c r="M62"/>
      <c r="N62"/>
      <c r="O62"/>
      <c r="P62"/>
      <c r="Q62"/>
      <c r="R62"/>
      <c r="S62"/>
      <c r="T62"/>
      <c r="U62"/>
      <c r="V62"/>
      <c r="AP62" s="218" t="s">
        <v>1384</v>
      </c>
      <c r="AQ62" s="218" t="s">
        <v>1385</v>
      </c>
      <c r="BM62" s="43"/>
      <c r="BO62" s="209" t="s">
        <v>260</v>
      </c>
      <c r="BP62" s="209">
        <v>159</v>
      </c>
      <c r="DN62" s="4" t="s">
        <v>889</v>
      </c>
      <c r="DO62" s="4" t="s">
        <v>38</v>
      </c>
      <c r="DP62" s="4">
        <v>219.1</v>
      </c>
      <c r="DQ62" s="4"/>
      <c r="DR62" s="4">
        <v>7</v>
      </c>
      <c r="DS62" s="4">
        <v>0</v>
      </c>
      <c r="DT62" s="4" t="s">
        <v>847</v>
      </c>
      <c r="DV62" s="4"/>
      <c r="DW62" s="4" t="s">
        <v>1038</v>
      </c>
      <c r="DX62" s="4"/>
      <c r="DY62" s="4"/>
    </row>
    <row r="63" spans="3:129" x14ac:dyDescent="0.25">
      <c r="C63"/>
      <c r="D63"/>
      <c r="E63"/>
      <c r="F63"/>
      <c r="G63"/>
      <c r="H63"/>
      <c r="I63"/>
      <c r="J63"/>
      <c r="K63"/>
      <c r="L63"/>
      <c r="M63"/>
      <c r="N63"/>
      <c r="O63"/>
      <c r="P63"/>
      <c r="Q63"/>
      <c r="R63"/>
      <c r="S63"/>
      <c r="T63"/>
      <c r="U63"/>
      <c r="V63"/>
      <c r="AP63" s="218" t="s">
        <v>1386</v>
      </c>
      <c r="AQ63" s="218" t="s">
        <v>264</v>
      </c>
      <c r="BM63" s="43"/>
      <c r="BO63" s="209" t="s">
        <v>261</v>
      </c>
      <c r="BP63" s="209">
        <v>160</v>
      </c>
      <c r="DN63" s="4" t="s">
        <v>890</v>
      </c>
      <c r="DO63" s="4" t="s">
        <v>16</v>
      </c>
      <c r="DP63" s="4">
        <v>15</v>
      </c>
      <c r="DQ63" s="4"/>
      <c r="DR63" s="4">
        <v>121</v>
      </c>
      <c r="DS63" s="4">
        <v>0</v>
      </c>
      <c r="DT63" s="4" t="s">
        <v>847</v>
      </c>
      <c r="DV63" s="4"/>
      <c r="DW63" s="4" t="s">
        <v>1039</v>
      </c>
      <c r="DX63" s="4"/>
      <c r="DY63" s="4"/>
    </row>
    <row r="64" spans="3:129" x14ac:dyDescent="0.25">
      <c r="C64"/>
      <c r="D64"/>
      <c r="E64"/>
      <c r="F64"/>
      <c r="G64"/>
      <c r="H64"/>
      <c r="I64"/>
      <c r="J64"/>
      <c r="K64"/>
      <c r="L64"/>
      <c r="M64"/>
      <c r="N64"/>
      <c r="O64"/>
      <c r="P64"/>
      <c r="Q64"/>
      <c r="R64"/>
      <c r="S64"/>
      <c r="T64"/>
      <c r="U64"/>
      <c r="V64"/>
      <c r="AP64" s="218" t="s">
        <v>1387</v>
      </c>
      <c r="AQ64" s="218" t="s">
        <v>266</v>
      </c>
      <c r="BM64" s="43"/>
      <c r="BO64" s="209" t="s">
        <v>263</v>
      </c>
      <c r="BP64" s="209">
        <v>161</v>
      </c>
      <c r="DN64" s="4" t="s">
        <v>891</v>
      </c>
      <c r="DO64" s="4" t="s">
        <v>16</v>
      </c>
      <c r="DP64" s="4">
        <v>20</v>
      </c>
      <c r="DQ64" s="4"/>
      <c r="DR64" s="4">
        <v>169</v>
      </c>
      <c r="DS64" s="4">
        <v>0</v>
      </c>
      <c r="DT64" s="4" t="s">
        <v>847</v>
      </c>
      <c r="DV64" s="4"/>
      <c r="DW64" s="4" t="s">
        <v>1040</v>
      </c>
      <c r="DX64" s="4"/>
      <c r="DY64" s="4"/>
    </row>
    <row r="65" spans="3:129" x14ac:dyDescent="0.25">
      <c r="C65"/>
      <c r="D65"/>
      <c r="E65"/>
      <c r="F65"/>
      <c r="G65"/>
      <c r="H65"/>
      <c r="I65"/>
      <c r="J65"/>
      <c r="K65"/>
      <c r="L65"/>
      <c r="M65"/>
      <c r="N65"/>
      <c r="O65"/>
      <c r="P65"/>
      <c r="Q65"/>
      <c r="R65"/>
      <c r="S65"/>
      <c r="T65"/>
      <c r="U65"/>
      <c r="V65"/>
      <c r="AP65" s="218" t="s">
        <v>1388</v>
      </c>
      <c r="AQ65" s="218" t="s">
        <v>268</v>
      </c>
      <c r="BM65" s="43"/>
      <c r="BO65" s="209" t="s">
        <v>265</v>
      </c>
      <c r="BP65" s="209">
        <v>162</v>
      </c>
      <c r="DN65" s="4" t="s">
        <v>892</v>
      </c>
      <c r="DO65" s="4" t="s">
        <v>16</v>
      </c>
      <c r="DP65" s="4">
        <v>25</v>
      </c>
      <c r="DQ65" s="4"/>
      <c r="DR65" s="4">
        <v>100</v>
      </c>
      <c r="DS65" s="4">
        <v>0</v>
      </c>
      <c r="DT65" s="4" t="s">
        <v>847</v>
      </c>
      <c r="DV65" s="4"/>
      <c r="DW65" s="4" t="s">
        <v>1041</v>
      </c>
      <c r="DX65" s="4"/>
      <c r="DY65" s="4"/>
    </row>
    <row r="66" spans="3:129" x14ac:dyDescent="0.25">
      <c r="C66"/>
      <c r="D66"/>
      <c r="E66"/>
      <c r="F66"/>
      <c r="G66"/>
      <c r="H66"/>
      <c r="I66"/>
      <c r="J66"/>
      <c r="K66"/>
      <c r="L66"/>
      <c r="M66"/>
      <c r="N66"/>
      <c r="O66"/>
      <c r="P66"/>
      <c r="Q66"/>
      <c r="R66"/>
      <c r="S66"/>
      <c r="T66"/>
      <c r="U66"/>
      <c r="V66"/>
      <c r="AP66" s="218" t="s">
        <v>1389</v>
      </c>
      <c r="AQ66" s="218" t="s">
        <v>270</v>
      </c>
      <c r="BM66" s="43"/>
      <c r="BO66" s="209" t="s">
        <v>267</v>
      </c>
      <c r="BP66" s="209">
        <v>163</v>
      </c>
      <c r="DN66" s="4" t="s">
        <v>893</v>
      </c>
      <c r="DO66" s="4" t="s">
        <v>16</v>
      </c>
      <c r="DP66" s="4">
        <v>30</v>
      </c>
      <c r="DQ66" s="4"/>
      <c r="DR66" s="4">
        <v>100</v>
      </c>
      <c r="DS66" s="4">
        <v>0</v>
      </c>
      <c r="DT66" s="4" t="s">
        <v>847</v>
      </c>
      <c r="DV66" s="4"/>
      <c r="DW66" s="4" t="s">
        <v>1042</v>
      </c>
      <c r="DX66" s="4"/>
      <c r="DY66" s="4"/>
    </row>
    <row r="67" spans="3:129" x14ac:dyDescent="0.25">
      <c r="C67"/>
      <c r="D67"/>
      <c r="E67"/>
      <c r="F67"/>
      <c r="G67"/>
      <c r="H67"/>
      <c r="I67"/>
      <c r="J67"/>
      <c r="K67"/>
      <c r="L67"/>
      <c r="M67"/>
      <c r="N67"/>
      <c r="O67"/>
      <c r="P67"/>
      <c r="Q67"/>
      <c r="R67"/>
      <c r="S67"/>
      <c r="T67"/>
      <c r="U67"/>
      <c r="V67"/>
      <c r="AP67" s="218" t="s">
        <v>1390</v>
      </c>
      <c r="AQ67" s="218" t="s">
        <v>1391</v>
      </c>
      <c r="BM67" s="43"/>
      <c r="BO67" s="209" t="s">
        <v>269</v>
      </c>
      <c r="BP67" s="209">
        <v>164</v>
      </c>
      <c r="DN67" s="4" t="s">
        <v>894</v>
      </c>
      <c r="DO67" s="4" t="s">
        <v>16</v>
      </c>
      <c r="DP67" s="4">
        <v>35</v>
      </c>
      <c r="DQ67" s="4"/>
      <c r="DR67" s="4">
        <v>81</v>
      </c>
      <c r="DS67" s="4">
        <v>0</v>
      </c>
      <c r="DT67" s="4" t="s">
        <v>847</v>
      </c>
      <c r="DV67" s="4"/>
      <c r="DW67" s="4" t="s">
        <v>1043</v>
      </c>
      <c r="DX67" s="4"/>
      <c r="DY67" s="4"/>
    </row>
    <row r="68" spans="3:129" x14ac:dyDescent="0.25">
      <c r="C68"/>
      <c r="D68"/>
      <c r="E68"/>
      <c r="F68"/>
      <c r="G68"/>
      <c r="H68"/>
      <c r="I68"/>
      <c r="J68"/>
      <c r="K68"/>
      <c r="L68"/>
      <c r="M68"/>
      <c r="N68"/>
      <c r="O68"/>
      <c r="P68"/>
      <c r="Q68"/>
      <c r="R68"/>
      <c r="S68"/>
      <c r="T68"/>
      <c r="U68"/>
      <c r="V68"/>
      <c r="AP68" s="218" t="s">
        <v>1392</v>
      </c>
      <c r="AQ68" s="218" t="s">
        <v>1393</v>
      </c>
      <c r="BM68" s="43"/>
      <c r="BO68" s="209" t="s">
        <v>691</v>
      </c>
      <c r="BP68" s="209">
        <v>165</v>
      </c>
      <c r="DN68" s="4" t="s">
        <v>895</v>
      </c>
      <c r="DO68" s="4" t="s">
        <v>16</v>
      </c>
      <c r="DP68" s="4">
        <v>38.1</v>
      </c>
      <c r="DQ68" s="4"/>
      <c r="DR68" s="4">
        <v>81</v>
      </c>
      <c r="DS68" s="4">
        <v>0</v>
      </c>
      <c r="DT68" s="4" t="s">
        <v>847</v>
      </c>
      <c r="DV68" s="4"/>
      <c r="DW68" s="4" t="s">
        <v>1044</v>
      </c>
      <c r="DX68" s="4"/>
      <c r="DY68" s="4"/>
    </row>
    <row r="69" spans="3:129" x14ac:dyDescent="0.25">
      <c r="C69"/>
      <c r="D69"/>
      <c r="E69"/>
      <c r="F69"/>
      <c r="G69"/>
      <c r="H69"/>
      <c r="I69"/>
      <c r="J69"/>
      <c r="K69"/>
      <c r="L69"/>
      <c r="M69"/>
      <c r="N69"/>
      <c r="O69"/>
      <c r="P69"/>
      <c r="Q69"/>
      <c r="R69"/>
      <c r="S69"/>
      <c r="T69"/>
      <c r="U69"/>
      <c r="V69"/>
      <c r="AP69" s="218" t="s">
        <v>1394</v>
      </c>
      <c r="AQ69" s="218" t="s">
        <v>1395</v>
      </c>
      <c r="BM69" s="43"/>
      <c r="BO69" s="209" t="s">
        <v>692</v>
      </c>
      <c r="BP69" s="209">
        <v>166</v>
      </c>
      <c r="DN69" s="4" t="s">
        <v>896</v>
      </c>
      <c r="DO69" s="4" t="s">
        <v>16</v>
      </c>
      <c r="DP69" s="4">
        <v>40</v>
      </c>
      <c r="DQ69" s="4"/>
      <c r="DR69" s="4">
        <v>64</v>
      </c>
      <c r="DS69" s="4">
        <v>0</v>
      </c>
      <c r="DT69" s="4" t="s">
        <v>847</v>
      </c>
      <c r="DV69" s="4"/>
      <c r="DW69" s="4" t="s">
        <v>1045</v>
      </c>
      <c r="DX69" s="4"/>
      <c r="DY69" s="4"/>
    </row>
    <row r="70" spans="3:129" x14ac:dyDescent="0.25">
      <c r="C70"/>
      <c r="D70"/>
      <c r="E70"/>
      <c r="F70"/>
      <c r="G70"/>
      <c r="H70"/>
      <c r="I70"/>
      <c r="J70"/>
      <c r="K70"/>
      <c r="L70"/>
      <c r="M70"/>
      <c r="N70"/>
      <c r="O70"/>
      <c r="P70"/>
      <c r="Q70"/>
      <c r="R70"/>
      <c r="S70"/>
      <c r="T70"/>
      <c r="U70"/>
      <c r="V70"/>
      <c r="AP70" s="218" t="s">
        <v>1396</v>
      </c>
      <c r="AQ70" s="218" t="s">
        <v>1397</v>
      </c>
      <c r="BM70" s="43"/>
      <c r="BO70" s="209" t="s">
        <v>271</v>
      </c>
      <c r="BP70" s="209">
        <v>167</v>
      </c>
      <c r="DN70" s="4" t="s">
        <v>897</v>
      </c>
      <c r="DO70" s="4" t="s">
        <v>16</v>
      </c>
      <c r="DP70" s="4">
        <v>45</v>
      </c>
      <c r="DQ70" s="4"/>
      <c r="DR70" s="4">
        <v>64</v>
      </c>
      <c r="DS70" s="4">
        <v>0</v>
      </c>
      <c r="DT70" s="4" t="s">
        <v>847</v>
      </c>
      <c r="DV70" s="4"/>
      <c r="DW70" s="4" t="s">
        <v>1046</v>
      </c>
      <c r="DX70" s="4"/>
      <c r="DY70" s="4"/>
    </row>
    <row r="71" spans="3:129" x14ac:dyDescent="0.25">
      <c r="C71"/>
      <c r="D71"/>
      <c r="E71"/>
      <c r="F71"/>
      <c r="G71"/>
      <c r="H71"/>
      <c r="I71"/>
      <c r="J71"/>
      <c r="K71"/>
      <c r="L71"/>
      <c r="M71"/>
      <c r="N71"/>
      <c r="O71"/>
      <c r="P71"/>
      <c r="Q71"/>
      <c r="R71"/>
      <c r="S71"/>
      <c r="T71"/>
      <c r="U71"/>
      <c r="V71"/>
      <c r="AP71" s="218" t="s">
        <v>1398</v>
      </c>
      <c r="AQ71" s="218" t="s">
        <v>274</v>
      </c>
      <c r="BM71" s="43"/>
      <c r="BO71" s="209" t="s">
        <v>272</v>
      </c>
      <c r="BP71" s="209">
        <v>168</v>
      </c>
      <c r="DN71" s="4" t="s">
        <v>898</v>
      </c>
      <c r="DO71" s="4" t="s">
        <v>16</v>
      </c>
      <c r="DP71" s="4">
        <v>50</v>
      </c>
      <c r="DQ71" s="4"/>
      <c r="DR71" s="4">
        <v>49</v>
      </c>
      <c r="DS71" s="4">
        <v>2.65</v>
      </c>
      <c r="DT71" s="4" t="s">
        <v>853</v>
      </c>
      <c r="DV71" s="4"/>
      <c r="DW71" s="4" t="s">
        <v>1047</v>
      </c>
      <c r="DX71" s="4"/>
      <c r="DY71" s="4"/>
    </row>
    <row r="72" spans="3:129" x14ac:dyDescent="0.25">
      <c r="C72"/>
      <c r="D72"/>
      <c r="E72"/>
      <c r="F72"/>
      <c r="G72"/>
      <c r="H72"/>
      <c r="I72"/>
      <c r="J72"/>
      <c r="K72"/>
      <c r="L72"/>
      <c r="M72"/>
      <c r="N72"/>
      <c r="O72"/>
      <c r="P72"/>
      <c r="Q72"/>
      <c r="R72"/>
      <c r="S72"/>
      <c r="T72"/>
      <c r="U72"/>
      <c r="V72"/>
      <c r="AP72" s="218" t="s">
        <v>1399</v>
      </c>
      <c r="AQ72" s="218" t="s">
        <v>276</v>
      </c>
      <c r="BM72" s="43"/>
      <c r="BO72" s="209" t="s">
        <v>273</v>
      </c>
      <c r="BP72" s="209">
        <v>169</v>
      </c>
      <c r="DN72" s="4" t="s">
        <v>898</v>
      </c>
      <c r="DO72" s="4" t="s">
        <v>16</v>
      </c>
      <c r="DP72" s="4">
        <v>50</v>
      </c>
      <c r="DQ72" s="4"/>
      <c r="DR72" s="4">
        <v>64</v>
      </c>
      <c r="DS72" s="4">
        <v>2.65</v>
      </c>
      <c r="DT72" s="4" t="s">
        <v>852</v>
      </c>
      <c r="DV72" s="4"/>
      <c r="DW72" s="4" t="s">
        <v>1048</v>
      </c>
      <c r="DX72" s="4"/>
      <c r="DY72" s="4"/>
    </row>
    <row r="73" spans="3:129" x14ac:dyDescent="0.25">
      <c r="C73"/>
      <c r="D73"/>
      <c r="E73"/>
      <c r="F73"/>
      <c r="G73"/>
      <c r="H73"/>
      <c r="I73"/>
      <c r="J73"/>
      <c r="K73"/>
      <c r="L73"/>
      <c r="M73"/>
      <c r="N73"/>
      <c r="O73"/>
      <c r="P73"/>
      <c r="Q73"/>
      <c r="R73"/>
      <c r="S73"/>
      <c r="T73"/>
      <c r="U73"/>
      <c r="V73"/>
      <c r="AP73" s="218" t="s">
        <v>1400</v>
      </c>
      <c r="AQ73" s="218" t="s">
        <v>278</v>
      </c>
      <c r="BM73" s="43"/>
      <c r="BO73" s="209" t="s">
        <v>275</v>
      </c>
      <c r="BP73" s="209">
        <v>170</v>
      </c>
      <c r="DN73" s="4" t="s">
        <v>899</v>
      </c>
      <c r="DO73" s="4" t="s">
        <v>16</v>
      </c>
      <c r="DP73" s="4">
        <v>50.8</v>
      </c>
      <c r="DQ73" s="4"/>
      <c r="DR73" s="4">
        <v>49</v>
      </c>
      <c r="DS73" s="4">
        <v>2.65</v>
      </c>
      <c r="DT73" s="4" t="s">
        <v>853</v>
      </c>
      <c r="DV73" s="4"/>
      <c r="DW73" s="4" t="s">
        <v>1049</v>
      </c>
      <c r="DX73" s="4"/>
      <c r="DY73" s="4"/>
    </row>
    <row r="74" spans="3:129" x14ac:dyDescent="0.25">
      <c r="C74"/>
      <c r="D74"/>
      <c r="E74"/>
      <c r="F74"/>
      <c r="G74"/>
      <c r="H74"/>
      <c r="I74"/>
      <c r="J74"/>
      <c r="K74"/>
      <c r="L74"/>
      <c r="M74"/>
      <c r="N74"/>
      <c r="O74"/>
      <c r="P74"/>
      <c r="Q74"/>
      <c r="R74"/>
      <c r="S74"/>
      <c r="T74"/>
      <c r="U74"/>
      <c r="V74"/>
      <c r="AP74" s="218" t="s">
        <v>1401</v>
      </c>
      <c r="AQ74" s="218" t="s">
        <v>280</v>
      </c>
      <c r="BM74" s="43"/>
      <c r="BO74" s="209" t="s">
        <v>277</v>
      </c>
      <c r="BP74" s="209">
        <v>171</v>
      </c>
      <c r="DN74" s="4" t="s">
        <v>899</v>
      </c>
      <c r="DO74" s="4" t="s">
        <v>16</v>
      </c>
      <c r="DP74" s="4">
        <v>50.8</v>
      </c>
      <c r="DQ74" s="4"/>
      <c r="DR74" s="4">
        <v>64</v>
      </c>
      <c r="DS74" s="4">
        <v>2.65</v>
      </c>
      <c r="DT74" s="4" t="s">
        <v>852</v>
      </c>
      <c r="DV74" s="4"/>
      <c r="DW74" s="4" t="s">
        <v>1050</v>
      </c>
      <c r="DX74" s="4"/>
      <c r="DY74" s="4"/>
    </row>
    <row r="75" spans="3:129" x14ac:dyDescent="0.25">
      <c r="C75"/>
      <c r="D75"/>
      <c r="E75"/>
      <c r="F75"/>
      <c r="G75"/>
      <c r="H75"/>
      <c r="I75"/>
      <c r="J75"/>
      <c r="K75"/>
      <c r="L75"/>
      <c r="M75"/>
      <c r="N75"/>
      <c r="O75"/>
      <c r="P75"/>
      <c r="Q75"/>
      <c r="R75"/>
      <c r="S75"/>
      <c r="T75"/>
      <c r="U75"/>
      <c r="V75"/>
      <c r="AP75" s="218" t="s">
        <v>1402</v>
      </c>
      <c r="AQ75" s="218" t="s">
        <v>283</v>
      </c>
      <c r="BM75" s="43"/>
      <c r="BO75" s="209" t="s">
        <v>279</v>
      </c>
      <c r="BP75" s="209">
        <v>172</v>
      </c>
      <c r="DN75" s="4" t="s">
        <v>900</v>
      </c>
      <c r="DO75" s="4" t="s">
        <v>16</v>
      </c>
      <c r="DP75" s="4">
        <v>55</v>
      </c>
      <c r="DQ75" s="4"/>
      <c r="DR75" s="4">
        <v>49</v>
      </c>
      <c r="DS75" s="4">
        <v>2.65</v>
      </c>
      <c r="DT75" s="4" t="s">
        <v>853</v>
      </c>
      <c r="DV75" s="4"/>
      <c r="DW75" s="4" t="s">
        <v>1051</v>
      </c>
      <c r="DX75" s="4"/>
      <c r="DY75" s="4"/>
    </row>
    <row r="76" spans="3:129" x14ac:dyDescent="0.25">
      <c r="C76"/>
      <c r="D76"/>
      <c r="E76"/>
      <c r="F76"/>
      <c r="G76"/>
      <c r="H76"/>
      <c r="I76"/>
      <c r="J76"/>
      <c r="K76"/>
      <c r="L76"/>
      <c r="M76"/>
      <c r="N76"/>
      <c r="O76"/>
      <c r="P76"/>
      <c r="Q76"/>
      <c r="R76"/>
      <c r="S76"/>
      <c r="T76"/>
      <c r="U76"/>
      <c r="V76"/>
      <c r="AP76" s="218" t="s">
        <v>1403</v>
      </c>
      <c r="AQ76" s="218" t="s">
        <v>1404</v>
      </c>
      <c r="BM76" s="43"/>
      <c r="BO76" s="209" t="s">
        <v>281</v>
      </c>
      <c r="BP76" s="209">
        <v>173</v>
      </c>
      <c r="DN76" s="4" t="s">
        <v>900</v>
      </c>
      <c r="DO76" s="4" t="s">
        <v>16</v>
      </c>
      <c r="DP76" s="4">
        <v>55</v>
      </c>
      <c r="DQ76" s="4"/>
      <c r="DR76" s="4">
        <v>64</v>
      </c>
      <c r="DS76" s="4">
        <v>2.65</v>
      </c>
      <c r="DT76" s="4" t="s">
        <v>852</v>
      </c>
      <c r="DV76" s="4"/>
      <c r="DW76" s="4" t="s">
        <v>1052</v>
      </c>
      <c r="DX76" s="4"/>
      <c r="DY76" s="4"/>
    </row>
    <row r="77" spans="3:129" x14ac:dyDescent="0.25">
      <c r="C77"/>
      <c r="D77"/>
      <c r="E77"/>
      <c r="F77"/>
      <c r="G77"/>
      <c r="H77"/>
      <c r="I77"/>
      <c r="J77"/>
      <c r="K77"/>
      <c r="L77"/>
      <c r="M77"/>
      <c r="N77"/>
      <c r="O77"/>
      <c r="P77"/>
      <c r="Q77"/>
      <c r="R77"/>
      <c r="S77"/>
      <c r="T77"/>
      <c r="U77"/>
      <c r="V77"/>
      <c r="AP77" s="218" t="s">
        <v>1405</v>
      </c>
      <c r="AQ77" s="218" t="s">
        <v>1406</v>
      </c>
      <c r="BM77" s="43"/>
      <c r="BO77" s="209" t="s">
        <v>284</v>
      </c>
      <c r="BP77" s="209">
        <v>174</v>
      </c>
      <c r="DN77" s="4" t="s">
        <v>901</v>
      </c>
      <c r="DO77" s="4" t="s">
        <v>16</v>
      </c>
      <c r="DP77" s="4">
        <v>60</v>
      </c>
      <c r="DQ77" s="4"/>
      <c r="DR77" s="4">
        <v>49</v>
      </c>
      <c r="DS77" s="4">
        <v>2.65</v>
      </c>
      <c r="DT77" s="4" t="s">
        <v>853</v>
      </c>
      <c r="DV77" s="4"/>
      <c r="DW77" s="4" t="s">
        <v>1053</v>
      </c>
      <c r="DX77" s="4"/>
      <c r="DY77" s="4"/>
    </row>
    <row r="78" spans="3:129" x14ac:dyDescent="0.25">
      <c r="C78"/>
      <c r="D78"/>
      <c r="E78"/>
      <c r="F78"/>
      <c r="G78"/>
      <c r="H78"/>
      <c r="I78"/>
      <c r="J78"/>
      <c r="K78"/>
      <c r="L78"/>
      <c r="M78"/>
      <c r="N78"/>
      <c r="O78"/>
      <c r="P78"/>
      <c r="Q78"/>
      <c r="R78"/>
      <c r="S78"/>
      <c r="T78"/>
      <c r="U78"/>
      <c r="V78"/>
      <c r="AP78" s="218" t="s">
        <v>1407</v>
      </c>
      <c r="AQ78" s="218" t="s">
        <v>1408</v>
      </c>
      <c r="BM78" s="43"/>
      <c r="BO78" s="209" t="s">
        <v>285</v>
      </c>
      <c r="BP78" s="209">
        <v>175</v>
      </c>
      <c r="DN78" s="4" t="s">
        <v>901</v>
      </c>
      <c r="DO78" s="4" t="s">
        <v>16</v>
      </c>
      <c r="DP78" s="4">
        <v>60</v>
      </c>
      <c r="DQ78" s="4"/>
      <c r="DR78" s="4">
        <v>64</v>
      </c>
      <c r="DS78" s="4">
        <v>2.65</v>
      </c>
      <c r="DT78" s="4" t="s">
        <v>852</v>
      </c>
      <c r="DV78" s="4"/>
      <c r="DW78" s="4" t="s">
        <v>1054</v>
      </c>
      <c r="DX78" s="4"/>
      <c r="DY78" s="4"/>
    </row>
    <row r="79" spans="3:129" x14ac:dyDescent="0.25">
      <c r="C79"/>
      <c r="D79"/>
      <c r="E79"/>
      <c r="F79"/>
      <c r="G79"/>
      <c r="H79"/>
      <c r="I79"/>
      <c r="J79"/>
      <c r="K79"/>
      <c r="L79"/>
      <c r="M79"/>
      <c r="N79"/>
      <c r="O79"/>
      <c r="P79"/>
      <c r="Q79"/>
      <c r="R79"/>
      <c r="S79"/>
      <c r="T79"/>
      <c r="U79"/>
      <c r="V79"/>
      <c r="AP79" s="218" t="s">
        <v>1409</v>
      </c>
      <c r="AQ79" s="218" t="s">
        <v>1410</v>
      </c>
      <c r="BM79" s="43"/>
      <c r="BO79" s="209" t="s">
        <v>286</v>
      </c>
      <c r="BP79" s="209">
        <v>176</v>
      </c>
      <c r="DN79" s="4" t="s">
        <v>902</v>
      </c>
      <c r="DO79" s="4" t="s">
        <v>16</v>
      </c>
      <c r="DP79" s="4">
        <v>70</v>
      </c>
      <c r="DQ79" s="4"/>
      <c r="DR79" s="4">
        <v>36</v>
      </c>
      <c r="DS79" s="4">
        <v>2.65</v>
      </c>
      <c r="DT79" s="4" t="s">
        <v>882</v>
      </c>
      <c r="DV79" s="4"/>
      <c r="DW79" s="4" t="s">
        <v>1055</v>
      </c>
      <c r="DX79" s="4"/>
      <c r="DY79" s="4"/>
    </row>
    <row r="80" spans="3:129" x14ac:dyDescent="0.25">
      <c r="C80"/>
      <c r="D80"/>
      <c r="E80"/>
      <c r="F80"/>
      <c r="G80"/>
      <c r="H80"/>
      <c r="I80"/>
      <c r="J80"/>
      <c r="K80"/>
      <c r="L80"/>
      <c r="M80"/>
      <c r="N80"/>
      <c r="O80"/>
      <c r="P80"/>
      <c r="Q80"/>
      <c r="R80"/>
      <c r="S80"/>
      <c r="T80"/>
      <c r="U80"/>
      <c r="V80"/>
      <c r="AP80" s="218" t="s">
        <v>1411</v>
      </c>
      <c r="AQ80" s="218" t="s">
        <v>1412</v>
      </c>
      <c r="BM80" s="43"/>
      <c r="BO80" s="209" t="s">
        <v>287</v>
      </c>
      <c r="BP80" s="209">
        <v>177</v>
      </c>
      <c r="DN80" s="4" t="s">
        <v>902</v>
      </c>
      <c r="DO80" s="4" t="s">
        <v>16</v>
      </c>
      <c r="DP80" s="4">
        <v>70</v>
      </c>
      <c r="DQ80" s="4"/>
      <c r="DR80" s="4">
        <v>16</v>
      </c>
      <c r="DS80" s="4">
        <v>4.75</v>
      </c>
      <c r="DT80" s="4" t="s">
        <v>847</v>
      </c>
      <c r="DV80" s="4"/>
      <c r="DW80" s="4" t="s">
        <v>1056</v>
      </c>
      <c r="DX80" s="4"/>
      <c r="DY80" s="4"/>
    </row>
    <row r="81" spans="3:129" x14ac:dyDescent="0.25">
      <c r="C81"/>
      <c r="D81"/>
      <c r="E81"/>
      <c r="F81"/>
      <c r="G81"/>
      <c r="H81"/>
      <c r="I81"/>
      <c r="J81"/>
      <c r="K81"/>
      <c r="L81"/>
      <c r="M81"/>
      <c r="N81"/>
      <c r="O81"/>
      <c r="P81"/>
      <c r="Q81"/>
      <c r="R81"/>
      <c r="S81"/>
      <c r="T81"/>
      <c r="U81"/>
      <c r="V81"/>
      <c r="AP81" s="218" t="s">
        <v>1413</v>
      </c>
      <c r="AQ81" s="218" t="s">
        <v>1414</v>
      </c>
      <c r="BM81" s="43"/>
      <c r="BO81" s="209" t="s">
        <v>288</v>
      </c>
      <c r="BP81" s="209">
        <v>178</v>
      </c>
      <c r="DN81" s="4" t="s">
        <v>902</v>
      </c>
      <c r="DO81" s="4" t="s">
        <v>16</v>
      </c>
      <c r="DP81" s="4">
        <v>70</v>
      </c>
      <c r="DQ81" s="4"/>
      <c r="DR81" s="4">
        <v>36</v>
      </c>
      <c r="DS81" s="4">
        <v>4.75</v>
      </c>
      <c r="DT81" s="4" t="s">
        <v>882</v>
      </c>
      <c r="DV81" s="4"/>
      <c r="DW81" s="4" t="s">
        <v>1057</v>
      </c>
      <c r="DX81" s="4"/>
      <c r="DY81" s="4"/>
    </row>
    <row r="82" spans="3:129" x14ac:dyDescent="0.25">
      <c r="C82"/>
      <c r="D82"/>
      <c r="E82"/>
      <c r="F82"/>
      <c r="G82"/>
      <c r="H82"/>
      <c r="I82"/>
      <c r="J82"/>
      <c r="K82"/>
      <c r="L82"/>
      <c r="M82"/>
      <c r="N82"/>
      <c r="O82"/>
      <c r="P82"/>
      <c r="Q82"/>
      <c r="R82"/>
      <c r="S82"/>
      <c r="T82"/>
      <c r="U82"/>
      <c r="V82"/>
      <c r="AP82" s="218" t="s">
        <v>1415</v>
      </c>
      <c r="AQ82" s="218" t="s">
        <v>1416</v>
      </c>
      <c r="BM82" s="43"/>
      <c r="BO82" s="209" t="s">
        <v>289</v>
      </c>
      <c r="BP82" s="209">
        <v>179</v>
      </c>
      <c r="DN82" s="4" t="s">
        <v>902</v>
      </c>
      <c r="DO82" s="4" t="s">
        <v>16</v>
      </c>
      <c r="DP82" s="4">
        <v>70</v>
      </c>
      <c r="DQ82" s="4"/>
      <c r="DR82" s="4">
        <v>16</v>
      </c>
      <c r="DS82" s="4">
        <v>4.75</v>
      </c>
      <c r="DT82" s="4" t="s">
        <v>847</v>
      </c>
      <c r="DV82" s="4"/>
      <c r="DW82" s="4" t="s">
        <v>1058</v>
      </c>
      <c r="DX82" s="4"/>
      <c r="DY82" s="4"/>
    </row>
    <row r="83" spans="3:129" x14ac:dyDescent="0.25">
      <c r="C83"/>
      <c r="D83"/>
      <c r="E83"/>
      <c r="F83"/>
      <c r="G83"/>
      <c r="H83"/>
      <c r="I83"/>
      <c r="J83"/>
      <c r="K83"/>
      <c r="L83"/>
      <c r="M83"/>
      <c r="N83"/>
      <c r="O83"/>
      <c r="P83"/>
      <c r="Q83"/>
      <c r="R83"/>
      <c r="S83"/>
      <c r="T83"/>
      <c r="U83"/>
      <c r="V83"/>
      <c r="AP83" s="218" t="s">
        <v>1417</v>
      </c>
      <c r="AQ83" s="218" t="s">
        <v>1418</v>
      </c>
      <c r="BM83" s="43"/>
      <c r="BO83" s="209" t="s">
        <v>290</v>
      </c>
      <c r="BP83" s="209">
        <v>180</v>
      </c>
      <c r="DN83" s="4" t="s">
        <v>903</v>
      </c>
      <c r="DO83" s="4" t="s">
        <v>16</v>
      </c>
      <c r="DP83" s="4">
        <v>76.2</v>
      </c>
      <c r="DQ83" s="4"/>
      <c r="DR83" s="4">
        <v>25</v>
      </c>
      <c r="DS83" s="4">
        <v>4.75</v>
      </c>
      <c r="DT83" s="4" t="s">
        <v>882</v>
      </c>
      <c r="DV83" s="4"/>
      <c r="DW83" s="4" t="s">
        <v>1059</v>
      </c>
      <c r="DX83" s="4"/>
      <c r="DY83" s="4"/>
    </row>
    <row r="84" spans="3:129" x14ac:dyDescent="0.25">
      <c r="C84"/>
      <c r="D84"/>
      <c r="E84"/>
      <c r="F84"/>
      <c r="G84"/>
      <c r="H84"/>
      <c r="I84"/>
      <c r="J84"/>
      <c r="K84"/>
      <c r="L84"/>
      <c r="M84"/>
      <c r="N84"/>
      <c r="O84"/>
      <c r="P84"/>
      <c r="Q84"/>
      <c r="R84"/>
      <c r="S84"/>
      <c r="T84"/>
      <c r="U84"/>
      <c r="V84"/>
      <c r="AP84" s="218" t="s">
        <v>1419</v>
      </c>
      <c r="AQ84" s="218" t="s">
        <v>1420</v>
      </c>
      <c r="BM84" s="43"/>
      <c r="BO84" s="209" t="s">
        <v>291</v>
      </c>
      <c r="BP84" s="209">
        <v>181</v>
      </c>
      <c r="DN84" s="4" t="s">
        <v>903</v>
      </c>
      <c r="DO84" s="4" t="s">
        <v>16</v>
      </c>
      <c r="DP84" s="4">
        <v>76.2</v>
      </c>
      <c r="DQ84" s="4"/>
      <c r="DR84" s="4">
        <v>16</v>
      </c>
      <c r="DS84" s="4">
        <v>4.75</v>
      </c>
      <c r="DT84" s="4" t="s">
        <v>847</v>
      </c>
      <c r="DV84" s="4"/>
      <c r="DW84" s="4" t="s">
        <v>1060</v>
      </c>
      <c r="DX84" s="4"/>
      <c r="DY84" s="4"/>
    </row>
    <row r="85" spans="3:129" x14ac:dyDescent="0.25">
      <c r="C85"/>
      <c r="D85"/>
      <c r="E85"/>
      <c r="F85"/>
      <c r="G85"/>
      <c r="H85"/>
      <c r="I85"/>
      <c r="J85"/>
      <c r="K85"/>
      <c r="L85"/>
      <c r="M85"/>
      <c r="N85"/>
      <c r="O85"/>
      <c r="P85"/>
      <c r="Q85"/>
      <c r="R85"/>
      <c r="S85"/>
      <c r="T85"/>
      <c r="U85"/>
      <c r="V85"/>
      <c r="AP85" s="218" t="s">
        <v>1421</v>
      </c>
      <c r="AQ85" s="218" t="s">
        <v>1422</v>
      </c>
      <c r="BM85" s="43"/>
      <c r="BO85" s="209" t="s">
        <v>540</v>
      </c>
      <c r="BP85" s="209">
        <v>182</v>
      </c>
      <c r="DN85" s="4" t="s">
        <v>904</v>
      </c>
      <c r="DO85" s="4" t="s">
        <v>16</v>
      </c>
      <c r="DP85" s="4">
        <v>80</v>
      </c>
      <c r="DQ85" s="4"/>
      <c r="DR85" s="4">
        <v>25</v>
      </c>
      <c r="DS85" s="4">
        <v>4.75</v>
      </c>
      <c r="DT85" s="4" t="s">
        <v>882</v>
      </c>
      <c r="DV85" s="4"/>
      <c r="DW85" s="4" t="s">
        <v>1061</v>
      </c>
      <c r="DX85" s="4"/>
      <c r="DY85" s="4"/>
    </row>
    <row r="86" spans="3:129" x14ac:dyDescent="0.25">
      <c r="C86"/>
      <c r="D86"/>
      <c r="E86"/>
      <c r="F86"/>
      <c r="G86"/>
      <c r="H86"/>
      <c r="I86"/>
      <c r="J86"/>
      <c r="K86"/>
      <c r="L86"/>
      <c r="M86"/>
      <c r="N86"/>
      <c r="O86"/>
      <c r="P86"/>
      <c r="Q86"/>
      <c r="R86"/>
      <c r="S86"/>
      <c r="T86"/>
      <c r="U86"/>
      <c r="V86"/>
      <c r="AP86" s="218" t="s">
        <v>1423</v>
      </c>
      <c r="AQ86" s="218" t="s">
        <v>1424</v>
      </c>
      <c r="BM86" s="43"/>
      <c r="BO86" s="209" t="s">
        <v>541</v>
      </c>
      <c r="BP86" s="209">
        <v>183</v>
      </c>
      <c r="DN86" s="4" t="s">
        <v>904</v>
      </c>
      <c r="DO86" s="4" t="s">
        <v>16</v>
      </c>
      <c r="DP86" s="4">
        <v>80</v>
      </c>
      <c r="DQ86" s="4"/>
      <c r="DR86" s="4">
        <v>16</v>
      </c>
      <c r="DS86" s="4">
        <v>4.75</v>
      </c>
      <c r="DT86" s="4" t="s">
        <v>847</v>
      </c>
      <c r="DV86" s="4"/>
      <c r="DW86" s="4" t="s">
        <v>1062</v>
      </c>
      <c r="DX86" s="4"/>
      <c r="DY86" s="4"/>
    </row>
    <row r="87" spans="3:129" x14ac:dyDescent="0.25">
      <c r="C87"/>
      <c r="D87"/>
      <c r="E87"/>
      <c r="F87"/>
      <c r="G87"/>
      <c r="H87"/>
      <c r="I87"/>
      <c r="J87"/>
      <c r="K87"/>
      <c r="L87"/>
      <c r="M87"/>
      <c r="N87"/>
      <c r="O87"/>
      <c r="P87"/>
      <c r="Q87"/>
      <c r="R87"/>
      <c r="S87"/>
      <c r="T87"/>
      <c r="U87"/>
      <c r="V87"/>
      <c r="AP87" s="218" t="s">
        <v>1425</v>
      </c>
      <c r="AQ87" s="218" t="s">
        <v>1426</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1427</v>
      </c>
      <c r="AQ88" s="218" t="s">
        <v>1428</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1429</v>
      </c>
      <c r="AQ89" s="218" t="s">
        <v>1430</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1431</v>
      </c>
      <c r="AQ90" s="218" t="s">
        <v>1432</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1433</v>
      </c>
      <c r="AQ91" s="218" t="s">
        <v>1434</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1435</v>
      </c>
      <c r="AQ92" s="218" t="s">
        <v>1436</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1437</v>
      </c>
      <c r="AQ93" s="218" t="s">
        <v>1438</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1439</v>
      </c>
      <c r="AQ94" s="218" t="s">
        <v>1440</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1441</v>
      </c>
      <c r="AQ95" s="218" t="s">
        <v>1442</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1443</v>
      </c>
      <c r="AQ96" s="218" t="s">
        <v>1444</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1445</v>
      </c>
      <c r="AQ97" s="218" t="s">
        <v>1446</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1447</v>
      </c>
      <c r="AQ98" s="218" t="s">
        <v>1448</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1449</v>
      </c>
      <c r="AQ99" s="218" t="s">
        <v>1450</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1451</v>
      </c>
      <c r="AQ100" s="218" t="s">
        <v>1452</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1453</v>
      </c>
      <c r="AQ101" s="218" t="s">
        <v>1454</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1455</v>
      </c>
      <c r="AQ102" s="218" t="s">
        <v>1456</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1457</v>
      </c>
      <c r="AQ103" s="218" t="s">
        <v>1458</v>
      </c>
      <c r="BM103" s="43"/>
      <c r="BO103" s="209" t="s">
        <v>557</v>
      </c>
      <c r="BP103" s="209">
        <v>200</v>
      </c>
      <c r="DN103" s="4" t="s">
        <v>912</v>
      </c>
      <c r="DO103" s="4" t="s">
        <v>24</v>
      </c>
      <c r="DP103" s="4">
        <v>10</v>
      </c>
      <c r="DQ103" s="4">
        <v>20</v>
      </c>
      <c r="DR103" s="4">
        <v>288</v>
      </c>
      <c r="DS103" s="4">
        <v>0</v>
      </c>
      <c r="DT103" s="4" t="s">
        <v>847</v>
      </c>
      <c r="EB103" t="s">
        <v>1242</v>
      </c>
      <c r="EC103" s="43" t="s">
        <v>1242</v>
      </c>
    </row>
    <row r="104" spans="3:133" x14ac:dyDescent="0.25">
      <c r="C104"/>
      <c r="D104"/>
      <c r="E104"/>
      <c r="F104"/>
      <c r="G104"/>
      <c r="H104"/>
      <c r="I104"/>
      <c r="J104"/>
      <c r="K104"/>
      <c r="L104"/>
      <c r="M104"/>
      <c r="N104"/>
      <c r="O104"/>
      <c r="P104"/>
      <c r="Q104"/>
      <c r="R104"/>
      <c r="S104"/>
      <c r="T104"/>
      <c r="U104"/>
      <c r="V104"/>
      <c r="AP104" s="218" t="s">
        <v>1459</v>
      </c>
      <c r="AQ104" s="218" t="s">
        <v>1460</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1461</v>
      </c>
      <c r="AQ105" s="218" t="s">
        <v>1462</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1463</v>
      </c>
      <c r="AQ106" s="218" t="s">
        <v>1464</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1465</v>
      </c>
      <c r="AQ107" s="218" t="s">
        <v>1466</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1467</v>
      </c>
      <c r="AQ108" s="218" t="s">
        <v>1468</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1469</v>
      </c>
      <c r="AQ109" s="218" t="s">
        <v>1470</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1471</v>
      </c>
      <c r="AQ110" s="218" t="s">
        <v>1472</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1473</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1474</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1475</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1476</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1477</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1478</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1479</v>
      </c>
      <c r="AQ117" s="218" t="s">
        <v>1480</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1481</v>
      </c>
      <c r="AQ118" s="218" t="s">
        <v>1482</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1483</v>
      </c>
      <c r="AQ119" s="218" t="s">
        <v>1484</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1485</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1486</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1487</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1488</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1489</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1490</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1491</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1492</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1493</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1494</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1495</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1496</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1497</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1498</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1499</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1500</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1501</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1502</v>
      </c>
      <c r="AQ137" s="218" t="s">
        <v>1503</v>
      </c>
      <c r="BM137" s="43"/>
      <c r="BO137" s="209" t="s">
        <v>1130</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1504</v>
      </c>
      <c r="AQ138" s="218" t="s">
        <v>1505</v>
      </c>
      <c r="BM138" s="43"/>
      <c r="BO138" s="209" t="s">
        <v>1131</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1506</v>
      </c>
      <c r="AQ139" s="218" t="s">
        <v>1507</v>
      </c>
      <c r="BM139" s="43"/>
      <c r="BO139" s="209" t="s">
        <v>1132</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1508</v>
      </c>
      <c r="AQ140" s="218" t="s">
        <v>1509</v>
      </c>
      <c r="BM140" s="43"/>
      <c r="BO140" s="209" t="s">
        <v>1133</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1510</v>
      </c>
      <c r="AQ141" s="218" t="s">
        <v>1511</v>
      </c>
      <c r="BM141" s="43"/>
      <c r="BO141" s="209" t="s">
        <v>1134</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1512</v>
      </c>
      <c r="AQ142" s="218" t="s">
        <v>1513</v>
      </c>
      <c r="BM142" s="43"/>
      <c r="BO142" s="209" t="s">
        <v>1243</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1514</v>
      </c>
      <c r="AQ143" s="218" t="s">
        <v>1515</v>
      </c>
      <c r="BM143" s="43"/>
      <c r="BO143" s="209" t="s">
        <v>1135</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1516</v>
      </c>
      <c r="AQ144" s="218" t="s">
        <v>1517</v>
      </c>
      <c r="BM144" s="43"/>
      <c r="BO144" s="209" t="s">
        <v>1136</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1518</v>
      </c>
      <c r="AQ145" s="218" t="s">
        <v>1519</v>
      </c>
      <c r="BM145" s="43"/>
      <c r="BO145" s="209" t="s">
        <v>1137</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1520</v>
      </c>
      <c r="AQ146" s="218" t="s">
        <v>1521</v>
      </c>
      <c r="BM146" s="43"/>
      <c r="BO146" s="209" t="s">
        <v>1138</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1522</v>
      </c>
      <c r="AQ147" s="218" t="s">
        <v>1523</v>
      </c>
      <c r="BM147" s="43"/>
      <c r="BO147" s="209" t="s">
        <v>1139</v>
      </c>
      <c r="BP147" s="209">
        <v>244</v>
      </c>
      <c r="DN147" s="4" t="s">
        <v>940</v>
      </c>
      <c r="DO147" s="4" t="s">
        <v>24</v>
      </c>
      <c r="DP147" s="4">
        <v>40</v>
      </c>
      <c r="DQ147" s="4">
        <v>70</v>
      </c>
      <c r="DR147" s="4">
        <v>45</v>
      </c>
      <c r="DS147" s="4">
        <v>2</v>
      </c>
      <c r="DT147" s="4" t="s">
        <v>853</v>
      </c>
    </row>
    <row r="148" spans="3:124" x14ac:dyDescent="0.25">
      <c r="Q148" s="5"/>
      <c r="R148" s="5"/>
      <c r="AP148" s="218" t="s">
        <v>1524</v>
      </c>
      <c r="AQ148" s="218" t="s">
        <v>317</v>
      </c>
      <c r="BM148" s="43"/>
      <c r="BO148" s="209" t="s">
        <v>1244</v>
      </c>
      <c r="BP148" s="209">
        <v>245</v>
      </c>
      <c r="DN148" s="4" t="s">
        <v>940</v>
      </c>
      <c r="DO148" s="4" t="s">
        <v>24</v>
      </c>
      <c r="DP148" s="4">
        <v>40</v>
      </c>
      <c r="DQ148" s="4">
        <v>70</v>
      </c>
      <c r="DR148" s="4">
        <v>60</v>
      </c>
      <c r="DS148" s="4">
        <v>2</v>
      </c>
      <c r="DT148" s="4" t="s">
        <v>852</v>
      </c>
    </row>
    <row r="149" spans="3:124" x14ac:dyDescent="0.25">
      <c r="Q149" s="5"/>
      <c r="R149" s="5"/>
      <c r="AP149" s="218" t="s">
        <v>1525</v>
      </c>
      <c r="AQ149" s="218" t="s">
        <v>325</v>
      </c>
      <c r="BM149" s="43"/>
      <c r="BO149" s="209" t="s">
        <v>1245</v>
      </c>
      <c r="BP149" s="209">
        <v>246</v>
      </c>
      <c r="DN149" s="4" t="s">
        <v>941</v>
      </c>
      <c r="DO149" s="4" t="s">
        <v>24</v>
      </c>
      <c r="DP149" s="4">
        <v>45</v>
      </c>
      <c r="DQ149" s="4">
        <v>55</v>
      </c>
      <c r="DR149" s="4">
        <v>48</v>
      </c>
      <c r="DS149" s="4">
        <v>0</v>
      </c>
      <c r="DT149" s="4" t="s">
        <v>847</v>
      </c>
    </row>
    <row r="150" spans="3:124" x14ac:dyDescent="0.25">
      <c r="Q150" s="5"/>
      <c r="R150" s="5"/>
      <c r="AP150" s="218" t="s">
        <v>1526</v>
      </c>
      <c r="AQ150" s="218" t="s">
        <v>327</v>
      </c>
      <c r="BM150" s="43"/>
      <c r="BO150" s="209" t="s">
        <v>1246</v>
      </c>
      <c r="BP150" s="209">
        <v>247</v>
      </c>
      <c r="DN150" s="4" t="s">
        <v>942</v>
      </c>
      <c r="DO150" s="4" t="s">
        <v>24</v>
      </c>
      <c r="DP150" s="4">
        <v>50</v>
      </c>
      <c r="DQ150" s="4">
        <v>70</v>
      </c>
      <c r="DR150" s="4">
        <v>42</v>
      </c>
      <c r="DS150" s="4">
        <v>2</v>
      </c>
      <c r="DT150" s="4" t="s">
        <v>853</v>
      </c>
    </row>
    <row r="151" spans="3:124" x14ac:dyDescent="0.25">
      <c r="Q151" s="5"/>
      <c r="R151" s="5"/>
      <c r="AP151" s="218" t="s">
        <v>1527</v>
      </c>
      <c r="AQ151" s="218" t="s">
        <v>21</v>
      </c>
      <c r="BM151" s="43"/>
      <c r="BO151" s="209" t="s">
        <v>1247</v>
      </c>
      <c r="BP151" s="209">
        <v>248</v>
      </c>
      <c r="DN151" s="4" t="s">
        <v>942</v>
      </c>
      <c r="DO151" s="4" t="s">
        <v>24</v>
      </c>
      <c r="DP151" s="4">
        <v>50</v>
      </c>
      <c r="DQ151" s="4">
        <v>70</v>
      </c>
      <c r="DR151" s="4">
        <v>63</v>
      </c>
      <c r="DS151" s="4">
        <v>2</v>
      </c>
      <c r="DT151" s="4" t="s">
        <v>852</v>
      </c>
    </row>
    <row r="152" spans="3:124" x14ac:dyDescent="0.25">
      <c r="Q152" s="5"/>
      <c r="R152" s="5"/>
      <c r="AP152" s="218" t="s">
        <v>1528</v>
      </c>
      <c r="AQ152" s="218" t="s">
        <v>318</v>
      </c>
      <c r="BM152" s="43"/>
      <c r="BO152" s="209" t="s">
        <v>1696</v>
      </c>
      <c r="BP152" s="209">
        <v>249</v>
      </c>
      <c r="DN152" s="4" t="s">
        <v>943</v>
      </c>
      <c r="DO152" s="4" t="s">
        <v>24</v>
      </c>
      <c r="DP152" s="4">
        <v>50</v>
      </c>
      <c r="DQ152" s="4">
        <v>80</v>
      </c>
      <c r="DR152" s="4">
        <v>42</v>
      </c>
      <c r="DS152" s="4">
        <v>0</v>
      </c>
      <c r="DT152" s="4" t="s">
        <v>847</v>
      </c>
    </row>
    <row r="153" spans="3:124" x14ac:dyDescent="0.25">
      <c r="Q153" s="5"/>
      <c r="R153" s="5"/>
      <c r="AP153" s="218" t="s">
        <v>1529</v>
      </c>
      <c r="AQ153" s="218" t="s">
        <v>331</v>
      </c>
      <c r="BM153" s="43"/>
      <c r="BO153" s="209" t="s">
        <v>1697</v>
      </c>
      <c r="BP153" s="209">
        <v>250</v>
      </c>
      <c r="DN153" s="4" t="s">
        <v>944</v>
      </c>
      <c r="DO153" s="4" t="s">
        <v>24</v>
      </c>
      <c r="DP153" s="4">
        <v>50</v>
      </c>
      <c r="DQ153" s="4">
        <v>90</v>
      </c>
      <c r="DR153" s="4">
        <v>35</v>
      </c>
      <c r="DS153" s="4">
        <v>0</v>
      </c>
      <c r="DT153" s="4" t="s">
        <v>847</v>
      </c>
    </row>
    <row r="154" spans="3:124" x14ac:dyDescent="0.25">
      <c r="Q154" s="5"/>
      <c r="R154" s="5"/>
      <c r="AP154" s="218" t="s">
        <v>1530</v>
      </c>
      <c r="AQ154" s="218" t="s">
        <v>45</v>
      </c>
      <c r="BM154" s="43"/>
      <c r="BO154" s="209" t="s">
        <v>1698</v>
      </c>
      <c r="BP154" s="209">
        <v>251</v>
      </c>
      <c r="DN154" s="4" t="s">
        <v>945</v>
      </c>
      <c r="DO154" s="4" t="s">
        <v>24</v>
      </c>
      <c r="DP154" s="4">
        <v>50</v>
      </c>
      <c r="DQ154" s="4">
        <v>100</v>
      </c>
      <c r="DR154" s="4">
        <v>28</v>
      </c>
      <c r="DS154" s="4">
        <v>4.75</v>
      </c>
      <c r="DT154" s="4" t="s">
        <v>882</v>
      </c>
    </row>
    <row r="155" spans="3:124" x14ac:dyDescent="0.25">
      <c r="Q155" s="5"/>
      <c r="R155" s="5"/>
      <c r="AP155" s="218" t="s">
        <v>1531</v>
      </c>
      <c r="AQ155" s="218" t="s">
        <v>1532</v>
      </c>
      <c r="BM155" s="43"/>
      <c r="BP155"/>
      <c r="DN155" s="4" t="s">
        <v>945</v>
      </c>
      <c r="DO155" s="4" t="s">
        <v>24</v>
      </c>
      <c r="DP155" s="4">
        <v>50</v>
      </c>
      <c r="DQ155" s="4">
        <v>100</v>
      </c>
      <c r="DR155" s="4">
        <v>12</v>
      </c>
      <c r="DS155" s="4">
        <v>4.75</v>
      </c>
      <c r="DT155" s="4" t="s">
        <v>847</v>
      </c>
    </row>
    <row r="156" spans="3:124" x14ac:dyDescent="0.25">
      <c r="Q156" s="5"/>
      <c r="R156" s="5"/>
      <c r="AP156" s="218" t="s">
        <v>1533</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1534</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1535</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1536</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1537</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1538</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1539</v>
      </c>
      <c r="AQ162" s="218" t="s">
        <v>34</v>
      </c>
      <c r="BM162" s="43"/>
      <c r="BP162"/>
      <c r="DN162" s="4" t="s">
        <v>948</v>
      </c>
      <c r="DO162" s="4" t="s">
        <v>24</v>
      </c>
      <c r="DP162" s="4">
        <v>60</v>
      </c>
      <c r="DQ162" s="4">
        <v>80</v>
      </c>
      <c r="DR162" s="4">
        <v>35</v>
      </c>
      <c r="DS162" s="4"/>
      <c r="DT162" s="4"/>
    </row>
    <row r="163" spans="17:124" x14ac:dyDescent="0.25">
      <c r="Q163" s="5"/>
      <c r="R163" s="5"/>
      <c r="AP163" s="218" t="s">
        <v>1540</v>
      </c>
      <c r="AQ163" s="218" t="s">
        <v>1541</v>
      </c>
      <c r="BM163" s="43"/>
      <c r="BP163"/>
      <c r="DN163" s="4" t="s">
        <v>949</v>
      </c>
      <c r="DO163" s="4" t="s">
        <v>24</v>
      </c>
      <c r="DP163" s="4">
        <v>60</v>
      </c>
      <c r="DQ163" s="4">
        <v>100</v>
      </c>
      <c r="DR163" s="4">
        <v>24</v>
      </c>
      <c r="DS163" s="4">
        <v>4.75</v>
      </c>
      <c r="DT163" s="4" t="s">
        <v>882</v>
      </c>
    </row>
    <row r="164" spans="17:124" x14ac:dyDescent="0.25">
      <c r="Q164" s="5"/>
      <c r="R164" s="5"/>
      <c r="AP164" s="218" t="s">
        <v>1542</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1543</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1544</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1545</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1546</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1547</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1548</v>
      </c>
      <c r="AQ170" s="218" t="s">
        <v>1549</v>
      </c>
      <c r="BM170" s="43"/>
      <c r="BP170"/>
      <c r="DN170" s="4" t="s">
        <v>951</v>
      </c>
      <c r="DO170" s="4" t="s">
        <v>24</v>
      </c>
      <c r="DP170" s="4">
        <v>76.2</v>
      </c>
      <c r="DQ170" s="4">
        <v>101.6</v>
      </c>
      <c r="DR170" s="4">
        <v>12</v>
      </c>
      <c r="DS170" s="4">
        <v>4.75</v>
      </c>
      <c r="DT170" s="4" t="s">
        <v>847</v>
      </c>
    </row>
    <row r="171" spans="17:124" x14ac:dyDescent="0.25">
      <c r="Q171" s="5"/>
      <c r="R171" s="5"/>
      <c r="AP171" s="218" t="s">
        <v>1550</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1551</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1552</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1553</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1554</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1555</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1556</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1557</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1558</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1559</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1560</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1561</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1562</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1563</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1564</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1565</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1566</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1567</v>
      </c>
      <c r="AQ188" s="218" t="s">
        <v>1568</v>
      </c>
      <c r="BM188" s="43"/>
      <c r="BP188"/>
      <c r="DN188" s="4" t="s">
        <v>960</v>
      </c>
      <c r="DO188" s="4" t="s">
        <v>24</v>
      </c>
      <c r="DP188" s="4">
        <v>110</v>
      </c>
      <c r="DQ188" s="4">
        <v>150</v>
      </c>
      <c r="DR188" s="4">
        <v>9</v>
      </c>
      <c r="DS188" s="4">
        <v>4.75</v>
      </c>
      <c r="DT188" s="4" t="s">
        <v>847</v>
      </c>
    </row>
    <row r="189" spans="17:124" x14ac:dyDescent="0.25">
      <c r="Q189" s="5"/>
      <c r="R189" s="5"/>
      <c r="AP189" s="218" t="s">
        <v>1569</v>
      </c>
      <c r="AQ189" s="218" t="s">
        <v>1570</v>
      </c>
      <c r="BM189" s="43"/>
      <c r="BP189"/>
      <c r="DN189" s="4" t="s">
        <v>961</v>
      </c>
      <c r="DO189" s="4" t="s">
        <v>24</v>
      </c>
      <c r="DP189" s="4">
        <v>120</v>
      </c>
      <c r="DQ189" s="4">
        <v>140</v>
      </c>
      <c r="DR189" s="4">
        <v>12</v>
      </c>
      <c r="DS189" s="4">
        <v>4.75</v>
      </c>
      <c r="DT189" s="4" t="s">
        <v>882</v>
      </c>
    </row>
    <row r="190" spans="17:124" x14ac:dyDescent="0.25">
      <c r="Q190" s="5"/>
      <c r="R190" s="5"/>
      <c r="AP190" s="218" t="s">
        <v>1571</v>
      </c>
      <c r="AQ190" s="218" t="s">
        <v>1572</v>
      </c>
      <c r="BM190" s="43"/>
      <c r="BP190"/>
      <c r="DN190" s="4" t="s">
        <v>961</v>
      </c>
      <c r="DO190" s="4" t="s">
        <v>24</v>
      </c>
      <c r="DP190" s="4">
        <v>120</v>
      </c>
      <c r="DQ190" s="4">
        <v>140</v>
      </c>
      <c r="DR190" s="4">
        <v>9</v>
      </c>
      <c r="DS190" s="4">
        <v>4.75</v>
      </c>
      <c r="DT190" s="4" t="s">
        <v>847</v>
      </c>
    </row>
    <row r="191" spans="17:124" x14ac:dyDescent="0.25">
      <c r="Q191" s="5"/>
      <c r="R191" s="5"/>
      <c r="AP191" s="218" t="s">
        <v>1573</v>
      </c>
      <c r="AQ191" s="218" t="s">
        <v>1574</v>
      </c>
      <c r="BM191" s="43"/>
      <c r="BP191"/>
      <c r="DN191" s="4" t="s">
        <v>962</v>
      </c>
      <c r="DO191" s="4" t="s">
        <v>24</v>
      </c>
      <c r="DP191" s="4">
        <v>150</v>
      </c>
      <c r="DQ191" s="4">
        <v>200</v>
      </c>
      <c r="DR191" s="4">
        <v>6</v>
      </c>
      <c r="DS191" s="4">
        <v>0</v>
      </c>
      <c r="DT191" s="4" t="s">
        <v>847</v>
      </c>
    </row>
    <row r="192" spans="17:124" x14ac:dyDescent="0.25">
      <c r="Q192" s="5"/>
      <c r="R192" s="5"/>
      <c r="AP192" s="218" t="s">
        <v>1575</v>
      </c>
      <c r="AQ192" s="218" t="s">
        <v>1576</v>
      </c>
      <c r="BM192" s="43"/>
      <c r="BP192"/>
      <c r="DN192" s="4" t="s">
        <v>963</v>
      </c>
      <c r="DO192" s="4" t="s">
        <v>24</v>
      </c>
      <c r="DP192" s="4">
        <v>100</v>
      </c>
      <c r="DQ192" s="4">
        <v>40</v>
      </c>
      <c r="DR192" s="4">
        <v>36</v>
      </c>
      <c r="DS192" s="4">
        <v>0</v>
      </c>
      <c r="DT192" s="4" t="s">
        <v>847</v>
      </c>
    </row>
    <row r="193" spans="17:68" x14ac:dyDescent="0.25">
      <c r="Q193" s="5"/>
      <c r="R193" s="5"/>
      <c r="AP193" s="218" t="s">
        <v>1577</v>
      </c>
      <c r="AQ193" s="218" t="s">
        <v>1578</v>
      </c>
      <c r="BM193" s="43"/>
      <c r="BP193"/>
    </row>
    <row r="194" spans="17:68" x14ac:dyDescent="0.25">
      <c r="Q194" s="5"/>
      <c r="R194" s="5"/>
      <c r="AP194" s="218" t="s">
        <v>1579</v>
      </c>
      <c r="AQ194" s="218" t="s">
        <v>1580</v>
      </c>
      <c r="BM194" s="43"/>
      <c r="BP194"/>
    </row>
    <row r="195" spans="17:68" x14ac:dyDescent="0.25">
      <c r="Q195" s="5"/>
      <c r="R195" s="5"/>
      <c r="AP195" s="218" t="s">
        <v>1581</v>
      </c>
      <c r="AQ195" s="218" t="s">
        <v>1582</v>
      </c>
      <c r="BM195" s="43"/>
      <c r="BP195"/>
    </row>
    <row r="196" spans="17:68" x14ac:dyDescent="0.25">
      <c r="Q196" s="5"/>
      <c r="R196" s="5"/>
      <c r="AP196" s="218" t="s">
        <v>1583</v>
      </c>
      <c r="AQ196" s="218" t="s">
        <v>1584</v>
      </c>
      <c r="BM196" s="43"/>
      <c r="BP196"/>
    </row>
    <row r="197" spans="17:68" x14ac:dyDescent="0.25">
      <c r="Q197" s="5"/>
      <c r="R197" s="5"/>
      <c r="AP197" s="218" t="s">
        <v>1585</v>
      </c>
      <c r="AQ197" s="218" t="s">
        <v>1586</v>
      </c>
      <c r="BM197" s="43"/>
      <c r="BP197"/>
    </row>
    <row r="198" spans="17:68" x14ac:dyDescent="0.25">
      <c r="Q198" s="5"/>
      <c r="R198" s="5"/>
      <c r="AP198" s="218" t="s">
        <v>1587</v>
      </c>
      <c r="AQ198" s="218" t="s">
        <v>1588</v>
      </c>
      <c r="BM198" s="43"/>
      <c r="BP198"/>
    </row>
    <row r="199" spans="17:68" x14ac:dyDescent="0.25">
      <c r="Q199" s="5"/>
      <c r="R199" s="5"/>
      <c r="AP199" s="218" t="s">
        <v>1589</v>
      </c>
      <c r="AQ199" s="218" t="s">
        <v>1590</v>
      </c>
      <c r="BM199" s="43"/>
      <c r="BP199"/>
    </row>
    <row r="200" spans="17:68" x14ac:dyDescent="0.25">
      <c r="Q200" s="5"/>
      <c r="R200" s="5"/>
      <c r="AP200" s="218" t="s">
        <v>1591</v>
      </c>
      <c r="AQ200" s="218" t="s">
        <v>1592</v>
      </c>
      <c r="BM200" s="43"/>
      <c r="BP200"/>
    </row>
    <row r="201" spans="17:68" x14ac:dyDescent="0.25">
      <c r="Q201" s="5"/>
      <c r="R201" s="5"/>
      <c r="AP201" s="218" t="s">
        <v>1593</v>
      </c>
      <c r="AQ201" s="218" t="s">
        <v>1594</v>
      </c>
      <c r="BM201" s="43"/>
      <c r="BP201"/>
    </row>
    <row r="202" spans="17:68" x14ac:dyDescent="0.25">
      <c r="Q202" s="5"/>
      <c r="R202" s="5"/>
      <c r="AP202" s="218" t="s">
        <v>1595</v>
      </c>
      <c r="AQ202" s="218" t="s">
        <v>1596</v>
      </c>
      <c r="BM202" s="43"/>
      <c r="BP202"/>
    </row>
    <row r="203" spans="17:68" x14ac:dyDescent="0.25">
      <c r="Q203" s="5"/>
      <c r="R203" s="5"/>
      <c r="AP203" s="218" t="s">
        <v>1597</v>
      </c>
      <c r="AQ203" s="218" t="s">
        <v>1598</v>
      </c>
      <c r="BM203" s="43"/>
      <c r="BP203"/>
    </row>
    <row r="204" spans="17:68" x14ac:dyDescent="0.25">
      <c r="Q204" s="5"/>
      <c r="R204" s="5"/>
      <c r="AP204" s="218" t="s">
        <v>1599</v>
      </c>
      <c r="AQ204" s="218" t="s">
        <v>350</v>
      </c>
      <c r="BM204" s="43"/>
      <c r="BP204"/>
    </row>
    <row r="205" spans="17:68" x14ac:dyDescent="0.25">
      <c r="Q205" s="5"/>
      <c r="R205" s="5"/>
      <c r="AP205" s="218" t="s">
        <v>1600</v>
      </c>
      <c r="AQ205" s="218" t="s">
        <v>351</v>
      </c>
      <c r="BM205" s="43"/>
      <c r="BP205"/>
    </row>
    <row r="206" spans="17:68" x14ac:dyDescent="0.25">
      <c r="Q206" s="5"/>
      <c r="R206" s="5"/>
      <c r="AP206" s="218" t="s">
        <v>1601</v>
      </c>
      <c r="AQ206" s="218" t="s">
        <v>352</v>
      </c>
      <c r="BM206" s="43"/>
      <c r="BP206"/>
    </row>
    <row r="207" spans="17:68" x14ac:dyDescent="0.25">
      <c r="Q207" s="5"/>
      <c r="R207" s="5"/>
      <c r="AP207" s="218" t="s">
        <v>1602</v>
      </c>
      <c r="AQ207" s="218" t="s">
        <v>353</v>
      </c>
      <c r="BM207" s="43"/>
      <c r="BP207"/>
    </row>
    <row r="208" spans="17:68" x14ac:dyDescent="0.25">
      <c r="Q208" s="5"/>
      <c r="R208" s="5"/>
      <c r="AP208" s="218" t="s">
        <v>1603</v>
      </c>
      <c r="AQ208" s="218" t="s">
        <v>354</v>
      </c>
      <c r="BM208" s="43"/>
      <c r="BP208"/>
    </row>
    <row r="209" spans="17:68" x14ac:dyDescent="0.25">
      <c r="Q209" s="5"/>
      <c r="R209" s="5"/>
      <c r="AP209" s="218" t="s">
        <v>1604</v>
      </c>
      <c r="AQ209" s="218" t="s">
        <v>1605</v>
      </c>
      <c r="BM209" s="43"/>
      <c r="BP209"/>
    </row>
    <row r="210" spans="17:68" x14ac:dyDescent="0.25">
      <c r="Q210" s="5"/>
      <c r="R210" s="5"/>
      <c r="AP210" s="218" t="s">
        <v>1606</v>
      </c>
      <c r="AQ210" s="218" t="s">
        <v>1607</v>
      </c>
      <c r="BM210" s="43"/>
      <c r="BP210"/>
    </row>
    <row r="211" spans="17:68" x14ac:dyDescent="0.25">
      <c r="Q211" s="5"/>
      <c r="R211" s="5"/>
      <c r="AP211" s="218" t="s">
        <v>1608</v>
      </c>
      <c r="AQ211" s="218" t="s">
        <v>1609</v>
      </c>
      <c r="BM211" s="43"/>
      <c r="BP211"/>
    </row>
    <row r="212" spans="17:68" x14ac:dyDescent="0.25">
      <c r="Q212" s="5"/>
      <c r="R212" s="5"/>
      <c r="AP212" s="218" t="s">
        <v>1610</v>
      </c>
      <c r="AQ212" s="218" t="s">
        <v>1611</v>
      </c>
      <c r="BM212" s="43"/>
      <c r="BP212"/>
    </row>
    <row r="213" spans="17:68" x14ac:dyDescent="0.25">
      <c r="Q213" s="5"/>
      <c r="R213" s="5"/>
      <c r="AP213" s="218" t="s">
        <v>1612</v>
      </c>
      <c r="AQ213" s="218" t="s">
        <v>1613</v>
      </c>
      <c r="BM213" s="43"/>
      <c r="BP213"/>
    </row>
    <row r="214" spans="17:68" x14ac:dyDescent="0.25">
      <c r="Q214" s="5"/>
      <c r="R214" s="5"/>
      <c r="AP214" s="218" t="s">
        <v>1614</v>
      </c>
      <c r="AQ214" s="218" t="s">
        <v>1615</v>
      </c>
      <c r="BM214" s="43"/>
      <c r="BP214"/>
    </row>
    <row r="215" spans="17:68" x14ac:dyDescent="0.25">
      <c r="Q215" s="5"/>
      <c r="R215" s="5"/>
      <c r="AP215" s="218" t="s">
        <v>1616</v>
      </c>
      <c r="AQ215" s="218" t="s">
        <v>1617</v>
      </c>
      <c r="BM215" s="43"/>
      <c r="BP215"/>
    </row>
    <row r="216" spans="17:68" x14ac:dyDescent="0.25">
      <c r="Q216" s="5"/>
      <c r="R216" s="5"/>
      <c r="AP216" s="218" t="s">
        <v>1618</v>
      </c>
      <c r="AQ216" s="218" t="s">
        <v>1619</v>
      </c>
      <c r="BM216" s="43"/>
      <c r="BP216"/>
    </row>
    <row r="217" spans="17:68" x14ac:dyDescent="0.25">
      <c r="Q217" s="5"/>
      <c r="R217" s="5"/>
      <c r="AP217" s="218" t="s">
        <v>1620</v>
      </c>
      <c r="AQ217" s="218" t="s">
        <v>355</v>
      </c>
      <c r="BM217" s="43"/>
      <c r="BP217"/>
    </row>
    <row r="218" spans="17:68" x14ac:dyDescent="0.25">
      <c r="Q218" s="5"/>
      <c r="R218" s="5"/>
      <c r="AP218" s="218" t="s">
        <v>1621</v>
      </c>
      <c r="AQ218" s="218" t="s">
        <v>356</v>
      </c>
      <c r="BM218" s="43"/>
      <c r="BP218"/>
    </row>
    <row r="219" spans="17:68" x14ac:dyDescent="0.25">
      <c r="Q219" s="5"/>
      <c r="R219" s="5"/>
      <c r="AP219" s="218" t="s">
        <v>1622</v>
      </c>
      <c r="AQ219" s="218" t="s">
        <v>357</v>
      </c>
      <c r="BM219" s="43"/>
      <c r="BP219"/>
    </row>
    <row r="220" spans="17:68" x14ac:dyDescent="0.25">
      <c r="Q220" s="5"/>
      <c r="R220" s="5"/>
      <c r="AP220" s="218" t="s">
        <v>1623</v>
      </c>
      <c r="AQ220" s="218" t="s">
        <v>358</v>
      </c>
      <c r="BM220" s="43"/>
      <c r="BP220"/>
    </row>
    <row r="221" spans="17:68" x14ac:dyDescent="0.25">
      <c r="Q221" s="5"/>
      <c r="R221" s="5"/>
      <c r="AP221" s="218" t="s">
        <v>1624</v>
      </c>
      <c r="AQ221" s="218" t="s">
        <v>359</v>
      </c>
      <c r="BM221" s="43"/>
      <c r="BP221"/>
    </row>
    <row r="222" spans="17:68" x14ac:dyDescent="0.25">
      <c r="Q222" s="5"/>
      <c r="R222" s="5"/>
      <c r="AP222" s="218" t="s">
        <v>1625</v>
      </c>
      <c r="AQ222" s="218" t="s">
        <v>1626</v>
      </c>
      <c r="BM222" s="43"/>
      <c r="BP222"/>
    </row>
    <row r="223" spans="17:68" x14ac:dyDescent="0.25">
      <c r="Q223" s="5"/>
      <c r="R223" s="5"/>
      <c r="AP223" s="218" t="s">
        <v>1627</v>
      </c>
      <c r="AQ223" s="218" t="s">
        <v>1628</v>
      </c>
      <c r="BM223" s="43"/>
      <c r="BP223"/>
    </row>
    <row r="224" spans="17:68" x14ac:dyDescent="0.25">
      <c r="Q224" s="5"/>
      <c r="R224" s="5"/>
      <c r="AP224" s="218" t="s">
        <v>1629</v>
      </c>
      <c r="AQ224" s="218" t="s">
        <v>1630</v>
      </c>
      <c r="BM224" s="43"/>
      <c r="BP224"/>
    </row>
    <row r="225" spans="17:68" x14ac:dyDescent="0.25">
      <c r="Q225" s="5"/>
      <c r="R225" s="5"/>
      <c r="AP225" s="218" t="s">
        <v>1631</v>
      </c>
      <c r="AQ225" s="218" t="s">
        <v>1632</v>
      </c>
      <c r="BM225" s="43"/>
      <c r="BP225"/>
    </row>
    <row r="226" spans="17:68" x14ac:dyDescent="0.25">
      <c r="Q226" s="5"/>
      <c r="R226" s="5"/>
      <c r="AP226" s="218" t="s">
        <v>1633</v>
      </c>
      <c r="AQ226" s="218" t="s">
        <v>1634</v>
      </c>
      <c r="BM226" s="43"/>
      <c r="BP226"/>
    </row>
    <row r="227" spans="17:68" x14ac:dyDescent="0.25">
      <c r="Q227" s="5"/>
      <c r="R227" s="5"/>
      <c r="AP227" s="218" t="s">
        <v>1635</v>
      </c>
      <c r="AQ227" s="218" t="s">
        <v>1636</v>
      </c>
      <c r="BM227" s="43"/>
      <c r="BP227"/>
    </row>
    <row r="228" spans="17:68" x14ac:dyDescent="0.25">
      <c r="Q228" s="5"/>
      <c r="R228" s="5"/>
      <c r="AP228" s="218" t="s">
        <v>1637</v>
      </c>
      <c r="AQ228" s="218" t="s">
        <v>1638</v>
      </c>
      <c r="BM228" s="43"/>
      <c r="BP228"/>
    </row>
    <row r="229" spans="17:68" x14ac:dyDescent="0.25">
      <c r="Q229" s="5"/>
      <c r="R229" s="5"/>
      <c r="AP229" s="218" t="s">
        <v>1639</v>
      </c>
      <c r="AQ229" s="218" t="s">
        <v>1640</v>
      </c>
      <c r="BM229" s="43"/>
      <c r="BP229"/>
    </row>
    <row r="230" spans="17:68" x14ac:dyDescent="0.25">
      <c r="Q230" s="5"/>
      <c r="R230" s="5"/>
      <c r="AP230" s="218" t="s">
        <v>1641</v>
      </c>
      <c r="AQ230" s="218" t="s">
        <v>1642</v>
      </c>
      <c r="BM230" s="43"/>
      <c r="BP230"/>
    </row>
    <row r="231" spans="17:68" x14ac:dyDescent="0.25">
      <c r="Q231" s="5"/>
      <c r="R231" s="5"/>
      <c r="AP231" s="218" t="s">
        <v>1643</v>
      </c>
      <c r="AQ231" s="218" t="s">
        <v>1644</v>
      </c>
      <c r="BM231" s="43"/>
      <c r="BP231"/>
    </row>
    <row r="232" spans="17:68" x14ac:dyDescent="0.25">
      <c r="Q232" s="5"/>
      <c r="R232" s="5"/>
      <c r="AP232" s="218" t="s">
        <v>1645</v>
      </c>
      <c r="AQ232" s="218" t="s">
        <v>1646</v>
      </c>
      <c r="BM232" s="43"/>
      <c r="BP232"/>
    </row>
    <row r="233" spans="17:68" x14ac:dyDescent="0.25">
      <c r="Q233" s="5"/>
      <c r="R233" s="5"/>
      <c r="AP233" s="218" t="s">
        <v>1647</v>
      </c>
      <c r="AQ233" s="218" t="s">
        <v>1648</v>
      </c>
      <c r="BM233" s="43"/>
      <c r="BP233"/>
    </row>
    <row r="234" spans="17:68" x14ac:dyDescent="0.25">
      <c r="Q234" s="5"/>
      <c r="R234" s="5"/>
      <c r="AP234" s="218" t="s">
        <v>1649</v>
      </c>
      <c r="AQ234" s="218" t="s">
        <v>360</v>
      </c>
      <c r="BM234" s="43"/>
      <c r="BP234"/>
    </row>
    <row r="235" spans="17:68" x14ac:dyDescent="0.25">
      <c r="Q235" s="5"/>
      <c r="R235" s="5"/>
      <c r="AP235" s="218" t="s">
        <v>1650</v>
      </c>
      <c r="AQ235" s="218" t="s">
        <v>1651</v>
      </c>
      <c r="BM235" s="43"/>
      <c r="BP235"/>
    </row>
    <row r="236" spans="17:68" x14ac:dyDescent="0.25">
      <c r="Q236" s="5"/>
      <c r="R236" s="5"/>
      <c r="AP236" s="218" t="s">
        <v>1652</v>
      </c>
      <c r="AQ236" s="218" t="s">
        <v>1342</v>
      </c>
      <c r="BM236" s="43"/>
      <c r="BP236"/>
    </row>
    <row r="237" spans="17:68" x14ac:dyDescent="0.25">
      <c r="Q237" s="5"/>
      <c r="R237" s="5"/>
      <c r="AP237" s="218" t="s">
        <v>1653</v>
      </c>
      <c r="AQ237" s="218" t="s">
        <v>1654</v>
      </c>
      <c r="BM237" s="43"/>
      <c r="BP237"/>
    </row>
    <row r="238" spans="17:68" x14ac:dyDescent="0.25">
      <c r="Q238" s="5"/>
      <c r="R238" s="5"/>
      <c r="AP238" s="218" t="s">
        <v>1655</v>
      </c>
      <c r="AQ238" s="218" t="s">
        <v>1656</v>
      </c>
      <c r="BM238" s="43"/>
      <c r="BP238"/>
    </row>
    <row r="239" spans="17:68" x14ac:dyDescent="0.25">
      <c r="Q239" s="5"/>
      <c r="R239" s="5"/>
      <c r="AP239" s="218" t="s">
        <v>1657</v>
      </c>
      <c r="AQ239" s="218" t="s">
        <v>1658</v>
      </c>
      <c r="BM239" s="43"/>
      <c r="BP239"/>
    </row>
    <row r="240" spans="17:68" x14ac:dyDescent="0.25">
      <c r="Q240" s="5"/>
      <c r="R240" s="5"/>
      <c r="AP240" s="218" t="s">
        <v>1659</v>
      </c>
      <c r="AQ240" s="218" t="s">
        <v>650</v>
      </c>
      <c r="BM240" s="43"/>
      <c r="BP240"/>
    </row>
    <row r="241" spans="17:68" x14ac:dyDescent="0.25">
      <c r="Q241" s="5"/>
      <c r="R241" s="5"/>
      <c r="AP241" s="218" t="s">
        <v>1660</v>
      </c>
      <c r="AQ241" s="218" t="s">
        <v>1661</v>
      </c>
      <c r="BM241" s="43"/>
      <c r="BP241"/>
    </row>
    <row r="242" spans="17:68" x14ac:dyDescent="0.25">
      <c r="Q242" s="5"/>
      <c r="R242" s="5"/>
      <c r="AP242" s="218" t="s">
        <v>1662</v>
      </c>
      <c r="AQ242" s="218" t="s">
        <v>1663</v>
      </c>
      <c r="BM242" s="43"/>
      <c r="BP242"/>
    </row>
    <row r="243" spans="17:68" x14ac:dyDescent="0.25">
      <c r="Q243" s="5"/>
      <c r="R243" s="5"/>
      <c r="AP243" s="218" t="s">
        <v>1664</v>
      </c>
      <c r="AQ243" s="218" t="s">
        <v>1665</v>
      </c>
      <c r="BM243" s="43"/>
      <c r="BP243"/>
    </row>
    <row r="244" spans="17:68" x14ac:dyDescent="0.25">
      <c r="Q244" s="5"/>
      <c r="R244" s="5"/>
      <c r="AP244" s="218" t="s">
        <v>1666</v>
      </c>
      <c r="AQ244" s="218" t="s">
        <v>1667</v>
      </c>
      <c r="BM244" s="43"/>
      <c r="BP244"/>
    </row>
    <row r="245" spans="17:68" x14ac:dyDescent="0.25">
      <c r="Q245" s="5"/>
      <c r="R245" s="5"/>
      <c r="AP245" s="218" t="s">
        <v>1668</v>
      </c>
      <c r="AQ245" s="218" t="s">
        <v>1669</v>
      </c>
      <c r="BM245" s="43"/>
      <c r="BP245"/>
    </row>
    <row r="246" spans="17:68" x14ac:dyDescent="0.25">
      <c r="Q246" s="5"/>
      <c r="R246" s="5"/>
      <c r="AP246" s="218" t="s">
        <v>1730</v>
      </c>
      <c r="AQ246" s="218" t="s">
        <v>1731</v>
      </c>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 ref="AN1:AO1"/>
    <mergeCell ref="B1:O1"/>
    <mergeCell ref="B2:C2"/>
    <mergeCell ref="E2:F2"/>
    <mergeCell ref="H2:I2"/>
    <mergeCell ref="K2:L2"/>
    <mergeCell ref="N2:O2"/>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s>
  <conditionalFormatting sqref="B3:B10 EM3:EN14 BP3:BP154 AJ3:AK10 AK12 AJ15:AK18">
    <cfRule type="containsErrors" dxfId="111" priority="292">
      <formula>ISERROR(B3)</formula>
    </cfRule>
  </conditionalFormatting>
  <conditionalFormatting sqref="B3:B10 EM3:EN14 BP3:BP154 AJ3:AK10 AK12 AJ15:AK18">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2022-02-15T13:26:25Z</dcterms:modified>
  <cp:category>Sistema SAP P01</cp:category>
</cp:coreProperties>
</file>