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5394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AX6" i="18"/>
  <c r="AY6" i="18" s="1"/>
  <c r="AV6" i="18"/>
  <c r="AR6" i="18"/>
  <c r="AQ6" i="18"/>
  <c r="AP6" i="18"/>
  <c r="AN6" i="18"/>
  <c r="AL6" i="18"/>
  <c r="AK6" i="18"/>
  <c r="P6" i="18"/>
  <c r="J6" i="18"/>
  <c r="AB5" i="18"/>
  <c r="AA5" i="18"/>
  <c r="AW6" i="18" l="1"/>
  <c r="AW3" i="18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<sst xmlns="http://schemas.openxmlformats.org/spreadsheetml/2006/main" count="2495" uniqueCount="1707">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</sst>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5" fillId="9" borderId="21" xfId="12" applyFont="1">
      <alignment horizontal="center" vertical="center"/>
      <protection locked="0"/>
    </xf>
    <xf numFmtId="0" fontId="20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8" headerRowCellStyle="Fixos">
  <autoFilter ref="BO2:BP157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" headerRowCellStyle="Fixos">
  <autoFilter ref="AP2:AQ249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hidden="1" customWidth="1" outlineLevel="1"/>
    <col min="24" max="24" width="6.85546875" style="29" hidden="1" customWidth="1" outlineLevel="1"/>
    <col min="25" max="25" width="9.85546875" style="29" hidden="1" customWidth="1" outlineLevel="1"/>
    <col min="26" max="26" width="8.5703125" style="29" hidden="1" customWidth="1" outlineLevel="1"/>
    <col min="27" max="27" width="14.85546875" style="29" hidden="1" customWidth="1" outlineLevel="1"/>
    <col min="28" max="28" width="15.28515625" style="29" hidden="1" customWidth="1" outlineLevel="1"/>
    <col min="29" max="29" width="35" style="29" hidden="1" customWidth="1" outlineLevel="1"/>
    <col min="30" max="30" width="33.5703125" style="29" hidden="1" customWidth="1" outlineLevel="1"/>
    <col min="31" max="31" width="32.7109375" style="29" hidden="1" customWidth="1" outlineLevel="1"/>
    <col min="32" max="32" width="7.7109375" style="24" customWidth="1" collapsed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762</v>
      </c>
      <c r="B1" s="3" t="s">
        <v>578</v>
      </c>
      <c r="C1" s="6" t="s">
        <v>576</v>
      </c>
      <c r="D1" s="21" t="s">
        <v>577</v>
      </c>
      <c r="E1" s="7" t="s">
        <v>574</v>
      </c>
      <c r="F1" s="21" t="s">
        <v>575</v>
      </c>
      <c r="G1" s="8" t="s">
        <v>573</v>
      </c>
      <c r="H1" s="4" t="s">
        <v>1039</v>
      </c>
      <c r="I1" s="9" t="s">
        <v>467</v>
      </c>
      <c r="J1" s="5" t="s">
        <v>1040</v>
      </c>
      <c r="K1" s="1" t="s">
        <v>730</v>
      </c>
      <c r="L1" s="120"/>
      <c r="M1" s="120"/>
      <c r="N1" s="120"/>
      <c r="O1" s="120"/>
      <c r="P1" s="15" t="s">
        <v>518</v>
      </c>
      <c r="Q1" s="10" t="s">
        <v>463</v>
      </c>
      <c r="R1" s="121" t="s">
        <v>1034</v>
      </c>
      <c r="S1" s="122"/>
      <c r="T1" s="8" t="s">
        <v>714</v>
      </c>
      <c r="U1" s="34" t="s">
        <v>97</v>
      </c>
      <c r="V1" s="10" t="s">
        <v>468</v>
      </c>
      <c r="W1" s="10" t="s">
        <v>572</v>
      </c>
      <c r="X1" s="4" t="s">
        <v>464</v>
      </c>
      <c r="Y1" s="11" t="s">
        <v>465</v>
      </c>
      <c r="Z1" s="4" t="s">
        <v>466</v>
      </c>
      <c r="AA1" s="4" t="s">
        <v>1089</v>
      </c>
      <c r="AB1" s="4" t="s">
        <v>1042</v>
      </c>
      <c r="AC1" s="18" t="s">
        <v>479</v>
      </c>
      <c r="AD1" s="18" t="s">
        <v>477</v>
      </c>
      <c r="AE1" s="18" t="s">
        <v>478</v>
      </c>
      <c r="AF1" s="12" t="s">
        <v>1037</v>
      </c>
      <c r="AG1" s="12" t="s">
        <v>1043</v>
      </c>
      <c r="AH1" s="4" t="s">
        <v>515</v>
      </c>
      <c r="AI1" s="12" t="s">
        <v>516</v>
      </c>
      <c r="AJ1" s="12" t="s">
        <v>517</v>
      </c>
      <c r="AK1" s="12" t="s">
        <v>86</v>
      </c>
      <c r="AL1" s="12" t="s">
        <v>87</v>
      </c>
      <c r="AM1" s="4" t="s">
        <v>496</v>
      </c>
      <c r="AN1" s="8" t="s">
        <v>1035</v>
      </c>
      <c r="AO1" s="8" t="s">
        <v>1036</v>
      </c>
      <c r="AP1" s="4" t="s">
        <v>497</v>
      </c>
      <c r="AQ1" s="4" t="s">
        <v>511</v>
      </c>
      <c r="AR1" s="4" t="s">
        <v>513</v>
      </c>
      <c r="AS1" s="4" t="s">
        <v>512</v>
      </c>
      <c r="AT1" s="12" t="s">
        <v>1041</v>
      </c>
      <c r="AU1" s="16" t="s">
        <v>514</v>
      </c>
      <c r="AV1" s="13" t="s">
        <v>726</v>
      </c>
      <c r="AW1" s="4" t="s">
        <v>727</v>
      </c>
      <c r="AX1" s="4" t="s">
        <v>728</v>
      </c>
      <c r="AY1" s="12" t="s">
        <v>729</v>
      </c>
      <c r="AZ1" s="14" t="s">
        <v>1038</v>
      </c>
      <c r="BA1" s="4" t="s">
        <v>668</v>
      </c>
      <c r="BB1" s="4" t="s">
        <v>763</v>
      </c>
      <c r="BC1" s="125" t="s">
        <v>1046</v>
      </c>
      <c r="BD1" s="126"/>
      <c r="BE1" s="125" t="s">
        <v>1047</v>
      </c>
      <c r="BF1" s="126"/>
      <c r="BG1" s="125" t="s">
        <v>1048</v>
      </c>
      <c r="BH1" s="126"/>
      <c r="BI1" s="123" t="s">
        <v>1049</v>
      </c>
      <c r="BJ1" s="124"/>
      <c r="BK1" s="22" t="s">
        <v>1044</v>
      </c>
      <c r="BL1" s="4" t="s">
        <v>1695</v>
      </c>
      <c r="BM1" s="8" t="s">
        <v>939</v>
      </c>
      <c r="BN1" s="4" t="s">
        <v>940</v>
      </c>
      <c r="BO1" s="4" t="s">
        <v>941</v>
      </c>
      <c r="BP1" s="4" t="s">
        <v>942</v>
      </c>
      <c r="BQ1" s="23" t="s">
        <v>1088</v>
      </c>
      <c r="BR1" s="47" t="s">
        <v>1632</v>
      </c>
      <c r="BS1" s="47" t="s">
        <v>1628</v>
      </c>
      <c r="BT1" s="47" t="s">
        <v>1629</v>
      </c>
      <c r="BU1" s="47" t="s">
        <v>1630</v>
      </c>
      <c r="BV1" s="47" t="s">
        <v>1631</v>
      </c>
      <c r="BW1" s="47" t="s">
        <v>1633</v>
      </c>
      <c r="BX1" s="47" t="s">
        <v>1634</v>
      </c>
      <c r="BY1" s="47" t="s">
        <v>1635</v>
      </c>
      <c r="BZ1" s="47" t="s">
        <v>1636</v>
      </c>
      <c r="CA1" s="47" t="s">
        <v>1637</v>
      </c>
      <c r="CB1" s="49" t="s">
        <v>1627</v>
      </c>
    </row>
    <row r="3" spans="1:80" ht="15.75" hidden="1" customHeight="1" x14ac:dyDescent="0.2">
      <c r="A3" s="28"/>
      <c r="B3" s="46"/>
      <c r="C3" s="42"/>
      <c r="D3" s="43" t="s">
        <v>1641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5"/>
      <c r="R3" s="113"/>
      <c r="S3" s="111" t="str">
        <f>IFERROR(INDEX(FRUESTBLOCK2,MATCH('Estrutura P01'!R3,FRUESTBLOCK1,0),1),"")</f>
        <v/>
      </c>
      <c r="T3" s="113"/>
      <c r="U3" s="115"/>
      <c r="V3" s="42"/>
      <c r="W3" s="53"/>
      <c r="X3" s="53"/>
      <c r="Y3" s="53"/>
      <c r="Z3" s="117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1640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5"/>
      <c r="R4" s="113"/>
      <c r="S4" s="111" t="str">
        <f>IFERROR(INDEX(FRUESTBLOCK2,MATCH('Estrutura P01'!R4,FRUESTBLOCK1,0),1),"")</f>
        <v/>
      </c>
      <c r="T4" s="113"/>
      <c r="U4" s="115"/>
      <c r="V4" s="42"/>
      <c r="W4" s="113"/>
      <c r="X4" s="42"/>
      <c r="Y4" s="42"/>
      <c r="Z4" s="118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1639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5"/>
      <c r="R5" s="113"/>
      <c r="S5" s="111" t="str">
        <f>IFERROR(INDEX(FRUESTBLOCK2,MATCH('Estrutura P01'!R5,FRUESTBLOCK1,0),1),"")</f>
        <v/>
      </c>
      <c r="T5" s="113"/>
      <c r="U5" s="115"/>
      <c r="V5" s="42"/>
      <c r="W5" s="113"/>
      <c r="X5" s="42"/>
      <c r="Y5" s="42"/>
      <c r="Z5" s="118"/>
      <c r="AA5" s="42" t="e">
        <f ca="1">IF(INDIRECT(ADDRESS(ROW()+1,3))=0,"",INDIRECT(ADDRESS(ROW()+1,3)))</f>
        <v>#NAME?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e">
        <f>TWCODSAP(BL6,AG6,H6,AZ6)</f>
        <v>#NAME?</v>
      </c>
      <c r="D6" s="43" t="s">
        <v>1638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5"/>
      <c r="R6" s="113"/>
      <c r="S6" s="111" t="str">
        <f>IFERROR(INDEX(FRUESTBLOCK2,MATCH('Estrutura P01'!R6,FRUESTBLOCK1,0),1),"")</f>
        <v/>
      </c>
      <c r="T6" s="113"/>
      <c r="U6" s="115"/>
      <c r="V6" s="42"/>
      <c r="W6" s="53"/>
      <c r="X6" s="53"/>
      <c r="Y6" s="53"/>
      <c r="Z6" s="117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52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52" t="str">
        <f>IFERROR(ROUNDDOWN(AX6*0.7,0),"")</f>
        <v/>
      </c>
      <c r="AX6" s="52" t="str">
        <f>IF(AO6=0,"",AO6)</f>
        <v/>
      </c>
      <c r="AY6" s="52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103</v>
      </c>
      <c r="E7"/>
      <c r="F7"/>
      <c r="G7"/>
      <c r="H7"/>
      <c r="I7"/>
      <c r="J7"/>
      <c r="K7"/>
      <c r="L7"/>
      <c r="M7"/>
      <c r="N7"/>
      <c r="O7"/>
      <c r="P7"/>
      <c r="Q7" s="116"/>
      <c r="R7"/>
      <c r="S7"/>
      <c r="T7"/>
      <c r="U7" s="116"/>
      <c r="V7"/>
      <c r="W7"/>
      <c r="X7"/>
      <c r="Y7"/>
      <c r="Z7" s="119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1642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15"/>
      <c r="R8" s="53"/>
      <c r="S8" s="53"/>
      <c r="T8" s="113"/>
      <c r="U8" s="115"/>
      <c r="V8" s="42"/>
      <c r="W8" s="53"/>
      <c r="X8" s="53"/>
      <c r="Y8" s="53"/>
      <c r="Z8" s="117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7" operator="beginsWith" text="NEW">
      <formula>LEFT(B1,LEN("NEW"))="NEW"</formula>
    </cfRule>
  </conditionalFormatting>
  <conditionalFormatting sqref="C7">
    <cfRule type="expression" dxfId="214" priority="1204">
      <formula>NOT(IF(C7=0,TRUE,IF(LEN(C7)=6,OR(LEFT(C7)="1",LEFT(C7)="H"),OR(LEN(C7)=7,LEN(C7)=13))))</formula>
    </cfRule>
  </conditionalFormatting>
  <conditionalFormatting sqref="H5">
    <cfRule type="expression" dxfId="213" priority="1188">
      <formula>NOT(AND(LEFT(C5,1)&lt;&gt;"M",LEFT(C5,1)&lt;&gt;"F",LEFT(C5,1)&lt;&gt;"D"))</formula>
    </cfRule>
  </conditionalFormatting>
  <conditionalFormatting sqref="H6">
    <cfRule type="expression" dxfId="212" priority="1198">
      <formula>NOT(AND(LEFT(C6,1)&lt;&gt;"M",LEFT(C6,1)&lt;&gt;"F",LEFT(C6,1)&lt;&gt;"D"))</formula>
    </cfRule>
  </conditionalFormatting>
  <conditionalFormatting sqref="C6">
    <cfRule type="expression" dxfId="211" priority="1195">
      <formula>NOT(IF(C6=0,TRUE,IF(LEN(C6)=6,OR(LEFT(C6)="1",LEFT(C6)="H"),OR(LEN(C6)=7,LEN(C6)=13))))</formula>
    </cfRule>
  </conditionalFormatting>
  <conditionalFormatting sqref="CB1:XFD1 A1:BR1 BW1:BY1">
    <cfRule type="expression" dxfId="210" priority="1219">
      <formula>_xlfn.ISFORMULA(INDIRECT(ADDRESS(ROW(),COLUMN())))</formula>
    </cfRule>
  </conditionalFormatting>
  <conditionalFormatting sqref="C6">
    <cfRule type="expression" dxfId="209" priority="1194">
      <formula>NOT(IF(C6=0,TRUE,IF(LEN(C6)=6,OR(LEFT(C6)="1",LEFT(C6)="H"),OR(LEN(C6)=7,LEN(C6)=13))))</formula>
    </cfRule>
  </conditionalFormatting>
  <conditionalFormatting sqref="BS1:BV1">
    <cfRule type="expression" dxfId="208" priority="1213">
      <formula>_xlfn.ISFORMULA(INDIRECT(ADDRESS(ROW(),COLUMN())))</formula>
    </cfRule>
  </conditionalFormatting>
  <conditionalFormatting sqref="BZ1:CA1">
    <cfRule type="expression" dxfId="207" priority="1212">
      <formula>_xlfn.ISFORMULA(INDIRECT(ADDRESS(ROW(),COLUMN())))</formula>
    </cfRule>
  </conditionalFormatting>
  <conditionalFormatting sqref="B7">
    <cfRule type="beginsWith" dxfId="206" priority="1211" operator="beginsWith" text="NEW">
      <formula>LEFT(B7,LEN("NEW"))="NEW"</formula>
    </cfRule>
  </conditionalFormatting>
  <conditionalFormatting sqref="B7">
    <cfRule type="cellIs" dxfId="205" priority="1209" operator="equal">
      <formula>"X0"</formula>
    </cfRule>
    <cfRule type="cellIs" dxfId="204" priority="1210" operator="equal">
      <formula>"ND"</formula>
    </cfRule>
  </conditionalFormatting>
  <conditionalFormatting sqref="C7">
    <cfRule type="expression" dxfId="203" priority="1207">
      <formula>NOT(IF(C7=0,TRUE,IF(LEN(C7)=6,OR(LEFT(C7)="1",LEFT(C7)="H"),OR(LEN(C7)=7,LEN(C7)=13))))</formula>
    </cfRule>
  </conditionalFormatting>
  <conditionalFormatting sqref="A7:D7 CC7:XFD7">
    <cfRule type="expression" dxfId="202" priority="1206">
      <formula>_xlfn.ISFORMULA(INDIRECT(ADDRESS(ROW(),COLUMN())))</formula>
    </cfRule>
  </conditionalFormatting>
  <conditionalFormatting sqref="C7">
    <cfRule type="expression" dxfId="201" priority="1205">
      <formula>NOT(IF(C7=0,TRUE,IF(LEN(C7)=6,OR(LEFT(C7)="1",LEFT(C7)="H"),OR(LEN(C7)=7,LEN(C7)=13))))</formula>
    </cfRule>
  </conditionalFormatting>
  <conditionalFormatting sqref="C6">
    <cfRule type="expression" dxfId="200" priority="1197">
      <formula>NOT(IF(C6=0,TRUE,IF(LEN(C6)=6,OR(LEFT(C6)="1",LEFT(C6)="H"),OR(LEN(C6)=7,LEN(C6)=13))))</formula>
    </cfRule>
  </conditionalFormatting>
  <conditionalFormatting sqref="B6">
    <cfRule type="beginsWith" dxfId="199" priority="1201" operator="beginsWith" text="NEW">
      <formula>LEFT(B6,LEN("NEW"))="NEW"</formula>
    </cfRule>
  </conditionalFormatting>
  <conditionalFormatting sqref="B6">
    <cfRule type="cellIs" dxfId="198" priority="1199" operator="equal">
      <formula>"X0"</formula>
    </cfRule>
    <cfRule type="cellIs" dxfId="197" priority="1200" operator="equal">
      <formula>"ND"</formula>
    </cfRule>
  </conditionalFormatting>
  <conditionalFormatting sqref="H3">
    <cfRule type="expression" dxfId="196" priority="1178">
      <formula>NOT(AND(LEFT(C3,1)&lt;&gt;"M",LEFT(C3,1)&lt;&gt;"F",LEFT(C3,1)&lt;&gt;"D"))</formula>
    </cfRule>
  </conditionalFormatting>
  <conditionalFormatting sqref="C5">
    <cfRule type="expression" dxfId="195" priority="1187">
      <formula>NOT(IF(C5=0,TRUE,IF(LEN(C5)=6,OR(LEFT(C5)="1",LEFT(C5)="H"),OR(LEN(C5)=7,LEN(C5)=13))))</formula>
    </cfRule>
  </conditionalFormatting>
  <conditionalFormatting sqref="A6:R6 BW6:BY6 CA6:XFD6 T6:BR6">
    <cfRule type="expression" dxfId="194" priority="1196">
      <formula>_xlfn.ISFORMULA(INDIRECT(ADDRESS(ROW(),COLUMN())))</formula>
    </cfRule>
  </conditionalFormatting>
  <conditionalFormatting sqref="C5">
    <cfRule type="expression" dxfId="193" priority="1185">
      <formula>NOT(IF(C5=0,TRUE,IF(LEN(C5)=6,OR(LEFT(C5)="1",LEFT(C5)="H"),OR(LEN(C5)=7,LEN(C5)=13))))</formula>
    </cfRule>
  </conditionalFormatting>
  <conditionalFormatting sqref="C5">
    <cfRule type="expression" dxfId="192" priority="1184">
      <formula>NOT(IF(C5=0,TRUE,IF(LEN(C5)=6,OR(LEFT(C5)="1",LEFT(C5)="H"),OR(LEN(C5)=7,LEN(C5)=13))))</formula>
    </cfRule>
  </conditionalFormatting>
  <conditionalFormatting sqref="BS6:BV6">
    <cfRule type="expression" dxfId="191" priority="1193">
      <formula>_xlfn.ISFORMULA(INDIRECT(ADDRESS(ROW(),COLUMN())))</formula>
    </cfRule>
  </conditionalFormatting>
  <conditionalFormatting sqref="BZ6">
    <cfRule type="expression" dxfId="190" priority="1192">
      <formula>_xlfn.ISFORMULA(INDIRECT(ADDRESS(ROW(),COLUMN())))</formula>
    </cfRule>
  </conditionalFormatting>
  <conditionalFormatting sqref="C8">
    <cfRule type="expression" dxfId="189" priority="545">
      <formula>NOT(IF(C8=0,TRUE,IF(LEN(C8)=6,OR(LEFT(C8)="1",LEFT(C8)="H"),OR(LEN(C8)=7,LEN(C8)=13))))</formula>
    </cfRule>
  </conditionalFormatting>
  <conditionalFormatting sqref="B5">
    <cfRule type="beginsWith" dxfId="188" priority="1191" operator="beginsWith" text="NEW">
      <formula>LEFT(B5,LEN("NEW"))="NEW"</formula>
    </cfRule>
  </conditionalFormatting>
  <conditionalFormatting sqref="B5">
    <cfRule type="cellIs" dxfId="187" priority="1189" operator="equal">
      <formula>"X0"</formula>
    </cfRule>
    <cfRule type="cellIs" dxfId="186" priority="1190" operator="equal">
      <formula>"ND"</formula>
    </cfRule>
  </conditionalFormatting>
  <conditionalFormatting sqref="H4">
    <cfRule type="expression" dxfId="185" priority="1168">
      <formula>NOT(AND(LEFT(C4,1)&lt;&gt;"M",LEFT(C4,1)&lt;&gt;"F",LEFT(C4,1)&lt;&gt;"D"))</formula>
    </cfRule>
  </conditionalFormatting>
  <conditionalFormatting sqref="A5:R5 BW5:BY5 CA5:XFD5 T5:W5 AA5:BR5">
    <cfRule type="expression" dxfId="184" priority="1186">
      <formula>_xlfn.ISFORMULA(INDIRECT(ADDRESS(ROW(),COLUMN())))</formula>
    </cfRule>
  </conditionalFormatting>
  <conditionalFormatting sqref="C3">
    <cfRule type="expression" dxfId="183" priority="1175">
      <formula>NOT(IF(C3=0,TRUE,IF(LEN(C3)=6,OR(LEFT(C3)="1",LEFT(C3)="H"),OR(LEN(C3)=7,LEN(C3)=13))))</formula>
    </cfRule>
  </conditionalFormatting>
  <conditionalFormatting sqref="C3">
    <cfRule type="expression" dxfId="182" priority="1174">
      <formula>NOT(IF(C3=0,TRUE,IF(LEN(C3)=6,OR(LEFT(C3)="1",LEFT(C3)="H"),OR(LEN(C3)=7,LEN(C3)=13))))</formula>
    </cfRule>
  </conditionalFormatting>
  <conditionalFormatting sqref="BS5:BV5">
    <cfRule type="expression" dxfId="181" priority="1183">
      <formula>_xlfn.ISFORMULA(INDIRECT(ADDRESS(ROW(),COLUMN())))</formula>
    </cfRule>
  </conditionalFormatting>
  <conditionalFormatting sqref="BZ5">
    <cfRule type="expression" dxfId="180" priority="1182">
      <formula>_xlfn.ISFORMULA(INDIRECT(ADDRESS(ROW(),COLUMN())))</formula>
    </cfRule>
  </conditionalFormatting>
  <conditionalFormatting sqref="B3">
    <cfRule type="beginsWith" dxfId="179" priority="1181" operator="beginsWith" text="NEW">
      <formula>LEFT(B3,LEN("NEW"))="NEW"</formula>
    </cfRule>
  </conditionalFormatting>
  <conditionalFormatting sqref="B3">
    <cfRule type="cellIs" dxfId="178" priority="1179" operator="equal">
      <formula>"X0"</formula>
    </cfRule>
    <cfRule type="cellIs" dxfId="177" priority="1180" operator="equal">
      <formula>"ND"</formula>
    </cfRule>
  </conditionalFormatting>
  <conditionalFormatting sqref="C3">
    <cfRule type="expression" dxfId="176" priority="1177">
      <formula>NOT(IF(C3=0,TRUE,IF(LEN(C3)=6,OR(LEFT(C3)="1",LEFT(C3)="H"),OR(LEN(C3)=7,LEN(C3)=13))))</formula>
    </cfRule>
  </conditionalFormatting>
  <conditionalFormatting sqref="A3:R3 BW3:BY3 CA3:XFD3 T3:BK3 BM3:BR3">
    <cfRule type="expression" dxfId="175" priority="1176">
      <formula>_xlfn.ISFORMULA(INDIRECT(ADDRESS(ROW(),COLUMN())))</formula>
    </cfRule>
  </conditionalFormatting>
  <conditionalFormatting sqref="C4">
    <cfRule type="expression" dxfId="174" priority="1165">
      <formula>NOT(IF(C4=0,TRUE,IF(LEN(C4)=6,OR(LEFT(C4)="1",LEFT(C4)="H"),OR(LEN(C4)=7,LEN(C4)=13))))</formula>
    </cfRule>
  </conditionalFormatting>
  <conditionalFormatting sqref="C4">
    <cfRule type="expression" dxfId="173" priority="1167">
      <formula>NOT(IF(C4=0,TRUE,IF(LEN(C4)=6,OR(LEFT(C4)="1",LEFT(C4)="H"),OR(LEN(C4)=7,LEN(C4)=13))))</formula>
    </cfRule>
  </conditionalFormatting>
  <conditionalFormatting sqref="BS3:BV3">
    <cfRule type="expression" dxfId="172" priority="1173">
      <formula>_xlfn.ISFORMULA(INDIRECT(ADDRESS(ROW(),COLUMN())))</formula>
    </cfRule>
  </conditionalFormatting>
  <conditionalFormatting sqref="BZ3">
    <cfRule type="expression" dxfId="171" priority="1172">
      <formula>_xlfn.ISFORMULA(INDIRECT(ADDRESS(ROW(),COLUMN())))</formula>
    </cfRule>
  </conditionalFormatting>
  <conditionalFormatting sqref="B4">
    <cfRule type="beginsWith" dxfId="170" priority="1171" operator="beginsWith" text="NEW">
      <formula>LEFT(B4,LEN("NEW"))="NEW"</formula>
    </cfRule>
  </conditionalFormatting>
  <conditionalFormatting sqref="B4">
    <cfRule type="cellIs" dxfId="169" priority="1169" operator="equal">
      <formula>"X0"</formula>
    </cfRule>
    <cfRule type="cellIs" dxfId="168" priority="1170" operator="equal">
      <formula>"ND"</formula>
    </cfRule>
  </conditionalFormatting>
  <conditionalFormatting sqref="A4:R4 BW4:BY4 CA4:XFD4 T4:W4 AA4:BR4">
    <cfRule type="expression" dxfId="167" priority="1166">
      <formula>_xlfn.ISFORMULA(INDIRECT(ADDRESS(ROW(),COLUMN())))</formula>
    </cfRule>
  </conditionalFormatting>
  <conditionalFormatting sqref="C4">
    <cfRule type="expression" dxfId="166" priority="1164">
      <formula>NOT(IF(C4=0,TRUE,IF(LEN(C4)=6,OR(LEFT(C4)="1",LEFT(C4)="H"),OR(LEN(C4)=7,LEN(C4)=13))))</formula>
    </cfRule>
  </conditionalFormatting>
  <conditionalFormatting sqref="BS4:BV4">
    <cfRule type="expression" dxfId="165" priority="1163">
      <formula>_xlfn.ISFORMULA(INDIRECT(ADDRESS(ROW(),COLUMN())))</formula>
    </cfRule>
  </conditionalFormatting>
  <conditionalFormatting sqref="BZ4">
    <cfRule type="expression" dxfId="164" priority="1162">
      <formula>_xlfn.ISFORMULA(INDIRECT(ADDRESS(ROW(),COLUMN())))</formula>
    </cfRule>
  </conditionalFormatting>
  <conditionalFormatting sqref="C8">
    <cfRule type="expression" dxfId="163" priority="548">
      <formula>NOT(IF(C8=0,TRUE,IF(LEN(C8)=6,OR(LEFT(C8)="1",LEFT(C8)="H"),OR(LEN(C8)=7,LEN(C8)=13))))</formula>
    </cfRule>
  </conditionalFormatting>
  <conditionalFormatting sqref="A8:D8 CC8:XFD8">
    <cfRule type="expression" dxfId="162" priority="547">
      <formula>_xlfn.ISFORMULA(INDIRECT(ADDRESS(ROW(),COLUMN())))</formula>
    </cfRule>
  </conditionalFormatting>
  <conditionalFormatting sqref="BB8">
    <cfRule type="expression" dxfId="161" priority="544">
      <formula>_xlfn.ISFORMULA(INDIRECT(ADDRESS(ROW(),COLUMN())))</formula>
    </cfRule>
  </conditionalFormatting>
  <conditionalFormatting sqref="B8">
    <cfRule type="beginsWith" dxfId="160" priority="551" operator="beginsWith" text="NEW">
      <formula>LEFT(B8,LEN("NEW"))="NEW"</formula>
    </cfRule>
  </conditionalFormatting>
  <conditionalFormatting sqref="B8">
    <cfRule type="cellIs" dxfId="159" priority="549" operator="equal">
      <formula>"X0"</formula>
    </cfRule>
    <cfRule type="cellIs" dxfId="158" priority="550" operator="equal">
      <formula>"ND"</formula>
    </cfRule>
  </conditionalFormatting>
  <conditionalFormatting sqref="C8">
    <cfRule type="expression" dxfId="157" priority="546">
      <formula>NOT(IF(C8=0,TRUE,IF(LEN(C8)=6,OR(LEFT(C8)="1",LEFT(C8)="H"),OR(LEN(C8)=7,LEN(C8)=13))))</formula>
    </cfRule>
  </conditionalFormatting>
  <conditionalFormatting sqref="I8">
    <cfRule type="expression" dxfId="156" priority="63">
      <formula>_xlfn.ISFORMULA(INDIRECT(ADDRESS(ROW(),COLUMN())))</formula>
    </cfRule>
  </conditionalFormatting>
  <conditionalFormatting sqref="T8:V8">
    <cfRule type="expression" dxfId="155" priority="62">
      <formula>_xlfn.ISFORMULA(INDIRECT(ADDRESS(ROW(),COLUMN())))</formula>
    </cfRule>
  </conditionalFormatting>
  <conditionalFormatting sqref="Q8">
    <cfRule type="expression" dxfId="154" priority="60">
      <formula>_xlfn.ISFORMULA(INDIRECT(ADDRESS(ROW(),COLUMN())))</formula>
    </cfRule>
  </conditionalFormatting>
  <conditionalFormatting sqref="H8">
    <cfRule type="expression" dxfId="153" priority="59">
      <formula>NOT(AND(LEFT(C8,1)&lt;&gt;"M",LEFT(C8,1)&lt;&gt;"F",LEFT(C8,1)&lt;&gt;"D"))</formula>
    </cfRule>
  </conditionalFormatting>
  <conditionalFormatting sqref="G8:H8">
    <cfRule type="expression" dxfId="152" priority="58">
      <formula>_xlfn.ISFORMULA(INDIRECT(ADDRESS(ROW(),COLUMN())))</formula>
    </cfRule>
  </conditionalFormatting>
  <conditionalFormatting sqref="BC8:BJ8">
    <cfRule type="expression" dxfId="151" priority="57">
      <formula>_xlfn.ISFORMULA(INDIRECT(ADDRESS(ROW(),COLUMN())))</formula>
    </cfRule>
  </conditionalFormatting>
  <conditionalFormatting sqref="BL8 BN8:BP8">
    <cfRule type="expression" dxfId="150" priority="56">
      <formula>_xlfn.ISFORMULA(INDIRECT(ADDRESS(ROW(),COLUMN())))</formula>
    </cfRule>
  </conditionalFormatting>
  <conditionalFormatting sqref="BM8">
    <cfRule type="expression" dxfId="149" priority="55">
      <formula>_xlfn.ISFORMULA(INDIRECT(ADDRESS(ROW(),COLUMN())))</formula>
    </cfRule>
  </conditionalFormatting>
  <conditionalFormatting sqref="S3:S6">
    <cfRule type="expression" dxfId="148" priority="3">
      <formula>_xlfn.ISFORMULA(INDIRECT(ADDRESS(ROW(),COLUMN())))</formula>
    </cfRule>
  </conditionalFormatting>
  <conditionalFormatting sqref="BL3">
    <cfRule type="expression" dxfId="147" priority="2">
      <formula>_xlfn.ISFORMULA(INDIRECT(ADDRESS(ROW(),COLUMN())))</formula>
    </cfRule>
  </conditionalFormatting>
  <conditionalFormatting sqref="X4:Z5">
    <cfRule type="expression" dxfId="146" priority="1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Dados'!$BV$3:$BV$38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1174</v>
      </c>
      <c r="D1" s="37" t="s">
        <v>1148</v>
      </c>
      <c r="H1" s="38" t="s">
        <v>1150</v>
      </c>
      <c r="I1" s="38" t="s">
        <v>1153</v>
      </c>
      <c r="J1" s="37" t="s">
        <v>1172</v>
      </c>
      <c r="K1" s="37" t="s">
        <v>1173</v>
      </c>
      <c r="L1" s="37" t="s">
        <v>1149</v>
      </c>
      <c r="M1" s="39" t="s">
        <v>1154</v>
      </c>
      <c r="N1" s="39" t="s">
        <v>1155</v>
      </c>
      <c r="O1" s="37" t="s">
        <v>1152</v>
      </c>
      <c r="P1" s="39" t="s">
        <v>1157</v>
      </c>
      <c r="Q1" s="39"/>
      <c r="R1" s="39" t="s">
        <v>1156</v>
      </c>
      <c r="S1" s="39" t="s">
        <v>1158</v>
      </c>
      <c r="T1" s="39" t="s">
        <v>1160</v>
      </c>
      <c r="V1" s="39"/>
      <c r="W1" s="39" t="s">
        <v>1163</v>
      </c>
      <c r="Y1" s="39" t="s">
        <v>1161</v>
      </c>
      <c r="AB1" s="37" t="s">
        <v>1164</v>
      </c>
      <c r="AD1" s="37" t="s">
        <v>1165</v>
      </c>
      <c r="AF1" s="37" t="s">
        <v>1166</v>
      </c>
      <c r="AH1" s="38" t="s">
        <v>1151</v>
      </c>
      <c r="AL1" s="37" t="s">
        <v>1171</v>
      </c>
    </row>
    <row r="2" spans="1:38" s="17" customFormat="1" ht="42" customHeight="1" x14ac:dyDescent="0.2">
      <c r="A2" s="5" t="s">
        <v>1204</v>
      </c>
      <c r="B2" s="3" t="s">
        <v>578</v>
      </c>
      <c r="C2" s="6" t="s">
        <v>576</v>
      </c>
      <c r="D2" s="21" t="s">
        <v>577</v>
      </c>
      <c r="E2" s="7" t="s">
        <v>574</v>
      </c>
      <c r="F2" s="21" t="s">
        <v>575</v>
      </c>
      <c r="G2" s="21" t="s">
        <v>573</v>
      </c>
      <c r="H2" s="4" t="s">
        <v>463</v>
      </c>
      <c r="I2" s="4" t="s">
        <v>97</v>
      </c>
      <c r="J2" s="4" t="s">
        <v>1101</v>
      </c>
      <c r="K2" s="4" t="s">
        <v>1102</v>
      </c>
      <c r="L2" s="4" t="s">
        <v>743</v>
      </c>
      <c r="M2" s="4" t="s">
        <v>1110</v>
      </c>
      <c r="N2" s="4" t="s">
        <v>516</v>
      </c>
      <c r="O2" s="4" t="s">
        <v>1107</v>
      </c>
      <c r="P2" s="4" t="s">
        <v>1108</v>
      </c>
      <c r="Q2" s="8" t="s">
        <v>1109</v>
      </c>
      <c r="R2" s="11" t="s">
        <v>1192</v>
      </c>
      <c r="S2" s="4" t="s">
        <v>1159</v>
      </c>
      <c r="T2" s="4" t="s">
        <v>1104</v>
      </c>
      <c r="U2" s="4" t="s">
        <v>1116</v>
      </c>
      <c r="V2" s="4" t="s">
        <v>1105</v>
      </c>
      <c r="W2" s="4" t="s">
        <v>1162</v>
      </c>
      <c r="X2" s="4" t="s">
        <v>1106</v>
      </c>
      <c r="Y2" s="4" t="s">
        <v>86</v>
      </c>
      <c r="Z2" s="4" t="s">
        <v>3</v>
      </c>
      <c r="AA2" s="23" t="s">
        <v>1088</v>
      </c>
      <c r="AB2" s="125" t="s">
        <v>1168</v>
      </c>
      <c r="AC2" s="126"/>
      <c r="AD2" s="125" t="s">
        <v>1047</v>
      </c>
      <c r="AE2" s="126"/>
      <c r="AF2" s="125" t="s">
        <v>1048</v>
      </c>
      <c r="AG2" s="126"/>
      <c r="AH2" s="123" t="s">
        <v>1049</v>
      </c>
      <c r="AI2" s="124"/>
      <c r="AJ2" s="22" t="s">
        <v>1044</v>
      </c>
      <c r="AK2" s="22" t="s">
        <v>1169</v>
      </c>
      <c r="AL2" s="33" t="s">
        <v>1167</v>
      </c>
    </row>
    <row r="5" spans="1:38" ht="15.75" hidden="1" customHeight="1" x14ac:dyDescent="0.2">
      <c r="A5" s="127" t="str">
        <f>IF(C6&lt;&gt;0,"V"&amp;C6,"")</f>
        <v>VBobina + Tira</v>
      </c>
      <c r="B5" s="19" t="s">
        <v>580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418</v>
      </c>
      <c r="H5" s="19" t="s">
        <v>1113</v>
      </c>
      <c r="I5" s="19" t="s">
        <v>1114</v>
      </c>
      <c r="J5" s="19">
        <v>25000</v>
      </c>
      <c r="K5" s="19" t="s">
        <v>1103</v>
      </c>
      <c r="L5" s="19" t="s">
        <v>186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962</v>
      </c>
      <c r="AE5" s="54" t="str">
        <f>IFERROR(VLOOKUP(AD5,'Listas de Dados'!EC:EJ,2,0),"")</f>
        <v>Semi-Acabado</v>
      </c>
      <c r="AF5" s="20" t="s">
        <v>376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7"/>
      <c r="B6" s="19" t="s">
        <v>580</v>
      </c>
      <c r="C6" s="2" t="s">
        <v>1643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418</v>
      </c>
      <c r="H6" s="19" t="s">
        <v>1113</v>
      </c>
      <c r="I6" s="19" t="s">
        <v>1115</v>
      </c>
      <c r="J6" s="19">
        <v>25000</v>
      </c>
      <c r="K6" s="19" t="s">
        <v>1103</v>
      </c>
      <c r="L6" s="19" t="s">
        <v>171</v>
      </c>
      <c r="M6" s="19" t="s">
        <v>1111</v>
      </c>
      <c r="N6" s="113"/>
      <c r="O6" s="113"/>
      <c r="P6" s="113"/>
      <c r="Q6" s="113" t="s">
        <v>1189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1053</v>
      </c>
      <c r="AE6" s="54" t="str">
        <f>IFERROR(VLOOKUP(AD6,'Listas de Dados'!EC:EJ,2,0),"")</f>
        <v>Matéria-Prima.</v>
      </c>
      <c r="AF6" s="20" t="s">
        <v>376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5" priority="188" operator="beginsWith" text="NEW">
      <formula>LEFT(B2,LEN("NEW"))="NEW"</formula>
    </cfRule>
  </conditionalFormatting>
  <conditionalFormatting sqref="B5:B6">
    <cfRule type="beginsWith" dxfId="144" priority="151" operator="beginsWith" text="NEW">
      <formula>LEFT(B5,LEN("NEW"))="NEW"</formula>
    </cfRule>
  </conditionalFormatting>
  <conditionalFormatting sqref="B5:B6">
    <cfRule type="cellIs" dxfId="143" priority="149" operator="equal">
      <formula>"X0"</formula>
    </cfRule>
    <cfRule type="cellIs" dxfId="142" priority="150" operator="equal">
      <formula>"ND"</formula>
    </cfRule>
  </conditionalFormatting>
  <conditionalFormatting sqref="L2 A2:G2 T2:X2 AA1:AG1 AI1:XFD1 AA2:XFD2 A7:XFD1048576 A3:XFD4">
    <cfRule type="expression" dxfId="141" priority="175">
      <formula>_xlfn.ISFORMULA(INDIRECT(ADDRESS(ROW(),COLUMN())))</formula>
    </cfRule>
  </conditionalFormatting>
  <conditionalFormatting sqref="H2:K2">
    <cfRule type="expression" dxfId="140" priority="171">
      <formula>_xlfn.ISFORMULA(INDIRECT(ADDRESS(ROW(),COLUMN())))</formula>
    </cfRule>
  </conditionalFormatting>
  <conditionalFormatting sqref="Q6">
    <cfRule type="expression" dxfId="139" priority="138">
      <formula>_xlfn.ISFORMULA(INDIRECT(ADDRESS(ROW(),COLUMN())))</formula>
    </cfRule>
  </conditionalFormatting>
  <conditionalFormatting sqref="N2 S2">
    <cfRule type="expression" dxfId="138" priority="169">
      <formula>_xlfn.ISFORMULA(INDIRECT(ADDRESS(ROW(),COLUMN())))</formula>
    </cfRule>
  </conditionalFormatting>
  <conditionalFormatting sqref="O2">
    <cfRule type="expression" dxfId="137" priority="167">
      <formula>_xlfn.ISFORMULA(INDIRECT(ADDRESS(ROW(),COLUMN())))</formula>
    </cfRule>
  </conditionalFormatting>
  <conditionalFormatting sqref="P2">
    <cfRule type="expression" dxfId="136" priority="165">
      <formula>_xlfn.ISFORMULA(INDIRECT(ADDRESS(ROW(),COLUMN())))</formula>
    </cfRule>
  </conditionalFormatting>
  <conditionalFormatting sqref="A5:L5 AA5:XFD6 V6:Z6 B6:L6">
    <cfRule type="expression" dxfId="135" priority="147">
      <formula>_xlfn.ISFORMULA(INDIRECT(ADDRESS(ROW(),COLUMN())))</formula>
    </cfRule>
  </conditionalFormatting>
  <conditionalFormatting sqref="R2">
    <cfRule type="expression" dxfId="134" priority="163">
      <formula>_xlfn.ISFORMULA(INDIRECT(ADDRESS(ROW(),COLUMN())))</formula>
    </cfRule>
  </conditionalFormatting>
  <conditionalFormatting sqref="N6 S6">
    <cfRule type="expression" dxfId="133" priority="145">
      <formula>_xlfn.ISFORMULA(INDIRECT(ADDRESS(ROW(),COLUMN())))</formula>
    </cfRule>
  </conditionalFormatting>
  <conditionalFormatting sqref="M2">
    <cfRule type="expression" dxfId="132" priority="161">
      <formula>_xlfn.ISFORMULA(INDIRECT(ADDRESS(ROW(),COLUMN())))</formula>
    </cfRule>
  </conditionalFormatting>
  <conditionalFormatting sqref="P6">
    <cfRule type="expression" dxfId="131" priority="143">
      <formula>_xlfn.ISFORMULA(INDIRECT(ADDRESS(ROW(),COLUMN())))</formula>
    </cfRule>
  </conditionalFormatting>
  <conditionalFormatting sqref="Z2">
    <cfRule type="expression" dxfId="130" priority="159">
      <formula>_xlfn.ISFORMULA(INDIRECT(ADDRESS(ROW(),COLUMN())))</formula>
    </cfRule>
  </conditionalFormatting>
  <conditionalFormatting sqref="D5">
    <cfRule type="expression" dxfId="129" priority="140">
      <formula>LEN(D5)&gt;40</formula>
    </cfRule>
  </conditionalFormatting>
  <conditionalFormatting sqref="D6">
    <cfRule type="expression" dxfId="128" priority="139">
      <formula>LEN(D6)&gt;40</formula>
    </cfRule>
  </conditionalFormatting>
  <conditionalFormatting sqref="Y2">
    <cfRule type="expression" dxfId="127" priority="155">
      <formula>_xlfn.ISFORMULA(INDIRECT(ADDRESS(ROW(),COLUMN())))</formula>
    </cfRule>
  </conditionalFormatting>
  <conditionalFormatting sqref="Q2">
    <cfRule type="expression" dxfId="126" priority="154">
      <formula>_xlfn.ISFORMULA(INDIRECT(ADDRESS(ROW(),COLUMN())))</formula>
    </cfRule>
  </conditionalFormatting>
  <conditionalFormatting sqref="C5">
    <cfRule type="expression" dxfId="125" priority="152">
      <formula>NOT(IF(C5=0,TRUE,IF(LEN(C5)=6,OR(LEFT(C5)="1",LEFT(C5)="H"),OR(LEN(C5)=7,LEN(C5)=13))))</formula>
    </cfRule>
  </conditionalFormatting>
  <conditionalFormatting sqref="C6">
    <cfRule type="expression" dxfId="124" priority="148">
      <formula>NOT(IF(C6=0,TRUE,IF(LEN(C6)=6,OR(LEFT(C6)="1",LEFT(C6)="H"),OR(LEN(C6)=7,LEN(C6)=13))))</formula>
    </cfRule>
  </conditionalFormatting>
  <conditionalFormatting sqref="T6:U6">
    <cfRule type="expression" dxfId="123" priority="146">
      <formula>_xlfn.ISFORMULA(INDIRECT(ADDRESS(ROW(),COLUMN())))</formula>
    </cfRule>
  </conditionalFormatting>
  <conditionalFormatting sqref="O6">
    <cfRule type="expression" dxfId="122" priority="144">
      <formula>_xlfn.ISFORMULA(INDIRECT(ADDRESS(ROW(),COLUMN())))</formula>
    </cfRule>
  </conditionalFormatting>
  <conditionalFormatting sqref="R6">
    <cfRule type="expression" dxfId="121" priority="142">
      <formula>_xlfn.ISFORMULA(INDIRECT(ADDRESS(ROW(),COLUMN())))</formula>
    </cfRule>
  </conditionalFormatting>
  <conditionalFormatting sqref="M6">
    <cfRule type="expression" dxfId="120" priority="141">
      <formula>_xlfn.ISFORMULA(INDIRECT(ADDRESS(ROW(),COLUMN())))</formula>
    </cfRule>
  </conditionalFormatting>
  <conditionalFormatting sqref="S6">
    <cfRule type="expression" dxfId="119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9"/>
  <sheetViews>
    <sheetView showGridLines="0" showRowColHeaders="0" topLeftCell="BK1" zoomScaleNormal="100" workbookViewId="0">
      <pane ySplit="2" topLeftCell="A3" activePane="bottomLeft" state="frozen"/>
      <selection activeCell="AI1" sqref="AI1"/>
      <selection pane="bottomLeft" activeCell="BS21" sqref="BS21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41.7109375" style="59" customWidth="1"/>
    <col min="147" max="147" width="49.5703125" style="59" customWidth="1"/>
    <col min="148" max="16384" width="9.140625" style="59"/>
  </cols>
  <sheetData>
    <row r="1" spans="2:147" s="112" customFormat="1" ht="30" customHeight="1" x14ac:dyDescent="0.2">
      <c r="B1" s="112" t="s">
        <v>80</v>
      </c>
      <c r="Q1" s="112" t="s">
        <v>419</v>
      </c>
      <c r="T1" s="112" t="s">
        <v>83</v>
      </c>
      <c r="V1" s="112" t="s">
        <v>1</v>
      </c>
      <c r="X1" s="112" t="s">
        <v>0</v>
      </c>
      <c r="AD1" s="112" t="s">
        <v>81</v>
      </c>
      <c r="AF1" s="112" t="s">
        <v>2</v>
      </c>
      <c r="AJ1" s="112" t="s">
        <v>88</v>
      </c>
      <c r="AN1" s="112" t="s">
        <v>1305</v>
      </c>
      <c r="AP1" s="112" t="s">
        <v>1626</v>
      </c>
      <c r="AS1" s="112" t="s">
        <v>648</v>
      </c>
      <c r="AV1" s="112" t="s">
        <v>660</v>
      </c>
      <c r="AY1" s="112" t="s">
        <v>662</v>
      </c>
      <c r="BB1" s="112" t="s">
        <v>83</v>
      </c>
      <c r="BE1" s="112" t="s">
        <v>722</v>
      </c>
      <c r="BO1" s="112" t="s">
        <v>1100</v>
      </c>
      <c r="BP1" s="112" t="s">
        <v>82</v>
      </c>
      <c r="BR1" s="112" t="s">
        <v>582</v>
      </c>
      <c r="BU1" s="112" t="s">
        <v>590</v>
      </c>
      <c r="BZ1" s="112" t="s">
        <v>707</v>
      </c>
      <c r="CD1" s="112" t="s">
        <v>714</v>
      </c>
      <c r="CG1" s="112" t="s">
        <v>718</v>
      </c>
      <c r="CJ1" s="112" t="s">
        <v>731</v>
      </c>
      <c r="CM1" s="112" t="s">
        <v>740</v>
      </c>
      <c r="CQ1" s="112" t="s">
        <v>741</v>
      </c>
      <c r="CU1" s="112" t="s">
        <v>746</v>
      </c>
      <c r="CX1" s="112" t="s">
        <v>753</v>
      </c>
      <c r="DB1" s="112" t="s">
        <v>811</v>
      </c>
      <c r="DN1" s="112" t="s">
        <v>936</v>
      </c>
      <c r="DV1" s="112" t="s">
        <v>944</v>
      </c>
      <c r="EA1" s="112" t="s">
        <v>1050</v>
      </c>
      <c r="EK1" s="112" t="s">
        <v>1112</v>
      </c>
      <c r="EM1" s="112" t="s">
        <v>660</v>
      </c>
    </row>
    <row r="2" spans="2:14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462</v>
      </c>
      <c r="R2" s="112" t="s">
        <v>408</v>
      </c>
      <c r="T2" s="112" t="s">
        <v>6</v>
      </c>
      <c r="U2" s="112" t="s">
        <v>93</v>
      </c>
      <c r="V2" s="112" t="s">
        <v>6</v>
      </c>
      <c r="W2" s="112" t="s">
        <v>94</v>
      </c>
      <c r="X2" s="112" t="s">
        <v>6</v>
      </c>
      <c r="Y2" s="112" t="s">
        <v>95</v>
      </c>
      <c r="AA2" s="112" t="s">
        <v>84</v>
      </c>
      <c r="AB2" s="112" t="s">
        <v>85</v>
      </c>
      <c r="AD2" s="112" t="s">
        <v>6</v>
      </c>
      <c r="AE2" s="112" t="s">
        <v>7</v>
      </c>
      <c r="AF2" s="112" t="s">
        <v>6</v>
      </c>
      <c r="AG2" s="112" t="s">
        <v>93</v>
      </c>
      <c r="AJ2" s="112" t="s">
        <v>97</v>
      </c>
      <c r="AK2" s="112" t="s">
        <v>1120</v>
      </c>
      <c r="AL2" s="112" t="s">
        <v>1647</v>
      </c>
      <c r="AN2" s="112" t="s">
        <v>1196</v>
      </c>
      <c r="AO2" s="112" t="s">
        <v>1197</v>
      </c>
      <c r="AP2" s="112" t="s">
        <v>1196</v>
      </c>
      <c r="AQ2" s="112" t="s">
        <v>1197</v>
      </c>
      <c r="AS2" s="112" t="s">
        <v>649</v>
      </c>
      <c r="AT2" s="112" t="s">
        <v>650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167</v>
      </c>
      <c r="BC2" s="112" t="s">
        <v>168</v>
      </c>
      <c r="BE2" s="112" t="s">
        <v>480</v>
      </c>
      <c r="BF2" s="112" t="s">
        <v>503</v>
      </c>
      <c r="BG2" s="112" t="s">
        <v>481</v>
      </c>
      <c r="BH2" s="112" t="s">
        <v>504</v>
      </c>
      <c r="BI2" s="112" t="s">
        <v>725</v>
      </c>
      <c r="BJ2" s="112" t="s">
        <v>482</v>
      </c>
      <c r="BK2" s="112" t="s">
        <v>483</v>
      </c>
      <c r="BL2" s="112" t="s">
        <v>484</v>
      </c>
      <c r="BM2" s="112" t="s">
        <v>724</v>
      </c>
      <c r="BO2" s="112" t="s">
        <v>1197</v>
      </c>
      <c r="BP2" s="112" t="s">
        <v>1196</v>
      </c>
      <c r="BR2" s="112" t="s">
        <v>583</v>
      </c>
      <c r="BS2" s="112" t="s">
        <v>584</v>
      </c>
      <c r="BU2" s="112" t="s">
        <v>591</v>
      </c>
      <c r="BV2" s="112" t="s">
        <v>592</v>
      </c>
      <c r="BW2" s="112" t="s">
        <v>7</v>
      </c>
      <c r="BX2" s="112" t="s">
        <v>765</v>
      </c>
      <c r="BZ2" s="112" t="s">
        <v>704</v>
      </c>
      <c r="CA2" s="112" t="s">
        <v>584</v>
      </c>
      <c r="CB2" s="112" t="s">
        <v>708</v>
      </c>
      <c r="CD2" s="112" t="s">
        <v>6</v>
      </c>
      <c r="CE2" s="112" t="s">
        <v>7</v>
      </c>
      <c r="CG2" s="112" t="s">
        <v>719</v>
      </c>
      <c r="CH2" s="112" t="s">
        <v>7</v>
      </c>
      <c r="CJ2" s="112" t="s">
        <v>719</v>
      </c>
      <c r="CK2" s="112" t="s">
        <v>732</v>
      </c>
      <c r="CU2" s="112" t="s">
        <v>1033</v>
      </c>
      <c r="CX2" s="112" t="s">
        <v>752</v>
      </c>
      <c r="CY2" s="112" t="s">
        <v>758</v>
      </c>
      <c r="DN2" s="112" t="s">
        <v>937</v>
      </c>
      <c r="DO2" s="112" t="s">
        <v>812</v>
      </c>
      <c r="DP2" s="112" t="s">
        <v>813</v>
      </c>
      <c r="DQ2" s="112" t="s">
        <v>814</v>
      </c>
      <c r="DR2" s="112" t="s">
        <v>815</v>
      </c>
      <c r="DS2" s="112" t="s">
        <v>816</v>
      </c>
      <c r="DT2" s="112" t="s">
        <v>817</v>
      </c>
      <c r="DV2" s="112" t="s">
        <v>945</v>
      </c>
      <c r="DW2" s="112" t="s">
        <v>946</v>
      </c>
      <c r="DX2" s="112" t="s">
        <v>22</v>
      </c>
      <c r="DY2" s="112" t="s">
        <v>947</v>
      </c>
      <c r="EA2" s="112" t="s">
        <v>1045</v>
      </c>
      <c r="EB2" s="112" t="s">
        <v>7</v>
      </c>
      <c r="EC2" s="112" t="s">
        <v>1051</v>
      </c>
      <c r="ED2" s="112" t="s">
        <v>7</v>
      </c>
      <c r="EE2" s="112" t="s">
        <v>1082</v>
      </c>
      <c r="EF2" s="112" t="s">
        <v>7</v>
      </c>
      <c r="EG2" s="112" t="s">
        <v>1052</v>
      </c>
      <c r="EH2" s="112" t="s">
        <v>1049</v>
      </c>
      <c r="EI2" s="112" t="s">
        <v>7</v>
      </c>
      <c r="EM2" s="112" t="s">
        <v>7</v>
      </c>
      <c r="EN2" s="112" t="s">
        <v>1193</v>
      </c>
      <c r="EO2" s="112" t="s">
        <v>1194</v>
      </c>
    </row>
    <row r="3" spans="2:147" ht="13.5" thickBot="1" x14ac:dyDescent="0.25">
      <c r="B3" s="58" t="s">
        <v>469</v>
      </c>
      <c r="C3" s="58" t="s">
        <v>89</v>
      </c>
      <c r="E3" s="58" t="s">
        <v>18</v>
      </c>
      <c r="F3" s="58" t="s">
        <v>90</v>
      </c>
      <c r="H3" s="58" t="s">
        <v>18</v>
      </c>
      <c r="I3" s="58" t="s">
        <v>532</v>
      </c>
      <c r="K3" s="58" t="s">
        <v>470</v>
      </c>
      <c r="L3" s="58" t="s">
        <v>526</v>
      </c>
      <c r="N3" s="58" t="s">
        <v>18</v>
      </c>
      <c r="O3" s="58" t="s">
        <v>92</v>
      </c>
      <c r="Q3" s="58" t="s">
        <v>75</v>
      </c>
      <c r="R3" s="58" t="s">
        <v>420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108</v>
      </c>
      <c r="AG3" s="58" t="s">
        <v>109</v>
      </c>
      <c r="AH3" s="60" t="s">
        <v>1147</v>
      </c>
      <c r="AJ3" s="58" t="s">
        <v>1122</v>
      </c>
      <c r="AK3" s="58" t="s">
        <v>1121</v>
      </c>
      <c r="AL3" s="58" t="s">
        <v>1126</v>
      </c>
      <c r="AN3" s="61" t="s">
        <v>1205</v>
      </c>
      <c r="AO3" s="61" t="s">
        <v>290</v>
      </c>
      <c r="AP3" s="61" t="s">
        <v>1205</v>
      </c>
      <c r="AQ3" s="61" t="s">
        <v>1306</v>
      </c>
      <c r="AS3" s="58"/>
      <c r="AT3" s="58"/>
      <c r="AV3" s="58"/>
      <c r="AW3" s="58"/>
      <c r="AY3" s="58"/>
      <c r="AZ3" s="58"/>
      <c r="BB3" s="58" t="s">
        <v>171</v>
      </c>
      <c r="BC3" s="58">
        <v>2020</v>
      </c>
      <c r="BE3" s="58" t="s">
        <v>485</v>
      </c>
      <c r="BF3" s="58" t="s">
        <v>495</v>
      </c>
      <c r="BG3" s="58" t="s">
        <v>486</v>
      </c>
      <c r="BH3" s="58" t="s">
        <v>505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580</v>
      </c>
      <c r="BS3" s="58" t="s">
        <v>586</v>
      </c>
      <c r="BU3" s="58" t="s">
        <v>418</v>
      </c>
      <c r="BV3" s="58" t="s">
        <v>495</v>
      </c>
      <c r="BW3" s="58" t="s">
        <v>601</v>
      </c>
      <c r="BX3" s="58" t="s">
        <v>495</v>
      </c>
      <c r="BZ3" s="58" t="s">
        <v>705</v>
      </c>
      <c r="CA3" s="58" t="s">
        <v>710</v>
      </c>
      <c r="CB3" s="58" t="str">
        <f>BZ3&amp;" "&amp;CA3</f>
        <v>PROF S7010608</v>
      </c>
      <c r="CD3" s="58" t="s">
        <v>712</v>
      </c>
      <c r="CE3" s="58" t="s">
        <v>715</v>
      </c>
      <c r="CG3" s="58" t="s">
        <v>418</v>
      </c>
      <c r="CH3" s="58" t="s">
        <v>720</v>
      </c>
      <c r="CJ3" s="58" t="s">
        <v>495</v>
      </c>
      <c r="CK3" s="58">
        <v>0.75</v>
      </c>
      <c r="CM3" s="58" t="s">
        <v>736</v>
      </c>
      <c r="CN3" s="58" t="s">
        <v>764</v>
      </c>
      <c r="CO3" s="58"/>
      <c r="CQ3" s="58" t="s">
        <v>573</v>
      </c>
      <c r="CR3" s="58" t="s">
        <v>418</v>
      </c>
      <c r="CS3" s="58"/>
      <c r="CU3" s="58" t="s">
        <v>744</v>
      </c>
      <c r="CX3" s="58" t="s">
        <v>754</v>
      </c>
      <c r="CY3" s="58">
        <v>5000</v>
      </c>
      <c r="DB3" s="64" t="s">
        <v>768</v>
      </c>
      <c r="DC3" s="65" t="s">
        <v>769</v>
      </c>
      <c r="DD3" s="66" t="s">
        <v>770</v>
      </c>
      <c r="DE3" s="66" t="s">
        <v>771</v>
      </c>
      <c r="DF3" s="66" t="s">
        <v>772</v>
      </c>
      <c r="DG3" s="66" t="s">
        <v>773</v>
      </c>
      <c r="DH3" s="66" t="s">
        <v>774</v>
      </c>
      <c r="DI3" s="66" t="s">
        <v>775</v>
      </c>
      <c r="DJ3" s="66" t="s">
        <v>776</v>
      </c>
      <c r="DK3" s="66" t="s">
        <v>777</v>
      </c>
      <c r="DL3" s="67" t="s">
        <v>778</v>
      </c>
      <c r="DN3" s="58" t="s">
        <v>818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819</v>
      </c>
      <c r="DV3" s="58"/>
      <c r="DW3" s="58" t="s">
        <v>948</v>
      </c>
      <c r="DX3" s="58" t="s">
        <v>661</v>
      </c>
      <c r="DY3" s="58" t="s">
        <v>661</v>
      </c>
      <c r="EA3" s="58" t="s">
        <v>418</v>
      </c>
      <c r="EB3" s="58" t="s">
        <v>1086</v>
      </c>
      <c r="EC3" s="58" t="s">
        <v>1076</v>
      </c>
      <c r="ED3" s="58" t="s">
        <v>1062</v>
      </c>
      <c r="EE3" s="58" t="s">
        <v>376</v>
      </c>
      <c r="EF3" s="58" t="s">
        <v>1077</v>
      </c>
      <c r="EG3" s="58" t="s">
        <v>1054</v>
      </c>
      <c r="EH3" s="58"/>
      <c r="EI3" s="58" t="s">
        <v>1083</v>
      </c>
      <c r="EK3" s="58"/>
      <c r="EM3" s="58"/>
      <c r="EN3" s="58"/>
      <c r="EO3" s="58"/>
    </row>
    <row r="4" spans="2:147" x14ac:dyDescent="0.2">
      <c r="B4" s="58" t="s">
        <v>367</v>
      </c>
      <c r="C4" s="58" t="s">
        <v>70</v>
      </c>
      <c r="E4" s="58" t="s">
        <v>28</v>
      </c>
      <c r="F4" s="58" t="s">
        <v>531</v>
      </c>
      <c r="H4" s="58" t="s">
        <v>28</v>
      </c>
      <c r="I4" s="58" t="s">
        <v>100</v>
      </c>
      <c r="K4" s="58" t="s">
        <v>471</v>
      </c>
      <c r="L4" s="58" t="s">
        <v>527</v>
      </c>
      <c r="N4" s="58" t="s">
        <v>28</v>
      </c>
      <c r="O4" s="58" t="s">
        <v>101</v>
      </c>
      <c r="Q4" s="58" t="s">
        <v>369</v>
      </c>
      <c r="R4" s="58" t="s">
        <v>442</v>
      </c>
      <c r="T4" s="58" t="s">
        <v>102</v>
      </c>
      <c r="U4" s="58" t="s">
        <v>103</v>
      </c>
      <c r="V4" s="58" t="s">
        <v>104</v>
      </c>
      <c r="W4" s="58" t="s">
        <v>105</v>
      </c>
      <c r="X4" s="58" t="s">
        <v>31</v>
      </c>
      <c r="Y4" s="58" t="s">
        <v>106</v>
      </c>
      <c r="AA4" s="58">
        <v>0.5</v>
      </c>
      <c r="AB4" s="58"/>
      <c r="AD4" s="58" t="s">
        <v>17</v>
      </c>
      <c r="AE4" s="58" t="s">
        <v>96</v>
      </c>
      <c r="AF4" s="58" t="s">
        <v>120</v>
      </c>
      <c r="AG4" s="58" t="s">
        <v>121</v>
      </c>
      <c r="AH4" s="60" t="s">
        <v>1147</v>
      </c>
      <c r="AJ4" s="58" t="s">
        <v>1123</v>
      </c>
      <c r="AK4" s="58" t="s">
        <v>1652</v>
      </c>
      <c r="AL4" s="58" t="s">
        <v>1126</v>
      </c>
      <c r="AN4" s="61" t="s">
        <v>1206</v>
      </c>
      <c r="AO4" s="61" t="s">
        <v>1207</v>
      </c>
      <c r="AP4" s="61" t="s">
        <v>1206</v>
      </c>
      <c r="AQ4" s="61" t="s">
        <v>1307</v>
      </c>
      <c r="AS4" s="58" t="s">
        <v>651</v>
      </c>
      <c r="AT4" s="58" t="s">
        <v>39</v>
      </c>
      <c r="AV4" s="58" t="s">
        <v>1175</v>
      </c>
      <c r="AW4" s="58" t="s">
        <v>1176</v>
      </c>
      <c r="AY4" s="58" t="s">
        <v>643</v>
      </c>
      <c r="AZ4" s="58" t="s">
        <v>663</v>
      </c>
      <c r="BB4" s="58" t="s">
        <v>1170</v>
      </c>
      <c r="BC4" s="58">
        <v>2025</v>
      </c>
      <c r="BE4" s="58" t="s">
        <v>410</v>
      </c>
      <c r="BF4" s="58" t="s">
        <v>498</v>
      </c>
      <c r="BG4" s="58" t="s">
        <v>486</v>
      </c>
      <c r="BH4" s="58" t="s">
        <v>506</v>
      </c>
      <c r="BI4" s="58">
        <v>4</v>
      </c>
      <c r="BJ4" s="58">
        <v>1.5</v>
      </c>
      <c r="BK4" s="58" t="s">
        <v>487</v>
      </c>
      <c r="BL4" s="58">
        <v>42</v>
      </c>
      <c r="BM4" s="58">
        <v>0.74</v>
      </c>
      <c r="BO4" s="57" t="s">
        <v>65</v>
      </c>
      <c r="BP4" s="57">
        <v>101</v>
      </c>
      <c r="BR4" s="58" t="s">
        <v>585</v>
      </c>
      <c r="BS4" s="58" t="s">
        <v>587</v>
      </c>
      <c r="BU4" s="58" t="s">
        <v>418</v>
      </c>
      <c r="BV4" s="58" t="s">
        <v>498</v>
      </c>
      <c r="BW4" s="58" t="s">
        <v>602</v>
      </c>
      <c r="BX4" s="58" t="s">
        <v>498</v>
      </c>
      <c r="BZ4" s="58" t="s">
        <v>706</v>
      </c>
      <c r="CA4" s="58" t="s">
        <v>709</v>
      </c>
      <c r="CB4" s="58" t="str">
        <f t="shared" ref="CB4:CB5" si="0">BZ4&amp;" "&amp;CA4</f>
        <v>AO S7000608</v>
      </c>
      <c r="CD4" s="58" t="s">
        <v>713</v>
      </c>
      <c r="CE4" s="58" t="s">
        <v>716</v>
      </c>
      <c r="CG4" s="58" t="s">
        <v>417</v>
      </c>
      <c r="CH4" s="58" t="s">
        <v>721</v>
      </c>
      <c r="CJ4" s="58" t="s">
        <v>498</v>
      </c>
      <c r="CK4" s="58">
        <v>0.74</v>
      </c>
      <c r="CM4" s="58" t="s">
        <v>737</v>
      </c>
      <c r="CN4" s="58" t="s">
        <v>764</v>
      </c>
      <c r="CO4" s="58"/>
      <c r="CQ4" s="58" t="s">
        <v>743</v>
      </c>
      <c r="CR4" s="58" t="s">
        <v>744</v>
      </c>
      <c r="CS4" s="58"/>
      <c r="CU4" s="58" t="s">
        <v>191</v>
      </c>
      <c r="CX4" s="58" t="s">
        <v>755</v>
      </c>
      <c r="CY4" s="58">
        <v>10000</v>
      </c>
      <c r="DB4" s="68" t="s">
        <v>769</v>
      </c>
      <c r="DC4" s="69" t="s">
        <v>671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779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820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819</v>
      </c>
      <c r="DV4" s="58" t="s">
        <v>1670</v>
      </c>
      <c r="DW4" s="58" t="s">
        <v>949</v>
      </c>
      <c r="DX4" s="58" t="s">
        <v>950</v>
      </c>
      <c r="DY4" s="58" t="s">
        <v>951</v>
      </c>
      <c r="EA4" s="58" t="s">
        <v>417</v>
      </c>
      <c r="EB4" s="58" t="s">
        <v>1087</v>
      </c>
      <c r="EC4" s="58" t="s">
        <v>1053</v>
      </c>
      <c r="ED4" s="58" t="s">
        <v>1063</v>
      </c>
      <c r="EE4" s="58" t="s">
        <v>378</v>
      </c>
      <c r="EF4" s="58" t="s">
        <v>1078</v>
      </c>
      <c r="EG4" s="58" t="s">
        <v>1056</v>
      </c>
      <c r="EH4" s="58" t="s">
        <v>1060</v>
      </c>
      <c r="EI4" s="58" t="s">
        <v>1084</v>
      </c>
      <c r="EK4" s="58" t="s">
        <v>1111</v>
      </c>
      <c r="EM4" s="58" t="s">
        <v>1176</v>
      </c>
      <c r="EN4" s="58" t="s">
        <v>639</v>
      </c>
      <c r="EO4" s="58" t="s">
        <v>1175</v>
      </c>
      <c r="EQ4" s="56" t="s">
        <v>1667</v>
      </c>
    </row>
    <row r="5" spans="2:147" x14ac:dyDescent="0.2">
      <c r="B5" s="58" t="s">
        <v>372</v>
      </c>
      <c r="C5" s="58" t="s">
        <v>521</v>
      </c>
      <c r="E5" s="58" t="s">
        <v>74</v>
      </c>
      <c r="F5" s="58" t="s">
        <v>112</v>
      </c>
      <c r="H5" s="58" t="s">
        <v>74</v>
      </c>
      <c r="I5" s="58" t="s">
        <v>533</v>
      </c>
      <c r="K5" s="58" t="s">
        <v>472</v>
      </c>
      <c r="L5" s="58" t="s">
        <v>528</v>
      </c>
      <c r="N5" s="58" t="s">
        <v>74</v>
      </c>
      <c r="O5" s="58" t="s">
        <v>113</v>
      </c>
      <c r="Q5" s="58" t="s">
        <v>455</v>
      </c>
      <c r="R5" s="58" t="s">
        <v>441</v>
      </c>
      <c r="T5" s="58" t="s">
        <v>114</v>
      </c>
      <c r="U5" s="58" t="s">
        <v>115</v>
      </c>
      <c r="V5" s="58" t="s">
        <v>684</v>
      </c>
      <c r="W5" s="58" t="s">
        <v>116</v>
      </c>
      <c r="X5" s="58" t="s">
        <v>52</v>
      </c>
      <c r="Y5" s="58" t="s">
        <v>117</v>
      </c>
      <c r="AA5" s="58">
        <v>0.6</v>
      </c>
      <c r="AB5" s="58"/>
      <c r="AD5" s="58" t="s">
        <v>41</v>
      </c>
      <c r="AE5" s="58" t="s">
        <v>107</v>
      </c>
      <c r="AF5" s="58" t="s">
        <v>130</v>
      </c>
      <c r="AG5" s="58" t="s">
        <v>131</v>
      </c>
      <c r="AH5" s="60"/>
      <c r="AJ5" s="58" t="s">
        <v>1124</v>
      </c>
      <c r="AK5" s="58" t="s">
        <v>1127</v>
      </c>
      <c r="AL5" s="58" t="s">
        <v>1128</v>
      </c>
      <c r="AN5" s="61" t="s">
        <v>1208</v>
      </c>
      <c r="AO5" s="61" t="s">
        <v>1195</v>
      </c>
      <c r="AP5" s="61" t="s">
        <v>1208</v>
      </c>
      <c r="AQ5" s="61" t="s">
        <v>1308</v>
      </c>
      <c r="AS5" s="58" t="s">
        <v>645</v>
      </c>
      <c r="AT5" s="58" t="s">
        <v>39</v>
      </c>
      <c r="AV5" s="58" t="s">
        <v>1177</v>
      </c>
      <c r="AW5" s="58" t="s">
        <v>1178</v>
      </c>
      <c r="AY5" s="58" t="s">
        <v>640</v>
      </c>
      <c r="AZ5" s="58" t="s">
        <v>664</v>
      </c>
      <c r="BB5" s="58" t="s">
        <v>175</v>
      </c>
      <c r="BC5" s="58">
        <v>3110</v>
      </c>
      <c r="BE5" s="58" t="s">
        <v>411</v>
      </c>
      <c r="BF5" s="58" t="s">
        <v>415</v>
      </c>
      <c r="BG5" s="58" t="s">
        <v>488</v>
      </c>
      <c r="BH5" s="58" t="s">
        <v>507</v>
      </c>
      <c r="BI5" s="58">
        <v>3.75</v>
      </c>
      <c r="BJ5" s="58">
        <v>1.4</v>
      </c>
      <c r="BK5" s="58" t="s">
        <v>487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579</v>
      </c>
      <c r="BS5" s="58" t="s">
        <v>588</v>
      </c>
      <c r="BU5" s="58" t="s">
        <v>418</v>
      </c>
      <c r="BV5" s="58" t="s">
        <v>415</v>
      </c>
      <c r="BW5" s="58" t="s">
        <v>603</v>
      </c>
      <c r="BX5" s="58" t="s">
        <v>415</v>
      </c>
      <c r="BZ5" s="58" t="s">
        <v>186</v>
      </c>
      <c r="CA5" s="58" t="s">
        <v>711</v>
      </c>
      <c r="CB5" s="58" t="str">
        <f t="shared" si="0"/>
        <v>HALB S7020608</v>
      </c>
      <c r="CD5" s="58" t="s">
        <v>5</v>
      </c>
      <c r="CE5" s="58" t="s">
        <v>717</v>
      </c>
      <c r="CG5" s="58"/>
      <c r="CH5" s="58"/>
      <c r="CJ5" s="58" t="s">
        <v>415</v>
      </c>
      <c r="CK5" s="58">
        <v>0.74</v>
      </c>
      <c r="CM5" s="58" t="s">
        <v>739</v>
      </c>
      <c r="CN5" s="58" t="b">
        <v>0</v>
      </c>
      <c r="CO5" s="58"/>
      <c r="CQ5" s="58" t="s">
        <v>742</v>
      </c>
      <c r="CR5" s="58" t="s">
        <v>767</v>
      </c>
      <c r="CS5" s="58"/>
      <c r="CU5" s="58" t="s">
        <v>4</v>
      </c>
      <c r="CX5" s="58" t="s">
        <v>756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821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819</v>
      </c>
      <c r="DV5" s="58" t="s">
        <v>48</v>
      </c>
      <c r="DW5" s="58" t="s">
        <v>952</v>
      </c>
      <c r="DX5" s="58"/>
      <c r="DY5" s="58"/>
      <c r="EC5" s="58" t="s">
        <v>1055</v>
      </c>
      <c r="ED5" s="58" t="s">
        <v>1064</v>
      </c>
      <c r="EE5" s="58" t="s">
        <v>380</v>
      </c>
      <c r="EF5" s="58" t="s">
        <v>1079</v>
      </c>
      <c r="EH5" s="58" t="s">
        <v>1061</v>
      </c>
      <c r="EI5" s="58" t="s">
        <v>1085</v>
      </c>
      <c r="EK5" s="58" t="s">
        <v>1651</v>
      </c>
      <c r="EM5" s="58" t="s">
        <v>1178</v>
      </c>
      <c r="EN5" s="58" t="s">
        <v>1177</v>
      </c>
      <c r="EO5" s="58" t="s">
        <v>1177</v>
      </c>
      <c r="EQ5" s="100" t="s">
        <v>1656</v>
      </c>
    </row>
    <row r="6" spans="2:147" ht="15" x14ac:dyDescent="0.2">
      <c r="B6" s="58" t="s">
        <v>373</v>
      </c>
      <c r="C6" s="58" t="s">
        <v>522</v>
      </c>
      <c r="E6" s="58"/>
      <c r="F6" s="58"/>
      <c r="H6" s="58" t="s">
        <v>123</v>
      </c>
      <c r="I6" s="58" t="s">
        <v>124</v>
      </c>
      <c r="K6" s="58" t="s">
        <v>473</v>
      </c>
      <c r="L6" s="58" t="s">
        <v>529</v>
      </c>
      <c r="N6" s="58" t="s">
        <v>123</v>
      </c>
      <c r="O6" s="58" t="s">
        <v>125</v>
      </c>
      <c r="Q6" s="58" t="s">
        <v>365</v>
      </c>
      <c r="R6" s="58" t="s">
        <v>435</v>
      </c>
      <c r="T6" s="58" t="s">
        <v>126</v>
      </c>
      <c r="U6" s="58" t="s">
        <v>127</v>
      </c>
      <c r="V6" s="58" t="s">
        <v>43</v>
      </c>
      <c r="W6" s="58" t="s">
        <v>70</v>
      </c>
      <c r="X6" s="58" t="s">
        <v>51</v>
      </c>
      <c r="Y6" s="58" t="s">
        <v>128</v>
      </c>
      <c r="AA6" s="58">
        <v>0.65</v>
      </c>
      <c r="AB6" s="58"/>
      <c r="AD6" s="58" t="s">
        <v>118</v>
      </c>
      <c r="AE6" s="58" t="s">
        <v>119</v>
      </c>
      <c r="AF6" s="58" t="s">
        <v>22</v>
      </c>
      <c r="AG6" s="58" t="s">
        <v>139</v>
      </c>
      <c r="AH6" s="60"/>
      <c r="AJ6" s="58" t="s">
        <v>1125</v>
      </c>
      <c r="AK6" s="58" t="s">
        <v>1653</v>
      </c>
      <c r="AL6" s="58" t="s">
        <v>1128</v>
      </c>
      <c r="AN6" s="61" t="s">
        <v>1209</v>
      </c>
      <c r="AO6" s="61" t="s">
        <v>1210</v>
      </c>
      <c r="AP6" s="61" t="s">
        <v>1209</v>
      </c>
      <c r="AQ6" s="61" t="s">
        <v>1309</v>
      </c>
      <c r="AS6" s="58" t="s">
        <v>652</v>
      </c>
      <c r="AT6" s="58" t="s">
        <v>39</v>
      </c>
      <c r="AV6" s="58" t="s">
        <v>1179</v>
      </c>
      <c r="AW6" s="58" t="s">
        <v>1180</v>
      </c>
      <c r="AY6" s="58"/>
      <c r="AZ6" s="58"/>
      <c r="BB6" s="58" t="s">
        <v>665</v>
      </c>
      <c r="BC6" s="58">
        <v>2021</v>
      </c>
      <c r="BE6" s="58" t="s">
        <v>412</v>
      </c>
      <c r="BF6" s="58" t="s">
        <v>499</v>
      </c>
      <c r="BG6" s="58" t="s">
        <v>488</v>
      </c>
      <c r="BH6" s="58" t="s">
        <v>508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111</v>
      </c>
      <c r="BP6" s="57">
        <v>103</v>
      </c>
      <c r="BR6" s="58" t="s">
        <v>581</v>
      </c>
      <c r="BS6" s="58" t="s">
        <v>589</v>
      </c>
      <c r="BU6" s="58" t="s">
        <v>418</v>
      </c>
      <c r="BV6" s="58" t="s">
        <v>499</v>
      </c>
      <c r="BW6" s="58" t="s">
        <v>604</v>
      </c>
      <c r="BX6" s="58" t="s">
        <v>499</v>
      </c>
      <c r="CG6" s="58"/>
      <c r="CH6" s="58"/>
      <c r="CJ6" s="58" t="s">
        <v>499</v>
      </c>
      <c r="CK6" s="58">
        <v>0.74</v>
      </c>
      <c r="CM6" s="58" t="s">
        <v>738</v>
      </c>
      <c r="CN6" s="58" t="e">
        <f>ROUND(0.00785*CN3*CN4*IF(CN5,0.94194,1),3)</f>
        <v>#VALUE!</v>
      </c>
      <c r="CO6" s="58"/>
      <c r="CQ6" s="58" t="s">
        <v>745</v>
      </c>
      <c r="CR6" s="58" t="s">
        <v>938</v>
      </c>
      <c r="CS6" s="58"/>
      <c r="CU6" s="58" t="s">
        <v>747</v>
      </c>
      <c r="CX6" s="58" t="s">
        <v>757</v>
      </c>
      <c r="CY6" s="58">
        <v>20000</v>
      </c>
      <c r="DB6" s="68" t="s">
        <v>780</v>
      </c>
      <c r="DC6" s="77" t="s">
        <v>781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822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819</v>
      </c>
      <c r="DV6" s="58" t="s">
        <v>16</v>
      </c>
      <c r="DW6" s="58" t="s">
        <v>953</v>
      </c>
      <c r="DX6" s="58"/>
      <c r="DY6" s="58"/>
      <c r="EC6" s="58" t="s">
        <v>1057</v>
      </c>
      <c r="ED6" s="58" t="s">
        <v>1065</v>
      </c>
      <c r="EE6" s="58" t="s">
        <v>382</v>
      </c>
      <c r="EF6" s="58" t="s">
        <v>1080</v>
      </c>
      <c r="EM6" s="58" t="s">
        <v>1180</v>
      </c>
      <c r="EN6" s="58" t="s">
        <v>1179</v>
      </c>
      <c r="EO6" s="58" t="s">
        <v>1179</v>
      </c>
      <c r="EQ6" s="110" t="s">
        <v>1666</v>
      </c>
    </row>
    <row r="7" spans="2:147" x14ac:dyDescent="0.2">
      <c r="B7" s="58" t="s">
        <v>375</v>
      </c>
      <c r="C7" s="58" t="s">
        <v>523</v>
      </c>
      <c r="H7" s="58" t="s">
        <v>374</v>
      </c>
      <c r="I7" s="58" t="s">
        <v>519</v>
      </c>
      <c r="K7" s="58" t="s">
        <v>474</v>
      </c>
      <c r="L7" s="58" t="s">
        <v>530</v>
      </c>
      <c r="N7" s="58" t="s">
        <v>374</v>
      </c>
      <c r="O7" s="58" t="s">
        <v>134</v>
      </c>
      <c r="Q7" s="58" t="s">
        <v>362</v>
      </c>
      <c r="R7" s="58" t="s">
        <v>431</v>
      </c>
      <c r="T7" s="58" t="s">
        <v>135</v>
      </c>
      <c r="U7" s="58" t="s">
        <v>136</v>
      </c>
      <c r="V7" s="58" t="s">
        <v>16</v>
      </c>
      <c r="W7" s="58" t="s">
        <v>137</v>
      </c>
      <c r="X7" s="58" t="s">
        <v>15</v>
      </c>
      <c r="Y7" s="58" t="s">
        <v>67</v>
      </c>
      <c r="AA7" s="58">
        <v>0.75</v>
      </c>
      <c r="AB7" s="58"/>
      <c r="AD7" s="58" t="s">
        <v>39</v>
      </c>
      <c r="AE7" s="58" t="s">
        <v>129</v>
      </c>
      <c r="AF7" s="58" t="s">
        <v>666</v>
      </c>
      <c r="AG7" s="58" t="s">
        <v>667</v>
      </c>
      <c r="AH7" s="60"/>
      <c r="AJ7" s="58" t="s">
        <v>1115</v>
      </c>
      <c r="AK7" s="58" t="s">
        <v>1654</v>
      </c>
      <c r="AL7" s="58" t="s">
        <v>1128</v>
      </c>
      <c r="AN7" s="61" t="s">
        <v>1211</v>
      </c>
      <c r="AO7" s="61" t="s">
        <v>1212</v>
      </c>
      <c r="AP7" s="61" t="s">
        <v>1211</v>
      </c>
      <c r="AQ7" s="61" t="s">
        <v>1117</v>
      </c>
      <c r="AS7" s="58" t="s">
        <v>653</v>
      </c>
      <c r="AT7" s="58" t="s">
        <v>39</v>
      </c>
      <c r="AV7" s="58" t="s">
        <v>661</v>
      </c>
      <c r="AW7" s="58" t="s">
        <v>1181</v>
      </c>
      <c r="BB7" s="58" t="s">
        <v>178</v>
      </c>
      <c r="BC7" s="58">
        <v>5595</v>
      </c>
      <c r="BE7" s="58" t="s">
        <v>409</v>
      </c>
      <c r="BF7" s="58" t="s">
        <v>414</v>
      </c>
      <c r="BG7" s="58" t="s">
        <v>489</v>
      </c>
      <c r="BH7" s="58" t="s">
        <v>509</v>
      </c>
      <c r="BI7" s="58">
        <v>6</v>
      </c>
      <c r="BJ7" s="58">
        <v>3</v>
      </c>
      <c r="BK7" s="58" t="s">
        <v>490</v>
      </c>
      <c r="BL7" s="58">
        <v>55</v>
      </c>
      <c r="BM7" s="58">
        <v>0.69</v>
      </c>
      <c r="BO7" s="57" t="s">
        <v>122</v>
      </c>
      <c r="BP7" s="57">
        <v>104</v>
      </c>
      <c r="BU7" s="58" t="s">
        <v>418</v>
      </c>
      <c r="BV7" s="58" t="s">
        <v>414</v>
      </c>
      <c r="BW7" s="58" t="s">
        <v>605</v>
      </c>
      <c r="BX7" s="58" t="s">
        <v>414</v>
      </c>
      <c r="BZ7" s="58" t="s">
        <v>748</v>
      </c>
      <c r="CA7" s="58"/>
      <c r="CB7" s="58"/>
      <c r="CJ7" s="58" t="s">
        <v>414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193</v>
      </c>
      <c r="CY7" s="59" t="str">
        <f>IFERROR(VLOOKUP(CX7,$CX$3:$CY$6,2,0),"NA")</f>
        <v>NA</v>
      </c>
      <c r="DB7" s="80" t="s">
        <v>782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823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824</v>
      </c>
      <c r="DV7" s="58" t="s">
        <v>38</v>
      </c>
      <c r="DW7" s="58" t="s">
        <v>954</v>
      </c>
      <c r="DX7" s="58"/>
      <c r="DY7" s="58"/>
      <c r="EC7" s="58" t="s">
        <v>948</v>
      </c>
      <c r="ED7" s="58" t="s">
        <v>1066</v>
      </c>
      <c r="EE7" s="58" t="s">
        <v>383</v>
      </c>
      <c r="EF7" s="58" t="s">
        <v>1081</v>
      </c>
      <c r="EM7" s="58" t="s">
        <v>1181</v>
      </c>
      <c r="EN7" s="58" t="s">
        <v>661</v>
      </c>
      <c r="EO7" s="58" t="s">
        <v>661</v>
      </c>
      <c r="EQ7" s="101" t="s">
        <v>1657</v>
      </c>
    </row>
    <row r="8" spans="2:147" x14ac:dyDescent="0.2">
      <c r="B8" s="58" t="s">
        <v>377</v>
      </c>
      <c r="C8" s="58" t="s">
        <v>524</v>
      </c>
      <c r="H8" s="58"/>
      <c r="I8" s="58"/>
      <c r="K8" s="58" t="s">
        <v>520</v>
      </c>
      <c r="L8" s="58" t="s">
        <v>534</v>
      </c>
      <c r="N8" s="58" t="s">
        <v>376</v>
      </c>
      <c r="O8" s="58" t="s">
        <v>141</v>
      </c>
      <c r="Q8" s="58" t="s">
        <v>361</v>
      </c>
      <c r="R8" s="58" t="s">
        <v>430</v>
      </c>
      <c r="T8" s="58" t="s">
        <v>14</v>
      </c>
      <c r="U8" s="58" t="s">
        <v>91</v>
      </c>
      <c r="V8" s="58" t="s">
        <v>38</v>
      </c>
      <c r="W8" s="58" t="s">
        <v>142</v>
      </c>
      <c r="X8" s="58" t="s">
        <v>33</v>
      </c>
      <c r="Y8" s="58" t="s">
        <v>143</v>
      </c>
      <c r="AA8" s="58">
        <v>0.8</v>
      </c>
      <c r="AB8" s="58"/>
      <c r="AD8" s="58" t="s">
        <v>73</v>
      </c>
      <c r="AE8" s="58" t="s">
        <v>138</v>
      </c>
      <c r="AF8" s="58"/>
      <c r="AG8" s="58"/>
      <c r="AH8" s="60"/>
      <c r="AJ8" s="58" t="s">
        <v>1130</v>
      </c>
      <c r="AK8" s="58" t="s">
        <v>1144</v>
      </c>
      <c r="AL8" s="58" t="s">
        <v>1129</v>
      </c>
      <c r="AN8" s="61" t="s">
        <v>1213</v>
      </c>
      <c r="AO8" s="61" t="s">
        <v>1214</v>
      </c>
      <c r="AP8" s="61" t="s">
        <v>1213</v>
      </c>
      <c r="AQ8" s="61" t="s">
        <v>1310</v>
      </c>
      <c r="AS8" s="58" t="s">
        <v>654</v>
      </c>
      <c r="AT8" s="58" t="s">
        <v>39</v>
      </c>
      <c r="AV8" s="58" t="s">
        <v>5</v>
      </c>
      <c r="AW8" s="58" t="s">
        <v>1182</v>
      </c>
      <c r="BB8" s="58" t="s">
        <v>181</v>
      </c>
      <c r="BC8" s="58">
        <v>5690</v>
      </c>
      <c r="BE8" s="58" t="s">
        <v>491</v>
      </c>
      <c r="BF8" s="58" t="s">
        <v>500</v>
      </c>
      <c r="BG8" s="58" t="s">
        <v>486</v>
      </c>
      <c r="BH8" s="58" t="s">
        <v>510</v>
      </c>
      <c r="BI8" s="58">
        <v>3.25</v>
      </c>
      <c r="BJ8" s="58">
        <v>1</v>
      </c>
      <c r="BK8" s="58" t="s">
        <v>487</v>
      </c>
      <c r="BL8" s="58">
        <v>35</v>
      </c>
      <c r="BM8" s="58">
        <v>0.75</v>
      </c>
      <c r="BO8" s="57" t="s">
        <v>133</v>
      </c>
      <c r="BP8" s="57">
        <v>105</v>
      </c>
      <c r="BU8" s="58" t="s">
        <v>418</v>
      </c>
      <c r="BV8" s="58" t="s">
        <v>500</v>
      </c>
      <c r="BW8" s="58" t="s">
        <v>606</v>
      </c>
      <c r="BX8" s="58" t="s">
        <v>500</v>
      </c>
      <c r="BZ8" s="58" t="s">
        <v>704</v>
      </c>
      <c r="CA8" s="58" t="s">
        <v>584</v>
      </c>
      <c r="CB8" s="58" t="s">
        <v>708</v>
      </c>
      <c r="CJ8" s="58" t="s">
        <v>500</v>
      </c>
      <c r="CK8" s="58">
        <v>0.75</v>
      </c>
      <c r="CN8" s="59" t="e">
        <f>ROUND(0.00785*CN3*CN4*IF(CN5,0.94194,1),3)</f>
        <v>#VALUE!</v>
      </c>
      <c r="CU8" s="58" t="s">
        <v>665</v>
      </c>
      <c r="DB8" s="68" t="s">
        <v>783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823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825</v>
      </c>
      <c r="DV8" s="58" t="s">
        <v>1671</v>
      </c>
      <c r="DW8" s="58" t="s">
        <v>955</v>
      </c>
      <c r="DX8" s="58"/>
      <c r="DY8" s="58"/>
      <c r="EC8" s="58" t="s">
        <v>962</v>
      </c>
      <c r="ED8" s="58" t="s">
        <v>1067</v>
      </c>
      <c r="EM8" s="58" t="s">
        <v>1182</v>
      </c>
      <c r="EN8" s="58" t="s">
        <v>5</v>
      </c>
      <c r="EO8" s="58" t="s">
        <v>5</v>
      </c>
      <c r="EQ8" s="102" t="s">
        <v>1658</v>
      </c>
    </row>
    <row r="9" spans="2:147" x14ac:dyDescent="0.2">
      <c r="B9" s="58" t="s">
        <v>379</v>
      </c>
      <c r="C9" s="58" t="s">
        <v>525</v>
      </c>
      <c r="K9" s="58"/>
      <c r="L9" s="58"/>
      <c r="N9" s="58" t="s">
        <v>378</v>
      </c>
      <c r="O9" s="58" t="s">
        <v>146</v>
      </c>
      <c r="Q9" s="58" t="s">
        <v>368</v>
      </c>
      <c r="R9" s="58" t="s">
        <v>438</v>
      </c>
      <c r="T9" s="58" t="s">
        <v>71</v>
      </c>
      <c r="U9" s="58" t="s">
        <v>71</v>
      </c>
      <c r="V9" s="58" t="s">
        <v>24</v>
      </c>
      <c r="W9" s="58" t="s">
        <v>68</v>
      </c>
      <c r="X9" s="58" t="s">
        <v>32</v>
      </c>
      <c r="Y9" s="58" t="s">
        <v>147</v>
      </c>
      <c r="AA9" s="58">
        <v>0.9</v>
      </c>
      <c r="AB9" s="58"/>
      <c r="AD9" s="58" t="s">
        <v>535</v>
      </c>
      <c r="AE9" s="58" t="s">
        <v>536</v>
      </c>
      <c r="AF9" s="60"/>
      <c r="AG9" s="60"/>
      <c r="AH9" s="60"/>
      <c r="AJ9" s="58" t="s">
        <v>144</v>
      </c>
      <c r="AK9" s="58" t="s">
        <v>1135</v>
      </c>
      <c r="AL9" s="58" t="s">
        <v>1131</v>
      </c>
      <c r="AN9" s="61" t="s">
        <v>1215</v>
      </c>
      <c r="AO9" s="61" t="s">
        <v>1216</v>
      </c>
      <c r="AP9" s="61" t="s">
        <v>1215</v>
      </c>
      <c r="AQ9" s="61" t="s">
        <v>1118</v>
      </c>
      <c r="AS9" s="58" t="s">
        <v>655</v>
      </c>
      <c r="AT9" s="58" t="s">
        <v>39</v>
      </c>
      <c r="AV9" s="58" t="s">
        <v>1183</v>
      </c>
      <c r="AW9" s="58" t="s">
        <v>1184</v>
      </c>
      <c r="BB9" s="58" t="s">
        <v>183</v>
      </c>
      <c r="BC9" s="58">
        <v>5699</v>
      </c>
      <c r="BE9" s="58" t="s">
        <v>413</v>
      </c>
      <c r="BF9" s="58" t="s">
        <v>416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140</v>
      </c>
      <c r="BP9" s="57">
        <v>106</v>
      </c>
      <c r="BU9" s="58" t="s">
        <v>418</v>
      </c>
      <c r="BV9" s="58" t="s">
        <v>501</v>
      </c>
      <c r="BW9" s="58" t="s">
        <v>607</v>
      </c>
      <c r="BX9" s="58" t="s">
        <v>501</v>
      </c>
      <c r="BZ9" s="58" t="s">
        <v>749</v>
      </c>
      <c r="CA9" s="58">
        <v>50736335</v>
      </c>
      <c r="CB9" s="58"/>
      <c r="CJ9" s="58" t="s">
        <v>501</v>
      </c>
      <c r="CK9" s="58">
        <v>0.68</v>
      </c>
      <c r="CN9" s="59" t="str">
        <f>'Listas de Dados'!CN3</f>
        <v/>
      </c>
      <c r="CU9" s="58" t="s">
        <v>175</v>
      </c>
      <c r="DB9" s="80" t="s">
        <v>784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826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819</v>
      </c>
      <c r="DV9" s="58" t="s">
        <v>1672</v>
      </c>
      <c r="DW9" s="58" t="s">
        <v>956</v>
      </c>
      <c r="DX9" s="58"/>
      <c r="DY9" s="58"/>
      <c r="EC9" s="58" t="s">
        <v>972</v>
      </c>
      <c r="ED9" s="58" t="s">
        <v>1068</v>
      </c>
      <c r="EM9" s="58" t="s">
        <v>1184</v>
      </c>
      <c r="EN9" s="58" t="s">
        <v>1183</v>
      </c>
      <c r="EO9" s="58" t="s">
        <v>1183</v>
      </c>
      <c r="EQ9" s="103" t="s">
        <v>1659</v>
      </c>
    </row>
    <row r="10" spans="2:147" x14ac:dyDescent="0.2">
      <c r="B10" s="58" t="s">
        <v>381</v>
      </c>
      <c r="C10" s="58" t="s">
        <v>124</v>
      </c>
      <c r="N10" s="58" t="s">
        <v>380</v>
      </c>
      <c r="O10" s="58" t="s">
        <v>148</v>
      </c>
      <c r="Q10" s="58" t="s">
        <v>363</v>
      </c>
      <c r="R10" s="58" t="s">
        <v>432</v>
      </c>
      <c r="V10" s="58" t="s">
        <v>48</v>
      </c>
      <c r="W10" s="58" t="s">
        <v>149</v>
      </c>
      <c r="X10" s="58" t="s">
        <v>37</v>
      </c>
      <c r="Y10" s="58" t="s">
        <v>69</v>
      </c>
      <c r="AA10" s="58">
        <v>0.95</v>
      </c>
      <c r="AB10" s="58"/>
      <c r="AJ10" s="58" t="s">
        <v>98</v>
      </c>
      <c r="AK10" s="58" t="s">
        <v>1134</v>
      </c>
      <c r="AL10" s="58" t="s">
        <v>1131</v>
      </c>
      <c r="AN10" s="61" t="s">
        <v>1217</v>
      </c>
      <c r="AO10" s="61" t="s">
        <v>1218</v>
      </c>
      <c r="AP10" s="61" t="s">
        <v>1217</v>
      </c>
      <c r="AQ10" s="61" t="s">
        <v>1311</v>
      </c>
      <c r="AS10" s="58" t="s">
        <v>638</v>
      </c>
      <c r="AT10" s="58" t="s">
        <v>39</v>
      </c>
      <c r="AV10" s="58" t="s">
        <v>637</v>
      </c>
      <c r="AW10" s="58" t="s">
        <v>1185</v>
      </c>
      <c r="BB10" s="58" t="s">
        <v>186</v>
      </c>
      <c r="BC10" s="58">
        <v>7905</v>
      </c>
      <c r="BE10" s="58" t="s">
        <v>492</v>
      </c>
      <c r="BF10" s="58" t="s">
        <v>501</v>
      </c>
      <c r="BG10" s="58" t="s">
        <v>493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145</v>
      </c>
      <c r="BP10" s="57">
        <v>107</v>
      </c>
      <c r="BU10" s="58" t="s">
        <v>418</v>
      </c>
      <c r="BV10" s="58" t="s">
        <v>502</v>
      </c>
      <c r="BW10" s="58" t="s">
        <v>608</v>
      </c>
      <c r="BX10" s="58" t="s">
        <v>502</v>
      </c>
      <c r="BZ10" s="58" t="s">
        <v>750</v>
      </c>
      <c r="CA10" s="58">
        <v>50736338</v>
      </c>
      <c r="CB10" s="58"/>
      <c r="CJ10" s="58" t="s">
        <v>502</v>
      </c>
      <c r="CK10" s="58">
        <v>0.68</v>
      </c>
      <c r="CN10" s="59" t="str">
        <f>'Listas de Dados'!CN4</f>
        <v/>
      </c>
      <c r="CU10" s="58" t="s">
        <v>186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827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824</v>
      </c>
      <c r="DV10" s="58" t="s">
        <v>1673</v>
      </c>
      <c r="DW10" s="58" t="s">
        <v>957</v>
      </c>
      <c r="DX10" s="58"/>
      <c r="DY10" s="58"/>
      <c r="EC10" s="58" t="s">
        <v>977</v>
      </c>
      <c r="ED10" s="58" t="s">
        <v>1069</v>
      </c>
      <c r="EM10" s="58" t="s">
        <v>1185</v>
      </c>
      <c r="EN10" s="58" t="s">
        <v>637</v>
      </c>
      <c r="EO10" s="58" t="s">
        <v>637</v>
      </c>
      <c r="EQ10" s="104" t="s">
        <v>1660</v>
      </c>
    </row>
    <row r="11" spans="2:147" ht="13.5" thickBot="1" x14ac:dyDescent="0.25">
      <c r="N11" s="58" t="s">
        <v>382</v>
      </c>
      <c r="O11" s="58" t="s">
        <v>151</v>
      </c>
      <c r="Q11" s="58" t="s">
        <v>360</v>
      </c>
      <c r="R11" s="58" t="s">
        <v>428</v>
      </c>
      <c r="V11" s="58" t="s">
        <v>152</v>
      </c>
      <c r="W11" s="58" t="s">
        <v>153</v>
      </c>
      <c r="X11" s="58" t="s">
        <v>154</v>
      </c>
      <c r="Y11" s="58" t="s">
        <v>155</v>
      </c>
      <c r="AA11" s="58">
        <v>1.06</v>
      </c>
      <c r="AB11" s="58"/>
      <c r="AJ11" s="58" t="s">
        <v>98</v>
      </c>
      <c r="AK11" s="58" t="s">
        <v>1133</v>
      </c>
      <c r="AL11" s="58" t="s">
        <v>1131</v>
      </c>
      <c r="AN11" s="61" t="s">
        <v>1219</v>
      </c>
      <c r="AO11" s="61" t="s">
        <v>1220</v>
      </c>
      <c r="AP11" s="61" t="s">
        <v>1219</v>
      </c>
      <c r="AQ11" s="61" t="s">
        <v>1119</v>
      </c>
      <c r="AS11" s="58" t="s">
        <v>644</v>
      </c>
      <c r="AT11" s="58" t="s">
        <v>39</v>
      </c>
      <c r="AV11" s="58" t="s">
        <v>61</v>
      </c>
      <c r="AW11" s="58" t="s">
        <v>1186</v>
      </c>
      <c r="BB11" s="58" t="s">
        <v>188</v>
      </c>
      <c r="BC11" s="58">
        <v>7910</v>
      </c>
      <c r="BE11" s="58" t="s">
        <v>494</v>
      </c>
      <c r="BF11" s="58" t="s">
        <v>502</v>
      </c>
      <c r="BG11" s="58" t="s">
        <v>493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418</v>
      </c>
      <c r="BV11" s="58" t="s">
        <v>595</v>
      </c>
      <c r="BW11" s="58" t="s">
        <v>609</v>
      </c>
      <c r="BX11" s="58" t="s">
        <v>595</v>
      </c>
      <c r="BZ11" s="58" t="s">
        <v>706</v>
      </c>
      <c r="CA11" s="58" t="s">
        <v>687</v>
      </c>
      <c r="CB11" s="58"/>
      <c r="CJ11" s="58" t="s">
        <v>595</v>
      </c>
      <c r="CK11" s="58">
        <v>0.68</v>
      </c>
      <c r="CN11" s="59" t="b">
        <f>'Listas de Dados'!CN5</f>
        <v>0</v>
      </c>
      <c r="CU11" s="58" t="s">
        <v>171</v>
      </c>
      <c r="DB11" s="80" t="s">
        <v>785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827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825</v>
      </c>
      <c r="DV11" s="58" t="s">
        <v>1674</v>
      </c>
      <c r="DW11" s="58" t="s">
        <v>958</v>
      </c>
      <c r="DX11" s="58"/>
      <c r="DY11" s="58"/>
      <c r="EC11" s="58" t="s">
        <v>997</v>
      </c>
      <c r="ED11" s="58" t="s">
        <v>1070</v>
      </c>
      <c r="EM11" s="58" t="s">
        <v>1186</v>
      </c>
      <c r="EN11" s="58" t="s">
        <v>642</v>
      </c>
      <c r="EO11" s="58" t="s">
        <v>61</v>
      </c>
      <c r="EQ11" s="105" t="s">
        <v>1661</v>
      </c>
    </row>
    <row r="12" spans="2:147" ht="13.5" thickBot="1" x14ac:dyDescent="0.25">
      <c r="N12" s="58" t="s">
        <v>383</v>
      </c>
      <c r="O12" s="58" t="s">
        <v>157</v>
      </c>
      <c r="Q12" s="58" t="s">
        <v>451</v>
      </c>
      <c r="R12" s="58" t="s">
        <v>429</v>
      </c>
      <c r="V12" s="58" t="s">
        <v>76</v>
      </c>
      <c r="W12" s="58" t="s">
        <v>158</v>
      </c>
      <c r="X12" s="58" t="s">
        <v>63</v>
      </c>
      <c r="Y12" s="58" t="s">
        <v>159</v>
      </c>
      <c r="AA12" s="58">
        <v>1.2</v>
      </c>
      <c r="AB12" s="58"/>
      <c r="AJ12" s="58" t="s">
        <v>110</v>
      </c>
      <c r="AK12" s="58" t="s">
        <v>1132</v>
      </c>
      <c r="AL12" s="58" t="s">
        <v>1131</v>
      </c>
      <c r="AN12" s="61" t="s">
        <v>1221</v>
      </c>
      <c r="AO12" s="61" t="s">
        <v>1222</v>
      </c>
      <c r="AP12" s="61" t="s">
        <v>1221</v>
      </c>
      <c r="AQ12" s="61" t="s">
        <v>1312</v>
      </c>
      <c r="AS12" s="58" t="s">
        <v>646</v>
      </c>
      <c r="AT12" s="58" t="s">
        <v>39</v>
      </c>
      <c r="AV12" s="58" t="s">
        <v>641</v>
      </c>
      <c r="AW12" s="58" t="s">
        <v>1187</v>
      </c>
      <c r="BB12" s="58" t="s">
        <v>4</v>
      </c>
      <c r="BC12" s="58">
        <v>7925</v>
      </c>
      <c r="BE12" s="58" t="s">
        <v>723</v>
      </c>
      <c r="BF12" s="58" t="s">
        <v>595</v>
      </c>
      <c r="BG12" s="58" t="s">
        <v>493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150</v>
      </c>
      <c r="BP12" s="57">
        <v>109</v>
      </c>
      <c r="BU12" s="58" t="s">
        <v>418</v>
      </c>
      <c r="BV12" s="58" t="s">
        <v>593</v>
      </c>
      <c r="BW12" s="58" t="s">
        <v>689</v>
      </c>
      <c r="BX12" s="58" t="s">
        <v>689</v>
      </c>
      <c r="CG12" s="62"/>
      <c r="CJ12" s="91" t="s">
        <v>733</v>
      </c>
      <c r="CK12" s="91"/>
      <c r="CN12" s="59" t="e">
        <f>'Listas de Dados'!CN6</f>
        <v>#VALUE!</v>
      </c>
      <c r="DB12" s="68" t="s">
        <v>786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828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819</v>
      </c>
      <c r="DV12" s="58" t="s">
        <v>1675</v>
      </c>
      <c r="DW12" s="58" t="s">
        <v>959</v>
      </c>
      <c r="DX12" s="58"/>
      <c r="DY12" s="58"/>
      <c r="EC12" s="58" t="s">
        <v>999</v>
      </c>
      <c r="ED12" s="58" t="s">
        <v>1071</v>
      </c>
      <c r="EM12" s="58" t="s">
        <v>1187</v>
      </c>
      <c r="EN12" s="58" t="s">
        <v>641</v>
      </c>
      <c r="EO12" s="58" t="s">
        <v>641</v>
      </c>
      <c r="EQ12" s="106" t="s">
        <v>1662</v>
      </c>
    </row>
    <row r="13" spans="2:147" ht="13.5" thickBot="1" x14ac:dyDescent="0.25">
      <c r="N13" s="58" t="s">
        <v>384</v>
      </c>
      <c r="O13" s="58" t="s">
        <v>161</v>
      </c>
      <c r="Q13" s="58" t="s">
        <v>66</v>
      </c>
      <c r="R13" s="58" t="s">
        <v>437</v>
      </c>
      <c r="V13" s="58" t="s">
        <v>72</v>
      </c>
      <c r="W13" s="58" t="s">
        <v>162</v>
      </c>
      <c r="X13" s="58" t="s">
        <v>27</v>
      </c>
      <c r="Y13" s="58" t="s">
        <v>163</v>
      </c>
      <c r="AA13" s="58">
        <v>1.25</v>
      </c>
      <c r="AB13" s="58"/>
      <c r="AJ13" s="58" t="s">
        <v>110</v>
      </c>
      <c r="AK13" s="58" t="s">
        <v>1137</v>
      </c>
      <c r="AL13" s="58" t="s">
        <v>1131</v>
      </c>
      <c r="AN13" s="61" t="s">
        <v>1223</v>
      </c>
      <c r="AO13" s="61" t="s">
        <v>1224</v>
      </c>
      <c r="AP13" s="61" t="s">
        <v>1223</v>
      </c>
      <c r="AQ13" s="61" t="s">
        <v>1313</v>
      </c>
      <c r="AS13" s="58" t="s">
        <v>656</v>
      </c>
      <c r="AT13" s="58" t="s">
        <v>73</v>
      </c>
      <c r="AV13" s="58" t="s">
        <v>1188</v>
      </c>
      <c r="AW13" s="58" t="s">
        <v>1189</v>
      </c>
      <c r="BB13" s="58" t="s">
        <v>191</v>
      </c>
      <c r="BC13" s="58">
        <v>7925</v>
      </c>
      <c r="BE13" s="58" t="s">
        <v>669</v>
      </c>
      <c r="BF13" s="58" t="s">
        <v>598</v>
      </c>
      <c r="BG13" s="58" t="s">
        <v>671</v>
      </c>
      <c r="BH13" s="58" t="s">
        <v>671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156</v>
      </c>
      <c r="BP13" s="57">
        <v>110</v>
      </c>
      <c r="BU13" s="58" t="s">
        <v>418</v>
      </c>
      <c r="BV13" s="58" t="s">
        <v>594</v>
      </c>
      <c r="BW13" s="58" t="s">
        <v>690</v>
      </c>
      <c r="BX13" s="58" t="s">
        <v>690</v>
      </c>
      <c r="CJ13" s="91" t="s">
        <v>734</v>
      </c>
      <c r="CK13" s="92" t="s">
        <v>751</v>
      </c>
      <c r="DB13" s="80" t="s">
        <v>787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829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824</v>
      </c>
      <c r="DV13" s="58" t="s">
        <v>1676</v>
      </c>
      <c r="DW13" s="58" t="s">
        <v>960</v>
      </c>
      <c r="DX13" s="58"/>
      <c r="DY13" s="58"/>
      <c r="EC13" s="58" t="s">
        <v>1058</v>
      </c>
      <c r="ED13" s="58" t="s">
        <v>1072</v>
      </c>
      <c r="EM13" s="58" t="s">
        <v>1189</v>
      </c>
      <c r="EN13" s="63" t="s">
        <v>764</v>
      </c>
      <c r="EO13" s="58" t="s">
        <v>1188</v>
      </c>
      <c r="EQ13" s="109" t="s">
        <v>1663</v>
      </c>
    </row>
    <row r="14" spans="2:147" ht="13.5" thickBot="1" x14ac:dyDescent="0.25">
      <c r="N14" s="58" t="s">
        <v>385</v>
      </c>
      <c r="O14" s="58" t="s">
        <v>164</v>
      </c>
      <c r="Q14" s="58" t="s">
        <v>359</v>
      </c>
      <c r="R14" s="58" t="s">
        <v>427</v>
      </c>
      <c r="V14" s="58" t="s">
        <v>77</v>
      </c>
      <c r="W14" s="58" t="s">
        <v>165</v>
      </c>
      <c r="X14" s="58" t="s">
        <v>46</v>
      </c>
      <c r="Y14" s="58" t="s">
        <v>166</v>
      </c>
      <c r="AA14" s="58">
        <v>1.4</v>
      </c>
      <c r="AB14" s="58"/>
      <c r="AJ14" s="58" t="s">
        <v>110</v>
      </c>
      <c r="AK14" s="58" t="s">
        <v>1136</v>
      </c>
      <c r="AL14" s="58" t="s">
        <v>1131</v>
      </c>
      <c r="AN14" s="61" t="s">
        <v>1225</v>
      </c>
      <c r="AO14" s="61" t="s">
        <v>1226</v>
      </c>
      <c r="AP14" s="61" t="s">
        <v>1225</v>
      </c>
      <c r="AQ14" s="61" t="s">
        <v>1314</v>
      </c>
      <c r="AS14" s="58" t="s">
        <v>657</v>
      </c>
      <c r="AT14" s="58" t="s">
        <v>73</v>
      </c>
      <c r="AV14" s="58" t="s">
        <v>1190</v>
      </c>
      <c r="AW14" s="58" t="s">
        <v>1191</v>
      </c>
      <c r="BB14" s="58" t="s">
        <v>193</v>
      </c>
      <c r="BC14" s="58">
        <v>7925</v>
      </c>
      <c r="BE14" s="58" t="s">
        <v>670</v>
      </c>
      <c r="BF14" s="58" t="s">
        <v>630</v>
      </c>
      <c r="BG14" s="58" t="s">
        <v>671</v>
      </c>
      <c r="BH14" s="58" t="s">
        <v>671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160</v>
      </c>
      <c r="BP14" s="57">
        <v>111</v>
      </c>
      <c r="BU14" s="58" t="s">
        <v>418</v>
      </c>
      <c r="BV14" s="58" t="s">
        <v>596</v>
      </c>
      <c r="BW14" s="58" t="s">
        <v>610</v>
      </c>
      <c r="BX14" s="58" t="s">
        <v>766</v>
      </c>
      <c r="CJ14" s="91" t="s">
        <v>735</v>
      </c>
      <c r="CK14" s="91">
        <f>IFERROR(VLOOKUP(CK12,CJ3:CK11,2,0),1)*CK13</f>
        <v>1</v>
      </c>
      <c r="DB14" s="68" t="s">
        <v>788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829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825</v>
      </c>
      <c r="DV14" s="58" t="s">
        <v>1677</v>
      </c>
      <c r="DW14" s="58" t="s">
        <v>961</v>
      </c>
      <c r="DX14" s="58"/>
      <c r="DY14" s="58"/>
      <c r="EC14" s="58" t="s">
        <v>1000</v>
      </c>
      <c r="ED14" s="58" t="s">
        <v>1073</v>
      </c>
      <c r="EM14" s="58" t="s">
        <v>1191</v>
      </c>
      <c r="EN14" s="58" t="s">
        <v>1190</v>
      </c>
      <c r="EO14" s="58" t="s">
        <v>1190</v>
      </c>
      <c r="EQ14" s="107" t="s">
        <v>1664</v>
      </c>
    </row>
    <row r="15" spans="2:147" x14ac:dyDescent="0.2">
      <c r="N15" s="58" t="s">
        <v>386</v>
      </c>
      <c r="O15" s="58" t="s">
        <v>169</v>
      </c>
      <c r="Q15" s="58" t="s">
        <v>452</v>
      </c>
      <c r="R15" s="58" t="s">
        <v>434</v>
      </c>
      <c r="V15" s="58" t="s">
        <v>406</v>
      </c>
      <c r="W15" s="58" t="s">
        <v>407</v>
      </c>
      <c r="X15" s="58" t="s">
        <v>57</v>
      </c>
      <c r="Y15" s="58" t="s">
        <v>170</v>
      </c>
      <c r="AA15" s="58">
        <v>1.43</v>
      </c>
      <c r="AB15" s="58"/>
      <c r="AJ15" s="58" t="s">
        <v>1145</v>
      </c>
      <c r="AK15" s="58" t="s">
        <v>1138</v>
      </c>
      <c r="AL15" s="58" t="s">
        <v>114</v>
      </c>
      <c r="AN15" s="61" t="s">
        <v>1227</v>
      </c>
      <c r="AO15" s="61" t="s">
        <v>1228</v>
      </c>
      <c r="AP15" s="61" t="s">
        <v>1227</v>
      </c>
      <c r="AQ15" s="61" t="s">
        <v>1315</v>
      </c>
      <c r="AS15" s="58" t="s">
        <v>658</v>
      </c>
      <c r="AT15" s="58" t="s">
        <v>73</v>
      </c>
      <c r="AV15" s="58"/>
      <c r="AW15" s="58"/>
      <c r="BB15" s="58" t="s">
        <v>196</v>
      </c>
      <c r="BC15" s="58">
        <v>7930</v>
      </c>
      <c r="BO15" s="57" t="s">
        <v>50</v>
      </c>
      <c r="BP15" s="57">
        <v>112</v>
      </c>
      <c r="BU15" s="58" t="s">
        <v>418</v>
      </c>
      <c r="BV15" s="58" t="s">
        <v>597</v>
      </c>
      <c r="BW15" s="58" t="s">
        <v>611</v>
      </c>
      <c r="BX15" s="58" t="s">
        <v>766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830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824</v>
      </c>
      <c r="DV15" s="58" t="s">
        <v>1678</v>
      </c>
      <c r="DW15" s="58" t="s">
        <v>962</v>
      </c>
      <c r="DX15" s="58"/>
      <c r="DY15" s="58"/>
      <c r="EC15" s="58" t="s">
        <v>1002</v>
      </c>
      <c r="ED15" s="58" t="s">
        <v>1074</v>
      </c>
      <c r="EQ15" s="108" t="s">
        <v>1665</v>
      </c>
    </row>
    <row r="16" spans="2:147" x14ac:dyDescent="0.2">
      <c r="N16" s="58" t="s">
        <v>387</v>
      </c>
      <c r="O16" s="58" t="s">
        <v>172</v>
      </c>
      <c r="Q16" s="58" t="s">
        <v>366</v>
      </c>
      <c r="R16" s="58" t="s">
        <v>436</v>
      </c>
      <c r="X16" s="58" t="s">
        <v>61</v>
      </c>
      <c r="Y16" s="58" t="s">
        <v>173</v>
      </c>
      <c r="AA16" s="58">
        <v>1.5</v>
      </c>
      <c r="AB16" s="58"/>
      <c r="AJ16" s="58" t="s">
        <v>1140</v>
      </c>
      <c r="AK16" s="58" t="s">
        <v>1139</v>
      </c>
      <c r="AL16" s="58" t="s">
        <v>114</v>
      </c>
      <c r="AN16" s="61" t="s">
        <v>1229</v>
      </c>
      <c r="AO16" s="61" t="s">
        <v>1230</v>
      </c>
      <c r="AP16" s="61" t="s">
        <v>1229</v>
      </c>
      <c r="AQ16" s="61" t="s">
        <v>1316</v>
      </c>
      <c r="AS16" s="58" t="s">
        <v>659</v>
      </c>
      <c r="AT16" s="58" t="s">
        <v>73</v>
      </c>
      <c r="BB16" s="58" t="s">
        <v>199</v>
      </c>
      <c r="BC16" s="58">
        <v>7940</v>
      </c>
      <c r="BO16" s="57" t="s">
        <v>36</v>
      </c>
      <c r="BP16" s="57">
        <v>113</v>
      </c>
      <c r="BU16" s="58" t="s">
        <v>418</v>
      </c>
      <c r="BV16" s="58" t="s">
        <v>598</v>
      </c>
      <c r="BW16" s="58" t="s">
        <v>612</v>
      </c>
      <c r="BX16" s="58" t="s">
        <v>598</v>
      </c>
      <c r="DB16" s="68" t="s">
        <v>789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830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825</v>
      </c>
      <c r="DV16" s="58" t="s">
        <v>1679</v>
      </c>
      <c r="DW16" s="58" t="s">
        <v>963</v>
      </c>
      <c r="DX16" s="58"/>
      <c r="DY16" s="58"/>
      <c r="EC16" s="58" t="s">
        <v>1004</v>
      </c>
      <c r="ED16" s="58" t="s">
        <v>1075</v>
      </c>
    </row>
    <row r="17" spans="14:134" x14ac:dyDescent="0.2">
      <c r="N17" s="58" t="s">
        <v>388</v>
      </c>
      <c r="O17" s="58" t="s">
        <v>174</v>
      </c>
      <c r="Q17" s="58" t="s">
        <v>327</v>
      </c>
      <c r="R17" s="58" t="s">
        <v>426</v>
      </c>
      <c r="AA17" s="58">
        <v>1.55</v>
      </c>
      <c r="AB17" s="58"/>
      <c r="AJ17" s="58" t="s">
        <v>1141</v>
      </c>
      <c r="AK17" s="58" t="s">
        <v>17</v>
      </c>
      <c r="AL17" s="58" t="s">
        <v>114</v>
      </c>
      <c r="AN17" s="61" t="s">
        <v>1231</v>
      </c>
      <c r="AO17" s="61" t="s">
        <v>1232</v>
      </c>
      <c r="AP17" s="61" t="s">
        <v>1231</v>
      </c>
      <c r="AQ17" s="61" t="s">
        <v>1317</v>
      </c>
      <c r="BB17" s="58" t="s">
        <v>202</v>
      </c>
      <c r="BC17" s="58">
        <v>3300</v>
      </c>
      <c r="BO17" s="57" t="s">
        <v>59</v>
      </c>
      <c r="BP17" s="57">
        <v>114</v>
      </c>
      <c r="BU17" s="58" t="s">
        <v>418</v>
      </c>
      <c r="BV17" s="58" t="s">
        <v>599</v>
      </c>
      <c r="BW17" s="58" t="s">
        <v>600</v>
      </c>
      <c r="BX17" s="58" t="s">
        <v>600</v>
      </c>
      <c r="DB17" s="80" t="s">
        <v>790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831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824</v>
      </c>
      <c r="DV17" s="58" t="s">
        <v>1680</v>
      </c>
      <c r="DW17" s="58" t="s">
        <v>964</v>
      </c>
      <c r="DX17" s="58"/>
      <c r="DY17" s="58"/>
      <c r="EC17" s="58" t="s">
        <v>1059</v>
      </c>
      <c r="ED17" s="58" t="s">
        <v>524</v>
      </c>
    </row>
    <row r="18" spans="14:134" x14ac:dyDescent="0.2">
      <c r="N18" s="58" t="s">
        <v>389</v>
      </c>
      <c r="O18" s="58" t="s">
        <v>177</v>
      </c>
      <c r="Q18" s="58" t="s">
        <v>370</v>
      </c>
      <c r="R18" s="58" t="s">
        <v>443</v>
      </c>
      <c r="AA18" s="58">
        <v>1.7</v>
      </c>
      <c r="AB18" s="58"/>
      <c r="AJ18" s="58" t="s">
        <v>1143</v>
      </c>
      <c r="AK18" s="58" t="s">
        <v>1144</v>
      </c>
      <c r="AL18" s="58" t="s">
        <v>1142</v>
      </c>
      <c r="AN18" s="61" t="s">
        <v>1233</v>
      </c>
      <c r="AO18" s="61" t="s">
        <v>1234</v>
      </c>
      <c r="AP18" s="61" t="s">
        <v>1233</v>
      </c>
      <c r="AQ18" s="61" t="s">
        <v>1318</v>
      </c>
      <c r="BO18" s="57" t="s">
        <v>42</v>
      </c>
      <c r="BP18" s="57">
        <v>115</v>
      </c>
      <c r="BU18" s="58" t="s">
        <v>417</v>
      </c>
      <c r="BV18" s="58" t="s">
        <v>613</v>
      </c>
      <c r="BW18" s="58" t="s">
        <v>691</v>
      </c>
      <c r="BX18" s="58" t="s">
        <v>691</v>
      </c>
      <c r="DB18" s="68" t="s">
        <v>791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831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825</v>
      </c>
      <c r="DV18" s="58" t="s">
        <v>1681</v>
      </c>
      <c r="DW18" s="58" t="s">
        <v>965</v>
      </c>
      <c r="DX18" s="58"/>
      <c r="DY18" s="58"/>
    </row>
    <row r="19" spans="14:134" x14ac:dyDescent="0.2">
      <c r="N19" s="58" t="s">
        <v>390</v>
      </c>
      <c r="O19" s="58" t="s">
        <v>180</v>
      </c>
      <c r="Q19" s="58" t="s">
        <v>454</v>
      </c>
      <c r="R19" s="58" t="s">
        <v>440</v>
      </c>
      <c r="AA19" s="58">
        <v>1.75</v>
      </c>
      <c r="AB19" s="58"/>
      <c r="AK19" s="99"/>
      <c r="AL19" s="99"/>
      <c r="AN19" s="61" t="s">
        <v>1235</v>
      </c>
      <c r="AO19" s="61" t="s">
        <v>1236</v>
      </c>
      <c r="AP19" s="61" t="s">
        <v>1235</v>
      </c>
      <c r="AQ19" s="61" t="s">
        <v>1319</v>
      </c>
      <c r="BO19" s="57" t="s">
        <v>56</v>
      </c>
      <c r="BP19" s="57">
        <v>116</v>
      </c>
      <c r="BU19" s="58" t="s">
        <v>417</v>
      </c>
      <c r="BV19" s="58" t="s">
        <v>614</v>
      </c>
      <c r="BW19" s="58" t="s">
        <v>692</v>
      </c>
      <c r="BX19" s="58" t="s">
        <v>692</v>
      </c>
      <c r="DB19" s="80" t="s">
        <v>792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832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824</v>
      </c>
      <c r="DV19" s="58" t="s">
        <v>1682</v>
      </c>
      <c r="DW19" s="58" t="s">
        <v>966</v>
      </c>
      <c r="DX19" s="58"/>
      <c r="DY19" s="58"/>
    </row>
    <row r="20" spans="14:134" x14ac:dyDescent="0.2">
      <c r="N20" s="58" t="s">
        <v>391</v>
      </c>
      <c r="O20" s="58" t="s">
        <v>182</v>
      </c>
      <c r="Q20" s="58" t="s">
        <v>364</v>
      </c>
      <c r="R20" s="58" t="s">
        <v>433</v>
      </c>
      <c r="AA20" s="58">
        <v>1.8</v>
      </c>
      <c r="AB20" s="58"/>
      <c r="AJ20" s="99" t="s">
        <v>1146</v>
      </c>
      <c r="AN20" s="61" t="s">
        <v>1237</v>
      </c>
      <c r="AO20" s="61" t="s">
        <v>1238</v>
      </c>
      <c r="AP20" s="61" t="s">
        <v>1237</v>
      </c>
      <c r="AQ20" s="61" t="s">
        <v>1320</v>
      </c>
      <c r="BO20" s="57" t="s">
        <v>179</v>
      </c>
      <c r="BP20" s="57">
        <v>117</v>
      </c>
      <c r="BU20" s="58" t="s">
        <v>417</v>
      </c>
      <c r="BV20" s="58" t="s">
        <v>615</v>
      </c>
      <c r="BW20" s="58" t="s">
        <v>693</v>
      </c>
      <c r="BX20" s="58" t="s">
        <v>693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832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825</v>
      </c>
      <c r="DV20" s="58" t="s">
        <v>1683</v>
      </c>
      <c r="DW20" s="58" t="s">
        <v>967</v>
      </c>
      <c r="DX20" s="58"/>
      <c r="DY20" s="58"/>
    </row>
    <row r="21" spans="14:134" x14ac:dyDescent="0.2">
      <c r="N21" s="58" t="s">
        <v>392</v>
      </c>
      <c r="O21" s="58" t="s">
        <v>185</v>
      </c>
      <c r="Q21" s="58" t="s">
        <v>458</v>
      </c>
      <c r="R21" s="58" t="s">
        <v>447</v>
      </c>
      <c r="AA21" s="58">
        <v>1.9</v>
      </c>
      <c r="AB21" s="58"/>
      <c r="AN21" s="61" t="s">
        <v>1239</v>
      </c>
      <c r="AO21" s="61" t="s">
        <v>1240</v>
      </c>
      <c r="AP21" s="61" t="s">
        <v>1239</v>
      </c>
      <c r="AQ21" s="61" t="s">
        <v>1321</v>
      </c>
      <c r="BO21" s="57" t="s">
        <v>29</v>
      </c>
      <c r="BP21" s="57">
        <v>118</v>
      </c>
      <c r="BU21" s="58" t="s">
        <v>417</v>
      </c>
      <c r="BV21" s="58" t="s">
        <v>616</v>
      </c>
      <c r="BW21" s="58" t="s">
        <v>694</v>
      </c>
      <c r="BX21" s="58" t="s">
        <v>694</v>
      </c>
      <c r="DB21" s="80" t="s">
        <v>793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833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824</v>
      </c>
      <c r="DV21" s="58" t="s">
        <v>1684</v>
      </c>
      <c r="DW21" s="58" t="s">
        <v>968</v>
      </c>
      <c r="DX21" s="58"/>
      <c r="DY21" s="58"/>
    </row>
    <row r="22" spans="14:134" x14ac:dyDescent="0.2">
      <c r="N22" s="58" t="s">
        <v>393</v>
      </c>
      <c r="O22" s="58" t="s">
        <v>187</v>
      </c>
      <c r="Q22" s="58" t="s">
        <v>459</v>
      </c>
      <c r="R22" s="58" t="s">
        <v>448</v>
      </c>
      <c r="AA22" s="58">
        <v>1.94</v>
      </c>
      <c r="AB22" s="58"/>
      <c r="AN22" s="61" t="s">
        <v>1241</v>
      </c>
      <c r="AO22" s="61" t="s">
        <v>1242</v>
      </c>
      <c r="AP22" s="61" t="s">
        <v>1241</v>
      </c>
      <c r="AQ22" s="61" t="s">
        <v>1322</v>
      </c>
      <c r="BO22" s="57" t="s">
        <v>184</v>
      </c>
      <c r="BP22" s="57">
        <v>119</v>
      </c>
      <c r="BU22" s="58" t="s">
        <v>417</v>
      </c>
      <c r="BV22" s="58" t="s">
        <v>617</v>
      </c>
      <c r="BW22" s="58" t="s">
        <v>695</v>
      </c>
      <c r="BX22" s="58" t="s">
        <v>695</v>
      </c>
      <c r="DB22" s="68" t="s">
        <v>794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833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825</v>
      </c>
      <c r="DV22" s="58" t="s">
        <v>1685</v>
      </c>
      <c r="DW22" s="58" t="s">
        <v>969</v>
      </c>
      <c r="DX22" s="58"/>
      <c r="DY22" s="58"/>
    </row>
    <row r="23" spans="14:134" x14ac:dyDescent="0.2">
      <c r="N23" s="58" t="s">
        <v>394</v>
      </c>
      <c r="O23" s="58" t="s">
        <v>189</v>
      </c>
      <c r="Q23" s="58" t="s">
        <v>457</v>
      </c>
      <c r="R23" s="58" t="s">
        <v>446</v>
      </c>
      <c r="AA23" s="58">
        <v>1.95</v>
      </c>
      <c r="AB23" s="58"/>
      <c r="AN23" s="61" t="s">
        <v>1243</v>
      </c>
      <c r="AO23" s="61" t="s">
        <v>291</v>
      </c>
      <c r="AP23" s="61" t="s">
        <v>1243</v>
      </c>
      <c r="AQ23" s="61" t="s">
        <v>1323</v>
      </c>
      <c r="BO23" s="57" t="s">
        <v>1704</v>
      </c>
      <c r="BP23" s="57">
        <v>120</v>
      </c>
      <c r="BU23" s="58" t="s">
        <v>417</v>
      </c>
      <c r="BV23" s="58" t="s">
        <v>1696</v>
      </c>
      <c r="BW23" s="58" t="s">
        <v>1697</v>
      </c>
      <c r="BX23" s="58" t="s">
        <v>1697</v>
      </c>
      <c r="DB23" s="80" t="s">
        <v>795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834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824</v>
      </c>
      <c r="DV23" s="58" t="s">
        <v>1686</v>
      </c>
      <c r="DW23" s="58" t="s">
        <v>970</v>
      </c>
      <c r="DX23" s="58"/>
      <c r="DY23" s="58"/>
    </row>
    <row r="24" spans="14:134" x14ac:dyDescent="0.2">
      <c r="N24" s="58" t="s">
        <v>395</v>
      </c>
      <c r="O24" s="58" t="s">
        <v>190</v>
      </c>
      <c r="Q24" s="58" t="s">
        <v>371</v>
      </c>
      <c r="R24" s="58" t="s">
        <v>445</v>
      </c>
      <c r="AA24" s="58">
        <v>2</v>
      </c>
      <c r="AB24" s="58"/>
      <c r="AN24" s="61" t="s">
        <v>1244</v>
      </c>
      <c r="AO24" s="61" t="s">
        <v>280</v>
      </c>
      <c r="AP24" s="61" t="s">
        <v>1244</v>
      </c>
      <c r="AQ24" s="61" t="s">
        <v>1324</v>
      </c>
      <c r="BO24" s="57" t="s">
        <v>19</v>
      </c>
      <c r="BP24" s="57">
        <v>121</v>
      </c>
      <c r="BU24" s="58" t="s">
        <v>417</v>
      </c>
      <c r="BV24" s="58" t="s">
        <v>618</v>
      </c>
      <c r="BW24" s="58" t="s">
        <v>696</v>
      </c>
      <c r="BX24" s="58" t="s">
        <v>696</v>
      </c>
      <c r="DB24" s="68" t="s">
        <v>796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834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825</v>
      </c>
      <c r="DV24" s="58" t="s">
        <v>1687</v>
      </c>
      <c r="DW24" s="58" t="s">
        <v>971</v>
      </c>
      <c r="DX24" s="58"/>
      <c r="DY24" s="58"/>
    </row>
    <row r="25" spans="14:134" x14ac:dyDescent="0.2">
      <c r="N25" s="58" t="s">
        <v>396</v>
      </c>
      <c r="O25" s="58" t="s">
        <v>192</v>
      </c>
      <c r="Q25" s="58" t="s">
        <v>456</v>
      </c>
      <c r="R25" s="58" t="s">
        <v>444</v>
      </c>
      <c r="AA25" s="58">
        <v>2.25</v>
      </c>
      <c r="AB25" s="58"/>
      <c r="AN25" s="61" t="s">
        <v>1245</v>
      </c>
      <c r="AO25" s="61" t="s">
        <v>1246</v>
      </c>
      <c r="AP25" s="61" t="s">
        <v>1245</v>
      </c>
      <c r="AQ25" s="61" t="s">
        <v>1325</v>
      </c>
      <c r="BO25" s="57" t="s">
        <v>55</v>
      </c>
      <c r="BP25" s="57">
        <v>122</v>
      </c>
      <c r="BU25" s="58" t="s">
        <v>417</v>
      </c>
      <c r="BV25" s="58" t="s">
        <v>619</v>
      </c>
      <c r="BW25" s="58" t="s">
        <v>697</v>
      </c>
      <c r="BX25" s="58" t="s">
        <v>697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835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824</v>
      </c>
      <c r="DV25" s="58" t="s">
        <v>1688</v>
      </c>
      <c r="DW25" s="58" t="s">
        <v>972</v>
      </c>
      <c r="DX25" s="58"/>
      <c r="DY25" s="58"/>
    </row>
    <row r="26" spans="14:134" x14ac:dyDescent="0.2">
      <c r="N26" s="58" t="s">
        <v>397</v>
      </c>
      <c r="O26" s="58" t="s">
        <v>195</v>
      </c>
      <c r="Q26" s="58" t="s">
        <v>461</v>
      </c>
      <c r="R26" s="58" t="s">
        <v>321</v>
      </c>
      <c r="AA26" s="58">
        <v>2.2999999999999998</v>
      </c>
      <c r="AB26" s="58"/>
      <c r="AN26" s="61" t="s">
        <v>1247</v>
      </c>
      <c r="AO26" s="61" t="s">
        <v>1248</v>
      </c>
      <c r="AP26" s="61" t="s">
        <v>1247</v>
      </c>
      <c r="AQ26" s="61" t="s">
        <v>197</v>
      </c>
      <c r="BO26" s="57" t="s">
        <v>1705</v>
      </c>
      <c r="BP26" s="57">
        <v>123</v>
      </c>
      <c r="BU26" s="58" t="s">
        <v>417</v>
      </c>
      <c r="BV26" s="58" t="s">
        <v>620</v>
      </c>
      <c r="BW26" s="58" t="s">
        <v>698</v>
      </c>
      <c r="BX26" s="58" t="s">
        <v>698</v>
      </c>
      <c r="DB26" s="68" t="s">
        <v>797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835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825</v>
      </c>
      <c r="DV26" s="58" t="s">
        <v>1689</v>
      </c>
      <c r="DW26" s="58" t="s">
        <v>973</v>
      </c>
      <c r="DX26" s="58"/>
      <c r="DY26" s="58"/>
    </row>
    <row r="27" spans="14:134" x14ac:dyDescent="0.2">
      <c r="N27" s="58" t="s">
        <v>398</v>
      </c>
      <c r="O27" s="58" t="s">
        <v>198</v>
      </c>
      <c r="Q27" s="58" t="s">
        <v>449</v>
      </c>
      <c r="R27" s="58" t="s">
        <v>423</v>
      </c>
      <c r="AA27" s="58">
        <v>2.65</v>
      </c>
      <c r="AB27" s="58"/>
      <c r="AN27" s="61" t="s">
        <v>1249</v>
      </c>
      <c r="AO27" s="61" t="s">
        <v>1250</v>
      </c>
      <c r="AP27" s="61" t="s">
        <v>1249</v>
      </c>
      <c r="AQ27" s="61" t="s">
        <v>200</v>
      </c>
      <c r="BO27" s="57" t="s">
        <v>194</v>
      </c>
      <c r="BP27" s="57">
        <v>124</v>
      </c>
      <c r="BU27" s="58" t="s">
        <v>417</v>
      </c>
      <c r="BV27" s="58" t="s">
        <v>621</v>
      </c>
      <c r="BW27" s="58" t="s">
        <v>699</v>
      </c>
      <c r="BX27" s="58" t="s">
        <v>699</v>
      </c>
      <c r="DB27" s="80" t="s">
        <v>798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836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824</v>
      </c>
      <c r="DV27" s="58" t="s">
        <v>1690</v>
      </c>
      <c r="DW27" s="58" t="s">
        <v>974</v>
      </c>
      <c r="DX27" s="58"/>
      <c r="DY27" s="58"/>
    </row>
    <row r="28" spans="14:134" x14ac:dyDescent="0.2">
      <c r="N28" s="58" t="s">
        <v>399</v>
      </c>
      <c r="O28" s="58" t="s">
        <v>201</v>
      </c>
      <c r="Q28" s="58" t="s">
        <v>260</v>
      </c>
      <c r="R28" s="58" t="s">
        <v>422</v>
      </c>
      <c r="AA28" s="58">
        <v>2.7</v>
      </c>
      <c r="AB28" s="58"/>
      <c r="AN28" s="61" t="s">
        <v>1251</v>
      </c>
      <c r="AO28" s="61" t="s">
        <v>1252</v>
      </c>
      <c r="AP28" s="61" t="s">
        <v>1251</v>
      </c>
      <c r="AQ28" s="61" t="s">
        <v>203</v>
      </c>
      <c r="BO28" s="57" t="s">
        <v>13</v>
      </c>
      <c r="BP28" s="57">
        <v>125</v>
      </c>
      <c r="BU28" s="58" t="s">
        <v>417</v>
      </c>
      <c r="BV28" s="58" t="s">
        <v>622</v>
      </c>
      <c r="BW28" s="58" t="s">
        <v>700</v>
      </c>
      <c r="BX28" s="58" t="s">
        <v>700</v>
      </c>
      <c r="DB28" s="68" t="s">
        <v>799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836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825</v>
      </c>
      <c r="DV28" s="58" t="s">
        <v>1691</v>
      </c>
      <c r="DW28" s="58" t="s">
        <v>975</v>
      </c>
      <c r="DX28" s="58"/>
      <c r="DY28" s="58"/>
    </row>
    <row r="29" spans="14:134" x14ac:dyDescent="0.2">
      <c r="N29" s="58" t="s">
        <v>400</v>
      </c>
      <c r="O29" s="58" t="s">
        <v>204</v>
      </c>
      <c r="Q29" s="58" t="s">
        <v>450</v>
      </c>
      <c r="R29" s="58" t="s">
        <v>424</v>
      </c>
      <c r="AA29" s="58">
        <v>2.8</v>
      </c>
      <c r="AB29" s="58"/>
      <c r="AN29" s="61" t="s">
        <v>1253</v>
      </c>
      <c r="AO29" s="61" t="s">
        <v>1254</v>
      </c>
      <c r="AP29" s="61" t="s">
        <v>1253</v>
      </c>
      <c r="AQ29" s="61" t="s">
        <v>1326</v>
      </c>
      <c r="BO29" s="57" t="s">
        <v>20</v>
      </c>
      <c r="BP29" s="57">
        <v>126</v>
      </c>
      <c r="BU29" s="58" t="s">
        <v>417</v>
      </c>
      <c r="BV29" s="58" t="s">
        <v>623</v>
      </c>
      <c r="BW29" s="58" t="s">
        <v>701</v>
      </c>
      <c r="BX29" s="58" t="s">
        <v>701</v>
      </c>
      <c r="DB29" s="80" t="s">
        <v>800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837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819</v>
      </c>
      <c r="DV29" s="58" t="s">
        <v>1692</v>
      </c>
      <c r="DW29" s="58" t="s">
        <v>976</v>
      </c>
      <c r="DX29" s="58"/>
      <c r="DY29" s="58"/>
    </row>
    <row r="30" spans="14:134" x14ac:dyDescent="0.2">
      <c r="N30" s="58" t="s">
        <v>401</v>
      </c>
      <c r="O30" s="58" t="s">
        <v>205</v>
      </c>
      <c r="Q30" s="58" t="s">
        <v>453</v>
      </c>
      <c r="R30" s="58" t="s">
        <v>439</v>
      </c>
      <c r="AA30" s="58">
        <v>3</v>
      </c>
      <c r="AB30" s="58"/>
      <c r="AN30" s="61" t="s">
        <v>1255</v>
      </c>
      <c r="AO30" s="61" t="s">
        <v>1256</v>
      </c>
      <c r="AP30" s="61" t="s">
        <v>1255</v>
      </c>
      <c r="AQ30" s="61" t="s">
        <v>206</v>
      </c>
      <c r="BO30" s="57" t="s">
        <v>58</v>
      </c>
      <c r="BP30" s="57">
        <v>127</v>
      </c>
      <c r="BU30" s="58" t="s">
        <v>417</v>
      </c>
      <c r="BV30" s="58" t="s">
        <v>624</v>
      </c>
      <c r="BW30" s="58" t="s">
        <v>702</v>
      </c>
      <c r="BX30" s="58" t="s">
        <v>702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838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819</v>
      </c>
      <c r="DV30" s="58" t="s">
        <v>43</v>
      </c>
      <c r="DW30" s="58" t="s">
        <v>977</v>
      </c>
      <c r="DX30" s="58"/>
      <c r="DY30" s="58"/>
    </row>
    <row r="31" spans="14:134" x14ac:dyDescent="0.2">
      <c r="N31" s="58" t="s">
        <v>402</v>
      </c>
      <c r="O31" s="58" t="s">
        <v>207</v>
      </c>
      <c r="Q31" s="58" t="s">
        <v>132</v>
      </c>
      <c r="R31" s="58" t="s">
        <v>421</v>
      </c>
      <c r="AA31" s="58">
        <v>3.05</v>
      </c>
      <c r="AB31" s="58"/>
      <c r="AN31" s="61" t="s">
        <v>1257</v>
      </c>
      <c r="AO31" s="61" t="s">
        <v>1258</v>
      </c>
      <c r="AP31" s="61" t="s">
        <v>1257</v>
      </c>
      <c r="AQ31" s="61" t="s">
        <v>208</v>
      </c>
      <c r="BO31" s="57" t="s">
        <v>49</v>
      </c>
      <c r="BP31" s="57">
        <v>128</v>
      </c>
      <c r="BU31" s="58" t="s">
        <v>417</v>
      </c>
      <c r="BV31" s="58" t="s">
        <v>625</v>
      </c>
      <c r="BW31" s="58" t="s">
        <v>703</v>
      </c>
      <c r="BX31" s="58" t="s">
        <v>703</v>
      </c>
      <c r="DB31" s="80" t="s">
        <v>801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839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824</v>
      </c>
      <c r="DV31" s="58" t="s">
        <v>1693</v>
      </c>
      <c r="DW31" s="58" t="s">
        <v>978</v>
      </c>
      <c r="DX31" s="58"/>
      <c r="DY31" s="58"/>
    </row>
    <row r="32" spans="14:134" x14ac:dyDescent="0.2">
      <c r="N32" s="58" t="s">
        <v>403</v>
      </c>
      <c r="O32" s="58" t="s">
        <v>209</v>
      </c>
      <c r="Q32" s="58" t="s">
        <v>314</v>
      </c>
      <c r="R32" s="58" t="s">
        <v>425</v>
      </c>
      <c r="AA32" s="58">
        <v>3.35</v>
      </c>
      <c r="AB32" s="58"/>
      <c r="AN32" s="61" t="s">
        <v>1259</v>
      </c>
      <c r="AO32" s="61" t="s">
        <v>1260</v>
      </c>
      <c r="AP32" s="61" t="s">
        <v>1259</v>
      </c>
      <c r="AQ32" s="61" t="s">
        <v>210</v>
      </c>
      <c r="BO32" s="57" t="s">
        <v>40</v>
      </c>
      <c r="BP32" s="57">
        <v>129</v>
      </c>
      <c r="BU32" s="58" t="s">
        <v>417</v>
      </c>
      <c r="BV32" s="58" t="s">
        <v>626</v>
      </c>
      <c r="BW32" s="58" t="s">
        <v>631</v>
      </c>
      <c r="BX32" s="58" t="s">
        <v>626</v>
      </c>
      <c r="DB32" s="68" t="s">
        <v>802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839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825</v>
      </c>
      <c r="DV32" s="58" t="s">
        <v>1694</v>
      </c>
      <c r="DW32" s="58" t="s">
        <v>979</v>
      </c>
      <c r="DX32" s="58"/>
      <c r="DY32" s="58"/>
    </row>
    <row r="33" spans="14:129" x14ac:dyDescent="0.2">
      <c r="N33" s="58" t="s">
        <v>404</v>
      </c>
      <c r="O33" s="58" t="s">
        <v>212</v>
      </c>
      <c r="Q33" s="58" t="s">
        <v>460</v>
      </c>
      <c r="R33" s="58" t="s">
        <v>99</v>
      </c>
      <c r="AA33" s="58">
        <v>3.6</v>
      </c>
      <c r="AB33" s="58"/>
      <c r="AN33" s="61" t="s">
        <v>1261</v>
      </c>
      <c r="AO33" s="61" t="s">
        <v>1262</v>
      </c>
      <c r="AP33" s="61" t="s">
        <v>1261</v>
      </c>
      <c r="AQ33" s="61" t="s">
        <v>213</v>
      </c>
      <c r="BO33" s="57" t="s">
        <v>78</v>
      </c>
      <c r="BP33" s="57">
        <v>130</v>
      </c>
      <c r="BU33" s="58" t="s">
        <v>417</v>
      </c>
      <c r="BV33" s="58" t="s">
        <v>416</v>
      </c>
      <c r="BW33" s="58" t="s">
        <v>632</v>
      </c>
      <c r="BX33" s="58" t="s">
        <v>416</v>
      </c>
      <c r="DB33" s="80" t="s">
        <v>803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840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819</v>
      </c>
      <c r="DV33" s="58"/>
      <c r="DW33" s="58" t="s">
        <v>980</v>
      </c>
      <c r="DX33" s="58"/>
      <c r="DY33" s="58"/>
    </row>
    <row r="34" spans="14:129" x14ac:dyDescent="0.2">
      <c r="N34" s="58" t="s">
        <v>405</v>
      </c>
      <c r="O34" s="58" t="s">
        <v>214</v>
      </c>
      <c r="AA34" s="58">
        <v>3.75</v>
      </c>
      <c r="AB34" s="58"/>
      <c r="AN34" s="61" t="s">
        <v>1263</v>
      </c>
      <c r="AO34" s="61" t="s">
        <v>1264</v>
      </c>
      <c r="AP34" s="61" t="s">
        <v>1263</v>
      </c>
      <c r="AQ34" s="61" t="s">
        <v>215</v>
      </c>
      <c r="BO34" s="57" t="s">
        <v>211</v>
      </c>
      <c r="BP34" s="57">
        <v>131</v>
      </c>
      <c r="BU34" s="58" t="s">
        <v>417</v>
      </c>
      <c r="BV34" s="58" t="s">
        <v>627</v>
      </c>
      <c r="BW34" s="58" t="s">
        <v>633</v>
      </c>
      <c r="BX34" s="58" t="s">
        <v>627</v>
      </c>
      <c r="DB34" s="68" t="s">
        <v>804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841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824</v>
      </c>
      <c r="DV34" s="58"/>
      <c r="DW34" s="58" t="s">
        <v>981</v>
      </c>
      <c r="DX34" s="58"/>
      <c r="DY34" s="58"/>
    </row>
    <row r="35" spans="14:129" x14ac:dyDescent="0.2">
      <c r="N35" s="58" t="s">
        <v>475</v>
      </c>
      <c r="O35" s="58" t="s">
        <v>216</v>
      </c>
      <c r="AA35" s="58">
        <v>4</v>
      </c>
      <c r="AB35" s="58"/>
      <c r="AN35" s="61" t="s">
        <v>1265</v>
      </c>
      <c r="AO35" s="61" t="s">
        <v>1266</v>
      </c>
      <c r="AP35" s="61" t="s">
        <v>1265</v>
      </c>
      <c r="AQ35" s="61" t="s">
        <v>217</v>
      </c>
      <c r="BO35" s="57" t="s">
        <v>47</v>
      </c>
      <c r="BP35" s="57">
        <v>132</v>
      </c>
      <c r="BU35" s="58" t="s">
        <v>417</v>
      </c>
      <c r="BV35" s="58" t="s">
        <v>628</v>
      </c>
      <c r="BW35" s="58" t="s">
        <v>634</v>
      </c>
      <c r="BX35" s="58" t="s">
        <v>628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841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825</v>
      </c>
      <c r="DV35" s="58"/>
      <c r="DW35" s="58" t="s">
        <v>982</v>
      </c>
      <c r="DX35" s="58"/>
      <c r="DY35" s="58"/>
    </row>
    <row r="36" spans="14:129" x14ac:dyDescent="0.2">
      <c r="N36" s="58" t="s">
        <v>476</v>
      </c>
      <c r="O36" s="58" t="s">
        <v>219</v>
      </c>
      <c r="AA36" s="58">
        <v>4.25</v>
      </c>
      <c r="AB36" s="58"/>
      <c r="AN36" s="61" t="s">
        <v>1267</v>
      </c>
      <c r="AO36" s="61" t="s">
        <v>1268</v>
      </c>
      <c r="AP36" s="61" t="s">
        <v>1267</v>
      </c>
      <c r="AQ36" s="61" t="s">
        <v>220</v>
      </c>
      <c r="BO36" s="57" t="s">
        <v>64</v>
      </c>
      <c r="BP36" s="57">
        <v>133</v>
      </c>
      <c r="BU36" s="58" t="s">
        <v>417</v>
      </c>
      <c r="BV36" s="58" t="s">
        <v>629</v>
      </c>
      <c r="BW36" s="58" t="s">
        <v>635</v>
      </c>
      <c r="BX36" s="58" t="s">
        <v>629</v>
      </c>
      <c r="DB36" s="68" t="s">
        <v>805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842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824</v>
      </c>
      <c r="DV36" s="58"/>
      <c r="DW36" s="58" t="s">
        <v>983</v>
      </c>
      <c r="DX36" s="58"/>
      <c r="DY36" s="58"/>
    </row>
    <row r="37" spans="14:129" x14ac:dyDescent="0.2">
      <c r="N37" s="58"/>
      <c r="O37" s="58"/>
      <c r="AA37" s="58">
        <v>4.4000000000000004</v>
      </c>
      <c r="AB37" s="58"/>
      <c r="AN37" s="61" t="s">
        <v>1269</v>
      </c>
      <c r="AO37" s="61" t="s">
        <v>1270</v>
      </c>
      <c r="AP37" s="61" t="s">
        <v>1269</v>
      </c>
      <c r="AQ37" s="61" t="s">
        <v>221</v>
      </c>
      <c r="BO37" s="57" t="s">
        <v>218</v>
      </c>
      <c r="BP37" s="57">
        <v>134</v>
      </c>
      <c r="BU37" s="58" t="s">
        <v>417</v>
      </c>
      <c r="BV37" s="58" t="s">
        <v>630</v>
      </c>
      <c r="BW37" s="58" t="s">
        <v>636</v>
      </c>
      <c r="BX37" s="58" t="s">
        <v>630</v>
      </c>
      <c r="DB37" s="80" t="s">
        <v>806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842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825</v>
      </c>
      <c r="DV37" s="58"/>
      <c r="DW37" s="58" t="s">
        <v>984</v>
      </c>
      <c r="DX37" s="58"/>
      <c r="DY37" s="58"/>
    </row>
    <row r="38" spans="14:129" x14ac:dyDescent="0.2">
      <c r="AA38" s="58">
        <v>4.5</v>
      </c>
      <c r="AB38" s="58"/>
      <c r="AN38" s="61" t="s">
        <v>1271</v>
      </c>
      <c r="AO38" s="61" t="s">
        <v>1272</v>
      </c>
      <c r="AP38" s="61" t="s">
        <v>1271</v>
      </c>
      <c r="AQ38" s="61" t="s">
        <v>222</v>
      </c>
      <c r="BO38" s="57" t="s">
        <v>25</v>
      </c>
      <c r="BP38" s="57">
        <v>135</v>
      </c>
      <c r="BU38" s="58" t="s">
        <v>417</v>
      </c>
      <c r="BV38" s="58" t="s">
        <v>599</v>
      </c>
      <c r="BW38" s="58" t="s">
        <v>600</v>
      </c>
      <c r="BX38" s="58" t="s">
        <v>600</v>
      </c>
      <c r="DB38" s="68" t="s">
        <v>807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843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824</v>
      </c>
      <c r="DV38" s="58"/>
      <c r="DW38" s="58" t="s">
        <v>985</v>
      </c>
      <c r="DX38" s="58"/>
      <c r="DY38" s="58"/>
    </row>
    <row r="39" spans="14:129" x14ac:dyDescent="0.2">
      <c r="AA39" s="58">
        <v>4.75</v>
      </c>
      <c r="AB39" s="58"/>
      <c r="AN39" s="61" t="s">
        <v>1273</v>
      </c>
      <c r="AO39" s="61" t="s">
        <v>1274</v>
      </c>
      <c r="AP39" s="61" t="s">
        <v>1273</v>
      </c>
      <c r="AQ39" s="61" t="s">
        <v>223</v>
      </c>
      <c r="BO39" s="57" t="s">
        <v>53</v>
      </c>
      <c r="BP39" s="57">
        <v>136</v>
      </c>
      <c r="BU39" s="58"/>
      <c r="BV39" s="58"/>
      <c r="BW39" s="58"/>
      <c r="BX39" s="58"/>
      <c r="DB39" s="80" t="s">
        <v>808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843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825</v>
      </c>
      <c r="DV39" s="58"/>
      <c r="DW39" s="58" t="s">
        <v>986</v>
      </c>
      <c r="DX39" s="58"/>
      <c r="DY39" s="58"/>
    </row>
    <row r="40" spans="14:129" x14ac:dyDescent="0.2">
      <c r="AA40" s="58">
        <v>4.8</v>
      </c>
      <c r="AB40" s="58"/>
      <c r="AN40" s="61" t="s">
        <v>1275</v>
      </c>
      <c r="AO40" s="61" t="s">
        <v>1276</v>
      </c>
      <c r="AP40" s="61" t="s">
        <v>1275</v>
      </c>
      <c r="AQ40" s="61" t="s">
        <v>1210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844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824</v>
      </c>
      <c r="DV40" s="58"/>
      <c r="DW40" s="58" t="s">
        <v>987</v>
      </c>
      <c r="DX40" s="58"/>
      <c r="DY40" s="58"/>
    </row>
    <row r="41" spans="14:129" x14ac:dyDescent="0.2">
      <c r="AA41" s="58">
        <v>5</v>
      </c>
      <c r="AB41" s="58"/>
      <c r="AN41" s="61" t="s">
        <v>1277</v>
      </c>
      <c r="AO41" s="61" t="s">
        <v>1278</v>
      </c>
      <c r="AP41" s="61" t="s">
        <v>1277</v>
      </c>
      <c r="AQ41" s="61" t="s">
        <v>224</v>
      </c>
      <c r="BO41" s="57" t="s">
        <v>79</v>
      </c>
      <c r="BP41" s="57">
        <v>138</v>
      </c>
      <c r="DB41" s="80" t="s">
        <v>809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844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825</v>
      </c>
      <c r="DV41" s="58"/>
      <c r="DW41" s="58" t="s">
        <v>988</v>
      </c>
      <c r="DX41" s="58"/>
      <c r="DY41" s="58"/>
    </row>
    <row r="42" spans="14:129" x14ac:dyDescent="0.2">
      <c r="AA42" s="58">
        <v>5.6</v>
      </c>
      <c r="AB42" s="58"/>
      <c r="AN42" s="61" t="s">
        <v>1279</v>
      </c>
      <c r="AO42" s="61" t="s">
        <v>1280</v>
      </c>
      <c r="AP42" s="61" t="s">
        <v>1279</v>
      </c>
      <c r="AQ42" s="61" t="s">
        <v>226</v>
      </c>
      <c r="BO42" s="57" t="s">
        <v>23</v>
      </c>
      <c r="BP42" s="57">
        <v>139</v>
      </c>
      <c r="DB42" s="68" t="s">
        <v>810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845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819</v>
      </c>
      <c r="DV42" s="58"/>
      <c r="DW42" s="58" t="s">
        <v>989</v>
      </c>
      <c r="DX42" s="58"/>
      <c r="DY42" s="58"/>
    </row>
    <row r="43" spans="14:129" ht="13.5" thickBot="1" x14ac:dyDescent="0.25">
      <c r="AA43" s="58">
        <v>5.8</v>
      </c>
      <c r="AB43" s="58"/>
      <c r="AN43" s="61" t="s">
        <v>1281</v>
      </c>
      <c r="AO43" s="61" t="s">
        <v>1282</v>
      </c>
      <c r="AP43" s="61" t="s">
        <v>1281</v>
      </c>
      <c r="AQ43" s="61" t="s">
        <v>228</v>
      </c>
      <c r="BO43" s="57" t="s">
        <v>225</v>
      </c>
      <c r="BP43" s="57">
        <v>140</v>
      </c>
      <c r="DB43" s="95" t="s">
        <v>1655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846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819</v>
      </c>
      <c r="DV43" s="58"/>
      <c r="DW43" s="58" t="s">
        <v>990</v>
      </c>
      <c r="DX43" s="58"/>
      <c r="DY43" s="58"/>
    </row>
    <row r="44" spans="14:129" x14ac:dyDescent="0.2">
      <c r="AA44" s="58">
        <v>6</v>
      </c>
      <c r="AB44" s="58"/>
      <c r="AN44" s="61" t="s">
        <v>1283</v>
      </c>
      <c r="AO44" s="61" t="s">
        <v>1284</v>
      </c>
      <c r="AP44" s="61" t="s">
        <v>1283</v>
      </c>
      <c r="AQ44" s="61" t="s">
        <v>230</v>
      </c>
      <c r="BO44" s="57" t="s">
        <v>227</v>
      </c>
      <c r="BP44" s="57">
        <v>141</v>
      </c>
      <c r="DN44" s="58" t="s">
        <v>847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819</v>
      </c>
      <c r="DV44" s="58"/>
      <c r="DW44" s="58" t="s">
        <v>991</v>
      </c>
      <c r="DX44" s="58"/>
      <c r="DY44" s="58"/>
    </row>
    <row r="45" spans="14:129" x14ac:dyDescent="0.2">
      <c r="AA45" s="58">
        <v>6.3</v>
      </c>
      <c r="AB45" s="58"/>
      <c r="AN45" s="61" t="s">
        <v>1285</v>
      </c>
      <c r="AO45" s="61" t="s">
        <v>1286</v>
      </c>
      <c r="AP45" s="61" t="s">
        <v>1285</v>
      </c>
      <c r="AQ45" s="61" t="s">
        <v>232</v>
      </c>
      <c r="BO45" s="57" t="s">
        <v>229</v>
      </c>
      <c r="BP45" s="57">
        <v>142</v>
      </c>
      <c r="DN45" s="58" t="s">
        <v>848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819</v>
      </c>
      <c r="DV45" s="58"/>
      <c r="DW45" s="58" t="s">
        <v>992</v>
      </c>
      <c r="DX45" s="58"/>
      <c r="DY45" s="58"/>
    </row>
    <row r="46" spans="14:129" x14ac:dyDescent="0.2">
      <c r="AA46" s="58">
        <v>6.35</v>
      </c>
      <c r="AB46" s="58"/>
      <c r="AN46" s="61" t="s">
        <v>1287</v>
      </c>
      <c r="AO46" s="61" t="s">
        <v>1288</v>
      </c>
      <c r="AP46" s="61" t="s">
        <v>1287</v>
      </c>
      <c r="AQ46" s="61" t="s">
        <v>234</v>
      </c>
      <c r="BO46" s="57" t="s">
        <v>231</v>
      </c>
      <c r="BP46" s="57">
        <v>143</v>
      </c>
      <c r="DN46" s="58" t="s">
        <v>849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819</v>
      </c>
      <c r="DV46" s="58"/>
      <c r="DW46" s="58" t="s">
        <v>993</v>
      </c>
      <c r="DX46" s="58"/>
      <c r="DY46" s="58"/>
    </row>
    <row r="47" spans="14:129" x14ac:dyDescent="0.2">
      <c r="AA47" s="58">
        <v>7.3</v>
      </c>
      <c r="AB47" s="58"/>
      <c r="AN47" s="61" t="s">
        <v>1289</v>
      </c>
      <c r="AO47" s="61" t="s">
        <v>1290</v>
      </c>
      <c r="AP47" s="61" t="s">
        <v>1289</v>
      </c>
      <c r="AQ47" s="61" t="s">
        <v>236</v>
      </c>
      <c r="BO47" s="57" t="s">
        <v>233</v>
      </c>
      <c r="BP47" s="57">
        <v>144</v>
      </c>
      <c r="DN47" s="58" t="s">
        <v>850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819</v>
      </c>
      <c r="DV47" s="58"/>
      <c r="DW47" s="58" t="s">
        <v>994</v>
      </c>
      <c r="DX47" s="58"/>
      <c r="DY47" s="58"/>
    </row>
    <row r="48" spans="14:129" x14ac:dyDescent="0.2">
      <c r="AA48" s="58">
        <v>8</v>
      </c>
      <c r="AB48" s="58"/>
      <c r="AN48" s="61" t="s">
        <v>1291</v>
      </c>
      <c r="AO48" s="61" t="s">
        <v>1292</v>
      </c>
      <c r="AP48" s="61" t="s">
        <v>1291</v>
      </c>
      <c r="AQ48" s="61" t="s">
        <v>238</v>
      </c>
      <c r="BO48" s="57" t="s">
        <v>235</v>
      </c>
      <c r="BP48" s="57">
        <v>145</v>
      </c>
      <c r="DN48" s="58" t="s">
        <v>851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824</v>
      </c>
      <c r="DV48" s="58"/>
      <c r="DW48" s="58" t="s">
        <v>995</v>
      </c>
      <c r="DX48" s="58"/>
      <c r="DY48" s="58"/>
    </row>
    <row r="49" spans="40:129" x14ac:dyDescent="0.2">
      <c r="AN49" s="61" t="s">
        <v>1293</v>
      </c>
      <c r="AO49" s="61" t="s">
        <v>1294</v>
      </c>
      <c r="AP49" s="61" t="s">
        <v>1293</v>
      </c>
      <c r="AQ49" s="61" t="s">
        <v>1327</v>
      </c>
      <c r="BO49" s="57" t="s">
        <v>237</v>
      </c>
      <c r="BP49" s="57">
        <v>146</v>
      </c>
      <c r="DN49" s="58" t="s">
        <v>851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825</v>
      </c>
      <c r="DV49" s="58"/>
      <c r="DW49" s="58" t="s">
        <v>996</v>
      </c>
      <c r="DX49" s="58"/>
      <c r="DY49" s="58"/>
    </row>
    <row r="50" spans="40:129" x14ac:dyDescent="0.2">
      <c r="AN50" s="61" t="s">
        <v>1295</v>
      </c>
      <c r="AO50" s="61" t="s">
        <v>1296</v>
      </c>
      <c r="AP50" s="61" t="s">
        <v>1295</v>
      </c>
      <c r="AQ50" s="61" t="s">
        <v>1328</v>
      </c>
      <c r="BO50" s="57" t="s">
        <v>239</v>
      </c>
      <c r="BP50" s="57">
        <v>147</v>
      </c>
      <c r="DN50" s="58" t="s">
        <v>852</v>
      </c>
      <c r="DO50" s="58" t="s">
        <v>38</v>
      </c>
      <c r="DP50" s="58">
        <v>101.6</v>
      </c>
      <c r="DQ50" s="58"/>
      <c r="DR50" s="58">
        <v>24</v>
      </c>
      <c r="DS50" s="58" t="s">
        <v>1648</v>
      </c>
      <c r="DT50" s="58" t="s">
        <v>854</v>
      </c>
      <c r="DV50" s="58"/>
      <c r="DW50" s="58" t="s">
        <v>997</v>
      </c>
      <c r="DX50" s="58"/>
      <c r="DY50" s="58"/>
    </row>
    <row r="51" spans="40:129" x14ac:dyDescent="0.2">
      <c r="AN51" s="61" t="s">
        <v>1297</v>
      </c>
      <c r="AO51" s="61" t="s">
        <v>1298</v>
      </c>
      <c r="AP51" s="61" t="s">
        <v>1297</v>
      </c>
      <c r="AQ51" s="61" t="s">
        <v>1329</v>
      </c>
      <c r="BO51" s="57" t="s">
        <v>240</v>
      </c>
      <c r="BP51" s="57">
        <v>148</v>
      </c>
      <c r="DN51" s="58" t="s">
        <v>852</v>
      </c>
      <c r="DO51" s="58" t="s">
        <v>38</v>
      </c>
      <c r="DP51" s="58">
        <v>101.6</v>
      </c>
      <c r="DQ51" s="58"/>
      <c r="DR51" s="58">
        <v>16</v>
      </c>
      <c r="DS51" s="58" t="s">
        <v>1648</v>
      </c>
      <c r="DT51" s="58" t="s">
        <v>819</v>
      </c>
      <c r="DV51" s="58"/>
      <c r="DW51" s="58" t="s">
        <v>998</v>
      </c>
      <c r="DX51" s="58"/>
      <c r="DY51" s="58"/>
    </row>
    <row r="52" spans="40:129" x14ac:dyDescent="0.2">
      <c r="AN52" s="61" t="s">
        <v>1299</v>
      </c>
      <c r="AO52" s="61" t="s">
        <v>1300</v>
      </c>
      <c r="AP52" s="61" t="s">
        <v>1299</v>
      </c>
      <c r="AQ52" s="61" t="s">
        <v>1330</v>
      </c>
      <c r="BO52" s="57" t="s">
        <v>241</v>
      </c>
      <c r="BP52" s="57">
        <v>149</v>
      </c>
      <c r="DN52" s="58" t="s">
        <v>853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854</v>
      </c>
      <c r="DV52" s="58"/>
      <c r="DW52" s="58" t="s">
        <v>999</v>
      </c>
      <c r="DX52" s="58"/>
      <c r="DY52" s="58"/>
    </row>
    <row r="53" spans="40:129" x14ac:dyDescent="0.2">
      <c r="AN53" s="61" t="s">
        <v>1301</v>
      </c>
      <c r="AO53" s="61" t="s">
        <v>1302</v>
      </c>
      <c r="AP53" s="61" t="s">
        <v>1301</v>
      </c>
      <c r="AQ53" s="61" t="s">
        <v>244</v>
      </c>
      <c r="BO53" s="57" t="s">
        <v>242</v>
      </c>
      <c r="BP53" s="57">
        <v>150</v>
      </c>
      <c r="DN53" s="58" t="s">
        <v>853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819</v>
      </c>
      <c r="DV53" s="58"/>
      <c r="DW53" s="58" t="s">
        <v>1000</v>
      </c>
      <c r="DX53" s="58"/>
      <c r="DY53" s="58"/>
    </row>
    <row r="54" spans="40:129" x14ac:dyDescent="0.2">
      <c r="AN54" s="61" t="s">
        <v>1303</v>
      </c>
      <c r="AO54" s="61" t="s">
        <v>1304</v>
      </c>
      <c r="AP54" s="61" t="s">
        <v>1303</v>
      </c>
      <c r="AQ54" s="61" t="s">
        <v>246</v>
      </c>
      <c r="BO54" s="57" t="s">
        <v>243</v>
      </c>
      <c r="BP54" s="57">
        <v>151</v>
      </c>
      <c r="DN54" s="58" t="s">
        <v>855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854</v>
      </c>
      <c r="DV54" s="58"/>
      <c r="DW54" s="58" t="s">
        <v>1001</v>
      </c>
      <c r="DX54" s="58"/>
      <c r="DY54" s="58"/>
    </row>
    <row r="55" spans="40:129" x14ac:dyDescent="0.2">
      <c r="AP55" s="61" t="s">
        <v>1331</v>
      </c>
      <c r="AQ55" s="61" t="s">
        <v>248</v>
      </c>
      <c r="BO55" s="57" t="s">
        <v>245</v>
      </c>
      <c r="BP55" s="57">
        <v>152</v>
      </c>
      <c r="DN55" s="58" t="s">
        <v>855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819</v>
      </c>
      <c r="DV55" s="58"/>
      <c r="DW55" s="58" t="s">
        <v>1002</v>
      </c>
      <c r="DX55" s="58"/>
      <c r="DY55" s="58"/>
    </row>
    <row r="56" spans="40:129" x14ac:dyDescent="0.2">
      <c r="AP56" s="61" t="s">
        <v>1332</v>
      </c>
      <c r="AQ56" s="61" t="s">
        <v>250</v>
      </c>
      <c r="BO56" s="57" t="s">
        <v>247</v>
      </c>
      <c r="BP56" s="57">
        <v>153</v>
      </c>
      <c r="DN56" s="58" t="s">
        <v>856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854</v>
      </c>
      <c r="DV56" s="58"/>
      <c r="DW56" s="58" t="s">
        <v>1003</v>
      </c>
      <c r="DX56" s="58"/>
      <c r="DY56" s="58"/>
    </row>
    <row r="57" spans="40:129" x14ac:dyDescent="0.2">
      <c r="AP57" s="61" t="s">
        <v>1333</v>
      </c>
      <c r="AQ57" s="61" t="s">
        <v>252</v>
      </c>
      <c r="BO57" s="57" t="s">
        <v>249</v>
      </c>
      <c r="BP57" s="57">
        <v>154</v>
      </c>
      <c r="DN57" s="58" t="s">
        <v>856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819</v>
      </c>
      <c r="DV57" s="58"/>
      <c r="DW57" s="58" t="s">
        <v>1004</v>
      </c>
      <c r="DX57" s="58"/>
      <c r="DY57" s="58"/>
    </row>
    <row r="58" spans="40:129" x14ac:dyDescent="0.2">
      <c r="AP58" s="61" t="s">
        <v>1334</v>
      </c>
      <c r="AQ58" s="61" t="s">
        <v>254</v>
      </c>
      <c r="BO58" s="57" t="s">
        <v>251</v>
      </c>
      <c r="BP58" s="57">
        <v>155</v>
      </c>
      <c r="DN58" s="58" t="s">
        <v>857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819</v>
      </c>
      <c r="DV58" s="58"/>
      <c r="DW58" s="58" t="s">
        <v>1005</v>
      </c>
      <c r="DX58" s="58"/>
      <c r="DY58" s="58"/>
    </row>
    <row r="59" spans="40:129" x14ac:dyDescent="0.2">
      <c r="AP59" s="61" t="s">
        <v>1335</v>
      </c>
      <c r="AQ59" s="61" t="s">
        <v>256</v>
      </c>
      <c r="BO59" s="57" t="s">
        <v>253</v>
      </c>
      <c r="BP59" s="57">
        <v>156</v>
      </c>
      <c r="DN59" s="58" t="s">
        <v>858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819</v>
      </c>
      <c r="DV59" s="58"/>
      <c r="DW59" s="58" t="s">
        <v>1006</v>
      </c>
      <c r="DX59" s="58"/>
      <c r="DY59" s="58"/>
    </row>
    <row r="60" spans="40:129" x14ac:dyDescent="0.2">
      <c r="AP60" s="61" t="s">
        <v>1336</v>
      </c>
      <c r="AQ60" s="61" t="s">
        <v>1337</v>
      </c>
      <c r="BO60" s="57" t="s">
        <v>255</v>
      </c>
      <c r="BP60" s="57">
        <v>157</v>
      </c>
      <c r="DN60" s="58" t="s">
        <v>859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819</v>
      </c>
      <c r="DV60" s="58"/>
      <c r="DW60" s="58" t="s">
        <v>1007</v>
      </c>
      <c r="DX60" s="58"/>
      <c r="DY60" s="58"/>
    </row>
    <row r="61" spans="40:129" x14ac:dyDescent="0.2">
      <c r="AP61" s="61" t="s">
        <v>1338</v>
      </c>
      <c r="AQ61" s="61" t="s">
        <v>1339</v>
      </c>
      <c r="BO61" s="57" t="s">
        <v>257</v>
      </c>
      <c r="BP61" s="57">
        <v>158</v>
      </c>
      <c r="DN61" s="58" t="s">
        <v>860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819</v>
      </c>
      <c r="DV61" s="58"/>
      <c r="DW61" s="58" t="s">
        <v>943</v>
      </c>
      <c r="DX61" s="58"/>
      <c r="DY61" s="58"/>
    </row>
    <row r="62" spans="40:129" x14ac:dyDescent="0.2">
      <c r="AP62" s="61" t="s">
        <v>1340</v>
      </c>
      <c r="AQ62" s="61" t="s">
        <v>1341</v>
      </c>
      <c r="BO62" s="57" t="s">
        <v>258</v>
      </c>
      <c r="BP62" s="57">
        <v>159</v>
      </c>
      <c r="DN62" s="58" t="s">
        <v>861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819</v>
      </c>
      <c r="DV62" s="58"/>
      <c r="DW62" s="58" t="s">
        <v>1008</v>
      </c>
      <c r="DX62" s="58"/>
      <c r="DY62" s="58"/>
    </row>
    <row r="63" spans="40:129" x14ac:dyDescent="0.2">
      <c r="AP63" s="61" t="s">
        <v>1342</v>
      </c>
      <c r="AQ63" s="61" t="s">
        <v>262</v>
      </c>
      <c r="BO63" s="57" t="s">
        <v>259</v>
      </c>
      <c r="BP63" s="57">
        <v>160</v>
      </c>
      <c r="DN63" s="58" t="s">
        <v>862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819</v>
      </c>
      <c r="DV63" s="58"/>
      <c r="DW63" s="58" t="s">
        <v>1009</v>
      </c>
      <c r="DX63" s="58"/>
      <c r="DY63" s="58"/>
    </row>
    <row r="64" spans="40:129" x14ac:dyDescent="0.2">
      <c r="AP64" s="61" t="s">
        <v>1343</v>
      </c>
      <c r="AQ64" s="61" t="s">
        <v>264</v>
      </c>
      <c r="BO64" s="57" t="s">
        <v>261</v>
      </c>
      <c r="BP64" s="57">
        <v>161</v>
      </c>
      <c r="DN64" s="58" t="s">
        <v>863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819</v>
      </c>
      <c r="DV64" s="58"/>
      <c r="DW64" s="58" t="s">
        <v>1010</v>
      </c>
      <c r="DX64" s="58"/>
      <c r="DY64" s="58"/>
    </row>
    <row r="65" spans="42:129" x14ac:dyDescent="0.2">
      <c r="AP65" s="61" t="s">
        <v>1344</v>
      </c>
      <c r="AQ65" s="61" t="s">
        <v>266</v>
      </c>
      <c r="BO65" s="57" t="s">
        <v>263</v>
      </c>
      <c r="BP65" s="57">
        <v>162</v>
      </c>
      <c r="DN65" s="58" t="s">
        <v>864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819</v>
      </c>
      <c r="DV65" s="58"/>
      <c r="DW65" s="58" t="s">
        <v>1011</v>
      </c>
      <c r="DX65" s="58"/>
      <c r="DY65" s="58"/>
    </row>
    <row r="66" spans="42:129" x14ac:dyDescent="0.2">
      <c r="AP66" s="61" t="s">
        <v>1345</v>
      </c>
      <c r="AQ66" s="61" t="s">
        <v>268</v>
      </c>
      <c r="BO66" s="57" t="s">
        <v>265</v>
      </c>
      <c r="BP66" s="57">
        <v>163</v>
      </c>
      <c r="DN66" s="58" t="s">
        <v>865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819</v>
      </c>
      <c r="DV66" s="58"/>
      <c r="DW66" s="58" t="s">
        <v>1012</v>
      </c>
      <c r="DX66" s="58"/>
      <c r="DY66" s="58"/>
    </row>
    <row r="67" spans="42:129" x14ac:dyDescent="0.2">
      <c r="AP67" s="61" t="s">
        <v>1346</v>
      </c>
      <c r="AQ67" s="61" t="s">
        <v>1347</v>
      </c>
      <c r="BO67" s="57" t="s">
        <v>267</v>
      </c>
      <c r="BP67" s="57">
        <v>164</v>
      </c>
      <c r="DN67" s="58" t="s">
        <v>866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819</v>
      </c>
      <c r="DV67" s="58"/>
      <c r="DW67" s="58" t="s">
        <v>1013</v>
      </c>
      <c r="DX67" s="58"/>
      <c r="DY67" s="58"/>
    </row>
    <row r="68" spans="42:129" x14ac:dyDescent="0.2">
      <c r="AP68" s="61" t="s">
        <v>1348</v>
      </c>
      <c r="AQ68" s="61" t="s">
        <v>1349</v>
      </c>
      <c r="BO68" s="57" t="s">
        <v>682</v>
      </c>
      <c r="BP68" s="57">
        <v>165</v>
      </c>
      <c r="DN68" s="58" t="s">
        <v>867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819</v>
      </c>
      <c r="DV68" s="58"/>
      <c r="DW68" s="58" t="s">
        <v>1014</v>
      </c>
      <c r="DX68" s="58"/>
      <c r="DY68" s="58"/>
    </row>
    <row r="69" spans="42:129" x14ac:dyDescent="0.2">
      <c r="AP69" s="61" t="s">
        <v>1350</v>
      </c>
      <c r="AQ69" s="61" t="s">
        <v>1351</v>
      </c>
      <c r="BO69" s="57" t="s">
        <v>683</v>
      </c>
      <c r="BP69" s="57">
        <v>166</v>
      </c>
      <c r="DN69" s="58" t="s">
        <v>868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819</v>
      </c>
      <c r="DV69" s="58"/>
      <c r="DW69" s="58" t="s">
        <v>1015</v>
      </c>
      <c r="DX69" s="58"/>
      <c r="DY69" s="58"/>
    </row>
    <row r="70" spans="42:129" x14ac:dyDescent="0.2">
      <c r="AP70" s="61" t="s">
        <v>1352</v>
      </c>
      <c r="AQ70" s="61" t="s">
        <v>1353</v>
      </c>
      <c r="BO70" s="57" t="s">
        <v>269</v>
      </c>
      <c r="BP70" s="57">
        <v>167</v>
      </c>
      <c r="DN70" s="58" t="s">
        <v>869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819</v>
      </c>
      <c r="DV70" s="58"/>
      <c r="DW70" s="58" t="s">
        <v>1016</v>
      </c>
      <c r="DX70" s="58"/>
      <c r="DY70" s="58"/>
    </row>
    <row r="71" spans="42:129" x14ac:dyDescent="0.2">
      <c r="AP71" s="61" t="s">
        <v>1354</v>
      </c>
      <c r="AQ71" s="61" t="s">
        <v>272</v>
      </c>
      <c r="BO71" s="57" t="s">
        <v>270</v>
      </c>
      <c r="BP71" s="57">
        <v>168</v>
      </c>
      <c r="DN71" s="58" t="s">
        <v>870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825</v>
      </c>
      <c r="DV71" s="58"/>
      <c r="DW71" s="58" t="s">
        <v>1017</v>
      </c>
      <c r="DX71" s="58"/>
      <c r="DY71" s="58"/>
    </row>
    <row r="72" spans="42:129" x14ac:dyDescent="0.2">
      <c r="AP72" s="61" t="s">
        <v>1355</v>
      </c>
      <c r="AQ72" s="61" t="s">
        <v>274</v>
      </c>
      <c r="BO72" s="57" t="s">
        <v>271</v>
      </c>
      <c r="BP72" s="57">
        <v>169</v>
      </c>
      <c r="DN72" s="58" t="s">
        <v>870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824</v>
      </c>
      <c r="DV72" s="58"/>
      <c r="DW72" s="58" t="s">
        <v>1018</v>
      </c>
      <c r="DX72" s="58"/>
      <c r="DY72" s="58"/>
    </row>
    <row r="73" spans="42:129" x14ac:dyDescent="0.2">
      <c r="AP73" s="61" t="s">
        <v>1356</v>
      </c>
      <c r="AQ73" s="61" t="s">
        <v>276</v>
      </c>
      <c r="BO73" s="57" t="s">
        <v>273</v>
      </c>
      <c r="BP73" s="57">
        <v>170</v>
      </c>
      <c r="DN73" s="58" t="s">
        <v>871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825</v>
      </c>
      <c r="DV73" s="58"/>
      <c r="DW73" s="58" t="s">
        <v>1019</v>
      </c>
      <c r="DX73" s="58"/>
      <c r="DY73" s="58"/>
    </row>
    <row r="74" spans="42:129" x14ac:dyDescent="0.2">
      <c r="AP74" s="61" t="s">
        <v>1357</v>
      </c>
      <c r="AQ74" s="61" t="s">
        <v>278</v>
      </c>
      <c r="BO74" s="57" t="s">
        <v>275</v>
      </c>
      <c r="BP74" s="57">
        <v>171</v>
      </c>
      <c r="DN74" s="58" t="s">
        <v>871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824</v>
      </c>
      <c r="DV74" s="58"/>
      <c r="DW74" s="58" t="s">
        <v>1020</v>
      </c>
      <c r="DX74" s="58"/>
      <c r="DY74" s="58"/>
    </row>
    <row r="75" spans="42:129" x14ac:dyDescent="0.2">
      <c r="AP75" s="61" t="s">
        <v>1358</v>
      </c>
      <c r="AQ75" s="61" t="s">
        <v>281</v>
      </c>
      <c r="BO75" s="57" t="s">
        <v>277</v>
      </c>
      <c r="BP75" s="57">
        <v>172</v>
      </c>
      <c r="DN75" s="58" t="s">
        <v>872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825</v>
      </c>
      <c r="DV75" s="58"/>
      <c r="DW75" s="58" t="s">
        <v>1021</v>
      </c>
      <c r="DX75" s="58"/>
      <c r="DY75" s="58"/>
    </row>
    <row r="76" spans="42:129" x14ac:dyDescent="0.2">
      <c r="AP76" s="61" t="s">
        <v>1359</v>
      </c>
      <c r="AQ76" s="61" t="s">
        <v>1360</v>
      </c>
      <c r="BO76" s="57" t="s">
        <v>279</v>
      </c>
      <c r="BP76" s="57">
        <v>173</v>
      </c>
      <c r="DN76" s="58" t="s">
        <v>872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824</v>
      </c>
      <c r="DV76" s="58"/>
      <c r="DW76" s="58" t="s">
        <v>1022</v>
      </c>
      <c r="DX76" s="58"/>
      <c r="DY76" s="58"/>
    </row>
    <row r="77" spans="42:129" x14ac:dyDescent="0.2">
      <c r="AP77" s="61" t="s">
        <v>1361</v>
      </c>
      <c r="AQ77" s="61" t="s">
        <v>1362</v>
      </c>
      <c r="BO77" s="57" t="s">
        <v>282</v>
      </c>
      <c r="BP77" s="57">
        <v>174</v>
      </c>
      <c r="DN77" s="58" t="s">
        <v>873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825</v>
      </c>
      <c r="DV77" s="58"/>
      <c r="DW77" s="58" t="s">
        <v>1023</v>
      </c>
      <c r="DX77" s="58"/>
      <c r="DY77" s="58"/>
    </row>
    <row r="78" spans="42:129" x14ac:dyDescent="0.2">
      <c r="AP78" s="61" t="s">
        <v>1363</v>
      </c>
      <c r="AQ78" s="61" t="s">
        <v>1364</v>
      </c>
      <c r="BO78" s="57" t="s">
        <v>283</v>
      </c>
      <c r="BP78" s="57">
        <v>175</v>
      </c>
      <c r="DN78" s="58" t="s">
        <v>873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824</v>
      </c>
      <c r="DV78" s="58"/>
      <c r="DW78" s="58" t="s">
        <v>1024</v>
      </c>
      <c r="DX78" s="58"/>
      <c r="DY78" s="58"/>
    </row>
    <row r="79" spans="42:129" x14ac:dyDescent="0.2">
      <c r="AP79" s="61" t="s">
        <v>1365</v>
      </c>
      <c r="AQ79" s="61" t="s">
        <v>1366</v>
      </c>
      <c r="BO79" s="57" t="s">
        <v>284</v>
      </c>
      <c r="BP79" s="57">
        <v>176</v>
      </c>
      <c r="DN79" s="58" t="s">
        <v>874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854</v>
      </c>
      <c r="DV79" s="58"/>
      <c r="DW79" s="58" t="s">
        <v>1025</v>
      </c>
      <c r="DX79" s="58"/>
      <c r="DY79" s="58"/>
    </row>
    <row r="80" spans="42:129" x14ac:dyDescent="0.2">
      <c r="AP80" s="61" t="s">
        <v>1367</v>
      </c>
      <c r="AQ80" s="61" t="s">
        <v>1368</v>
      </c>
      <c r="BO80" s="57" t="s">
        <v>285</v>
      </c>
      <c r="BP80" s="57">
        <v>177</v>
      </c>
      <c r="DN80" s="58" t="s">
        <v>874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819</v>
      </c>
      <c r="DV80" s="58"/>
      <c r="DW80" s="58" t="s">
        <v>1026</v>
      </c>
      <c r="DX80" s="58"/>
      <c r="DY80" s="58"/>
    </row>
    <row r="81" spans="42:129" x14ac:dyDescent="0.2">
      <c r="AP81" s="61" t="s">
        <v>1369</v>
      </c>
      <c r="AQ81" s="61" t="s">
        <v>1370</v>
      </c>
      <c r="BO81" s="57" t="s">
        <v>286</v>
      </c>
      <c r="BP81" s="57">
        <v>178</v>
      </c>
      <c r="DN81" s="58" t="s">
        <v>874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854</v>
      </c>
      <c r="DV81" s="58"/>
      <c r="DW81" s="58" t="s">
        <v>1027</v>
      </c>
      <c r="DX81" s="58"/>
      <c r="DY81" s="58"/>
    </row>
    <row r="82" spans="42:129" x14ac:dyDescent="0.2">
      <c r="AP82" s="61" t="s">
        <v>1371</v>
      </c>
      <c r="AQ82" s="61" t="s">
        <v>1372</v>
      </c>
      <c r="BO82" s="57" t="s">
        <v>287</v>
      </c>
      <c r="BP82" s="57">
        <v>179</v>
      </c>
      <c r="DN82" s="58" t="s">
        <v>874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819</v>
      </c>
      <c r="DV82" s="58"/>
      <c r="DW82" s="58" t="s">
        <v>1028</v>
      </c>
      <c r="DX82" s="58"/>
      <c r="DY82" s="58"/>
    </row>
    <row r="83" spans="42:129" x14ac:dyDescent="0.2">
      <c r="AP83" s="61" t="s">
        <v>1373</v>
      </c>
      <c r="AQ83" s="61" t="s">
        <v>1374</v>
      </c>
      <c r="BO83" s="57" t="s">
        <v>288</v>
      </c>
      <c r="BP83" s="57">
        <v>180</v>
      </c>
      <c r="DN83" s="58" t="s">
        <v>875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854</v>
      </c>
      <c r="DV83" s="58"/>
      <c r="DW83" s="58" t="s">
        <v>1029</v>
      </c>
      <c r="DX83" s="58"/>
      <c r="DY83" s="58"/>
    </row>
    <row r="84" spans="42:129" x14ac:dyDescent="0.2">
      <c r="AP84" s="61" t="s">
        <v>1375</v>
      </c>
      <c r="AQ84" s="61" t="s">
        <v>1376</v>
      </c>
      <c r="BO84" s="57" t="s">
        <v>289</v>
      </c>
      <c r="BP84" s="57">
        <v>181</v>
      </c>
      <c r="DN84" s="58" t="s">
        <v>875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819</v>
      </c>
      <c r="DV84" s="58"/>
      <c r="DW84" s="58" t="s">
        <v>1030</v>
      </c>
      <c r="DX84" s="58"/>
      <c r="DY84" s="58"/>
    </row>
    <row r="85" spans="42:129" x14ac:dyDescent="0.2">
      <c r="AP85" s="61" t="s">
        <v>1377</v>
      </c>
      <c r="AQ85" s="61" t="s">
        <v>1378</v>
      </c>
      <c r="BO85" s="57" t="s">
        <v>537</v>
      </c>
      <c r="BP85" s="57">
        <v>182</v>
      </c>
      <c r="DN85" s="58" t="s">
        <v>876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854</v>
      </c>
      <c r="DV85" s="58"/>
      <c r="DW85" s="58" t="s">
        <v>1031</v>
      </c>
      <c r="DX85" s="58"/>
      <c r="DY85" s="58"/>
    </row>
    <row r="86" spans="42:129" x14ac:dyDescent="0.2">
      <c r="AP86" s="61" t="s">
        <v>1379</v>
      </c>
      <c r="AQ86" s="61" t="s">
        <v>1380</v>
      </c>
      <c r="BO86" s="57" t="s">
        <v>538</v>
      </c>
      <c r="BP86" s="57">
        <v>183</v>
      </c>
      <c r="DN86" s="58" t="s">
        <v>876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819</v>
      </c>
      <c r="DV86" s="58"/>
      <c r="DW86" s="58" t="s">
        <v>1032</v>
      </c>
      <c r="DX86" s="58"/>
      <c r="DY86" s="58"/>
    </row>
    <row r="87" spans="42:129" x14ac:dyDescent="0.2">
      <c r="AP87" s="61" t="s">
        <v>1381</v>
      </c>
      <c r="AQ87" s="61" t="s">
        <v>1382</v>
      </c>
      <c r="BO87" s="57" t="s">
        <v>539</v>
      </c>
      <c r="BP87" s="57">
        <v>184</v>
      </c>
      <c r="DN87" s="58" t="s">
        <v>876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854</v>
      </c>
    </row>
    <row r="88" spans="42:129" x14ac:dyDescent="0.2">
      <c r="AP88" s="61" t="s">
        <v>1383</v>
      </c>
      <c r="AQ88" s="61" t="s">
        <v>1384</v>
      </c>
      <c r="BO88" s="57" t="s">
        <v>540</v>
      </c>
      <c r="BP88" s="57">
        <v>185</v>
      </c>
      <c r="DN88" s="58" t="s">
        <v>876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819</v>
      </c>
    </row>
    <row r="89" spans="42:129" x14ac:dyDescent="0.2">
      <c r="AP89" s="61" t="s">
        <v>1385</v>
      </c>
      <c r="AQ89" s="61" t="s">
        <v>1386</v>
      </c>
      <c r="BO89" s="57" t="s">
        <v>541</v>
      </c>
      <c r="BP89" s="57">
        <v>186</v>
      </c>
      <c r="DN89" s="58" t="s">
        <v>877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854</v>
      </c>
    </row>
    <row r="90" spans="42:129" x14ac:dyDescent="0.2">
      <c r="AP90" s="61" t="s">
        <v>1387</v>
      </c>
      <c r="AQ90" s="61" t="s">
        <v>1388</v>
      </c>
      <c r="BO90" s="57" t="s">
        <v>542</v>
      </c>
      <c r="BP90" s="57">
        <v>187</v>
      </c>
      <c r="DN90" s="58" t="s">
        <v>877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819</v>
      </c>
    </row>
    <row r="91" spans="42:129" x14ac:dyDescent="0.2">
      <c r="AP91" s="61" t="s">
        <v>1389</v>
      </c>
      <c r="AQ91" s="61" t="s">
        <v>1390</v>
      </c>
      <c r="BO91" s="57" t="s">
        <v>543</v>
      </c>
      <c r="BP91" s="57">
        <v>188</v>
      </c>
      <c r="DN91" s="58" t="s">
        <v>878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854</v>
      </c>
    </row>
    <row r="92" spans="42:129" x14ac:dyDescent="0.2">
      <c r="AP92" s="61" t="s">
        <v>1391</v>
      </c>
      <c r="AQ92" s="61" t="s">
        <v>1392</v>
      </c>
      <c r="BO92" s="57" t="s">
        <v>54</v>
      </c>
      <c r="BP92" s="57">
        <v>189</v>
      </c>
      <c r="DN92" s="58" t="s">
        <v>878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819</v>
      </c>
    </row>
    <row r="93" spans="42:129" x14ac:dyDescent="0.2">
      <c r="AP93" s="61" t="s">
        <v>1393</v>
      </c>
      <c r="AQ93" s="61" t="s">
        <v>1394</v>
      </c>
      <c r="BO93" s="57" t="s">
        <v>544</v>
      </c>
      <c r="BP93" s="57">
        <v>190</v>
      </c>
      <c r="DN93" s="58" t="s">
        <v>879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854</v>
      </c>
    </row>
    <row r="94" spans="42:129" x14ac:dyDescent="0.2">
      <c r="AP94" s="61" t="s">
        <v>1395</v>
      </c>
      <c r="AQ94" s="61" t="s">
        <v>1396</v>
      </c>
      <c r="BO94" s="57" t="s">
        <v>545</v>
      </c>
      <c r="BP94" s="57">
        <v>191</v>
      </c>
      <c r="DN94" s="58" t="s">
        <v>879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819</v>
      </c>
    </row>
    <row r="95" spans="42:129" x14ac:dyDescent="0.2">
      <c r="AP95" s="61" t="s">
        <v>1397</v>
      </c>
      <c r="AQ95" s="61" t="s">
        <v>1398</v>
      </c>
      <c r="BO95" s="57" t="s">
        <v>546</v>
      </c>
      <c r="BP95" s="57">
        <v>192</v>
      </c>
      <c r="DN95" s="58" t="s">
        <v>880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854</v>
      </c>
    </row>
    <row r="96" spans="42:129" x14ac:dyDescent="0.2">
      <c r="AP96" s="61" t="s">
        <v>1399</v>
      </c>
      <c r="AQ96" s="61" t="s">
        <v>1400</v>
      </c>
      <c r="BO96" s="57" t="s">
        <v>547</v>
      </c>
      <c r="BP96" s="57">
        <v>193</v>
      </c>
      <c r="DN96" s="58" t="s">
        <v>880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819</v>
      </c>
    </row>
    <row r="97" spans="42:133" x14ac:dyDescent="0.2">
      <c r="AP97" s="61" t="s">
        <v>1401</v>
      </c>
      <c r="AQ97" s="61" t="s">
        <v>1402</v>
      </c>
      <c r="BO97" s="57" t="s">
        <v>548</v>
      </c>
      <c r="BP97" s="57">
        <v>194</v>
      </c>
      <c r="DN97" s="58" t="s">
        <v>881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854</v>
      </c>
    </row>
    <row r="98" spans="42:133" x14ac:dyDescent="0.2">
      <c r="AP98" s="61" t="s">
        <v>1403</v>
      </c>
      <c r="AQ98" s="61" t="s">
        <v>1404</v>
      </c>
      <c r="BO98" s="57" t="s">
        <v>549</v>
      </c>
      <c r="BP98" s="57">
        <v>195</v>
      </c>
      <c r="DN98" s="58" t="s">
        <v>881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819</v>
      </c>
    </row>
    <row r="99" spans="42:133" x14ac:dyDescent="0.2">
      <c r="AP99" s="61" t="s">
        <v>1405</v>
      </c>
      <c r="AQ99" s="61" t="s">
        <v>1406</v>
      </c>
      <c r="BO99" s="57" t="s">
        <v>550</v>
      </c>
      <c r="BP99" s="57">
        <v>196</v>
      </c>
      <c r="DN99" s="58" t="s">
        <v>882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854</v>
      </c>
    </row>
    <row r="100" spans="42:133" x14ac:dyDescent="0.2">
      <c r="AP100" s="61" t="s">
        <v>1407</v>
      </c>
      <c r="AQ100" s="61" t="s">
        <v>1408</v>
      </c>
      <c r="BO100" s="57" t="s">
        <v>551</v>
      </c>
      <c r="BP100" s="57">
        <v>197</v>
      </c>
      <c r="DN100" s="58" t="s">
        <v>882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819</v>
      </c>
    </row>
    <row r="101" spans="42:133" x14ac:dyDescent="0.2">
      <c r="AP101" s="61" t="s">
        <v>1409</v>
      </c>
      <c r="AQ101" s="61" t="s">
        <v>1410</v>
      </c>
      <c r="BO101" s="57" t="s">
        <v>552</v>
      </c>
      <c r="BP101" s="57">
        <v>198</v>
      </c>
      <c r="DN101" s="58" t="s">
        <v>883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854</v>
      </c>
    </row>
    <row r="102" spans="42:133" x14ac:dyDescent="0.2">
      <c r="AP102" s="61" t="s">
        <v>1411</v>
      </c>
      <c r="AQ102" s="61" t="s">
        <v>1412</v>
      </c>
      <c r="BO102" s="57" t="s">
        <v>553</v>
      </c>
      <c r="BP102" s="57">
        <v>199</v>
      </c>
      <c r="DN102" s="58" t="s">
        <v>883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819</v>
      </c>
    </row>
    <row r="103" spans="42:133" x14ac:dyDescent="0.2">
      <c r="AP103" s="61" t="s">
        <v>1413</v>
      </c>
      <c r="AQ103" s="61" t="s">
        <v>1414</v>
      </c>
      <c r="BO103" s="57" t="s">
        <v>554</v>
      </c>
      <c r="BP103" s="57">
        <v>200</v>
      </c>
      <c r="DN103" s="58" t="s">
        <v>884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819</v>
      </c>
      <c r="EB103" s="59" t="s">
        <v>1198</v>
      </c>
      <c r="EC103" s="59" t="s">
        <v>1198</v>
      </c>
    </row>
    <row r="104" spans="42:133" x14ac:dyDescent="0.2">
      <c r="AP104" s="61" t="s">
        <v>1415</v>
      </c>
      <c r="AQ104" s="61" t="s">
        <v>1416</v>
      </c>
      <c r="BO104" s="57" t="s">
        <v>555</v>
      </c>
      <c r="BP104" s="57">
        <v>201</v>
      </c>
      <c r="DN104" s="58" t="s">
        <v>885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819</v>
      </c>
    </row>
    <row r="105" spans="42:133" x14ac:dyDescent="0.2">
      <c r="AP105" s="61" t="s">
        <v>1417</v>
      </c>
      <c r="AQ105" s="61" t="s">
        <v>1418</v>
      </c>
      <c r="BO105" s="57" t="s">
        <v>556</v>
      </c>
      <c r="BP105" s="57">
        <v>202</v>
      </c>
      <c r="DN105" s="58" t="s">
        <v>886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819</v>
      </c>
    </row>
    <row r="106" spans="42:133" x14ac:dyDescent="0.2">
      <c r="AP106" s="61" t="s">
        <v>1419</v>
      </c>
      <c r="AQ106" s="61" t="s">
        <v>1420</v>
      </c>
      <c r="BO106" s="57" t="s">
        <v>557</v>
      </c>
      <c r="BP106" s="57">
        <v>203</v>
      </c>
      <c r="DN106" s="58" t="s">
        <v>887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854</v>
      </c>
    </row>
    <row r="107" spans="42:133" x14ac:dyDescent="0.2">
      <c r="AP107" s="61" t="s">
        <v>1421</v>
      </c>
      <c r="AQ107" s="61" t="s">
        <v>1422</v>
      </c>
      <c r="BO107" s="57" t="s">
        <v>558</v>
      </c>
      <c r="BP107" s="57">
        <v>204</v>
      </c>
      <c r="DN107" s="58" t="s">
        <v>888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819</v>
      </c>
    </row>
    <row r="108" spans="42:133" x14ac:dyDescent="0.2">
      <c r="AP108" s="61" t="s">
        <v>1423</v>
      </c>
      <c r="AQ108" s="61" t="s">
        <v>1424</v>
      </c>
      <c r="BO108" s="57" t="s">
        <v>559</v>
      </c>
      <c r="BP108" s="57">
        <v>205</v>
      </c>
      <c r="DN108" s="58" t="s">
        <v>889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819</v>
      </c>
    </row>
    <row r="109" spans="42:133" x14ac:dyDescent="0.2">
      <c r="AP109" s="61" t="s">
        <v>1425</v>
      </c>
      <c r="AQ109" s="61" t="s">
        <v>1426</v>
      </c>
      <c r="BO109" s="57" t="s">
        <v>560</v>
      </c>
      <c r="BP109" s="57">
        <v>206</v>
      </c>
      <c r="DN109" s="58" t="s">
        <v>890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819</v>
      </c>
    </row>
    <row r="110" spans="42:133" x14ac:dyDescent="0.2">
      <c r="AP110" s="61" t="s">
        <v>1427</v>
      </c>
      <c r="AQ110" s="61" t="s">
        <v>1428</v>
      </c>
      <c r="BO110" s="57" t="s">
        <v>561</v>
      </c>
      <c r="BP110" s="57">
        <v>207</v>
      </c>
      <c r="DN110" s="58" t="s">
        <v>891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819</v>
      </c>
    </row>
    <row r="111" spans="42:133" x14ac:dyDescent="0.2">
      <c r="AP111" s="61" t="s">
        <v>1429</v>
      </c>
      <c r="AQ111" s="61" t="s">
        <v>292</v>
      </c>
      <c r="BO111" s="57" t="s">
        <v>562</v>
      </c>
      <c r="BP111" s="57">
        <v>208</v>
      </c>
      <c r="DN111" s="58" t="s">
        <v>892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819</v>
      </c>
    </row>
    <row r="112" spans="42:133" x14ac:dyDescent="0.2">
      <c r="AP112" s="61" t="s">
        <v>1430</v>
      </c>
      <c r="AQ112" s="61" t="s">
        <v>293</v>
      </c>
      <c r="BO112" s="57" t="s">
        <v>563</v>
      </c>
      <c r="BP112" s="57">
        <v>209</v>
      </c>
      <c r="DN112" s="58" t="s">
        <v>890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819</v>
      </c>
    </row>
    <row r="113" spans="42:124" x14ac:dyDescent="0.2">
      <c r="AP113" s="61" t="s">
        <v>1431</v>
      </c>
      <c r="AQ113" s="61" t="s">
        <v>294</v>
      </c>
      <c r="BO113" s="57" t="s">
        <v>564</v>
      </c>
      <c r="BP113" s="57">
        <v>210</v>
      </c>
      <c r="DN113" s="58" t="s">
        <v>893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819</v>
      </c>
    </row>
    <row r="114" spans="42:124" x14ac:dyDescent="0.2">
      <c r="AP114" s="61" t="s">
        <v>1432</v>
      </c>
      <c r="AQ114" s="61" t="s">
        <v>295</v>
      </c>
      <c r="BO114" s="57" t="s">
        <v>565</v>
      </c>
      <c r="BP114" s="57">
        <v>211</v>
      </c>
      <c r="DN114" s="58" t="s">
        <v>892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819</v>
      </c>
    </row>
    <row r="115" spans="42:124" x14ac:dyDescent="0.2">
      <c r="AP115" s="61" t="s">
        <v>1433</v>
      </c>
      <c r="AQ115" s="61" t="s">
        <v>296</v>
      </c>
      <c r="BO115" s="57" t="s">
        <v>566</v>
      </c>
      <c r="BP115" s="57">
        <v>212</v>
      </c>
      <c r="DN115" s="58" t="s">
        <v>891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819</v>
      </c>
    </row>
    <row r="116" spans="42:124" x14ac:dyDescent="0.2">
      <c r="AP116" s="61" t="s">
        <v>1434</v>
      </c>
      <c r="AQ116" s="61" t="s">
        <v>297</v>
      </c>
      <c r="BO116" s="57" t="s">
        <v>567</v>
      </c>
      <c r="BP116" s="57">
        <v>213</v>
      </c>
      <c r="DN116" s="58" t="s">
        <v>894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819</v>
      </c>
    </row>
    <row r="117" spans="42:124" x14ac:dyDescent="0.2">
      <c r="AP117" s="61" t="s">
        <v>1435</v>
      </c>
      <c r="AQ117" s="61" t="s">
        <v>1436</v>
      </c>
      <c r="BO117" s="57" t="s">
        <v>568</v>
      </c>
      <c r="BP117" s="57">
        <v>214</v>
      </c>
      <c r="DN117" s="58" t="s">
        <v>895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819</v>
      </c>
    </row>
    <row r="118" spans="42:124" x14ac:dyDescent="0.2">
      <c r="AP118" s="61" t="s">
        <v>1437</v>
      </c>
      <c r="AQ118" s="61" t="s">
        <v>1438</v>
      </c>
      <c r="BO118" s="57" t="s">
        <v>569</v>
      </c>
      <c r="BP118" s="57">
        <v>215</v>
      </c>
      <c r="DN118" s="58" t="s">
        <v>896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819</v>
      </c>
    </row>
    <row r="119" spans="42:124" x14ac:dyDescent="0.2">
      <c r="AP119" s="61" t="s">
        <v>1439</v>
      </c>
      <c r="AQ119" s="61" t="s">
        <v>1440</v>
      </c>
      <c r="BO119" s="57" t="s">
        <v>570</v>
      </c>
      <c r="BP119" s="57">
        <v>216</v>
      </c>
      <c r="DN119" s="58" t="s">
        <v>897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825</v>
      </c>
    </row>
    <row r="120" spans="42:124" x14ac:dyDescent="0.2">
      <c r="AP120" s="61" t="s">
        <v>1441</v>
      </c>
      <c r="AQ120" s="61" t="s">
        <v>298</v>
      </c>
      <c r="BO120" s="57" t="s">
        <v>571</v>
      </c>
      <c r="BP120" s="57">
        <v>217</v>
      </c>
      <c r="DN120" s="58" t="s">
        <v>897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824</v>
      </c>
    </row>
    <row r="121" spans="42:124" x14ac:dyDescent="0.2">
      <c r="AP121" s="61" t="s">
        <v>1442</v>
      </c>
      <c r="AQ121" s="61" t="s">
        <v>299</v>
      </c>
      <c r="BO121" s="57" t="s">
        <v>672</v>
      </c>
      <c r="BP121" s="57">
        <v>218</v>
      </c>
      <c r="DN121" s="58" t="s">
        <v>896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819</v>
      </c>
    </row>
    <row r="122" spans="42:124" x14ac:dyDescent="0.2">
      <c r="AP122" s="61" t="s">
        <v>1443</v>
      </c>
      <c r="AQ122" s="61" t="s">
        <v>300</v>
      </c>
      <c r="BO122" s="57" t="s">
        <v>673</v>
      </c>
      <c r="BP122" s="57">
        <v>219</v>
      </c>
      <c r="DN122" s="58" t="s">
        <v>897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825</v>
      </c>
    </row>
    <row r="123" spans="42:124" x14ac:dyDescent="0.2">
      <c r="AP123" s="61" t="s">
        <v>1444</v>
      </c>
      <c r="AQ123" s="61" t="s">
        <v>301</v>
      </c>
      <c r="BO123" s="57" t="s">
        <v>674</v>
      </c>
      <c r="BP123" s="57">
        <v>220</v>
      </c>
      <c r="DN123" s="58" t="s">
        <v>897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824</v>
      </c>
    </row>
    <row r="124" spans="42:124" x14ac:dyDescent="0.2">
      <c r="AP124" s="61" t="s">
        <v>1445</v>
      </c>
      <c r="AQ124" s="61" t="s">
        <v>302</v>
      </c>
      <c r="BO124" s="57" t="s">
        <v>675</v>
      </c>
      <c r="BP124" s="57">
        <v>221</v>
      </c>
      <c r="DN124" s="58" t="s">
        <v>898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819</v>
      </c>
    </row>
    <row r="125" spans="42:124" x14ac:dyDescent="0.2">
      <c r="AP125" s="61" t="s">
        <v>1446</v>
      </c>
      <c r="AQ125" s="61" t="s">
        <v>303</v>
      </c>
      <c r="BO125" s="57" t="s">
        <v>676</v>
      </c>
      <c r="BP125" s="57">
        <v>222</v>
      </c>
      <c r="DN125" s="58" t="s">
        <v>899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819</v>
      </c>
    </row>
    <row r="126" spans="42:124" x14ac:dyDescent="0.2">
      <c r="AP126" s="61" t="s">
        <v>1447</v>
      </c>
      <c r="AQ126" s="61" t="s">
        <v>304</v>
      </c>
      <c r="BO126" s="57" t="s">
        <v>677</v>
      </c>
      <c r="BP126" s="57">
        <v>223</v>
      </c>
      <c r="DN126" s="58" t="s">
        <v>898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819</v>
      </c>
    </row>
    <row r="127" spans="42:124" x14ac:dyDescent="0.2">
      <c r="AP127" s="61" t="s">
        <v>1448</v>
      </c>
      <c r="AQ127" s="61" t="s">
        <v>305</v>
      </c>
      <c r="BO127" s="57" t="s">
        <v>678</v>
      </c>
      <c r="BP127" s="57">
        <v>224</v>
      </c>
      <c r="DN127" s="58" t="s">
        <v>900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819</v>
      </c>
    </row>
    <row r="128" spans="42:124" x14ac:dyDescent="0.2">
      <c r="AP128" s="61" t="s">
        <v>1449</v>
      </c>
      <c r="AQ128" s="61" t="s">
        <v>306</v>
      </c>
      <c r="BO128" s="57" t="s">
        <v>679</v>
      </c>
      <c r="BP128" s="57">
        <v>225</v>
      </c>
      <c r="DN128" s="58" t="s">
        <v>901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819</v>
      </c>
    </row>
    <row r="129" spans="42:124" x14ac:dyDescent="0.2">
      <c r="AP129" s="61" t="s">
        <v>1450</v>
      </c>
      <c r="AQ129" s="61" t="s">
        <v>307</v>
      </c>
      <c r="BO129" s="57" t="s">
        <v>680</v>
      </c>
      <c r="BP129" s="57">
        <v>226</v>
      </c>
      <c r="DN129" s="58" t="s">
        <v>902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819</v>
      </c>
    </row>
    <row r="130" spans="42:124" x14ac:dyDescent="0.2">
      <c r="AP130" s="61" t="s">
        <v>1451</v>
      </c>
      <c r="AQ130" s="61" t="s">
        <v>308</v>
      </c>
      <c r="BO130" s="57" t="s">
        <v>681</v>
      </c>
      <c r="BP130" s="57">
        <v>227</v>
      </c>
      <c r="DN130" s="58" t="s">
        <v>903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819</v>
      </c>
    </row>
    <row r="131" spans="42:124" x14ac:dyDescent="0.2">
      <c r="AP131" s="61" t="s">
        <v>1452</v>
      </c>
      <c r="AQ131" s="61" t="s">
        <v>309</v>
      </c>
      <c r="BO131" s="57" t="s">
        <v>685</v>
      </c>
      <c r="BP131" s="57">
        <v>228</v>
      </c>
      <c r="DN131" s="58" t="s">
        <v>903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819</v>
      </c>
    </row>
    <row r="132" spans="42:124" x14ac:dyDescent="0.2">
      <c r="AP132" s="61" t="s">
        <v>1453</v>
      </c>
      <c r="AQ132" s="61" t="s">
        <v>310</v>
      </c>
      <c r="BO132" s="57" t="s">
        <v>686</v>
      </c>
      <c r="BP132" s="57">
        <v>229</v>
      </c>
      <c r="DN132" s="58" t="s">
        <v>902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819</v>
      </c>
    </row>
    <row r="133" spans="42:124" x14ac:dyDescent="0.2">
      <c r="AP133" s="61" t="s">
        <v>1454</v>
      </c>
      <c r="AQ133" s="61" t="s">
        <v>311</v>
      </c>
      <c r="BO133" s="57" t="s">
        <v>688</v>
      </c>
      <c r="BP133" s="57">
        <v>230</v>
      </c>
      <c r="DN133" s="58" t="s">
        <v>904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819</v>
      </c>
    </row>
    <row r="134" spans="42:124" x14ac:dyDescent="0.2">
      <c r="AP134" s="61" t="s">
        <v>1455</v>
      </c>
      <c r="AQ134" s="61" t="s">
        <v>312</v>
      </c>
      <c r="BO134" s="57" t="s">
        <v>759</v>
      </c>
      <c r="BP134" s="57">
        <v>231</v>
      </c>
      <c r="DN134" s="58" t="s">
        <v>905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819</v>
      </c>
    </row>
    <row r="135" spans="42:124" x14ac:dyDescent="0.2">
      <c r="AP135" s="61" t="s">
        <v>1456</v>
      </c>
      <c r="AQ135" s="61" t="s">
        <v>313</v>
      </c>
      <c r="BO135" s="57" t="s">
        <v>760</v>
      </c>
      <c r="BP135" s="57">
        <v>232</v>
      </c>
      <c r="DN135" s="58" t="s">
        <v>906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819</v>
      </c>
    </row>
    <row r="136" spans="42:124" x14ac:dyDescent="0.2">
      <c r="AP136" s="61" t="s">
        <v>1457</v>
      </c>
      <c r="AQ136" s="61" t="s">
        <v>176</v>
      </c>
      <c r="BO136" s="57" t="s">
        <v>761</v>
      </c>
      <c r="BP136" s="57">
        <v>233</v>
      </c>
      <c r="DN136" s="58" t="s">
        <v>907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819</v>
      </c>
    </row>
    <row r="137" spans="42:124" x14ac:dyDescent="0.2">
      <c r="AP137" s="61" t="s">
        <v>1458</v>
      </c>
      <c r="AQ137" s="61" t="s">
        <v>1459</v>
      </c>
      <c r="BO137" s="57" t="s">
        <v>1090</v>
      </c>
      <c r="BP137" s="57">
        <v>234</v>
      </c>
      <c r="DN137" s="58" t="s">
        <v>907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819</v>
      </c>
    </row>
    <row r="138" spans="42:124" x14ac:dyDescent="0.2">
      <c r="AP138" s="61" t="s">
        <v>1460</v>
      </c>
      <c r="AQ138" s="61" t="s">
        <v>1461</v>
      </c>
      <c r="BO138" s="57" t="s">
        <v>1091</v>
      </c>
      <c r="BP138" s="57">
        <v>235</v>
      </c>
      <c r="DN138" s="58" t="s">
        <v>908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825</v>
      </c>
    </row>
    <row r="139" spans="42:124" x14ac:dyDescent="0.2">
      <c r="AP139" s="61" t="s">
        <v>1462</v>
      </c>
      <c r="AQ139" s="61" t="s">
        <v>1463</v>
      </c>
      <c r="BO139" s="57" t="s">
        <v>1092</v>
      </c>
      <c r="BP139" s="57">
        <v>236</v>
      </c>
      <c r="DN139" s="58" t="s">
        <v>908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819</v>
      </c>
    </row>
    <row r="140" spans="42:124" x14ac:dyDescent="0.2">
      <c r="AP140" s="61" t="s">
        <v>1464</v>
      </c>
      <c r="AQ140" s="61" t="s">
        <v>1465</v>
      </c>
      <c r="BO140" s="57" t="s">
        <v>1093</v>
      </c>
      <c r="BP140" s="57">
        <v>237</v>
      </c>
      <c r="DN140" s="58" t="s">
        <v>909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824</v>
      </c>
    </row>
    <row r="141" spans="42:124" x14ac:dyDescent="0.2">
      <c r="AP141" s="61" t="s">
        <v>1466</v>
      </c>
      <c r="AQ141" s="61" t="s">
        <v>1467</v>
      </c>
      <c r="BO141" s="57" t="s">
        <v>1094</v>
      </c>
      <c r="BP141" s="57">
        <v>238</v>
      </c>
      <c r="DN141" s="58" t="s">
        <v>909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825</v>
      </c>
    </row>
    <row r="142" spans="42:124" x14ac:dyDescent="0.2">
      <c r="AP142" s="61" t="s">
        <v>1468</v>
      </c>
      <c r="AQ142" s="61" t="s">
        <v>1469</v>
      </c>
      <c r="BO142" s="57" t="s">
        <v>1199</v>
      </c>
      <c r="BP142" s="57">
        <v>239</v>
      </c>
      <c r="DN142" s="58" t="s">
        <v>910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819</v>
      </c>
    </row>
    <row r="143" spans="42:124" x14ac:dyDescent="0.2">
      <c r="AP143" s="61" t="s">
        <v>1470</v>
      </c>
      <c r="AQ143" s="61" t="s">
        <v>1471</v>
      </c>
      <c r="BO143" s="57" t="s">
        <v>1095</v>
      </c>
      <c r="BP143" s="57">
        <v>240</v>
      </c>
      <c r="DN143" s="58" t="s">
        <v>910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854</v>
      </c>
    </row>
    <row r="144" spans="42:124" x14ac:dyDescent="0.2">
      <c r="AP144" s="61" t="s">
        <v>1472</v>
      </c>
      <c r="AQ144" s="61" t="s">
        <v>1473</v>
      </c>
      <c r="BO144" s="57" t="s">
        <v>1096</v>
      </c>
      <c r="BP144" s="57">
        <v>241</v>
      </c>
      <c r="DN144" s="58" t="s">
        <v>911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819</v>
      </c>
    </row>
    <row r="145" spans="42:124" x14ac:dyDescent="0.2">
      <c r="AP145" s="61" t="s">
        <v>1474</v>
      </c>
      <c r="AQ145" s="61" t="s">
        <v>1475</v>
      </c>
      <c r="BO145" s="57" t="s">
        <v>1097</v>
      </c>
      <c r="BP145" s="57">
        <v>242</v>
      </c>
      <c r="DN145" s="58" t="s">
        <v>912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825</v>
      </c>
    </row>
    <row r="146" spans="42:124" x14ac:dyDescent="0.2">
      <c r="AP146" s="61" t="s">
        <v>1476</v>
      </c>
      <c r="AQ146" s="61" t="s">
        <v>1477</v>
      </c>
      <c r="BO146" s="57" t="s">
        <v>1098</v>
      </c>
      <c r="BP146" s="57">
        <v>243</v>
      </c>
      <c r="DN146" s="58" t="s">
        <v>912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824</v>
      </c>
    </row>
    <row r="147" spans="42:124" x14ac:dyDescent="0.2">
      <c r="AP147" s="61" t="s">
        <v>1478</v>
      </c>
      <c r="AQ147" s="61" t="s">
        <v>1479</v>
      </c>
      <c r="BO147" s="57" t="s">
        <v>1099</v>
      </c>
      <c r="BP147" s="57">
        <v>244</v>
      </c>
      <c r="DN147" s="58" t="s">
        <v>912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825</v>
      </c>
    </row>
    <row r="148" spans="42:124" x14ac:dyDescent="0.2">
      <c r="AP148" s="61" t="s">
        <v>1480</v>
      </c>
      <c r="AQ148" s="61" t="s">
        <v>315</v>
      </c>
      <c r="BO148" s="57" t="s">
        <v>1200</v>
      </c>
      <c r="BP148" s="57">
        <v>245</v>
      </c>
      <c r="DN148" s="58" t="s">
        <v>912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824</v>
      </c>
    </row>
    <row r="149" spans="42:124" x14ac:dyDescent="0.2">
      <c r="AP149" s="61" t="s">
        <v>1481</v>
      </c>
      <c r="AQ149" s="61" t="s">
        <v>323</v>
      </c>
      <c r="BO149" s="57" t="s">
        <v>1201</v>
      </c>
      <c r="BP149" s="57">
        <v>246</v>
      </c>
      <c r="DN149" s="58" t="s">
        <v>913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819</v>
      </c>
    </row>
    <row r="150" spans="42:124" x14ac:dyDescent="0.2">
      <c r="AP150" s="61" t="s">
        <v>1482</v>
      </c>
      <c r="AQ150" s="61" t="s">
        <v>325</v>
      </c>
      <c r="BO150" s="57" t="s">
        <v>1202</v>
      </c>
      <c r="BP150" s="57">
        <v>247</v>
      </c>
      <c r="DN150" s="58" t="s">
        <v>914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825</v>
      </c>
    </row>
    <row r="151" spans="42:124" x14ac:dyDescent="0.2">
      <c r="AP151" s="61" t="s">
        <v>1483</v>
      </c>
      <c r="AQ151" s="61" t="s">
        <v>21</v>
      </c>
      <c r="BO151" s="57" t="s">
        <v>1203</v>
      </c>
      <c r="BP151" s="57">
        <v>248</v>
      </c>
      <c r="DN151" s="58" t="s">
        <v>914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824</v>
      </c>
    </row>
    <row r="152" spans="42:124" x14ac:dyDescent="0.2">
      <c r="AP152" s="61" t="s">
        <v>1484</v>
      </c>
      <c r="AQ152" s="61" t="s">
        <v>316</v>
      </c>
      <c r="BO152" s="57" t="s">
        <v>1644</v>
      </c>
      <c r="BP152" s="57">
        <v>249</v>
      </c>
      <c r="DN152" s="58" t="s">
        <v>915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819</v>
      </c>
    </row>
    <row r="153" spans="42:124" x14ac:dyDescent="0.2">
      <c r="AP153" s="61" t="s">
        <v>1485</v>
      </c>
      <c r="AQ153" s="61" t="s">
        <v>329</v>
      </c>
      <c r="BO153" s="57" t="s">
        <v>1645</v>
      </c>
      <c r="BP153" s="57">
        <v>250</v>
      </c>
      <c r="DN153" s="58" t="s">
        <v>916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819</v>
      </c>
    </row>
    <row r="154" spans="42:124" x14ac:dyDescent="0.2">
      <c r="AP154" s="61" t="s">
        <v>1486</v>
      </c>
      <c r="AQ154" s="61" t="s">
        <v>45</v>
      </c>
      <c r="BO154" s="57" t="s">
        <v>1646</v>
      </c>
      <c r="BP154" s="57">
        <v>251</v>
      </c>
      <c r="DN154" s="58" t="s">
        <v>917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854</v>
      </c>
    </row>
    <row r="155" spans="42:124" x14ac:dyDescent="0.2">
      <c r="AP155" s="61" t="s">
        <v>1487</v>
      </c>
      <c r="AQ155" s="61" t="s">
        <v>1488</v>
      </c>
      <c r="BO155" s="57" t="s">
        <v>1668</v>
      </c>
      <c r="BP155" s="57">
        <v>252</v>
      </c>
      <c r="DN155" s="58" t="s">
        <v>917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819</v>
      </c>
    </row>
    <row r="156" spans="42:124" x14ac:dyDescent="0.2">
      <c r="AP156" s="61" t="s">
        <v>1489</v>
      </c>
      <c r="AQ156" s="61" t="s">
        <v>333</v>
      </c>
      <c r="BO156" s="57" t="s">
        <v>1669</v>
      </c>
      <c r="BP156" s="57">
        <v>253</v>
      </c>
      <c r="DN156" s="58" t="s">
        <v>917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854</v>
      </c>
    </row>
    <row r="157" spans="42:124" x14ac:dyDescent="0.2">
      <c r="AP157" s="61" t="s">
        <v>1490</v>
      </c>
      <c r="AQ157" s="61" t="s">
        <v>317</v>
      </c>
      <c r="BO157" s="57" t="s">
        <v>1706</v>
      </c>
      <c r="BP157" s="57">
        <v>254</v>
      </c>
      <c r="DN157" s="58" t="s">
        <v>917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819</v>
      </c>
    </row>
    <row r="158" spans="42:124" x14ac:dyDescent="0.2">
      <c r="AP158" s="61" t="s">
        <v>1491</v>
      </c>
      <c r="AQ158" s="61" t="s">
        <v>318</v>
      </c>
      <c r="DN158" s="58" t="s">
        <v>918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854</v>
      </c>
    </row>
    <row r="159" spans="42:124" x14ac:dyDescent="0.2">
      <c r="AP159" s="61" t="s">
        <v>1492</v>
      </c>
      <c r="AQ159" s="61" t="s">
        <v>319</v>
      </c>
      <c r="DN159" s="58" t="s">
        <v>918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819</v>
      </c>
    </row>
    <row r="160" spans="42:124" x14ac:dyDescent="0.2">
      <c r="AP160" s="61" t="s">
        <v>1493</v>
      </c>
      <c r="AQ160" s="61" t="s">
        <v>320</v>
      </c>
      <c r="DN160" s="58" t="s">
        <v>919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854</v>
      </c>
    </row>
    <row r="161" spans="42:124" x14ac:dyDescent="0.2">
      <c r="AP161" s="61" t="s">
        <v>1494</v>
      </c>
      <c r="AQ161" s="61" t="s">
        <v>60</v>
      </c>
      <c r="DN161" s="58" t="s">
        <v>919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819</v>
      </c>
    </row>
    <row r="162" spans="42:124" x14ac:dyDescent="0.2">
      <c r="AP162" s="61" t="s">
        <v>1495</v>
      </c>
      <c r="AQ162" s="61" t="s">
        <v>34</v>
      </c>
      <c r="DN162" s="58" t="s">
        <v>920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</row>
    <row r="163" spans="42:124" x14ac:dyDescent="0.2">
      <c r="AP163" s="61" t="s">
        <v>1496</v>
      </c>
      <c r="AQ163" s="61" t="s">
        <v>1497</v>
      </c>
      <c r="DN163" s="58" t="s">
        <v>921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854</v>
      </c>
    </row>
    <row r="164" spans="42:124" x14ac:dyDescent="0.2">
      <c r="AP164" s="61" t="s">
        <v>1498</v>
      </c>
      <c r="AQ164" s="61" t="s">
        <v>342</v>
      </c>
      <c r="DN164" s="58" t="s">
        <v>921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819</v>
      </c>
    </row>
    <row r="165" spans="42:124" x14ac:dyDescent="0.2">
      <c r="AP165" s="61" t="s">
        <v>1499</v>
      </c>
      <c r="AQ165" s="61" t="s">
        <v>44</v>
      </c>
      <c r="DN165" s="58" t="s">
        <v>921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854</v>
      </c>
    </row>
    <row r="166" spans="42:124" x14ac:dyDescent="0.2">
      <c r="AP166" s="61" t="s">
        <v>1500</v>
      </c>
      <c r="AQ166" s="61" t="s">
        <v>62</v>
      </c>
      <c r="DN166" s="58" t="s">
        <v>921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819</v>
      </c>
    </row>
    <row r="167" spans="42:124" x14ac:dyDescent="0.2">
      <c r="AP167" s="61" t="s">
        <v>1501</v>
      </c>
      <c r="AQ167" s="61" t="s">
        <v>322</v>
      </c>
      <c r="DN167" s="58" t="s">
        <v>922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854</v>
      </c>
    </row>
    <row r="168" spans="42:124" x14ac:dyDescent="0.2">
      <c r="AP168" s="61" t="s">
        <v>1502</v>
      </c>
      <c r="AQ168" s="61" t="s">
        <v>324</v>
      </c>
      <c r="DN168" s="58" t="s">
        <v>922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819</v>
      </c>
    </row>
    <row r="169" spans="42:124" x14ac:dyDescent="0.2">
      <c r="AP169" s="61" t="s">
        <v>1503</v>
      </c>
      <c r="AQ169" s="61" t="s">
        <v>326</v>
      </c>
      <c r="DN169" s="58" t="s">
        <v>923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854</v>
      </c>
    </row>
    <row r="170" spans="42:124" x14ac:dyDescent="0.2">
      <c r="AP170" s="61" t="s">
        <v>1504</v>
      </c>
      <c r="AQ170" s="61" t="s">
        <v>1505</v>
      </c>
      <c r="DN170" s="58" t="s">
        <v>923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819</v>
      </c>
    </row>
    <row r="171" spans="42:124" x14ac:dyDescent="0.2">
      <c r="AP171" s="61" t="s">
        <v>1506</v>
      </c>
      <c r="AQ171" s="61" t="s">
        <v>328</v>
      </c>
      <c r="DN171" s="58" t="s">
        <v>924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854</v>
      </c>
    </row>
    <row r="172" spans="42:124" x14ac:dyDescent="0.2">
      <c r="AP172" s="61" t="s">
        <v>1507</v>
      </c>
      <c r="AQ172" s="61" t="s">
        <v>330</v>
      </c>
      <c r="DN172" s="58" t="s">
        <v>924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819</v>
      </c>
    </row>
    <row r="173" spans="42:124" x14ac:dyDescent="0.2">
      <c r="AP173" s="61" t="s">
        <v>1508</v>
      </c>
      <c r="AQ173" s="61" t="s">
        <v>331</v>
      </c>
      <c r="DN173" s="58" t="s">
        <v>925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854</v>
      </c>
    </row>
    <row r="174" spans="42:124" x14ac:dyDescent="0.2">
      <c r="AP174" s="61" t="s">
        <v>1509</v>
      </c>
      <c r="AQ174" s="61" t="s">
        <v>332</v>
      </c>
      <c r="DN174" s="58" t="s">
        <v>925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819</v>
      </c>
    </row>
    <row r="175" spans="42:124" x14ac:dyDescent="0.2">
      <c r="AP175" s="61" t="s">
        <v>1510</v>
      </c>
      <c r="AQ175" s="61" t="s">
        <v>334</v>
      </c>
      <c r="DN175" s="58" t="s">
        <v>926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854</v>
      </c>
    </row>
    <row r="176" spans="42:124" x14ac:dyDescent="0.2">
      <c r="AP176" s="61" t="s">
        <v>1511</v>
      </c>
      <c r="AQ176" s="61" t="s">
        <v>335</v>
      </c>
      <c r="DN176" s="58" t="s">
        <v>926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819</v>
      </c>
    </row>
    <row r="177" spans="42:124" x14ac:dyDescent="0.2">
      <c r="AP177" s="61" t="s">
        <v>1512</v>
      </c>
      <c r="AQ177" s="61" t="s">
        <v>336</v>
      </c>
      <c r="DN177" s="58" t="s">
        <v>927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854</v>
      </c>
    </row>
    <row r="178" spans="42:124" x14ac:dyDescent="0.2">
      <c r="AP178" s="61" t="s">
        <v>1513</v>
      </c>
      <c r="AQ178" s="61" t="s">
        <v>337</v>
      </c>
      <c r="DN178" s="58" t="s">
        <v>927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819</v>
      </c>
    </row>
    <row r="179" spans="42:124" x14ac:dyDescent="0.2">
      <c r="AP179" s="61" t="s">
        <v>1514</v>
      </c>
      <c r="AQ179" s="61" t="s">
        <v>338</v>
      </c>
      <c r="DN179" s="58" t="s">
        <v>928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854</v>
      </c>
    </row>
    <row r="180" spans="42:124" x14ac:dyDescent="0.2">
      <c r="AP180" s="61" t="s">
        <v>1515</v>
      </c>
      <c r="AQ180" s="61" t="s">
        <v>339</v>
      </c>
      <c r="DN180" s="58" t="s">
        <v>928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819</v>
      </c>
    </row>
    <row r="181" spans="42:124" x14ac:dyDescent="0.2">
      <c r="AP181" s="61" t="s">
        <v>1516</v>
      </c>
      <c r="AQ181" s="61" t="s">
        <v>340</v>
      </c>
      <c r="DN181" s="58" t="s">
        <v>929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854</v>
      </c>
    </row>
    <row r="182" spans="42:124" x14ac:dyDescent="0.2">
      <c r="AP182" s="61" t="s">
        <v>1517</v>
      </c>
      <c r="AQ182" s="61" t="s">
        <v>341</v>
      </c>
      <c r="DN182" s="58" t="s">
        <v>929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819</v>
      </c>
    </row>
    <row r="183" spans="42:124" x14ac:dyDescent="0.2">
      <c r="AP183" s="61" t="s">
        <v>1518</v>
      </c>
      <c r="AQ183" s="61" t="s">
        <v>343</v>
      </c>
      <c r="DN183" s="58" t="s">
        <v>930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854</v>
      </c>
    </row>
    <row r="184" spans="42:124" x14ac:dyDescent="0.2">
      <c r="AP184" s="61" t="s">
        <v>1519</v>
      </c>
      <c r="AQ184" s="61" t="s">
        <v>344</v>
      </c>
      <c r="DN184" s="58" t="s">
        <v>930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819</v>
      </c>
    </row>
    <row r="185" spans="42:124" x14ac:dyDescent="0.2">
      <c r="AP185" s="61" t="s">
        <v>1520</v>
      </c>
      <c r="AQ185" s="61" t="s">
        <v>345</v>
      </c>
      <c r="DN185" s="58" t="s">
        <v>931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854</v>
      </c>
    </row>
    <row r="186" spans="42:124" x14ac:dyDescent="0.2">
      <c r="AP186" s="61" t="s">
        <v>1521</v>
      </c>
      <c r="AQ186" s="61" t="s">
        <v>346</v>
      </c>
      <c r="DN186" s="58" t="s">
        <v>931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819</v>
      </c>
    </row>
    <row r="187" spans="42:124" x14ac:dyDescent="0.2">
      <c r="AP187" s="61" t="s">
        <v>1522</v>
      </c>
      <c r="AQ187" s="61" t="s">
        <v>347</v>
      </c>
      <c r="DN187" s="58" t="s">
        <v>932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854</v>
      </c>
    </row>
    <row r="188" spans="42:124" x14ac:dyDescent="0.2">
      <c r="AP188" s="61" t="s">
        <v>1523</v>
      </c>
      <c r="AQ188" s="61" t="s">
        <v>1524</v>
      </c>
      <c r="DN188" s="58" t="s">
        <v>932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819</v>
      </c>
    </row>
    <row r="189" spans="42:124" x14ac:dyDescent="0.2">
      <c r="AP189" s="61" t="s">
        <v>1525</v>
      </c>
      <c r="AQ189" s="61" t="s">
        <v>1526</v>
      </c>
      <c r="DN189" s="58" t="s">
        <v>933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854</v>
      </c>
    </row>
    <row r="190" spans="42:124" x14ac:dyDescent="0.2">
      <c r="AP190" s="61" t="s">
        <v>1527</v>
      </c>
      <c r="AQ190" s="61" t="s">
        <v>1528</v>
      </c>
      <c r="DN190" s="58" t="s">
        <v>933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819</v>
      </c>
    </row>
    <row r="191" spans="42:124" x14ac:dyDescent="0.2">
      <c r="AP191" s="61" t="s">
        <v>1529</v>
      </c>
      <c r="AQ191" s="61" t="s">
        <v>1530</v>
      </c>
      <c r="DN191" s="58" t="s">
        <v>934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819</v>
      </c>
    </row>
    <row r="192" spans="42:124" x14ac:dyDescent="0.2">
      <c r="AP192" s="61" t="s">
        <v>1531</v>
      </c>
      <c r="AQ192" s="61" t="s">
        <v>1532</v>
      </c>
      <c r="DN192" s="58" t="s">
        <v>935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819</v>
      </c>
    </row>
    <row r="193" spans="42:43" x14ac:dyDescent="0.2">
      <c r="AP193" s="61" t="s">
        <v>1533</v>
      </c>
      <c r="AQ193" s="61" t="s">
        <v>1534</v>
      </c>
    </row>
    <row r="194" spans="42:43" x14ac:dyDescent="0.2">
      <c r="AP194" s="61" t="s">
        <v>1535</v>
      </c>
      <c r="AQ194" s="61" t="s">
        <v>1536</v>
      </c>
    </row>
    <row r="195" spans="42:43" x14ac:dyDescent="0.2">
      <c r="AP195" s="61" t="s">
        <v>1537</v>
      </c>
      <c r="AQ195" s="61" t="s">
        <v>1538</v>
      </c>
    </row>
    <row r="196" spans="42:43" x14ac:dyDescent="0.2">
      <c r="AP196" s="61" t="s">
        <v>1539</v>
      </c>
      <c r="AQ196" s="61" t="s">
        <v>1540</v>
      </c>
    </row>
    <row r="197" spans="42:43" x14ac:dyDescent="0.2">
      <c r="AP197" s="61" t="s">
        <v>1541</v>
      </c>
      <c r="AQ197" s="61" t="s">
        <v>1542</v>
      </c>
    </row>
    <row r="198" spans="42:43" x14ac:dyDescent="0.2">
      <c r="AP198" s="61" t="s">
        <v>1543</v>
      </c>
      <c r="AQ198" s="61" t="s">
        <v>1544</v>
      </c>
    </row>
    <row r="199" spans="42:43" x14ac:dyDescent="0.2">
      <c r="AP199" s="61" t="s">
        <v>1545</v>
      </c>
      <c r="AQ199" s="61" t="s">
        <v>1546</v>
      </c>
    </row>
    <row r="200" spans="42:43" x14ac:dyDescent="0.2">
      <c r="AP200" s="61" t="s">
        <v>1547</v>
      </c>
      <c r="AQ200" s="61" t="s">
        <v>1548</v>
      </c>
    </row>
    <row r="201" spans="42:43" x14ac:dyDescent="0.2">
      <c r="AP201" s="61" t="s">
        <v>1549</v>
      </c>
      <c r="AQ201" s="61" t="s">
        <v>1550</v>
      </c>
    </row>
    <row r="202" spans="42:43" x14ac:dyDescent="0.2">
      <c r="AP202" s="61" t="s">
        <v>1551</v>
      </c>
      <c r="AQ202" s="61" t="s">
        <v>1552</v>
      </c>
    </row>
    <row r="203" spans="42:43" x14ac:dyDescent="0.2">
      <c r="AP203" s="61" t="s">
        <v>1553</v>
      </c>
      <c r="AQ203" s="61" t="s">
        <v>1554</v>
      </c>
    </row>
    <row r="204" spans="42:43" x14ac:dyDescent="0.2">
      <c r="AP204" s="61" t="s">
        <v>1555</v>
      </c>
      <c r="AQ204" s="61" t="s">
        <v>348</v>
      </c>
    </row>
    <row r="205" spans="42:43" x14ac:dyDescent="0.2">
      <c r="AP205" s="61" t="s">
        <v>1556</v>
      </c>
      <c r="AQ205" s="61" t="s">
        <v>349</v>
      </c>
    </row>
    <row r="206" spans="42:43" x14ac:dyDescent="0.2">
      <c r="AP206" s="61" t="s">
        <v>1557</v>
      </c>
      <c r="AQ206" s="61" t="s">
        <v>350</v>
      </c>
    </row>
    <row r="207" spans="42:43" x14ac:dyDescent="0.2">
      <c r="AP207" s="61" t="s">
        <v>1558</v>
      </c>
      <c r="AQ207" s="61" t="s">
        <v>351</v>
      </c>
    </row>
    <row r="208" spans="42:43" x14ac:dyDescent="0.2">
      <c r="AP208" s="61" t="s">
        <v>1559</v>
      </c>
      <c r="AQ208" s="61" t="s">
        <v>352</v>
      </c>
    </row>
    <row r="209" spans="42:43" x14ac:dyDescent="0.2">
      <c r="AP209" s="61" t="s">
        <v>1560</v>
      </c>
      <c r="AQ209" s="61" t="s">
        <v>1561</v>
      </c>
    </row>
    <row r="210" spans="42:43" x14ac:dyDescent="0.2">
      <c r="AP210" s="61" t="s">
        <v>1562</v>
      </c>
      <c r="AQ210" s="61" t="s">
        <v>1563</v>
      </c>
    </row>
    <row r="211" spans="42:43" x14ac:dyDescent="0.2">
      <c r="AP211" s="61" t="s">
        <v>1564</v>
      </c>
      <c r="AQ211" s="61" t="s">
        <v>1565</v>
      </c>
    </row>
    <row r="212" spans="42:43" x14ac:dyDescent="0.2">
      <c r="AP212" s="61" t="s">
        <v>1566</v>
      </c>
      <c r="AQ212" s="61" t="s">
        <v>1567</v>
      </c>
    </row>
    <row r="213" spans="42:43" x14ac:dyDescent="0.2">
      <c r="AP213" s="61" t="s">
        <v>1568</v>
      </c>
      <c r="AQ213" s="61" t="s">
        <v>1569</v>
      </c>
    </row>
    <row r="214" spans="42:43" x14ac:dyDescent="0.2">
      <c r="AP214" s="61" t="s">
        <v>1570</v>
      </c>
      <c r="AQ214" s="61" t="s">
        <v>1571</v>
      </c>
    </row>
    <row r="215" spans="42:43" x14ac:dyDescent="0.2">
      <c r="AP215" s="61" t="s">
        <v>1572</v>
      </c>
      <c r="AQ215" s="61" t="s">
        <v>1573</v>
      </c>
    </row>
    <row r="216" spans="42:43" x14ac:dyDescent="0.2">
      <c r="AP216" s="61" t="s">
        <v>1574</v>
      </c>
      <c r="AQ216" s="61" t="s">
        <v>1575</v>
      </c>
    </row>
    <row r="217" spans="42:43" x14ac:dyDescent="0.2">
      <c r="AP217" s="61" t="s">
        <v>1576</v>
      </c>
      <c r="AQ217" s="61" t="s">
        <v>353</v>
      </c>
    </row>
    <row r="218" spans="42:43" x14ac:dyDescent="0.2">
      <c r="AP218" s="61" t="s">
        <v>1577</v>
      </c>
      <c r="AQ218" s="61" t="s">
        <v>354</v>
      </c>
    </row>
    <row r="219" spans="42:43" x14ac:dyDescent="0.2">
      <c r="AP219" s="61" t="s">
        <v>1578</v>
      </c>
      <c r="AQ219" s="61" t="s">
        <v>355</v>
      </c>
    </row>
    <row r="220" spans="42:43" x14ac:dyDescent="0.2">
      <c r="AP220" s="61" t="s">
        <v>1579</v>
      </c>
      <c r="AQ220" s="61" t="s">
        <v>356</v>
      </c>
    </row>
    <row r="221" spans="42:43" x14ac:dyDescent="0.2">
      <c r="AP221" s="61" t="s">
        <v>1580</v>
      </c>
      <c r="AQ221" s="61" t="s">
        <v>357</v>
      </c>
    </row>
    <row r="222" spans="42:43" x14ac:dyDescent="0.2">
      <c r="AP222" s="61" t="s">
        <v>1581</v>
      </c>
      <c r="AQ222" s="61" t="s">
        <v>1582</v>
      </c>
    </row>
    <row r="223" spans="42:43" x14ac:dyDescent="0.2">
      <c r="AP223" s="61" t="s">
        <v>1583</v>
      </c>
      <c r="AQ223" s="61" t="s">
        <v>1584</v>
      </c>
    </row>
    <row r="224" spans="42:43" x14ac:dyDescent="0.2">
      <c r="AP224" s="61" t="s">
        <v>1585</v>
      </c>
      <c r="AQ224" s="61" t="s">
        <v>1586</v>
      </c>
    </row>
    <row r="225" spans="42:43" x14ac:dyDescent="0.2">
      <c r="AP225" s="61" t="s">
        <v>1587</v>
      </c>
      <c r="AQ225" s="61" t="s">
        <v>1588</v>
      </c>
    </row>
    <row r="226" spans="42:43" x14ac:dyDescent="0.2">
      <c r="AP226" s="61" t="s">
        <v>1589</v>
      </c>
      <c r="AQ226" s="61" t="s">
        <v>1590</v>
      </c>
    </row>
    <row r="227" spans="42:43" x14ac:dyDescent="0.2">
      <c r="AP227" s="61" t="s">
        <v>1591</v>
      </c>
      <c r="AQ227" s="61" t="s">
        <v>1592</v>
      </c>
    </row>
    <row r="228" spans="42:43" x14ac:dyDescent="0.2">
      <c r="AP228" s="61" t="s">
        <v>1593</v>
      </c>
      <c r="AQ228" s="61" t="s">
        <v>1594</v>
      </c>
    </row>
    <row r="229" spans="42:43" x14ac:dyDescent="0.2">
      <c r="AP229" s="61" t="s">
        <v>1595</v>
      </c>
      <c r="AQ229" s="61" t="s">
        <v>1596</v>
      </c>
    </row>
    <row r="230" spans="42:43" x14ac:dyDescent="0.2">
      <c r="AP230" s="61" t="s">
        <v>1597</v>
      </c>
      <c r="AQ230" s="61" t="s">
        <v>1598</v>
      </c>
    </row>
    <row r="231" spans="42:43" x14ac:dyDescent="0.2">
      <c r="AP231" s="61" t="s">
        <v>1599</v>
      </c>
      <c r="AQ231" s="61" t="s">
        <v>1600</v>
      </c>
    </row>
    <row r="232" spans="42:43" x14ac:dyDescent="0.2">
      <c r="AP232" s="61" t="s">
        <v>1601</v>
      </c>
      <c r="AQ232" s="61" t="s">
        <v>1602</v>
      </c>
    </row>
    <row r="233" spans="42:43" x14ac:dyDescent="0.2">
      <c r="AP233" s="61" t="s">
        <v>1603</v>
      </c>
      <c r="AQ233" s="61" t="s">
        <v>1604</v>
      </c>
    </row>
    <row r="234" spans="42:43" x14ac:dyDescent="0.2">
      <c r="AP234" s="61" t="s">
        <v>1605</v>
      </c>
      <c r="AQ234" s="61" t="s">
        <v>358</v>
      </c>
    </row>
    <row r="235" spans="42:43" x14ac:dyDescent="0.2">
      <c r="AP235" s="61" t="s">
        <v>1606</v>
      </c>
      <c r="AQ235" s="61" t="s">
        <v>1607</v>
      </c>
    </row>
    <row r="236" spans="42:43" x14ac:dyDescent="0.2">
      <c r="AP236" s="61" t="s">
        <v>1608</v>
      </c>
      <c r="AQ236" s="61" t="s">
        <v>1298</v>
      </c>
    </row>
    <row r="237" spans="42:43" x14ac:dyDescent="0.2">
      <c r="AP237" s="61" t="s">
        <v>1609</v>
      </c>
      <c r="AQ237" s="61" t="s">
        <v>1610</v>
      </c>
    </row>
    <row r="238" spans="42:43" x14ac:dyDescent="0.2">
      <c r="AP238" s="61" t="s">
        <v>1611</v>
      </c>
      <c r="AQ238" s="61" t="s">
        <v>1612</v>
      </c>
    </row>
    <row r="239" spans="42:43" x14ac:dyDescent="0.2">
      <c r="AP239" s="61" t="s">
        <v>1613</v>
      </c>
      <c r="AQ239" s="61" t="s">
        <v>1614</v>
      </c>
    </row>
    <row r="240" spans="42:43" x14ac:dyDescent="0.2">
      <c r="AP240" s="61" t="s">
        <v>1615</v>
      </c>
      <c r="AQ240" s="61" t="s">
        <v>647</v>
      </c>
    </row>
    <row r="241" spans="42:43" x14ac:dyDescent="0.2">
      <c r="AP241" s="61" t="s">
        <v>1616</v>
      </c>
      <c r="AQ241" s="61" t="s">
        <v>1617</v>
      </c>
    </row>
    <row r="242" spans="42:43" x14ac:dyDescent="0.2">
      <c r="AP242" s="61" t="s">
        <v>1618</v>
      </c>
      <c r="AQ242" s="61" t="s">
        <v>1619</v>
      </c>
    </row>
    <row r="243" spans="42:43" x14ac:dyDescent="0.2">
      <c r="AP243" s="61" t="s">
        <v>1620</v>
      </c>
      <c r="AQ243" s="61" t="s">
        <v>1621</v>
      </c>
    </row>
    <row r="244" spans="42:43" x14ac:dyDescent="0.2">
      <c r="AP244" s="61" t="s">
        <v>1622</v>
      </c>
      <c r="AQ244" s="61" t="s">
        <v>1623</v>
      </c>
    </row>
    <row r="245" spans="42:43" x14ac:dyDescent="0.2">
      <c r="AP245" s="61" t="s">
        <v>1624</v>
      </c>
      <c r="AQ245" s="61" t="s">
        <v>1625</v>
      </c>
    </row>
    <row r="246" spans="42:43" x14ac:dyDescent="0.2">
      <c r="AP246" s="61" t="s">
        <v>1649</v>
      </c>
      <c r="AQ246" s="61" t="s">
        <v>1650</v>
      </c>
    </row>
    <row r="247" spans="42:43" x14ac:dyDescent="0.2">
      <c r="AP247" s="61" t="s">
        <v>1698</v>
      </c>
      <c r="AQ247" s="61" t="s">
        <v>1699</v>
      </c>
    </row>
    <row r="248" spans="42:43" x14ac:dyDescent="0.2">
      <c r="AP248" s="61" t="s">
        <v>1700</v>
      </c>
      <c r="AQ248" s="61" t="s">
        <v>1701</v>
      </c>
    </row>
    <row r="249" spans="42:43" x14ac:dyDescent="0.2">
      <c r="AP249" s="61" t="s">
        <v>1702</v>
      </c>
      <c r="AQ249" s="61" t="s">
        <v>1703</v>
      </c>
    </row>
  </sheetData>
  <sortState ref="Q4:R33">
    <sortCondition descending="1" ref="R4:R33"/>
  </sortState>
  <conditionalFormatting sqref="B3:B10 EM3:EN14 AJ3:AK10 AK12 AJ15:AK18 BU3:BX39 BP3:BP157">
    <cfRule type="containsErrors" dxfId="118" priority="292">
      <formula>ISERROR(B3)</formula>
    </cfRule>
  </conditionalFormatting>
  <conditionalFormatting sqref="B3:B10 EM3:EN14 AJ3:AK10 AK12 AJ15:AK18 BU3:BX39 BP3:BP157">
    <cfRule type="cellIs" dxfId="117" priority="291" operator="equal">
      <formula>0</formula>
    </cfRule>
  </conditionalFormatting>
  <conditionalFormatting sqref="C3:C10">
    <cfRule type="containsErrors" dxfId="116" priority="290">
      <formula>ISERROR(C3)</formula>
    </cfRule>
  </conditionalFormatting>
  <conditionalFormatting sqref="C3:C10">
    <cfRule type="cellIs" dxfId="115" priority="289" operator="equal">
      <formula>0</formula>
    </cfRule>
  </conditionalFormatting>
  <conditionalFormatting sqref="BB2">
    <cfRule type="containsErrors" dxfId="114" priority="195">
      <formula>ISERROR(BB2)</formula>
    </cfRule>
  </conditionalFormatting>
  <conditionalFormatting sqref="BB2">
    <cfRule type="cellIs" dxfId="113" priority="194" operator="equal">
      <formula>0</formula>
    </cfRule>
  </conditionalFormatting>
  <conditionalFormatting sqref="BB2">
    <cfRule type="containsErrors" dxfId="112" priority="193">
      <formula>ISERROR(BB2)</formula>
    </cfRule>
  </conditionalFormatting>
  <conditionalFormatting sqref="BB2">
    <cfRule type="cellIs" dxfId="111" priority="192" operator="equal">
      <formula>0</formula>
    </cfRule>
  </conditionalFormatting>
  <conditionalFormatting sqref="BC2">
    <cfRule type="cellIs" dxfId="110" priority="190" operator="equal">
      <formula>0</formula>
    </cfRule>
  </conditionalFormatting>
  <conditionalFormatting sqref="BC2">
    <cfRule type="containsErrors" dxfId="109" priority="191">
      <formula>ISERROR(BC2)</formula>
    </cfRule>
  </conditionalFormatting>
  <conditionalFormatting sqref="BC2">
    <cfRule type="containsErrors" dxfId="108" priority="189">
      <formula>ISERROR(BC2)</formula>
    </cfRule>
  </conditionalFormatting>
  <conditionalFormatting sqref="BC2">
    <cfRule type="cellIs" dxfId="107" priority="188" operator="equal">
      <formula>0</formula>
    </cfRule>
  </conditionalFormatting>
  <conditionalFormatting sqref="Q2">
    <cfRule type="cellIs" dxfId="106" priority="180" operator="equal">
      <formula>0</formula>
    </cfRule>
  </conditionalFormatting>
  <conditionalFormatting sqref="Q2">
    <cfRule type="containsErrors" dxfId="105" priority="181">
      <formula>ISERROR(Q2)</formula>
    </cfRule>
  </conditionalFormatting>
  <conditionalFormatting sqref="Q2">
    <cfRule type="containsErrors" dxfId="104" priority="179">
      <formula>ISERROR(Q2)</formula>
    </cfRule>
  </conditionalFormatting>
  <conditionalFormatting sqref="Q2">
    <cfRule type="cellIs" dxfId="103" priority="178" operator="equal">
      <formula>0</formula>
    </cfRule>
  </conditionalFormatting>
  <conditionalFormatting sqref="R2">
    <cfRule type="cellIs" dxfId="102" priority="176" operator="equal">
      <formula>0</formula>
    </cfRule>
  </conditionalFormatting>
  <conditionalFormatting sqref="R2">
    <cfRule type="containsErrors" dxfId="101" priority="177">
      <formula>ISERROR(R2)</formula>
    </cfRule>
  </conditionalFormatting>
  <conditionalFormatting sqref="R2">
    <cfRule type="containsErrors" dxfId="100" priority="175">
      <formula>ISERROR(R2)</formula>
    </cfRule>
  </conditionalFormatting>
  <conditionalFormatting sqref="R2">
    <cfRule type="cellIs" dxfId="99" priority="174" operator="equal">
      <formula>0</formula>
    </cfRule>
  </conditionalFormatting>
  <conditionalFormatting sqref="AT15">
    <cfRule type="cellIs" dxfId="98" priority="148" operator="equal">
      <formula>0</formula>
    </cfRule>
  </conditionalFormatting>
  <conditionalFormatting sqref="AS15">
    <cfRule type="containsErrors" dxfId="97" priority="153">
      <formula>ISERROR(AS15)</formula>
    </cfRule>
  </conditionalFormatting>
  <conditionalFormatting sqref="AS15">
    <cfRule type="cellIs" dxfId="96" priority="152" operator="equal">
      <formula>0</formula>
    </cfRule>
  </conditionalFormatting>
  <conditionalFormatting sqref="AS15">
    <cfRule type="containsErrors" dxfId="95" priority="151">
      <formula>ISERROR(AS15)</formula>
    </cfRule>
  </conditionalFormatting>
  <conditionalFormatting sqref="AS15">
    <cfRule type="cellIs" dxfId="94" priority="150" operator="equal">
      <formula>0</formula>
    </cfRule>
  </conditionalFormatting>
  <conditionalFormatting sqref="AT15">
    <cfRule type="containsErrors" dxfId="93" priority="149">
      <formula>ISERROR(AT15)</formula>
    </cfRule>
  </conditionalFormatting>
  <conditionalFormatting sqref="E3:E6">
    <cfRule type="containsErrors" dxfId="92" priority="120">
      <formula>ISERROR(E3)</formula>
    </cfRule>
  </conditionalFormatting>
  <conditionalFormatting sqref="E3:E6">
    <cfRule type="cellIs" dxfId="91" priority="119" operator="equal">
      <formula>0</formula>
    </cfRule>
  </conditionalFormatting>
  <conditionalFormatting sqref="F3:F6">
    <cfRule type="containsErrors" dxfId="90" priority="118">
      <formula>ISERROR(F3)</formula>
    </cfRule>
  </conditionalFormatting>
  <conditionalFormatting sqref="F3:F6">
    <cfRule type="cellIs" dxfId="89" priority="117" operator="equal">
      <formula>0</formula>
    </cfRule>
  </conditionalFormatting>
  <conditionalFormatting sqref="H3:I8">
    <cfRule type="containsErrors" dxfId="88" priority="116">
      <formula>ISERROR(H3)</formula>
    </cfRule>
  </conditionalFormatting>
  <conditionalFormatting sqref="H3:I8">
    <cfRule type="cellIs" dxfId="87" priority="115" operator="equal">
      <formula>0</formula>
    </cfRule>
  </conditionalFormatting>
  <conditionalFormatting sqref="K3:L9">
    <cfRule type="containsErrors" dxfId="86" priority="114">
      <formula>ISERROR(K3)</formula>
    </cfRule>
  </conditionalFormatting>
  <conditionalFormatting sqref="K3:L9">
    <cfRule type="cellIs" dxfId="85" priority="113" operator="equal">
      <formula>0</formula>
    </cfRule>
  </conditionalFormatting>
  <conditionalFormatting sqref="N3:O37">
    <cfRule type="containsErrors" dxfId="84" priority="112">
      <formula>ISERROR(N3)</formula>
    </cfRule>
  </conditionalFormatting>
  <conditionalFormatting sqref="N3:O37">
    <cfRule type="cellIs" dxfId="83" priority="111" operator="equal">
      <formula>0</formula>
    </cfRule>
  </conditionalFormatting>
  <conditionalFormatting sqref="Q3:R33">
    <cfRule type="containsErrors" dxfId="82" priority="110">
      <formula>ISERROR(Q3)</formula>
    </cfRule>
  </conditionalFormatting>
  <conditionalFormatting sqref="Q3:R33">
    <cfRule type="cellIs" dxfId="81" priority="109" operator="equal">
      <formula>0</formula>
    </cfRule>
  </conditionalFormatting>
  <conditionalFormatting sqref="T3:U9">
    <cfRule type="containsErrors" dxfId="80" priority="108">
      <formula>ISERROR(T3)</formula>
    </cfRule>
  </conditionalFormatting>
  <conditionalFormatting sqref="T3:U9">
    <cfRule type="cellIs" dxfId="79" priority="107" operator="equal">
      <formula>0</formula>
    </cfRule>
  </conditionalFormatting>
  <conditionalFormatting sqref="V3:W15">
    <cfRule type="containsErrors" dxfId="78" priority="106">
      <formula>ISERROR(V3)</formula>
    </cfRule>
  </conditionalFormatting>
  <conditionalFormatting sqref="V3:W15">
    <cfRule type="cellIs" dxfId="77" priority="105" operator="equal">
      <formula>0</formula>
    </cfRule>
  </conditionalFormatting>
  <conditionalFormatting sqref="X3:Y16">
    <cfRule type="containsErrors" dxfId="76" priority="104">
      <formula>ISERROR(X3)</formula>
    </cfRule>
  </conditionalFormatting>
  <conditionalFormatting sqref="X3:Y16">
    <cfRule type="cellIs" dxfId="75" priority="103" operator="equal">
      <formula>0</formula>
    </cfRule>
  </conditionalFormatting>
  <conditionalFormatting sqref="T2:U2">
    <cfRule type="containsErrors" dxfId="74" priority="102">
      <formula>ISERROR(T2)</formula>
    </cfRule>
  </conditionalFormatting>
  <conditionalFormatting sqref="T2:U2">
    <cfRule type="cellIs" dxfId="73" priority="101" operator="equal">
      <formula>0</formula>
    </cfRule>
  </conditionalFormatting>
  <conditionalFormatting sqref="V2:W2">
    <cfRule type="containsErrors" dxfId="72" priority="100">
      <formula>ISERROR(V2)</formula>
    </cfRule>
  </conditionalFormatting>
  <conditionalFormatting sqref="V2:W2">
    <cfRule type="cellIs" dxfId="71" priority="99" operator="equal">
      <formula>0</formula>
    </cfRule>
  </conditionalFormatting>
  <conditionalFormatting sqref="X2:Y2">
    <cfRule type="containsErrors" dxfId="70" priority="98">
      <formula>ISERROR(X2)</formula>
    </cfRule>
  </conditionalFormatting>
  <conditionalFormatting sqref="X2:Y2">
    <cfRule type="cellIs" dxfId="69" priority="97" operator="equal">
      <formula>0</formula>
    </cfRule>
  </conditionalFormatting>
  <conditionalFormatting sqref="AA3:AB48">
    <cfRule type="containsErrors" dxfId="68" priority="96">
      <formula>ISERROR(AA3)</formula>
    </cfRule>
  </conditionalFormatting>
  <conditionalFormatting sqref="AA3:AB48">
    <cfRule type="cellIs" dxfId="67" priority="95" operator="equal">
      <formula>0</formula>
    </cfRule>
  </conditionalFormatting>
  <conditionalFormatting sqref="AD3:AE9">
    <cfRule type="containsErrors" dxfId="66" priority="94">
      <formula>ISERROR(AD3)</formula>
    </cfRule>
  </conditionalFormatting>
  <conditionalFormatting sqref="AD3:AE9">
    <cfRule type="cellIs" dxfId="65" priority="93" operator="equal">
      <formula>0</formula>
    </cfRule>
  </conditionalFormatting>
  <conditionalFormatting sqref="AF3:AG7">
    <cfRule type="containsErrors" dxfId="64" priority="92">
      <formula>ISERROR(AF3)</formula>
    </cfRule>
  </conditionalFormatting>
  <conditionalFormatting sqref="AF3:AG7">
    <cfRule type="cellIs" dxfId="63" priority="91" operator="equal">
      <formula>0</formula>
    </cfRule>
  </conditionalFormatting>
  <conditionalFormatting sqref="AF8:AG8">
    <cfRule type="containsErrors" dxfId="62" priority="90">
      <formula>ISERROR(AF8)</formula>
    </cfRule>
  </conditionalFormatting>
  <conditionalFormatting sqref="AF8:AG8">
    <cfRule type="cellIs" dxfId="61" priority="89" operator="equal">
      <formula>0</formula>
    </cfRule>
  </conditionalFormatting>
  <conditionalFormatting sqref="AK11 AK13:AK14">
    <cfRule type="containsErrors" dxfId="60" priority="88">
      <formula>ISERROR(AK11)</formula>
    </cfRule>
  </conditionalFormatting>
  <conditionalFormatting sqref="AK11 AK13:AK14">
    <cfRule type="cellIs" dxfId="59" priority="87" operator="equal">
      <formula>0</formula>
    </cfRule>
  </conditionalFormatting>
  <conditionalFormatting sqref="AS3:AT16">
    <cfRule type="containsErrors" dxfId="58" priority="84">
      <formula>ISERROR(AS3)</formula>
    </cfRule>
  </conditionalFormatting>
  <conditionalFormatting sqref="AS3:AT16">
    <cfRule type="cellIs" dxfId="57" priority="83" operator="equal">
      <formula>0</formula>
    </cfRule>
  </conditionalFormatting>
  <conditionalFormatting sqref="AV3:AW10">
    <cfRule type="containsErrors" dxfId="56" priority="82">
      <formula>ISERROR(AV3)</formula>
    </cfRule>
  </conditionalFormatting>
  <conditionalFormatting sqref="AV3:AW10">
    <cfRule type="cellIs" dxfId="55" priority="81" operator="equal">
      <formula>0</formula>
    </cfRule>
  </conditionalFormatting>
  <conditionalFormatting sqref="AY3:AZ6">
    <cfRule type="containsErrors" dxfId="54" priority="80">
      <formula>ISERROR(AY3)</formula>
    </cfRule>
  </conditionalFormatting>
  <conditionalFormatting sqref="AY3:AZ6">
    <cfRule type="cellIs" dxfId="53" priority="79" operator="equal">
      <formula>0</formula>
    </cfRule>
  </conditionalFormatting>
  <conditionalFormatting sqref="BB3:BC17">
    <cfRule type="containsErrors" dxfId="52" priority="78">
      <formula>ISERROR(BB3)</formula>
    </cfRule>
  </conditionalFormatting>
  <conditionalFormatting sqref="BB3:BC17">
    <cfRule type="cellIs" dxfId="51" priority="77" operator="equal">
      <formula>0</formula>
    </cfRule>
  </conditionalFormatting>
  <conditionalFormatting sqref="BE3:BM14">
    <cfRule type="containsErrors" dxfId="50" priority="76">
      <formula>ISERROR(BE3)</formula>
    </cfRule>
  </conditionalFormatting>
  <conditionalFormatting sqref="BE3:BM14">
    <cfRule type="cellIs" dxfId="49" priority="75" operator="equal">
      <formula>0</formula>
    </cfRule>
  </conditionalFormatting>
  <conditionalFormatting sqref="BR3:BS6">
    <cfRule type="containsErrors" dxfId="48" priority="72">
      <formula>ISERROR(BR3)</formula>
    </cfRule>
  </conditionalFormatting>
  <conditionalFormatting sqref="BR3:BS6">
    <cfRule type="cellIs" dxfId="47" priority="71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A9ED6D-B3A3-49C4-93AE-453FEE470D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2022-04-12T15:40:57Z</dcterms:modified>
  <cp:category>Sistema SAP P01</cp:category>
</cp:coreProperties>
</file>