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spetrescu/Desktop/"/>
    </mc:Choice>
  </mc:AlternateContent>
  <xr:revisionPtr revIDLastSave="0" documentId="13_ncr:1_{A2AB6F71-F2BA-7149-8FA4-12AEA4DC8D16}" xr6:coauthVersionLast="47" xr6:coauthVersionMax="47" xr10:uidLastSave="{00000000-0000-0000-0000-000000000000}"/>
  <bookViews>
    <workbookView xWindow="3840" yWindow="1160" windowWidth="28040" windowHeight="16280" xr2:uid="{58432883-281E-C849-954C-7671D3F7B0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9" i="1" l="1"/>
  <c r="L40" i="1"/>
  <c r="L41" i="1"/>
  <c r="L42" i="1"/>
  <c r="L43" i="1"/>
  <c r="L44" i="1"/>
  <c r="L45" i="1"/>
  <c r="L46" i="1"/>
  <c r="L47" i="1"/>
  <c r="L48" i="1"/>
  <c r="L38" i="1"/>
  <c r="J38" i="1"/>
  <c r="J5" i="1"/>
  <c r="C32" i="1"/>
  <c r="H16" i="1"/>
  <c r="I16" i="1"/>
  <c r="J16" i="1"/>
  <c r="G16" i="1"/>
  <c r="J6" i="1"/>
  <c r="J7" i="1"/>
  <c r="J8" i="1"/>
  <c r="J9" i="1"/>
  <c r="J10" i="1"/>
  <c r="J11" i="1"/>
  <c r="J12" i="1"/>
  <c r="J13" i="1"/>
  <c r="J14" i="1"/>
  <c r="J15" i="1"/>
  <c r="I15" i="1"/>
  <c r="I6" i="1"/>
  <c r="I7" i="1"/>
  <c r="I8" i="1"/>
  <c r="I9" i="1"/>
  <c r="I10" i="1"/>
  <c r="I11" i="1"/>
  <c r="I12" i="1"/>
  <c r="I13" i="1"/>
  <c r="I14" i="1"/>
  <c r="I5" i="1"/>
</calcChain>
</file>

<file path=xl/sharedStrings.xml><?xml version="1.0" encoding="utf-8"?>
<sst xmlns="http://schemas.openxmlformats.org/spreadsheetml/2006/main" count="133" uniqueCount="53">
  <si>
    <t>Hotel</t>
  </si>
  <si>
    <t>Furnizor</t>
  </si>
  <si>
    <t>Articol</t>
  </si>
  <si>
    <t>Pret unitar</t>
  </si>
  <si>
    <t>Nr. Buc.</t>
  </si>
  <si>
    <t>Locatie</t>
  </si>
  <si>
    <t>Nr. Crt.</t>
  </si>
  <si>
    <t>Glorious Star Resort</t>
  </si>
  <si>
    <t>Malachite Shore Resort</t>
  </si>
  <si>
    <t>Eastern Crow Resort &amp; Spa</t>
  </si>
  <si>
    <t>Golden River Hotel</t>
  </si>
  <si>
    <t>Gentle Gardens Motel</t>
  </si>
  <si>
    <t>Brass Square Hotel &amp; Spa</t>
  </si>
  <si>
    <t>Icecap Hotel</t>
  </si>
  <si>
    <t>Spare Time Resort</t>
  </si>
  <si>
    <t>Orbit Resort &amp; Spa</t>
  </si>
  <si>
    <t>Rosewood Hotel</t>
  </si>
  <si>
    <t>Bucuresti</t>
  </si>
  <si>
    <t>Eforie-Nord</t>
  </si>
  <si>
    <t>Poiana Brasov</t>
  </si>
  <si>
    <t>Articole de curatenie</t>
  </si>
  <si>
    <t>Articole de birotica</t>
  </si>
  <si>
    <t>Articole Spa</t>
  </si>
  <si>
    <t>Lenjerie de pat</t>
  </si>
  <si>
    <t>Articole iluminat</t>
  </si>
  <si>
    <t>Articole vestimentare</t>
  </si>
  <si>
    <t>Pret total</t>
  </si>
  <si>
    <t>Fructe</t>
  </si>
  <si>
    <t>Legume</t>
  </si>
  <si>
    <t>Total</t>
  </si>
  <si>
    <t>IKEA</t>
  </si>
  <si>
    <t>JYSK</t>
  </si>
  <si>
    <t>Metro</t>
  </si>
  <si>
    <t>Emag</t>
  </si>
  <si>
    <t>Leida Impex</t>
  </si>
  <si>
    <t>Selgros</t>
  </si>
  <si>
    <t>Luminarium</t>
  </si>
  <si>
    <t>Balenciaga</t>
  </si>
  <si>
    <t>eBirotica</t>
  </si>
  <si>
    <t>Finestore</t>
  </si>
  <si>
    <t>Bauturi alcoolice</t>
  </si>
  <si>
    <t>Valoare acciza</t>
  </si>
  <si>
    <t>Acciza</t>
  </si>
  <si>
    <t>Depozit initial</t>
  </si>
  <si>
    <t>Rata dobanzii</t>
  </si>
  <si>
    <t>Rata lunara</t>
  </si>
  <si>
    <t>Numar perioade</t>
  </si>
  <si>
    <t>anuala</t>
  </si>
  <si>
    <t>luni</t>
  </si>
  <si>
    <t>Suma incasata =</t>
  </si>
  <si>
    <t>Feedback clienti</t>
  </si>
  <si>
    <t>Rating</t>
  </si>
  <si>
    <t>Numar rezervari/zi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</si>
</sst>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RON&quot;_);[Red]\(#,##0.00\ &quot;RON&quot;\)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9" fontId="0" fillId="0" borderId="0" xfId="0" applyNumberFormat="1"/>
    <xf numFmtId="8" fontId="0" fillId="0" borderId="0" xfId="0" applyNumberFormat="1"/>
    <xf numFmtId="0" fontId="3" fillId="0" borderId="0" xfId="0" applyFont="1"/>
    <xf numFmtId="0" fontId="4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Nr. rezervari/zi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258323765786451E-2"/>
          <c:y val="9.6073844134867761E-2"/>
          <c:w val="0.6743122666497916"/>
          <c:h val="0.8302082071471835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R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Sheet1!$C$67:$C$76</c:f>
              <c:strCache>
                <c:ptCount val="10"/>
                <c:pt idx="0">
                  <c:v>Glorious Star Resort</c:v>
                </c:pt>
                <c:pt idx="1">
                  <c:v>Malachite Shore Resort</c:v>
                </c:pt>
                <c:pt idx="2">
                  <c:v>Eastern Crow Resort &amp; Spa</c:v>
                </c:pt>
                <c:pt idx="3">
                  <c:v>Golden River Hotel</c:v>
                </c:pt>
                <c:pt idx="4">
                  <c:v>Gentle Gardens Motel</c:v>
                </c:pt>
                <c:pt idx="5">
                  <c:v>Brass Square Hotel &amp; Spa</c:v>
                </c:pt>
                <c:pt idx="6">
                  <c:v>Icecap Hotel</c:v>
                </c:pt>
                <c:pt idx="7">
                  <c:v>Spare Time Resort</c:v>
                </c:pt>
                <c:pt idx="8">
                  <c:v>Orbit Resort &amp; Spa</c:v>
                </c:pt>
                <c:pt idx="9">
                  <c:v>Rosewood Hotel</c:v>
                </c:pt>
              </c:strCache>
            </c:strRef>
          </c:cat>
          <c:val>
            <c:numRef>
              <c:f>Sheet1!$D$67:$D$76</c:f>
              <c:numCache>
                <c:formatCode>General</c:formatCode>
                <c:ptCount val="10"/>
                <c:pt idx="0">
                  <c:v>420</c:v>
                </c:pt>
                <c:pt idx="1">
                  <c:v>318</c:v>
                </c:pt>
                <c:pt idx="2">
                  <c:v>295</c:v>
                </c:pt>
                <c:pt idx="3">
                  <c:v>165</c:v>
                </c:pt>
                <c:pt idx="4">
                  <c:v>209</c:v>
                </c:pt>
                <c:pt idx="5">
                  <c:v>99</c:v>
                </c:pt>
                <c:pt idx="6">
                  <c:v>81</c:v>
                </c:pt>
                <c:pt idx="7">
                  <c:v>97</c:v>
                </c:pt>
                <c:pt idx="8">
                  <c:v>136</c:v>
                </c:pt>
                <c:pt idx="9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A-0C4A-AE9D-ECF4C0915C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Nr. rezervari/zi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Sheet1!$C$67:$C$76</c:f>
              <c:strCache>
                <c:ptCount val="10"/>
                <c:pt idx="0">
                  <c:v>Glorious Star Resort</c:v>
                </c:pt>
                <c:pt idx="1">
                  <c:v>Malachite Shore Resort</c:v>
                </c:pt>
                <c:pt idx="2">
                  <c:v>Eastern Crow Resort &amp; Spa</c:v>
                </c:pt>
                <c:pt idx="3">
                  <c:v>Golden River Hotel</c:v>
                </c:pt>
                <c:pt idx="4">
                  <c:v>Gentle Gardens Motel</c:v>
                </c:pt>
                <c:pt idx="5">
                  <c:v>Brass Square Hotel &amp; Spa</c:v>
                </c:pt>
                <c:pt idx="6">
                  <c:v>Icecap Hotel</c:v>
                </c:pt>
                <c:pt idx="7">
                  <c:v>Spare Time Resort</c:v>
                </c:pt>
                <c:pt idx="8">
                  <c:v>Orbit Resort &amp; Spa</c:v>
                </c:pt>
                <c:pt idx="9">
                  <c:v>Rosewood Hotel</c:v>
                </c:pt>
              </c:strCache>
            </c:strRef>
          </c:cat>
          <c:val>
            <c:numRef>
              <c:f>Sheet1!$D$67:$D$76</c:f>
              <c:numCache>
                <c:formatCode>General</c:formatCode>
                <c:ptCount val="10"/>
                <c:pt idx="0">
                  <c:v>420</c:v>
                </c:pt>
                <c:pt idx="1">
                  <c:v>318</c:v>
                </c:pt>
                <c:pt idx="2">
                  <c:v>295</c:v>
                </c:pt>
                <c:pt idx="3">
                  <c:v>165</c:v>
                </c:pt>
                <c:pt idx="4">
                  <c:v>209</c:v>
                </c:pt>
                <c:pt idx="5">
                  <c:v>99</c:v>
                </c:pt>
                <c:pt idx="6">
                  <c:v>81</c:v>
                </c:pt>
                <c:pt idx="7">
                  <c:v>97</c:v>
                </c:pt>
                <c:pt idx="8">
                  <c:v>136</c:v>
                </c:pt>
                <c:pt idx="9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C-E54E-A778-D7623AE96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6655"/>
        <c:axId val="507545792"/>
        <c:axId val="0"/>
      </c:bar3DChart>
      <c:catAx>
        <c:axId val="1637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507545792"/>
        <c:crosses val="autoZero"/>
        <c:auto val="1"/>
        <c:lblAlgn val="ctr"/>
        <c:lblOffset val="100"/>
        <c:noMultiLvlLbl val="0"/>
      </c:catAx>
      <c:valAx>
        <c:axId val="5075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1637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62</xdr:row>
      <xdr:rowOff>25400</xdr:rowOff>
    </xdr:from>
    <xdr:to>
      <xdr:col>10</xdr:col>
      <xdr:colOff>266700</xdr:colOff>
      <xdr:row>81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C1B0F-9935-9963-0220-6E8301F45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1054100</xdr:colOff>
      <xdr:row>91</xdr:row>
      <xdr:rowOff>114300</xdr:rowOff>
    </xdr:from>
    <xdr:to>
      <xdr:col>9</xdr:col>
      <xdr:colOff>1066800</xdr:colOff>
      <xdr:row>119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497EC-91E7-4DAE-BCD1-FCBB3B283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A27B-F15F-5242-ADD3-C458430B2C21}">
  <dimension ref="B4:N76"/>
  <sheetViews>
    <sheetView tabSelected="1" workbookViewId="0">
      <selection activeCell="D67" sqref="D67:D76"/>
    </sheetView>
  </sheetViews>
  <sheetFormatPr baseColWidth="10" defaultRowHeight="16" x14ac:dyDescent="0.2"/>
  <cols>
    <col min="2" max="2" width="15.33203125" customWidth="1"/>
    <col min="3" max="3" width="23.33203125" customWidth="1"/>
    <col min="4" max="4" width="16.83203125" customWidth="1"/>
    <col min="6" max="6" width="19" customWidth="1"/>
    <col min="9" max="9" width="13.83203125" customWidth="1"/>
    <col min="10" max="10" width="14.6640625" customWidth="1"/>
    <col min="11" max="11" width="14.1640625" customWidth="1"/>
  </cols>
  <sheetData>
    <row r="4" spans="2:14" x14ac:dyDescent="0.2">
      <c r="B4" t="s">
        <v>6</v>
      </c>
      <c r="C4" t="s">
        <v>0</v>
      </c>
      <c r="D4" t="s">
        <v>5</v>
      </c>
      <c r="E4" t="s">
        <v>1</v>
      </c>
      <c r="F4" t="s">
        <v>2</v>
      </c>
      <c r="G4" t="s">
        <v>3</v>
      </c>
      <c r="H4" t="s">
        <v>4</v>
      </c>
      <c r="I4" s="2" t="s">
        <v>41</v>
      </c>
      <c r="J4" s="2" t="s">
        <v>26</v>
      </c>
      <c r="M4" t="s">
        <v>42</v>
      </c>
      <c r="N4">
        <v>0.02</v>
      </c>
    </row>
    <row r="5" spans="2:14" x14ac:dyDescent="0.2">
      <c r="B5">
        <v>1</v>
      </c>
      <c r="C5" s="1" t="s">
        <v>7</v>
      </c>
      <c r="D5" t="s">
        <v>17</v>
      </c>
      <c r="E5" t="s">
        <v>31</v>
      </c>
      <c r="F5" t="s">
        <v>23</v>
      </c>
      <c r="G5">
        <v>30</v>
      </c>
      <c r="H5">
        <v>6</v>
      </c>
      <c r="I5" s="2">
        <f>IF(F5="Bauturi alcoolice",G5*H5*$N$4,0)</f>
        <v>0</v>
      </c>
      <c r="J5" s="2">
        <f>G5*H5</f>
        <v>180</v>
      </c>
    </row>
    <row r="6" spans="2:14" x14ac:dyDescent="0.2">
      <c r="B6">
        <v>2</v>
      </c>
      <c r="C6" s="1" t="s">
        <v>8</v>
      </c>
      <c r="D6" t="s">
        <v>17</v>
      </c>
      <c r="E6" t="s">
        <v>32</v>
      </c>
      <c r="F6" t="s">
        <v>27</v>
      </c>
      <c r="G6">
        <v>10</v>
      </c>
      <c r="H6">
        <v>150</v>
      </c>
      <c r="I6" s="2">
        <f t="shared" ref="I6:I15" si="0">IF(F6="Bauturi alcoolice",G6*H6*$N$4,0)</f>
        <v>0</v>
      </c>
      <c r="J6" s="2">
        <f t="shared" ref="J6:J15" si="1">G6*H6+I6</f>
        <v>1500</v>
      </c>
    </row>
    <row r="7" spans="2:14" x14ac:dyDescent="0.2">
      <c r="B7">
        <v>3</v>
      </c>
      <c r="C7" t="s">
        <v>9</v>
      </c>
      <c r="D7" t="s">
        <v>18</v>
      </c>
      <c r="E7" t="s">
        <v>30</v>
      </c>
      <c r="F7" t="s">
        <v>20</v>
      </c>
      <c r="G7">
        <v>75</v>
      </c>
      <c r="H7">
        <v>50</v>
      </c>
      <c r="I7" s="2">
        <f t="shared" si="0"/>
        <v>0</v>
      </c>
      <c r="J7" s="2">
        <f t="shared" si="1"/>
        <v>3750</v>
      </c>
    </row>
    <row r="8" spans="2:14" x14ac:dyDescent="0.2">
      <c r="B8">
        <v>4</v>
      </c>
      <c r="C8" t="s">
        <v>10</v>
      </c>
      <c r="D8" t="s">
        <v>17</v>
      </c>
      <c r="E8" t="s">
        <v>33</v>
      </c>
      <c r="F8" t="s">
        <v>21</v>
      </c>
      <c r="G8">
        <v>12</v>
      </c>
      <c r="H8">
        <v>40</v>
      </c>
      <c r="I8" s="2">
        <f t="shared" si="0"/>
        <v>0</v>
      </c>
      <c r="J8" s="2">
        <f t="shared" si="1"/>
        <v>480</v>
      </c>
    </row>
    <row r="9" spans="2:14" x14ac:dyDescent="0.2">
      <c r="B9">
        <v>5</v>
      </c>
      <c r="C9" t="s">
        <v>11</v>
      </c>
      <c r="D9" t="s">
        <v>17</v>
      </c>
      <c r="E9" t="s">
        <v>35</v>
      </c>
      <c r="F9" t="s">
        <v>28</v>
      </c>
      <c r="G9">
        <v>15</v>
      </c>
      <c r="H9">
        <v>100</v>
      </c>
      <c r="I9" s="2">
        <f t="shared" si="0"/>
        <v>0</v>
      </c>
      <c r="J9" s="2">
        <f t="shared" si="1"/>
        <v>1500</v>
      </c>
    </row>
    <row r="10" spans="2:14" x14ac:dyDescent="0.2">
      <c r="B10">
        <v>6</v>
      </c>
      <c r="C10" t="s">
        <v>12</v>
      </c>
      <c r="D10" t="s">
        <v>19</v>
      </c>
      <c r="E10" t="s">
        <v>34</v>
      </c>
      <c r="F10" t="s">
        <v>22</v>
      </c>
      <c r="G10">
        <v>50</v>
      </c>
      <c r="H10">
        <v>35</v>
      </c>
      <c r="I10" s="2">
        <f t="shared" si="0"/>
        <v>0</v>
      </c>
      <c r="J10" s="2">
        <f t="shared" si="1"/>
        <v>1750</v>
      </c>
    </row>
    <row r="11" spans="2:14" x14ac:dyDescent="0.2">
      <c r="B11">
        <v>7</v>
      </c>
      <c r="C11" t="s">
        <v>13</v>
      </c>
      <c r="D11" t="s">
        <v>19</v>
      </c>
      <c r="E11" t="s">
        <v>36</v>
      </c>
      <c r="F11" t="s">
        <v>24</v>
      </c>
      <c r="G11">
        <v>36</v>
      </c>
      <c r="H11">
        <v>40</v>
      </c>
      <c r="I11" s="2">
        <f t="shared" si="0"/>
        <v>0</v>
      </c>
      <c r="J11" s="2">
        <f t="shared" si="1"/>
        <v>1440</v>
      </c>
    </row>
    <row r="12" spans="2:14" x14ac:dyDescent="0.2">
      <c r="B12">
        <v>8</v>
      </c>
      <c r="C12" t="s">
        <v>14</v>
      </c>
      <c r="D12" t="s">
        <v>18</v>
      </c>
      <c r="E12" t="s">
        <v>37</v>
      </c>
      <c r="F12" t="s">
        <v>25</v>
      </c>
      <c r="G12">
        <v>100</v>
      </c>
      <c r="H12">
        <v>50</v>
      </c>
      <c r="I12" s="2">
        <f t="shared" si="0"/>
        <v>0</v>
      </c>
      <c r="J12" s="2">
        <f t="shared" si="1"/>
        <v>5000</v>
      </c>
    </row>
    <row r="13" spans="2:14" x14ac:dyDescent="0.2">
      <c r="B13">
        <v>9</v>
      </c>
      <c r="C13" t="s">
        <v>15</v>
      </c>
      <c r="D13" t="s">
        <v>17</v>
      </c>
      <c r="E13" t="s">
        <v>34</v>
      </c>
      <c r="F13" t="s">
        <v>22</v>
      </c>
      <c r="G13">
        <v>50</v>
      </c>
      <c r="H13">
        <v>40</v>
      </c>
      <c r="I13" s="2">
        <f t="shared" si="0"/>
        <v>0</v>
      </c>
      <c r="J13" s="2">
        <f t="shared" si="1"/>
        <v>2000</v>
      </c>
    </row>
    <row r="14" spans="2:14" x14ac:dyDescent="0.2">
      <c r="B14">
        <v>10</v>
      </c>
      <c r="C14" t="s">
        <v>16</v>
      </c>
      <c r="D14" t="s">
        <v>17</v>
      </c>
      <c r="E14" t="s">
        <v>38</v>
      </c>
      <c r="F14" t="s">
        <v>21</v>
      </c>
      <c r="G14">
        <v>12</v>
      </c>
      <c r="H14">
        <v>20</v>
      </c>
      <c r="I14" s="2">
        <f t="shared" si="0"/>
        <v>0</v>
      </c>
      <c r="J14" s="2">
        <f t="shared" si="1"/>
        <v>240</v>
      </c>
    </row>
    <row r="15" spans="2:14" x14ac:dyDescent="0.2">
      <c r="B15">
        <v>11</v>
      </c>
      <c r="C15" t="s">
        <v>7</v>
      </c>
      <c r="D15" t="s">
        <v>17</v>
      </c>
      <c r="E15" t="s">
        <v>39</v>
      </c>
      <c r="F15" t="s">
        <v>40</v>
      </c>
      <c r="G15">
        <v>30</v>
      </c>
      <c r="H15">
        <v>50</v>
      </c>
      <c r="I15" s="2">
        <f>IF(F15="Bauturi alcoolice",G15*H15*N4,0)</f>
        <v>30</v>
      </c>
      <c r="J15" s="2">
        <f t="shared" si="1"/>
        <v>1530</v>
      </c>
    </row>
    <row r="16" spans="2:14" x14ac:dyDescent="0.2">
      <c r="B16" t="s">
        <v>29</v>
      </c>
      <c r="G16">
        <f>SUM(G5:G15)</f>
        <v>420</v>
      </c>
      <c r="H16">
        <f t="shared" ref="H16:J16" si="2">SUM(H5:H15)</f>
        <v>581</v>
      </c>
      <c r="I16">
        <f t="shared" si="2"/>
        <v>30</v>
      </c>
      <c r="J16">
        <f t="shared" si="2"/>
        <v>19370</v>
      </c>
    </row>
    <row r="26" spans="2:4" x14ac:dyDescent="0.2">
      <c r="B26" t="s">
        <v>43</v>
      </c>
      <c r="C26">
        <v>300000</v>
      </c>
    </row>
    <row r="27" spans="2:4" x14ac:dyDescent="0.2">
      <c r="B27" t="s">
        <v>44</v>
      </c>
      <c r="C27" s="3">
        <v>0.06</v>
      </c>
      <c r="D27" t="s">
        <v>47</v>
      </c>
    </row>
    <row r="28" spans="2:4" x14ac:dyDescent="0.2">
      <c r="B28" t="s">
        <v>45</v>
      </c>
      <c r="C28">
        <v>25000</v>
      </c>
    </row>
    <row r="29" spans="2:4" x14ac:dyDescent="0.2">
      <c r="B29" t="s">
        <v>46</v>
      </c>
      <c r="C29">
        <v>12</v>
      </c>
      <c r="D29" t="s">
        <v>48</v>
      </c>
    </row>
    <row r="32" spans="2:4" x14ac:dyDescent="0.2">
      <c r="B32" t="s">
        <v>49</v>
      </c>
      <c r="C32" s="4">
        <f>FV(C27/C29,C29,C28,C26)</f>
        <v>-626892.40288183733</v>
      </c>
    </row>
    <row r="37" spans="2:12" x14ac:dyDescent="0.2">
      <c r="B37" s="5" t="s">
        <v>6</v>
      </c>
      <c r="C37" s="5" t="s">
        <v>0</v>
      </c>
      <c r="D37" s="5" t="s">
        <v>5</v>
      </c>
      <c r="E37" s="5" t="s">
        <v>1</v>
      </c>
      <c r="F37" s="5" t="s">
        <v>2</v>
      </c>
      <c r="G37" s="5" t="s">
        <v>3</v>
      </c>
      <c r="H37" s="5" t="s">
        <v>4</v>
      </c>
      <c r="I37" s="2" t="s">
        <v>41</v>
      </c>
      <c r="J37" s="2" t="s">
        <v>26</v>
      </c>
      <c r="K37" s="5" t="s">
        <v>50</v>
      </c>
      <c r="L37" s="5" t="s">
        <v>51</v>
      </c>
    </row>
    <row r="38" spans="2:12" x14ac:dyDescent="0.2">
      <c r="B38" s="5">
        <v>1</v>
      </c>
      <c r="C38" s="6" t="s">
        <v>7</v>
      </c>
      <c r="D38" s="5" t="s">
        <v>17</v>
      </c>
      <c r="E38" s="5" t="s">
        <v>31</v>
      </c>
      <c r="F38" s="5" t="s">
        <v>23</v>
      </c>
      <c r="G38" s="5">
        <v>30</v>
      </c>
      <c r="H38" s="5">
        <v>6</v>
      </c>
      <c r="I38" s="2">
        <v>0</v>
      </c>
      <c r="J38" s="2">
        <f>G38*H38</f>
        <v>180</v>
      </c>
      <c r="K38" s="5">
        <v>5</v>
      </c>
      <c r="L38" s="7">
        <f>VLOOKUP(K38,$J$54:$K$58,2)</f>
        <v>1</v>
      </c>
    </row>
    <row r="39" spans="2:12" x14ac:dyDescent="0.2">
      <c r="B39" s="5">
        <v>2</v>
      </c>
      <c r="C39" s="6" t="s">
        <v>8</v>
      </c>
      <c r="D39" s="5" t="s">
        <v>17</v>
      </c>
      <c r="E39" s="5" t="s">
        <v>32</v>
      </c>
      <c r="F39" s="5" t="s">
        <v>27</v>
      </c>
      <c r="G39" s="5">
        <v>10</v>
      </c>
      <c r="H39" s="5">
        <v>150</v>
      </c>
      <c r="I39" s="2">
        <v>0</v>
      </c>
      <c r="J39" s="2">
        <v>1500</v>
      </c>
      <c r="K39" s="5">
        <v>4</v>
      </c>
      <c r="L39" s="7">
        <f t="shared" ref="L39:L48" si="3">VLOOKUP(K39,$J$54:$K$58,2)</f>
        <v>0.8</v>
      </c>
    </row>
    <row r="40" spans="2:12" x14ac:dyDescent="0.2">
      <c r="B40" s="5">
        <v>3</v>
      </c>
      <c r="C40" s="5" t="s">
        <v>9</v>
      </c>
      <c r="D40" s="5" t="s">
        <v>18</v>
      </c>
      <c r="E40" s="5" t="s">
        <v>30</v>
      </c>
      <c r="F40" s="5" t="s">
        <v>20</v>
      </c>
      <c r="G40" s="5">
        <v>75</v>
      </c>
      <c r="H40" s="5">
        <v>50</v>
      </c>
      <c r="I40" s="2">
        <v>0</v>
      </c>
      <c r="J40" s="2">
        <v>3750</v>
      </c>
      <c r="K40" s="5">
        <v>4</v>
      </c>
      <c r="L40" s="7">
        <f t="shared" si="3"/>
        <v>0.8</v>
      </c>
    </row>
    <row r="41" spans="2:12" x14ac:dyDescent="0.2">
      <c r="B41" s="5">
        <v>4</v>
      </c>
      <c r="C41" s="5" t="s">
        <v>10</v>
      </c>
      <c r="D41" s="5" t="s">
        <v>17</v>
      </c>
      <c r="E41" s="5" t="s">
        <v>33</v>
      </c>
      <c r="F41" s="5" t="s">
        <v>21</v>
      </c>
      <c r="G41" s="5">
        <v>12</v>
      </c>
      <c r="H41" s="5">
        <v>40</v>
      </c>
      <c r="I41" s="2">
        <v>0</v>
      </c>
      <c r="J41" s="2">
        <v>480</v>
      </c>
      <c r="K41" s="5">
        <v>5</v>
      </c>
      <c r="L41" s="7">
        <f t="shared" si="3"/>
        <v>1</v>
      </c>
    </row>
    <row r="42" spans="2:12" x14ac:dyDescent="0.2">
      <c r="B42" s="5">
        <v>5</v>
      </c>
      <c r="C42" s="5" t="s">
        <v>11</v>
      </c>
      <c r="D42" s="5" t="s">
        <v>17</v>
      </c>
      <c r="E42" s="5" t="s">
        <v>35</v>
      </c>
      <c r="F42" s="5" t="s">
        <v>28</v>
      </c>
      <c r="G42" s="5">
        <v>15</v>
      </c>
      <c r="H42" s="5">
        <v>100</v>
      </c>
      <c r="I42" s="2">
        <v>0</v>
      </c>
      <c r="J42" s="2">
        <v>1500</v>
      </c>
      <c r="K42" s="5">
        <v>4</v>
      </c>
      <c r="L42" s="7">
        <f t="shared" si="3"/>
        <v>0.8</v>
      </c>
    </row>
    <row r="43" spans="2:12" x14ac:dyDescent="0.2">
      <c r="B43" s="5">
        <v>6</v>
      </c>
      <c r="C43" s="5" t="s">
        <v>12</v>
      </c>
      <c r="D43" s="5" t="s">
        <v>19</v>
      </c>
      <c r="E43" s="5" t="s">
        <v>34</v>
      </c>
      <c r="F43" s="5" t="s">
        <v>22</v>
      </c>
      <c r="G43" s="5">
        <v>50</v>
      </c>
      <c r="H43" s="5">
        <v>35</v>
      </c>
      <c r="I43" s="2">
        <v>0</v>
      </c>
      <c r="J43" s="2">
        <v>1750</v>
      </c>
      <c r="K43" s="5">
        <v>4</v>
      </c>
      <c r="L43" s="7">
        <f t="shared" si="3"/>
        <v>0.8</v>
      </c>
    </row>
    <row r="44" spans="2:12" x14ac:dyDescent="0.2">
      <c r="B44" s="5">
        <v>7</v>
      </c>
      <c r="C44" s="5" t="s">
        <v>13</v>
      </c>
      <c r="D44" s="5" t="s">
        <v>19</v>
      </c>
      <c r="E44" s="5" t="s">
        <v>36</v>
      </c>
      <c r="F44" s="5" t="s">
        <v>24</v>
      </c>
      <c r="G44" s="5">
        <v>36</v>
      </c>
      <c r="H44" s="5">
        <v>40</v>
      </c>
      <c r="I44" s="2">
        <v>0</v>
      </c>
      <c r="J44" s="2">
        <v>1440</v>
      </c>
      <c r="K44" s="5">
        <v>3</v>
      </c>
      <c r="L44" s="7">
        <f t="shared" si="3"/>
        <v>0.6</v>
      </c>
    </row>
    <row r="45" spans="2:12" x14ac:dyDescent="0.2">
      <c r="B45" s="5">
        <v>8</v>
      </c>
      <c r="C45" s="5" t="s">
        <v>14</v>
      </c>
      <c r="D45" s="5" t="s">
        <v>18</v>
      </c>
      <c r="E45" s="5" t="s">
        <v>37</v>
      </c>
      <c r="F45" s="5" t="s">
        <v>25</v>
      </c>
      <c r="G45" s="5">
        <v>100</v>
      </c>
      <c r="H45" s="5">
        <v>50</v>
      </c>
      <c r="I45" s="2">
        <v>0</v>
      </c>
      <c r="J45" s="2">
        <v>5000</v>
      </c>
      <c r="K45" s="5">
        <v>4</v>
      </c>
      <c r="L45" s="7">
        <f t="shared" si="3"/>
        <v>0.8</v>
      </c>
    </row>
    <row r="46" spans="2:12" x14ac:dyDescent="0.2">
      <c r="B46" s="5">
        <v>9</v>
      </c>
      <c r="C46" s="5" t="s">
        <v>15</v>
      </c>
      <c r="D46" s="5" t="s">
        <v>17</v>
      </c>
      <c r="E46" s="5" t="s">
        <v>34</v>
      </c>
      <c r="F46" s="5" t="s">
        <v>22</v>
      </c>
      <c r="G46" s="5">
        <v>50</v>
      </c>
      <c r="H46" s="5">
        <v>40</v>
      </c>
      <c r="I46" s="2">
        <v>0</v>
      </c>
      <c r="J46" s="2">
        <v>2000</v>
      </c>
      <c r="K46" s="5">
        <v>5</v>
      </c>
      <c r="L46" s="7">
        <f t="shared" si="3"/>
        <v>1</v>
      </c>
    </row>
    <row r="47" spans="2:12" x14ac:dyDescent="0.2">
      <c r="B47" s="5">
        <v>10</v>
      </c>
      <c r="C47" s="5" t="s">
        <v>16</v>
      </c>
      <c r="D47" s="5" t="s">
        <v>17</v>
      </c>
      <c r="E47" s="5" t="s">
        <v>38</v>
      </c>
      <c r="F47" s="5" t="s">
        <v>21</v>
      </c>
      <c r="G47" s="5">
        <v>12</v>
      </c>
      <c r="H47" s="5">
        <v>20</v>
      </c>
      <c r="I47" s="2">
        <v>0</v>
      </c>
      <c r="J47" s="2">
        <v>240</v>
      </c>
      <c r="K47" s="5">
        <v>4</v>
      </c>
      <c r="L47" s="7">
        <f t="shared" si="3"/>
        <v>0.8</v>
      </c>
    </row>
    <row r="48" spans="2:12" x14ac:dyDescent="0.2">
      <c r="B48" s="5">
        <v>11</v>
      </c>
      <c r="C48" s="5" t="s">
        <v>7</v>
      </c>
      <c r="D48" s="5" t="s">
        <v>17</v>
      </c>
      <c r="E48" s="5" t="s">
        <v>39</v>
      </c>
      <c r="F48" s="5" t="s">
        <v>40</v>
      </c>
      <c r="G48" s="5">
        <v>30</v>
      </c>
      <c r="H48" s="5">
        <v>50</v>
      </c>
      <c r="I48" s="2">
        <v>30</v>
      </c>
      <c r="J48" s="2">
        <v>1530</v>
      </c>
      <c r="K48" s="5">
        <v>5</v>
      </c>
      <c r="L48" s="7">
        <f t="shared" si="3"/>
        <v>1</v>
      </c>
    </row>
    <row r="49" spans="2:11" x14ac:dyDescent="0.2">
      <c r="B49" s="5" t="s">
        <v>29</v>
      </c>
      <c r="C49" s="5"/>
      <c r="D49" s="5"/>
      <c r="E49" s="5"/>
      <c r="F49" s="5"/>
      <c r="G49" s="5">
        <v>420</v>
      </c>
      <c r="H49" s="5">
        <v>581</v>
      </c>
      <c r="I49" s="5">
        <v>30</v>
      </c>
      <c r="J49" s="5">
        <v>19190</v>
      </c>
    </row>
    <row r="53" spans="2:11" x14ac:dyDescent="0.2">
      <c r="J53" t="s">
        <v>50</v>
      </c>
      <c r="K53" t="s">
        <v>51</v>
      </c>
    </row>
    <row r="54" spans="2:11" x14ac:dyDescent="0.2">
      <c r="J54">
        <v>1</v>
      </c>
      <c r="K54" s="3">
        <v>0.2</v>
      </c>
    </row>
    <row r="55" spans="2:11" x14ac:dyDescent="0.2">
      <c r="J55">
        <v>2</v>
      </c>
      <c r="K55" s="3">
        <v>0.4</v>
      </c>
    </row>
    <row r="56" spans="2:11" x14ac:dyDescent="0.2">
      <c r="J56">
        <v>3</v>
      </c>
      <c r="K56" s="3">
        <v>0.6</v>
      </c>
    </row>
    <row r="57" spans="2:11" x14ac:dyDescent="0.2">
      <c r="J57">
        <v>4</v>
      </c>
      <c r="K57" s="3">
        <v>0.8</v>
      </c>
    </row>
    <row r="58" spans="2:11" x14ac:dyDescent="0.2">
      <c r="J58">
        <v>5</v>
      </c>
      <c r="K58" s="3">
        <v>1</v>
      </c>
    </row>
    <row r="66" spans="2:4" x14ac:dyDescent="0.2">
      <c r="B66" s="5" t="s">
        <v>6</v>
      </c>
      <c r="C66" s="5" t="s">
        <v>0</v>
      </c>
      <c r="D66" t="s">
        <v>52</v>
      </c>
    </row>
    <row r="67" spans="2:4" x14ac:dyDescent="0.2">
      <c r="B67" s="5">
        <v>1</v>
      </c>
      <c r="C67" s="6" t="s">
        <v>7</v>
      </c>
      <c r="D67">
        <v>420</v>
      </c>
    </row>
    <row r="68" spans="2:4" x14ac:dyDescent="0.2">
      <c r="B68" s="5">
        <v>2</v>
      </c>
      <c r="C68" s="6" t="s">
        <v>8</v>
      </c>
      <c r="D68">
        <v>318</v>
      </c>
    </row>
    <row r="69" spans="2:4" x14ac:dyDescent="0.2">
      <c r="B69" s="5">
        <v>3</v>
      </c>
      <c r="C69" s="5" t="s">
        <v>9</v>
      </c>
      <c r="D69">
        <v>295</v>
      </c>
    </row>
    <row r="70" spans="2:4" x14ac:dyDescent="0.2">
      <c r="B70" s="5">
        <v>4</v>
      </c>
      <c r="C70" s="5" t="s">
        <v>10</v>
      </c>
      <c r="D70">
        <v>165</v>
      </c>
    </row>
    <row r="71" spans="2:4" x14ac:dyDescent="0.2">
      <c r="B71" s="5">
        <v>5</v>
      </c>
      <c r="C71" s="5" t="s">
        <v>11</v>
      </c>
      <c r="D71">
        <v>209</v>
      </c>
    </row>
    <row r="72" spans="2:4" x14ac:dyDescent="0.2">
      <c r="B72" s="5">
        <v>6</v>
      </c>
      <c r="C72" s="5" t="s">
        <v>12</v>
      </c>
      <c r="D72">
        <v>99</v>
      </c>
    </row>
    <row r="73" spans="2:4" x14ac:dyDescent="0.2">
      <c r="B73" s="5">
        <v>7</v>
      </c>
      <c r="C73" s="5" t="s">
        <v>13</v>
      </c>
      <c r="D73">
        <v>81</v>
      </c>
    </row>
    <row r="74" spans="2:4" x14ac:dyDescent="0.2">
      <c r="B74" s="5">
        <v>8</v>
      </c>
      <c r="C74" s="5" t="s">
        <v>14</v>
      </c>
      <c r="D74">
        <v>97</v>
      </c>
    </row>
    <row r="75" spans="2:4" x14ac:dyDescent="0.2">
      <c r="B75" s="5">
        <v>9</v>
      </c>
      <c r="C75" s="5" t="s">
        <v>15</v>
      </c>
      <c r="D75">
        <v>136</v>
      </c>
    </row>
    <row r="76" spans="2:4" x14ac:dyDescent="0.2">
      <c r="B76" s="5">
        <v>10</v>
      </c>
      <c r="C76" s="5" t="s">
        <v>16</v>
      </c>
      <c r="D76">
        <v>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2022-05-24T08:53:04Z</dcterms:created>
  <dcterms:modified xsi:type="dcterms:W3CDTF">2022-05-24T18:55:40Z</dcterms:modified>
</cp:coreProperties>
</file>