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bogda\Documents\"/>
    </mc:Choice>
  </mc:AlternateContent>
  <xr:revisionPtr revIDLastSave="0" documentId="8_{CA35467A-7E0D-4C77-89CB-574E7197ECB9}" xr6:coauthVersionLast="44" xr6:coauthVersionMax="44" xr10:uidLastSave="{00000000-0000-0000-0000-000000000000}"/>
  <bookViews>
    <workbookView xWindow="-110" yWindow="-110" windowWidth="19420" windowHeight="10420" xr2:uid="{00000000-000D-0000-FFFF-FFFF00000000}"/>
  </bookViews>
  <sheets>
    <sheet name="U.S. crime statistics, 2013" sheetId="1" r:id="rId1"/>
    <sheet name="Histogram" sheetId="8" r:id="rId2"/>
    <sheet name="Notes" sheetId="2" r:id="rId3"/>
  </sheets>
  <definedNames>
    <definedName name="_xlnm._FilterDatabase" localSheetId="0" hidden="1">'U.S. crime statistics, 2013'!$A$1:$N$270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 i="1" l="1"/>
  <c r="R3" i="1"/>
  <c r="S3" i="1"/>
  <c r="O13" i="1" l="1"/>
  <c r="P13" i="1" s="1"/>
  <c r="O181" i="1"/>
  <c r="P181" i="1" s="1"/>
  <c r="O154" i="1"/>
  <c r="P154" i="1" s="1"/>
  <c r="O175" i="1"/>
  <c r="P175" i="1" s="1"/>
  <c r="O42" i="1"/>
  <c r="P42" i="1" s="1"/>
  <c r="O76" i="1"/>
  <c r="P76" i="1" s="1"/>
  <c r="O110" i="1"/>
  <c r="P110" i="1" s="1"/>
  <c r="O163" i="1"/>
  <c r="P163" i="1" s="1"/>
  <c r="O265" i="1"/>
  <c r="P265" i="1" s="1"/>
  <c r="O237" i="1"/>
  <c r="P237" i="1" s="1"/>
  <c r="O98" i="1"/>
  <c r="P98" i="1" s="1"/>
  <c r="O116" i="1"/>
  <c r="P116" i="1" s="1"/>
  <c r="O149" i="1"/>
  <c r="P149" i="1" s="1"/>
  <c r="O224" i="1"/>
  <c r="P224" i="1" s="1"/>
  <c r="O187" i="1"/>
  <c r="P187" i="1" s="1"/>
  <c r="O242" i="1"/>
  <c r="P242" i="1" s="1"/>
  <c r="O121" i="1"/>
  <c r="P121" i="1" s="1"/>
  <c r="O229" i="1"/>
  <c r="P229" i="1" s="1"/>
  <c r="O65" i="1"/>
  <c r="P65" i="1" s="1"/>
  <c r="O152" i="1"/>
  <c r="P152" i="1" s="1"/>
  <c r="O155" i="1"/>
  <c r="P155" i="1" s="1"/>
  <c r="O107" i="1"/>
  <c r="P107" i="1" s="1"/>
  <c r="O246" i="1"/>
  <c r="P246" i="1" s="1"/>
  <c r="O247" i="1"/>
  <c r="P247" i="1" s="1"/>
  <c r="O164" i="1"/>
  <c r="P164" i="1" s="1"/>
  <c r="O24" i="1"/>
  <c r="P24" i="1" s="1"/>
  <c r="O198" i="1"/>
  <c r="P198" i="1" s="1"/>
  <c r="O205" i="1"/>
  <c r="P205" i="1" s="1"/>
  <c r="O257" i="1"/>
  <c r="P257" i="1" s="1"/>
  <c r="O66" i="1"/>
  <c r="P66" i="1" s="1"/>
  <c r="O146" i="1"/>
  <c r="P146" i="1" s="1"/>
  <c r="O96" i="1"/>
  <c r="P96" i="1" s="1"/>
  <c r="O215" i="1"/>
  <c r="P215" i="1" s="1"/>
  <c r="O37" i="1"/>
  <c r="P37" i="1" s="1"/>
  <c r="O194" i="1"/>
  <c r="P194" i="1" s="1"/>
  <c r="O222" i="1"/>
  <c r="P222" i="1" s="1"/>
  <c r="O167" i="1"/>
  <c r="P167" i="1" s="1"/>
  <c r="O73" i="1"/>
  <c r="P73" i="1" s="1"/>
  <c r="O91" i="1"/>
  <c r="P91" i="1" s="1"/>
  <c r="O249" i="1"/>
  <c r="P249" i="1" s="1"/>
  <c r="O197" i="1"/>
  <c r="P197" i="1" s="1"/>
  <c r="O25" i="1"/>
  <c r="P25" i="1" s="1"/>
  <c r="O166" i="1"/>
  <c r="P166" i="1" s="1"/>
  <c r="O125" i="1"/>
  <c r="P125" i="1" s="1"/>
  <c r="O150" i="1"/>
  <c r="P150" i="1" s="1"/>
  <c r="O33" i="1"/>
  <c r="P33" i="1" s="1"/>
  <c r="O88" i="1"/>
  <c r="P88" i="1" s="1"/>
  <c r="O5" i="1"/>
  <c r="P5" i="1" s="1"/>
  <c r="O59" i="1"/>
  <c r="P59" i="1" s="1"/>
  <c r="O112" i="1"/>
  <c r="P112" i="1" s="1"/>
  <c r="O31" i="1"/>
  <c r="P31" i="1" s="1"/>
  <c r="O77" i="1"/>
  <c r="P77" i="1" s="1"/>
  <c r="O87" i="1"/>
  <c r="P87" i="1" s="1"/>
  <c r="O230" i="1"/>
  <c r="P230" i="1" s="1"/>
  <c r="O104" i="1"/>
  <c r="P104" i="1" s="1"/>
  <c r="O71" i="1"/>
  <c r="P71" i="1" s="1"/>
  <c r="O26" i="1"/>
  <c r="P26" i="1" s="1"/>
  <c r="O139" i="1"/>
  <c r="P139" i="1" s="1"/>
  <c r="O119" i="1"/>
  <c r="P119" i="1" s="1"/>
  <c r="O177" i="1"/>
  <c r="P177" i="1" s="1"/>
  <c r="O133" i="1"/>
  <c r="P133" i="1" s="1"/>
  <c r="O135" i="1"/>
  <c r="P135" i="1" s="1"/>
  <c r="O208" i="1"/>
  <c r="P208" i="1" s="1"/>
  <c r="O41" i="1"/>
  <c r="P41" i="1" s="1"/>
  <c r="O54" i="1"/>
  <c r="P54" i="1" s="1"/>
  <c r="O243" i="1"/>
  <c r="P243" i="1" s="1"/>
  <c r="O239" i="1"/>
  <c r="P239" i="1" s="1"/>
  <c r="O48" i="1"/>
  <c r="P48" i="1" s="1"/>
  <c r="O9" i="1"/>
  <c r="P9" i="1" s="1"/>
  <c r="O35" i="1"/>
  <c r="P35" i="1" s="1"/>
  <c r="O53" i="1"/>
  <c r="P53" i="1" s="1"/>
  <c r="O161" i="1"/>
  <c r="P161" i="1" s="1"/>
  <c r="O97" i="1"/>
  <c r="P97" i="1" s="1"/>
  <c r="O95" i="1"/>
  <c r="P95" i="1" s="1"/>
  <c r="O159" i="1"/>
  <c r="P159" i="1" s="1"/>
  <c r="O141" i="1"/>
  <c r="P141" i="1" s="1"/>
  <c r="O129" i="1"/>
  <c r="P129" i="1" s="1"/>
  <c r="O124" i="1"/>
  <c r="P124" i="1" s="1"/>
  <c r="O92" i="1"/>
  <c r="P92" i="1" s="1"/>
  <c r="O93" i="1"/>
  <c r="P93" i="1" s="1"/>
  <c r="O267" i="1"/>
  <c r="P267" i="1" s="1"/>
  <c r="O127" i="1"/>
  <c r="P127" i="1" s="1"/>
  <c r="O68" i="1"/>
  <c r="P68" i="1" s="1"/>
  <c r="O36" i="1"/>
  <c r="P36" i="1" s="1"/>
  <c r="O99" i="1"/>
  <c r="P99" i="1" s="1"/>
  <c r="O19" i="1"/>
  <c r="P19" i="1" s="1"/>
  <c r="O262" i="1"/>
  <c r="P262" i="1" s="1"/>
  <c r="O250" i="1"/>
  <c r="P250" i="1" s="1"/>
  <c r="O30" i="1"/>
  <c r="P30" i="1" s="1"/>
  <c r="O18" i="1"/>
  <c r="P18" i="1" s="1"/>
  <c r="O79" i="1"/>
  <c r="P79" i="1" s="1"/>
  <c r="O70" i="1"/>
  <c r="P70" i="1" s="1"/>
  <c r="O255" i="1"/>
  <c r="P255" i="1" s="1"/>
  <c r="O100" i="1"/>
  <c r="P100" i="1" s="1"/>
  <c r="O128" i="1"/>
  <c r="P128" i="1" s="1"/>
  <c r="O50" i="1"/>
  <c r="P50" i="1" s="1"/>
  <c r="O67" i="1"/>
  <c r="P67" i="1" s="1"/>
  <c r="O253" i="1"/>
  <c r="P253" i="1" s="1"/>
  <c r="O108" i="1"/>
  <c r="P108" i="1" s="1"/>
  <c r="O174" i="1"/>
  <c r="P174" i="1" s="1"/>
  <c r="O193" i="1"/>
  <c r="P193" i="1" s="1"/>
  <c r="O6" i="1"/>
  <c r="P6" i="1" s="1"/>
  <c r="O23" i="1"/>
  <c r="P23" i="1" s="1"/>
  <c r="O17" i="1"/>
  <c r="P17" i="1" s="1"/>
  <c r="O162" i="1"/>
  <c r="P162" i="1" s="1"/>
  <c r="O160" i="1"/>
  <c r="P160" i="1" s="1"/>
  <c r="O40" i="1"/>
  <c r="P40" i="1" s="1"/>
  <c r="O75" i="1"/>
  <c r="P75" i="1" s="1"/>
  <c r="O39" i="1"/>
  <c r="P39" i="1" s="1"/>
  <c r="O131" i="1"/>
  <c r="P131" i="1" s="1"/>
  <c r="O231" i="1"/>
  <c r="P231" i="1" s="1"/>
  <c r="O28" i="1"/>
  <c r="P28" i="1" s="1"/>
  <c r="O90" i="1"/>
  <c r="P90" i="1" s="1"/>
  <c r="O3" i="1"/>
  <c r="P3" i="1" s="1"/>
  <c r="O4" i="1"/>
  <c r="P4" i="1" s="1"/>
  <c r="O218" i="1"/>
  <c r="P218" i="1" s="1"/>
  <c r="O45" i="1"/>
  <c r="P45" i="1" s="1"/>
  <c r="O27" i="1"/>
  <c r="P27" i="1" s="1"/>
  <c r="O111" i="1"/>
  <c r="P111" i="1" s="1"/>
  <c r="O179" i="1"/>
  <c r="P179" i="1" s="1"/>
  <c r="O64" i="1"/>
  <c r="P64" i="1" s="1"/>
  <c r="O7" i="1"/>
  <c r="P7" i="1" s="1"/>
  <c r="O72" i="1"/>
  <c r="P72" i="1" s="1"/>
  <c r="O60" i="1"/>
  <c r="P60" i="1" s="1"/>
  <c r="O74" i="1"/>
  <c r="P74" i="1" s="1"/>
  <c r="O44" i="1"/>
  <c r="P44" i="1" s="1"/>
  <c r="O114" i="1"/>
  <c r="P114" i="1" s="1"/>
  <c r="O204" i="1"/>
  <c r="P204" i="1" s="1"/>
  <c r="O69" i="1"/>
  <c r="P69" i="1" s="1"/>
  <c r="O137" i="1"/>
  <c r="P137" i="1" s="1"/>
  <c r="O248" i="1"/>
  <c r="P248" i="1" s="1"/>
  <c r="O120" i="1"/>
  <c r="P120" i="1" s="1"/>
  <c r="O184" i="1"/>
  <c r="P184" i="1" s="1"/>
  <c r="O105" i="1"/>
  <c r="P105" i="1" s="1"/>
  <c r="O21" i="1"/>
  <c r="P21" i="1" s="1"/>
  <c r="O192" i="1"/>
  <c r="P192" i="1" s="1"/>
  <c r="O29" i="1"/>
  <c r="P29" i="1" s="1"/>
  <c r="O10" i="1"/>
  <c r="P10" i="1" s="1"/>
  <c r="O83" i="1"/>
  <c r="P83" i="1" s="1"/>
  <c r="O268" i="1"/>
  <c r="P268" i="1" s="1"/>
  <c r="O158" i="1"/>
  <c r="P158" i="1" s="1"/>
  <c r="O225" i="1"/>
  <c r="P225" i="1" s="1"/>
  <c r="O62" i="1"/>
  <c r="P62" i="1" s="1"/>
  <c r="O199" i="1"/>
  <c r="P199" i="1" s="1"/>
  <c r="O211" i="1"/>
  <c r="P211" i="1" s="1"/>
  <c r="O173" i="1"/>
  <c r="P173" i="1" s="1"/>
  <c r="O130" i="1"/>
  <c r="P130" i="1" s="1"/>
  <c r="O14" i="1"/>
  <c r="P14" i="1" s="1"/>
  <c r="O191" i="1"/>
  <c r="P191" i="1" s="1"/>
  <c r="O86" i="1"/>
  <c r="P86" i="1" s="1"/>
  <c r="O109" i="1"/>
  <c r="P109" i="1" s="1"/>
  <c r="O63" i="1"/>
  <c r="P63" i="1" s="1"/>
  <c r="O32" i="1"/>
  <c r="P32" i="1" s="1"/>
  <c r="O236" i="1"/>
  <c r="P236" i="1" s="1"/>
  <c r="O61" i="1"/>
  <c r="P61" i="1" s="1"/>
  <c r="O234" i="1"/>
  <c r="P234" i="1" s="1"/>
  <c r="O123" i="1"/>
  <c r="P123" i="1" s="1"/>
  <c r="O38" i="1"/>
  <c r="P38" i="1" s="1"/>
  <c r="O147" i="1"/>
  <c r="P147" i="1" s="1"/>
  <c r="O47" i="1"/>
  <c r="P47" i="1" s="1"/>
  <c r="O22" i="1"/>
  <c r="P22" i="1" s="1"/>
  <c r="O94" i="1"/>
  <c r="P94" i="1" s="1"/>
  <c r="O189" i="1"/>
  <c r="P189" i="1" s="1"/>
  <c r="O84" i="1"/>
  <c r="P84" i="1" s="1"/>
  <c r="O56" i="1"/>
  <c r="P56" i="1" s="1"/>
  <c r="O226" i="1"/>
  <c r="P226" i="1" s="1"/>
  <c r="O102" i="1"/>
  <c r="P102" i="1" s="1"/>
  <c r="O251" i="1"/>
  <c r="P251" i="1" s="1"/>
  <c r="O171" i="1"/>
  <c r="P171" i="1" s="1"/>
  <c r="O203" i="1"/>
  <c r="P203" i="1" s="1"/>
  <c r="O16" i="1"/>
  <c r="P16" i="1" s="1"/>
  <c r="O20" i="1"/>
  <c r="P20" i="1" s="1"/>
  <c r="O52" i="1"/>
  <c r="P52" i="1" s="1"/>
  <c r="O216" i="1"/>
  <c r="P216" i="1" s="1"/>
  <c r="O219" i="1"/>
  <c r="P219" i="1" s="1"/>
  <c r="O51" i="1"/>
  <c r="P51" i="1" s="1"/>
  <c r="O140" i="1"/>
  <c r="P140" i="1" s="1"/>
  <c r="O214" i="1"/>
  <c r="P214" i="1" s="1"/>
  <c r="O106" i="1"/>
  <c r="P106" i="1" s="1"/>
  <c r="O145" i="1"/>
  <c r="P145" i="1" s="1"/>
  <c r="O238" i="1"/>
  <c r="P238" i="1" s="1"/>
  <c r="O200" i="1"/>
  <c r="P200" i="1" s="1"/>
  <c r="O142" i="1"/>
  <c r="P142" i="1" s="1"/>
  <c r="O245" i="1"/>
  <c r="P245" i="1" s="1"/>
  <c r="O209" i="1"/>
  <c r="P209" i="1" s="1"/>
  <c r="O157" i="1"/>
  <c r="P157" i="1" s="1"/>
  <c r="O103" i="1"/>
  <c r="P103" i="1" s="1"/>
  <c r="O207" i="1"/>
  <c r="P207" i="1" s="1"/>
  <c r="O43" i="1"/>
  <c r="P43" i="1" s="1"/>
  <c r="O259" i="1"/>
  <c r="P259" i="1" s="1"/>
  <c r="O258" i="1"/>
  <c r="P258" i="1" s="1"/>
  <c r="O261" i="1"/>
  <c r="P261" i="1" s="1"/>
  <c r="O260" i="1"/>
  <c r="P260" i="1" s="1"/>
  <c r="O12" i="1"/>
  <c r="P12" i="1" s="1"/>
  <c r="O252" i="1"/>
  <c r="P252" i="1" s="1"/>
  <c r="O182" i="1"/>
  <c r="P182" i="1" s="1"/>
  <c r="O81" i="1"/>
  <c r="P81" i="1" s="1"/>
  <c r="O240" i="1"/>
  <c r="P240" i="1" s="1"/>
  <c r="O241" i="1"/>
  <c r="P241" i="1" s="1"/>
  <c r="O180" i="1"/>
  <c r="P180" i="1" s="1"/>
  <c r="O185" i="1"/>
  <c r="P185" i="1" s="1"/>
  <c r="O58" i="1"/>
  <c r="P58" i="1" s="1"/>
  <c r="O165" i="1"/>
  <c r="P165" i="1" s="1"/>
  <c r="O46" i="1"/>
  <c r="P46" i="1" s="1"/>
  <c r="O82" i="1"/>
  <c r="P82" i="1" s="1"/>
  <c r="O78" i="1"/>
  <c r="P78" i="1" s="1"/>
  <c r="O217" i="1"/>
  <c r="P217" i="1" s="1"/>
  <c r="O136" i="1"/>
  <c r="P136" i="1" s="1"/>
  <c r="O15" i="1"/>
  <c r="P15" i="1" s="1"/>
  <c r="O138" i="1"/>
  <c r="P138" i="1" s="1"/>
  <c r="O228" i="1"/>
  <c r="P228" i="1" s="1"/>
  <c r="O89" i="1"/>
  <c r="P89" i="1" s="1"/>
  <c r="O190" i="1"/>
  <c r="P190" i="1" s="1"/>
  <c r="O134" i="1"/>
  <c r="P134" i="1" s="1"/>
  <c r="O183" i="1"/>
  <c r="P183" i="1" s="1"/>
  <c r="O266" i="1"/>
  <c r="P266" i="1" s="1"/>
  <c r="O210" i="1"/>
  <c r="P210" i="1" s="1"/>
  <c r="O148" i="1"/>
  <c r="P148" i="1" s="1"/>
  <c r="O2" i="1"/>
  <c r="P2" i="1" s="1"/>
  <c r="O153" i="1"/>
  <c r="P153" i="1" s="1"/>
  <c r="O269" i="1"/>
  <c r="P269" i="1" s="1"/>
  <c r="O178" i="1"/>
  <c r="P178" i="1" s="1"/>
  <c r="O55" i="1"/>
  <c r="P55" i="1" s="1"/>
  <c r="O143" i="1"/>
  <c r="P143" i="1" s="1"/>
  <c r="O126" i="1"/>
  <c r="P126" i="1" s="1"/>
  <c r="O122" i="1"/>
  <c r="P122" i="1" s="1"/>
  <c r="O270" i="1"/>
  <c r="P270" i="1" s="1"/>
  <c r="O80" i="1"/>
  <c r="P80" i="1" s="1"/>
  <c r="O227" i="1"/>
  <c r="P227" i="1" s="1"/>
  <c r="O151" i="1"/>
  <c r="P151" i="1" s="1"/>
  <c r="O264" i="1"/>
  <c r="P264" i="1" s="1"/>
  <c r="O206" i="1"/>
  <c r="P206" i="1" s="1"/>
  <c r="O202" i="1"/>
  <c r="P202" i="1" s="1"/>
  <c r="O117" i="1"/>
  <c r="P117" i="1" s="1"/>
  <c r="O244" i="1"/>
  <c r="P244" i="1" s="1"/>
  <c r="O169" i="1"/>
  <c r="P169" i="1" s="1"/>
  <c r="O113" i="1"/>
  <c r="P113" i="1" s="1"/>
  <c r="O168" i="1"/>
  <c r="P168" i="1" s="1"/>
  <c r="O188" i="1"/>
  <c r="P188" i="1" s="1"/>
  <c r="O196" i="1"/>
  <c r="P196" i="1" s="1"/>
  <c r="O186" i="1"/>
  <c r="P186" i="1" s="1"/>
  <c r="O195" i="1"/>
  <c r="P195" i="1" s="1"/>
  <c r="O220" i="1"/>
  <c r="P220" i="1" s="1"/>
  <c r="R220" i="1" s="1"/>
  <c r="O221" i="1"/>
  <c r="P221" i="1" s="1"/>
  <c r="O256" i="1"/>
  <c r="P256" i="1" s="1"/>
  <c r="O176" i="1"/>
  <c r="P176" i="1" s="1"/>
  <c r="O213" i="1"/>
  <c r="P213" i="1" s="1"/>
  <c r="R213" i="1" s="1"/>
  <c r="O223" i="1"/>
  <c r="P223" i="1" s="1"/>
  <c r="O232" i="1"/>
  <c r="P232" i="1" s="1"/>
  <c r="O118" i="1"/>
  <c r="P118" i="1" s="1"/>
  <c r="O115" i="1"/>
  <c r="P115" i="1" s="1"/>
  <c r="R115" i="1" s="1"/>
  <c r="O34" i="1"/>
  <c r="P34" i="1" s="1"/>
  <c r="O172" i="1"/>
  <c r="P172" i="1" s="1"/>
  <c r="O11" i="1"/>
  <c r="P11" i="1" s="1"/>
  <c r="O85" i="1"/>
  <c r="P85" i="1" s="1"/>
  <c r="R85" i="1" s="1"/>
  <c r="O132" i="1"/>
  <c r="P132" i="1" s="1"/>
  <c r="O254" i="1"/>
  <c r="P254" i="1" s="1"/>
  <c r="O235" i="1"/>
  <c r="P235" i="1" s="1"/>
  <c r="O201" i="1"/>
  <c r="P201" i="1" s="1"/>
  <c r="R201" i="1" s="1"/>
  <c r="O233" i="1"/>
  <c r="P233" i="1" s="1"/>
  <c r="O156" i="1"/>
  <c r="P156" i="1" s="1"/>
  <c r="O144" i="1"/>
  <c r="P144" i="1" s="1"/>
  <c r="O263" i="1"/>
  <c r="P263" i="1" s="1"/>
  <c r="R263" i="1" s="1"/>
  <c r="O212" i="1"/>
  <c r="P212" i="1" s="1"/>
  <c r="O57" i="1"/>
  <c r="P57" i="1" s="1"/>
  <c r="O170" i="1"/>
  <c r="P170" i="1" s="1"/>
  <c r="O101" i="1"/>
  <c r="P101" i="1" s="1"/>
  <c r="R101" i="1" s="1"/>
  <c r="O49" i="1"/>
  <c r="P49" i="1" s="1"/>
  <c r="O8" i="1"/>
  <c r="P8" i="1" s="1"/>
  <c r="R8" i="1" l="1"/>
  <c r="R57" i="1"/>
  <c r="R156" i="1"/>
  <c r="R254" i="1"/>
  <c r="R172" i="1"/>
  <c r="R232" i="1"/>
  <c r="R256" i="1"/>
  <c r="R186" i="1"/>
  <c r="R113" i="1"/>
  <c r="R202" i="1"/>
  <c r="R227" i="1"/>
  <c r="R126" i="1"/>
  <c r="R269" i="1"/>
  <c r="R210" i="1"/>
  <c r="R190" i="1"/>
  <c r="R15" i="1"/>
  <c r="R82" i="1"/>
  <c r="R185" i="1"/>
  <c r="R81" i="1"/>
  <c r="R260" i="1"/>
  <c r="R43" i="1"/>
  <c r="R209" i="1"/>
  <c r="R238" i="1"/>
  <c r="R140" i="1"/>
  <c r="R52" i="1"/>
  <c r="R171" i="1"/>
  <c r="R56" i="1"/>
  <c r="R22" i="1"/>
  <c r="R123" i="1"/>
  <c r="R32" i="1"/>
  <c r="R191" i="1"/>
  <c r="R211" i="1"/>
  <c r="R158" i="1"/>
  <c r="R29" i="1"/>
  <c r="R184" i="1"/>
  <c r="R69" i="1"/>
  <c r="R74" i="1"/>
  <c r="R64" i="1"/>
  <c r="R45" i="1"/>
  <c r="R90" i="1"/>
  <c r="R39" i="1"/>
  <c r="R162" i="1"/>
  <c r="R193" i="1"/>
  <c r="R67" i="1"/>
  <c r="R255" i="1"/>
  <c r="R30" i="1"/>
  <c r="R121" i="1"/>
  <c r="R267" i="1"/>
  <c r="R129" i="1"/>
  <c r="R97" i="1"/>
  <c r="R54" i="1"/>
  <c r="R133" i="1"/>
  <c r="R26" i="1"/>
  <c r="R49" i="1"/>
  <c r="R212" i="1"/>
  <c r="R233" i="1"/>
  <c r="R132" i="1"/>
  <c r="R34" i="1"/>
  <c r="R223" i="1"/>
  <c r="R221" i="1"/>
  <c r="R196" i="1"/>
  <c r="R169" i="1"/>
  <c r="R206" i="1"/>
  <c r="R80" i="1"/>
  <c r="R143" i="1"/>
  <c r="R153" i="1"/>
  <c r="R266" i="1"/>
  <c r="R89" i="1"/>
  <c r="R136" i="1"/>
  <c r="R46" i="1"/>
  <c r="R180" i="1"/>
  <c r="R182" i="1"/>
  <c r="R261" i="1"/>
  <c r="R207" i="1"/>
  <c r="R165" i="1"/>
  <c r="R258" i="1"/>
  <c r="R106" i="1"/>
  <c r="R16" i="1"/>
  <c r="R189" i="1"/>
  <c r="R61" i="1"/>
  <c r="R109" i="1"/>
  <c r="R130" i="1"/>
  <c r="R83" i="1"/>
  <c r="R248" i="1"/>
  <c r="R114" i="1"/>
  <c r="R111" i="1"/>
  <c r="R231" i="1"/>
  <c r="R40" i="1"/>
  <c r="R23" i="1"/>
  <c r="R108" i="1"/>
  <c r="R128" i="1"/>
  <c r="R79" i="1"/>
  <c r="R262" i="1"/>
  <c r="R68" i="1"/>
  <c r="R92" i="1"/>
  <c r="R159" i="1"/>
  <c r="R53" i="1"/>
  <c r="R239" i="1"/>
  <c r="R208" i="1"/>
  <c r="R119" i="1"/>
  <c r="R104" i="1"/>
  <c r="R31" i="1"/>
  <c r="R88" i="1"/>
  <c r="R166" i="1"/>
  <c r="R91" i="1"/>
  <c r="R194" i="1"/>
  <c r="R146" i="1"/>
  <c r="R198" i="1"/>
  <c r="R246" i="1"/>
  <c r="R65" i="1"/>
  <c r="R187" i="1"/>
  <c r="R98" i="1"/>
  <c r="R110" i="1"/>
  <c r="R154" i="1"/>
  <c r="R188" i="1"/>
  <c r="R244" i="1"/>
  <c r="R264" i="1"/>
  <c r="R270" i="1"/>
  <c r="R55" i="1"/>
  <c r="R183" i="1"/>
  <c r="R228" i="1"/>
  <c r="R217" i="1"/>
  <c r="R241" i="1"/>
  <c r="R252" i="1"/>
  <c r="R103" i="1"/>
  <c r="R142" i="1"/>
  <c r="R219" i="1"/>
  <c r="R102" i="1"/>
  <c r="R147" i="1"/>
  <c r="R62" i="1"/>
  <c r="R21" i="1"/>
  <c r="R72" i="1"/>
  <c r="R170" i="1"/>
  <c r="R144" i="1"/>
  <c r="R235" i="1"/>
  <c r="R11" i="1"/>
  <c r="R118" i="1"/>
  <c r="R176" i="1"/>
  <c r="R195" i="1"/>
  <c r="R168" i="1"/>
  <c r="R117" i="1"/>
  <c r="R151" i="1"/>
  <c r="R122" i="1"/>
  <c r="R178" i="1"/>
  <c r="R148" i="1"/>
  <c r="R134" i="1"/>
  <c r="R138" i="1"/>
  <c r="R78" i="1"/>
  <c r="R58" i="1"/>
  <c r="R240" i="1"/>
  <c r="R12" i="1"/>
  <c r="R259" i="1"/>
  <c r="R157" i="1"/>
  <c r="R200" i="1"/>
  <c r="R214" i="1"/>
  <c r="R216" i="1"/>
  <c r="R203" i="1"/>
  <c r="R226" i="1"/>
  <c r="R94" i="1"/>
  <c r="R38" i="1"/>
  <c r="R236" i="1"/>
  <c r="R86" i="1"/>
  <c r="R173" i="1"/>
  <c r="R225" i="1"/>
  <c r="R10" i="1"/>
  <c r="R105" i="1"/>
  <c r="R137" i="1"/>
  <c r="R44" i="1"/>
  <c r="R7" i="1"/>
  <c r="R27" i="1"/>
  <c r="R131" i="1"/>
  <c r="R160" i="1"/>
  <c r="R6" i="1"/>
  <c r="R253" i="1"/>
  <c r="R100" i="1"/>
  <c r="R18" i="1"/>
  <c r="R19" i="1"/>
  <c r="R127" i="1"/>
  <c r="R124" i="1"/>
  <c r="R95" i="1"/>
  <c r="R35" i="1"/>
  <c r="R243" i="1"/>
  <c r="R135" i="1"/>
  <c r="R139" i="1"/>
  <c r="R230" i="1"/>
  <c r="R112" i="1"/>
  <c r="R33" i="1"/>
  <c r="R25" i="1"/>
  <c r="R73" i="1"/>
  <c r="R37" i="1"/>
  <c r="R66" i="1"/>
  <c r="R245" i="1"/>
  <c r="R145" i="1"/>
  <c r="R51" i="1"/>
  <c r="R20" i="1"/>
  <c r="R251" i="1"/>
  <c r="R84" i="1"/>
  <c r="R47" i="1"/>
  <c r="R234" i="1"/>
  <c r="R63" i="1"/>
  <c r="R14" i="1"/>
  <c r="R199" i="1"/>
  <c r="R268" i="1"/>
  <c r="R192" i="1"/>
  <c r="R120" i="1"/>
  <c r="R204" i="1"/>
  <c r="R60" i="1"/>
  <c r="R179" i="1"/>
  <c r="R218" i="1"/>
  <c r="R28" i="1"/>
  <c r="R75" i="1"/>
  <c r="R17" i="1"/>
  <c r="R174" i="1"/>
  <c r="R50" i="1"/>
  <c r="R70" i="1"/>
  <c r="R250" i="1"/>
  <c r="R36" i="1"/>
  <c r="R93" i="1"/>
  <c r="R141" i="1"/>
  <c r="R161" i="1"/>
  <c r="R48" i="1"/>
  <c r="R41" i="1"/>
  <c r="R177" i="1"/>
  <c r="R71" i="1"/>
  <c r="R77" i="1"/>
  <c r="R125" i="1"/>
  <c r="R249" i="1"/>
  <c r="R222" i="1"/>
  <c r="R205" i="1"/>
  <c r="R247" i="1"/>
  <c r="R152" i="1"/>
  <c r="R242" i="1"/>
  <c r="R163" i="1"/>
  <c r="R175" i="1"/>
  <c r="R24" i="1"/>
  <c r="R107" i="1"/>
  <c r="R229" i="1"/>
  <c r="R224" i="1"/>
  <c r="R237" i="1"/>
  <c r="R76" i="1"/>
  <c r="R181" i="1"/>
  <c r="R87" i="1"/>
  <c r="R59" i="1"/>
  <c r="R150" i="1"/>
  <c r="R197" i="1"/>
  <c r="R167" i="1"/>
  <c r="R215" i="1"/>
  <c r="R257" i="1"/>
  <c r="R164" i="1"/>
  <c r="R155" i="1"/>
  <c r="R149" i="1"/>
  <c r="R265" i="1"/>
  <c r="R42" i="1"/>
  <c r="R99" i="1"/>
  <c r="R96" i="1"/>
  <c r="R116" i="1"/>
  <c r="R5" i="1"/>
  <c r="R9" i="1"/>
  <c r="R13" i="1"/>
  <c r="P274" i="1"/>
  <c r="P273" i="1"/>
  <c r="P272" i="1"/>
  <c r="P275" i="1" l="1"/>
  <c r="P276" i="1"/>
  <c r="P278" i="1" s="1"/>
  <c r="P279" i="1" l="1"/>
</calcChain>
</file>

<file path=xl/sharedStrings.xml><?xml version="1.0" encoding="utf-8"?>
<sst xmlns="http://schemas.openxmlformats.org/spreadsheetml/2006/main" count="593" uniqueCount="356">
  <si>
    <t>State</t>
  </si>
  <si>
    <t>State_notes</t>
  </si>
  <si>
    <t>City</t>
  </si>
  <si>
    <t>City_notes</t>
  </si>
  <si>
    <t>Population1</t>
  </si>
  <si>
    <t>Murder</t>
  </si>
  <si>
    <t>Rape</t>
  </si>
  <si>
    <t>Robbery</t>
  </si>
  <si>
    <t>Aggravated Assault</t>
  </si>
  <si>
    <t>Property Crime</t>
  </si>
  <si>
    <t>Burglary</t>
  </si>
  <si>
    <t>Larceny-theft</t>
  </si>
  <si>
    <t>Motor Vehicle Theft</t>
  </si>
  <si>
    <t>Arson2</t>
  </si>
  <si>
    <t>ALABAMA</t>
  </si>
  <si>
    <t>BIRMINGHAM</t>
  </si>
  <si>
    <t>HUNTSVILLE</t>
  </si>
  <si>
    <t xml:space="preserve">MOBILE </t>
  </si>
  <si>
    <t>3, 4</t>
  </si>
  <si>
    <t>MONTGOMERY</t>
  </si>
  <si>
    <t>ALASKA</t>
  </si>
  <si>
    <t>ANCHORAGE</t>
  </si>
  <si>
    <t>ARIZONA</t>
  </si>
  <si>
    <t xml:space="preserve">CHANDLER   </t>
  </si>
  <si>
    <t>GILBERT</t>
  </si>
  <si>
    <t>GLENDALE</t>
  </si>
  <si>
    <t xml:space="preserve">MESA </t>
  </si>
  <si>
    <t>PEORIA</t>
  </si>
  <si>
    <t xml:space="preserve">PHOENIX </t>
  </si>
  <si>
    <t>SCOTTSDALE</t>
  </si>
  <si>
    <t>SURPRISE</t>
  </si>
  <si>
    <t xml:space="preserve">TEMPE     </t>
  </si>
  <si>
    <t xml:space="preserve">TUCSON </t>
  </si>
  <si>
    <t>6, 8</t>
  </si>
  <si>
    <t>ARKANSAS</t>
  </si>
  <si>
    <t>LITTLE ROCK</t>
  </si>
  <si>
    <t>CALIFORNIA</t>
  </si>
  <si>
    <t>ANAHEIM</t>
  </si>
  <si>
    <t>ANTIOCH</t>
  </si>
  <si>
    <t>BAKERSFIELD</t>
  </si>
  <si>
    <t>BERKELEY</t>
  </si>
  <si>
    <t>BURBANK</t>
  </si>
  <si>
    <t>CARLSBAD</t>
  </si>
  <si>
    <t>CHULA VISTA</t>
  </si>
  <si>
    <t>CONCORD</t>
  </si>
  <si>
    <t xml:space="preserve">CORONA </t>
  </si>
  <si>
    <t xml:space="preserve">COSTA MESA </t>
  </si>
  <si>
    <t>DALY CITY</t>
  </si>
  <si>
    <t>DOWNEY</t>
  </si>
  <si>
    <t>EL CAJON</t>
  </si>
  <si>
    <t>EL MONTE</t>
  </si>
  <si>
    <t>ELK GROVE</t>
  </si>
  <si>
    <t xml:space="preserve">ESCONDIDO </t>
  </si>
  <si>
    <t>FAIRFIELD</t>
  </si>
  <si>
    <t xml:space="preserve">FONTANA </t>
  </si>
  <si>
    <t xml:space="preserve">FREMONT </t>
  </si>
  <si>
    <t>FRESNO</t>
  </si>
  <si>
    <t>FULLERTON</t>
  </si>
  <si>
    <t>GARDEN GROVE</t>
  </si>
  <si>
    <t>HAYWARD</t>
  </si>
  <si>
    <t>HUNTINGTON BEACH</t>
  </si>
  <si>
    <t>INGLEWOOD</t>
  </si>
  <si>
    <t>IRVINE</t>
  </si>
  <si>
    <t>LANCASTER</t>
  </si>
  <si>
    <t xml:space="preserve">LONG BEACH </t>
  </si>
  <si>
    <t>LOS ANGELES</t>
  </si>
  <si>
    <t xml:space="preserve">MODESTO </t>
  </si>
  <si>
    <t>MORENO VALLEY</t>
  </si>
  <si>
    <t>MURRIETA</t>
  </si>
  <si>
    <t xml:space="preserve">NORWALK </t>
  </si>
  <si>
    <t>OAKLAND</t>
  </si>
  <si>
    <t>OCEANSIDE</t>
  </si>
  <si>
    <t>ONTARIO</t>
  </si>
  <si>
    <t>ORANGE</t>
  </si>
  <si>
    <t xml:space="preserve">OXNARD </t>
  </si>
  <si>
    <t>PALMDALE</t>
  </si>
  <si>
    <t>PASADENA</t>
  </si>
  <si>
    <t>POMONA</t>
  </si>
  <si>
    <t xml:space="preserve">RANCHO CUCAMONGA </t>
  </si>
  <si>
    <t>RIALTO</t>
  </si>
  <si>
    <t>RICHMOND</t>
  </si>
  <si>
    <t>RIVERSIDE</t>
  </si>
  <si>
    <t>ROSEVILLE</t>
  </si>
  <si>
    <t>SACRAMENTO</t>
  </si>
  <si>
    <t>SALINAS</t>
  </si>
  <si>
    <t xml:space="preserve">SAN BERNARDINO </t>
  </si>
  <si>
    <t>SAN DIEGO</t>
  </si>
  <si>
    <t>SAN FRANCISCO</t>
  </si>
  <si>
    <t xml:space="preserve">SAN JOSE   </t>
  </si>
  <si>
    <t>SANTA ANA</t>
  </si>
  <si>
    <t>SANTA CLARA</t>
  </si>
  <si>
    <t>SANTA CLARITA</t>
  </si>
  <si>
    <t>SANTA MARIA</t>
  </si>
  <si>
    <t>SANTA ROSA</t>
  </si>
  <si>
    <t>SIMI VALLEY</t>
  </si>
  <si>
    <t>STOCKTON</t>
  </si>
  <si>
    <t>SUNNYVALE</t>
  </si>
  <si>
    <t>TEMECULA</t>
  </si>
  <si>
    <t>THOUSAND OAKS</t>
  </si>
  <si>
    <t>TORRANCE</t>
  </si>
  <si>
    <t>VALLEJO</t>
  </si>
  <si>
    <t>VENTURA</t>
  </si>
  <si>
    <t>VICTORVILLE</t>
  </si>
  <si>
    <t>VISALIA</t>
  </si>
  <si>
    <t>WEST COVINA</t>
  </si>
  <si>
    <t>COLORADO</t>
  </si>
  <si>
    <t>ARVADA</t>
  </si>
  <si>
    <t>AURORA</t>
  </si>
  <si>
    <t>BOULDER</t>
  </si>
  <si>
    <t>CENTENNIAL</t>
  </si>
  <si>
    <t>COLORADO SPRINGS</t>
  </si>
  <si>
    <t>DENVER</t>
  </si>
  <si>
    <t>FORT COLLINS</t>
  </si>
  <si>
    <t>LAKEWOOD</t>
  </si>
  <si>
    <t>PUEBLO</t>
  </si>
  <si>
    <t>THORNTON</t>
  </si>
  <si>
    <t>WESTMINSTER</t>
  </si>
  <si>
    <t>CONNECTICUT</t>
  </si>
  <si>
    <t>BRIDGEPORT</t>
  </si>
  <si>
    <t>HARTFORD</t>
  </si>
  <si>
    <t>NEW HAVEN</t>
  </si>
  <si>
    <t>STAMFORD</t>
  </si>
  <si>
    <t>WATERBURY</t>
  </si>
  <si>
    <t xml:space="preserve">FLORIDA </t>
  </si>
  <si>
    <t>CAPE CORAL</t>
  </si>
  <si>
    <t>CLEARWATER</t>
  </si>
  <si>
    <t>CORAL SPRINGS</t>
  </si>
  <si>
    <t>FORT LAUDERDALE</t>
  </si>
  <si>
    <t>GAINESVILLE</t>
  </si>
  <si>
    <t>HIALEAH</t>
  </si>
  <si>
    <t>JACKSONVILLE</t>
  </si>
  <si>
    <t>MIAMI</t>
  </si>
  <si>
    <t>MIAMI GARDENS</t>
  </si>
  <si>
    <t>MIRAMAR</t>
  </si>
  <si>
    <t>ORLANDO</t>
  </si>
  <si>
    <t>PALM BAY</t>
  </si>
  <si>
    <t xml:space="preserve">PEMBROKE PINES </t>
  </si>
  <si>
    <t>POMPANO BEACH</t>
  </si>
  <si>
    <t>PORT ST. LUCIE</t>
  </si>
  <si>
    <t>ST. PETERSBURG</t>
  </si>
  <si>
    <t xml:space="preserve">TALLAHASSEE </t>
  </si>
  <si>
    <t xml:space="preserve">TAMPA </t>
  </si>
  <si>
    <t>WEST PALM BEACH</t>
  </si>
  <si>
    <t>GEORGIA</t>
  </si>
  <si>
    <t>ATHENS-CLARKE COUNTY</t>
  </si>
  <si>
    <t>ATLANTA</t>
  </si>
  <si>
    <t>COLUMBUS</t>
  </si>
  <si>
    <t>SAVANNAH-CHATHAM METROPOLITAN</t>
  </si>
  <si>
    <t>IDAHO</t>
  </si>
  <si>
    <t xml:space="preserve">BOISE  </t>
  </si>
  <si>
    <t>ILLINOIS</t>
  </si>
  <si>
    <t>CHICAGO</t>
  </si>
  <si>
    <t>ELGIN</t>
  </si>
  <si>
    <t>JOLIET</t>
  </si>
  <si>
    <t>NAPERVILLE</t>
  </si>
  <si>
    <t>ROCKFORD</t>
  </si>
  <si>
    <t>SPRINGFIELD</t>
  </si>
  <si>
    <t>INDIANA</t>
  </si>
  <si>
    <t>FORT WAYNE</t>
  </si>
  <si>
    <t>INDIANAPOLIS</t>
  </si>
  <si>
    <t>SOUTH BEND</t>
  </si>
  <si>
    <t>IOWA</t>
  </si>
  <si>
    <t>CEDAR RAPIDS</t>
  </si>
  <si>
    <t>KANSAS</t>
  </si>
  <si>
    <t>KANSAS CITY</t>
  </si>
  <si>
    <t>OVERLAND PARK</t>
  </si>
  <si>
    <t>TOPEKA</t>
  </si>
  <si>
    <t>WICHITA</t>
  </si>
  <si>
    <t>KENTUCKY</t>
  </si>
  <si>
    <t>LEXINGTON</t>
  </si>
  <si>
    <t>LOUISVILLE METRO</t>
  </si>
  <si>
    <t>LOUISIANA</t>
  </si>
  <si>
    <t>BATON ROUGE</t>
  </si>
  <si>
    <t>LAFAYETTE</t>
  </si>
  <si>
    <t>NEW ORLEANS</t>
  </si>
  <si>
    <t>SHREVEPORT</t>
  </si>
  <si>
    <t>MARYLAND</t>
  </si>
  <si>
    <t>BALTIMORE</t>
  </si>
  <si>
    <t>MASSACHUSETTS</t>
  </si>
  <si>
    <t>BOSTON</t>
  </si>
  <si>
    <t>CAMBRIDGE</t>
  </si>
  <si>
    <t>LOWELL</t>
  </si>
  <si>
    <t>WORCESTER</t>
  </si>
  <si>
    <t>MICHIGAN</t>
  </si>
  <si>
    <t>ANN ARBOR</t>
  </si>
  <si>
    <t>DETROIT</t>
  </si>
  <si>
    <t>FLINT</t>
  </si>
  <si>
    <t>GRAND RAPIDS</t>
  </si>
  <si>
    <t>LANSING</t>
  </si>
  <si>
    <t>STERLING HEIGHTS</t>
  </si>
  <si>
    <t>WARREN</t>
  </si>
  <si>
    <t>MINNESOTA</t>
  </si>
  <si>
    <t>MINNEAPOLIS</t>
  </si>
  <si>
    <t>ST. PAUL</t>
  </si>
  <si>
    <t>MISSISSIPPI</t>
  </si>
  <si>
    <t>JACKSON</t>
  </si>
  <si>
    <t>MISSOURI</t>
  </si>
  <si>
    <t>COLUMBIA</t>
  </si>
  <si>
    <t>INDEPENDENCE</t>
  </si>
  <si>
    <t>ST. LOUIS</t>
  </si>
  <si>
    <t>MONTANA</t>
  </si>
  <si>
    <t>BILLINGS</t>
  </si>
  <si>
    <t>NEBRASKA</t>
  </si>
  <si>
    <t>LINCOLN</t>
  </si>
  <si>
    <t>OMAHA</t>
  </si>
  <si>
    <t>NEVADA</t>
  </si>
  <si>
    <t>HENDERSON</t>
  </si>
  <si>
    <t xml:space="preserve">LAS VEGAS METROPOLITAN 
  POLICE DEPARTMENT     </t>
  </si>
  <si>
    <t>NORTH LAS VEGAS</t>
  </si>
  <si>
    <t>RENO</t>
  </si>
  <si>
    <t>NEW HAMPSHIRE</t>
  </si>
  <si>
    <t>MANCHESTER</t>
  </si>
  <si>
    <t>NEW JERSEY</t>
  </si>
  <si>
    <t>EDISON TOWNSHIP</t>
  </si>
  <si>
    <t>ELIZABETH</t>
  </si>
  <si>
    <t>JERSEY CITY</t>
  </si>
  <si>
    <t>NEWARK</t>
  </si>
  <si>
    <t>PATERSON</t>
  </si>
  <si>
    <t>WOODBRIDGE TOWNSHIP</t>
  </si>
  <si>
    <t>NEW YORK</t>
  </si>
  <si>
    <t>AMHERST TOWN</t>
  </si>
  <si>
    <t>BUFFALO</t>
  </si>
  <si>
    <t>ROCHESTER</t>
  </si>
  <si>
    <t>SYRACUSE</t>
  </si>
  <si>
    <t>YONKERS</t>
  </si>
  <si>
    <t>NORTH CAROLINA</t>
  </si>
  <si>
    <t>CARY</t>
  </si>
  <si>
    <t>CHARLOTTE-MECKLENBURG</t>
  </si>
  <si>
    <t>DURHAM</t>
  </si>
  <si>
    <t>FAYETTEVILLE</t>
  </si>
  <si>
    <t>GREENSBORO</t>
  </si>
  <si>
    <t>HIGH POINT</t>
  </si>
  <si>
    <t>RALEIGH</t>
  </si>
  <si>
    <t>WILMINGTON</t>
  </si>
  <si>
    <t>WINSTON-SALEM</t>
  </si>
  <si>
    <t>NORTH DAKOTA</t>
  </si>
  <si>
    <t>FARGO</t>
  </si>
  <si>
    <t>OHIO</t>
  </si>
  <si>
    <t>AKRON</t>
  </si>
  <si>
    <t>CINCINNATI</t>
  </si>
  <si>
    <t>CLEVELAND</t>
  </si>
  <si>
    <t>DAYTON</t>
  </si>
  <si>
    <t>OKLAHOMA</t>
  </si>
  <si>
    <t>BROKEN ARROW</t>
  </si>
  <si>
    <t>NORMAN</t>
  </si>
  <si>
    <t>OKLAHOMA CITY</t>
  </si>
  <si>
    <t>TULSA</t>
  </si>
  <si>
    <t>OREGON</t>
  </si>
  <si>
    <t>EUGENE</t>
  </si>
  <si>
    <t>GRESHAM</t>
  </si>
  <si>
    <t>PORTLAND</t>
  </si>
  <si>
    <t>SALEM</t>
  </si>
  <si>
    <t>PENNSYLVANIA</t>
  </si>
  <si>
    <t>ALLENTOWN</t>
  </si>
  <si>
    <t>ERIE</t>
  </si>
  <si>
    <t>PHILADELPHIA</t>
  </si>
  <si>
    <t>PITTSBURGH</t>
  </si>
  <si>
    <t>RHODE ISLAND</t>
  </si>
  <si>
    <t>PROVIDENCE</t>
  </si>
  <si>
    <t>SOUTH CAROLINA</t>
  </si>
  <si>
    <t>CHARLESTON</t>
  </si>
  <si>
    <t>NORTH CHARLESTON</t>
  </si>
  <si>
    <t>TENNESSEE</t>
  </si>
  <si>
    <t>CHATTANOOGA</t>
  </si>
  <si>
    <t>CLARKSVILLE</t>
  </si>
  <si>
    <t>KNOXVILLE</t>
  </si>
  <si>
    <t>MEMPHIS</t>
  </si>
  <si>
    <t>MURFREESBORO</t>
  </si>
  <si>
    <t>NASHVILLE</t>
  </si>
  <si>
    <t>TEXAS</t>
  </si>
  <si>
    <t>ABILENE</t>
  </si>
  <si>
    <t>ARLINGTON</t>
  </si>
  <si>
    <t>AUSTIN</t>
  </si>
  <si>
    <t>BEAUMONT</t>
  </si>
  <si>
    <t>BROWNSVILLE</t>
  </si>
  <si>
    <t>CARROLLTON</t>
  </si>
  <si>
    <t>CORPUS CHRISTI</t>
  </si>
  <si>
    <t>DALLAS</t>
  </si>
  <si>
    <t>EL PASO</t>
  </si>
  <si>
    <t>GARLAND</t>
  </si>
  <si>
    <t>GRAND PRAIRIE</t>
  </si>
  <si>
    <t>HOUSTON</t>
  </si>
  <si>
    <t>IRVING</t>
  </si>
  <si>
    <t>KILLEEN</t>
  </si>
  <si>
    <t>LAREDO</t>
  </si>
  <si>
    <t>LUBBOCK</t>
  </si>
  <si>
    <t>MCALLEN</t>
  </si>
  <si>
    <t>MESQUITE</t>
  </si>
  <si>
    <t>MIDLAND</t>
  </si>
  <si>
    <t>ODESSA</t>
  </si>
  <si>
    <t>RICHARDSON</t>
  </si>
  <si>
    <t>ROUND ROCK</t>
  </si>
  <si>
    <t>SAN ANTONIO</t>
  </si>
  <si>
    <t>WACO</t>
  </si>
  <si>
    <t>WICHITA FALLS</t>
  </si>
  <si>
    <t>UTAH</t>
  </si>
  <si>
    <t>SALT LAKE CITY</t>
  </si>
  <si>
    <t>WEST JORDAN</t>
  </si>
  <si>
    <t>WEST VALLEY</t>
  </si>
  <si>
    <t>VIRGINIA</t>
  </si>
  <si>
    <t>ALEXANDRIA</t>
  </si>
  <si>
    <t>CHESAPEAKE</t>
  </si>
  <si>
    <t>HAMPTON</t>
  </si>
  <si>
    <t xml:space="preserve">NEWPORT NEWS </t>
  </si>
  <si>
    <t>NORFOLK</t>
  </si>
  <si>
    <t>VIRGINIA BEACH</t>
  </si>
  <si>
    <t>WASHINGTON</t>
  </si>
  <si>
    <t>BELLEVUE</t>
  </si>
  <si>
    <t>EVERETT</t>
  </si>
  <si>
    <t>SEATTLE</t>
  </si>
  <si>
    <t>SPOKANE</t>
  </si>
  <si>
    <t>TACOMA</t>
  </si>
  <si>
    <t>VANCOUVER</t>
  </si>
  <si>
    <t>WISCONSIN</t>
  </si>
  <si>
    <t>GREEN BAY</t>
  </si>
  <si>
    <t>MADISON</t>
  </si>
  <si>
    <t>MILWAUKEE</t>
  </si>
  <si>
    <t xml:space="preserve">January to June 2013 </t>
  </si>
  <si>
    <t>Offenses Reported to Law Enforcement</t>
  </si>
  <si>
    <t>by State by City 100,000 and over in population</t>
  </si>
  <si>
    <r>
      <t>1</t>
    </r>
    <r>
      <rPr>
        <sz val="8"/>
        <rFont val="Arial"/>
        <family val="2"/>
      </rPr>
      <t xml:space="preserve"> The 2013 population figures are FBI estimates based on provisional data from the U.S. Census Bureau.  (See Data Declaration.) </t>
    </r>
  </si>
  <si>
    <r>
      <t>2</t>
    </r>
    <r>
      <rPr>
        <sz val="8"/>
        <rFont val="Arial"/>
        <family val="2"/>
      </rPr>
      <t xml:space="preserve"> The FBI does not publish arson data unless it receives data from either the agency or the state for all 6 months for 2012 and/or 2013.</t>
    </r>
  </si>
  <si>
    <r>
      <t>3</t>
    </r>
    <r>
      <rPr>
        <sz val="8"/>
        <rFont val="Arial"/>
        <family val="2"/>
      </rPr>
      <t xml:space="preserve"> Birmingham and Mobile, Alabama, submitted a 12 month total for 2012 offenses; therefore, no 2012 six month figures were included in this table.</t>
    </r>
  </si>
  <si>
    <r>
      <t>4</t>
    </r>
    <r>
      <rPr>
        <sz val="8"/>
        <rFont val="Arial"/>
        <family val="2"/>
      </rPr>
      <t xml:space="preserve"> The population for the city of Mobile, Alabama, includes 55,819 inhabitants from the jurisdiction of the Mobile County Sheriff's Department.  </t>
    </r>
  </si>
  <si>
    <r>
      <rPr>
        <vertAlign val="superscript"/>
        <sz val="8"/>
        <rFont val="Arial"/>
        <family val="2"/>
      </rPr>
      <t>5</t>
    </r>
    <r>
      <rPr>
        <sz val="8"/>
        <rFont val="Arial"/>
        <family val="2"/>
      </rPr>
      <t xml:space="preserve"> The figure shown for the 2013 rape offense was reported using the new definition of rape and is not comparable to previous years' historical forcible rape data.</t>
    </r>
  </si>
  <si>
    <r>
      <t>6</t>
    </r>
    <r>
      <rPr>
        <sz val="8"/>
        <rFont val="Arial"/>
        <family val="2"/>
      </rPr>
      <t xml:space="preserve"> Because of changes in the state/local agency's reporting practices, figures are not comparable to previous years' data.</t>
    </r>
  </si>
  <si>
    <r>
      <t xml:space="preserve">7 </t>
    </r>
    <r>
      <rPr>
        <sz val="8"/>
        <rFont val="Arial"/>
        <family val="2"/>
      </rPr>
      <t>The FBI determined that the agency's data were overreported.  Consequently, those data are not included in this table.</t>
    </r>
  </si>
  <si>
    <r>
      <t xml:space="preserve">8 </t>
    </r>
    <r>
      <rPr>
        <sz val="8"/>
        <rFont val="Arial"/>
        <family val="2"/>
      </rPr>
      <t>The FBI determined that the agency did not follow national Uniform Crime Reporting (UCR) Program guidelines for reporting the 2012 larceny-theft offense.  Consequently, this figure is not included in this table.</t>
    </r>
  </si>
  <si>
    <r>
      <t>9</t>
    </r>
    <r>
      <rPr>
        <sz val="8"/>
        <rFont val="Arial"/>
        <family val="2"/>
      </rPr>
      <t xml:space="preserve"> The data collection methodology for the offense of forcible rape does not comply with national UCR Program guidelines.  Consequently, their figures for forcible rape and violent crime (of which forcible rape is a part) are not included in this </t>
    </r>
    <r>
      <rPr>
        <i/>
        <sz val="8"/>
        <rFont val="Arial"/>
        <family val="2"/>
      </rPr>
      <t>Report.</t>
    </r>
    <r>
      <rPr>
        <sz val="8"/>
        <rFont val="Arial"/>
        <family val="2"/>
      </rPr>
      <t xml:space="preserve"> </t>
    </r>
  </si>
  <si>
    <t xml:space="preserve">NOTE:  All the 2012 rape figures were reported based on the historical definition of forcible rape.   </t>
  </si>
  <si>
    <t>ViolentC</t>
  </si>
  <si>
    <t>per1000</t>
  </si>
  <si>
    <t>Count</t>
  </si>
  <si>
    <t>Min</t>
  </si>
  <si>
    <t>Max</t>
  </si>
  <si>
    <t>Average</t>
  </si>
  <si>
    <t>Standard Dev.</t>
  </si>
  <si>
    <t>Standard Error</t>
  </si>
  <si>
    <t>Confidence Int.</t>
  </si>
  <si>
    <t>Bin</t>
  </si>
  <si>
    <t>Frequency</t>
  </si>
  <si>
    <t>a</t>
  </si>
  <si>
    <t>Bins</t>
  </si>
  <si>
    <t>% Less</t>
  </si>
  <si>
    <t>5.001-6</t>
  </si>
  <si>
    <t>4.001-5</t>
  </si>
  <si>
    <t>2.001-3</t>
  </si>
  <si>
    <t>1.001-2</t>
  </si>
  <si>
    <t>&gt;=1</t>
  </si>
  <si>
    <t>3.001-4</t>
  </si>
  <si>
    <t>6.001-7</t>
  </si>
  <si>
    <t>7.001-8</t>
  </si>
  <si>
    <t>8.001-9</t>
  </si>
  <si>
    <t>9.001-10</t>
  </si>
  <si>
    <t>10.001+</t>
  </si>
  <si>
    <t>Bogdan Volodin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</si>
</sst>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0"/>
      <name val="Arial"/>
      <family val="2"/>
    </font>
    <font>
      <sz val="10"/>
      <name val="Arial"/>
      <family val="2"/>
    </font>
    <font>
      <vertAlign val="superscript"/>
      <sz val="8"/>
      <name val="Arial"/>
      <family val="2"/>
    </font>
    <font>
      <sz val="8"/>
      <name val="Arial"/>
      <family val="2"/>
    </font>
    <font>
      <i/>
      <sz val="8"/>
      <name val="Arial"/>
      <family val="2"/>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49" fontId="1" fillId="0" borderId="0" xfId="0" applyNumberFormat="1" applyFont="1"/>
    <xf numFmtId="3" fontId="1" fillId="0" borderId="0" xfId="0" applyNumberFormat="1" applyFont="1"/>
    <xf numFmtId="49" fontId="2" fillId="0" borderId="0" xfId="0" applyNumberFormat="1" applyFont="1"/>
    <xf numFmtId="3" fontId="0" fillId="0" borderId="0" xfId="0" applyNumberFormat="1"/>
    <xf numFmtId="49" fontId="0" fillId="0" borderId="0" xfId="0" applyNumberFormat="1"/>
    <xf numFmtId="0" fontId="2" fillId="0" borderId="0" xfId="0" applyFont="1"/>
    <xf numFmtId="2" fontId="0" fillId="0" borderId="0" xfId="0" applyNumberFormat="1"/>
    <xf numFmtId="1" fontId="0" fillId="0" borderId="0" xfId="0" applyNumberFormat="1"/>
    <xf numFmtId="10" fontId="0" fillId="0" borderId="0" xfId="0" applyNumberFormat="1"/>
    <xf numFmtId="164" fontId="0" fillId="0" borderId="0" xfId="0" applyNumberFormat="1"/>
    <xf numFmtId="1" fontId="6" fillId="0" borderId="0" xfId="0" applyNumberFormat="1" applyFont="1"/>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0" fillId="0" borderId="0" xfId="0" applyAlignment="1">
      <alignment horizontal="right"/>
    </xf>
    <xf numFmtId="0" fontId="3" fillId="0" borderId="0" xfId="0" applyFont="1" applyFill="1" applyAlignment="1">
      <alignment horizontal="left" wrapText="1"/>
    </xf>
    <xf numFmtId="0" fontId="3" fillId="0" borderId="0" xfId="0" applyFont="1" applyFill="1" applyAlignment="1">
      <alignment horizontal="left" vertical="center" wrapText="1"/>
    </xf>
    <xf numFmtId="0" fontId="3" fillId="0" borderId="0" xfId="0" applyFont="1" applyFill="1" applyAlignment="1">
      <alignment horizontal="left" vertical="top" wrapText="1"/>
    </xf>
    <xf numFmtId="0" fontId="4" fillId="0" borderId="0" xfId="0" applyFont="1" applyFill="1" applyAlignment="1">
      <alignment horizontal="left" wrapText="1"/>
    </xf>
    <xf numFmtId="0" fontId="3" fillId="0" borderId="1"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4" fillId="0" borderId="0" xfId="0" applyFont="1" applyFill="1" applyBorder="1" applyAlignment="1" applyProtection="1">
      <alignment horizontal="lef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a:t>
            </a:r>
            <a:r>
              <a:rPr lang="en-US" baseline="0"/>
              <a:t> cities and rates of violent crime, 2013</a:t>
            </a:r>
            <a:endParaRPr lang="en-US"/>
          </a:p>
        </c:rich>
      </c:tx>
      <c:overlay val="0"/>
    </c:title>
    <c:autoTitleDeleted val="0"/>
    <c:plotArea>
      <c:layout/>
      <c:barChart>
        <c:barDir val="col"/>
        <c:grouping val="clustered"/>
        <c:varyColors val="0"/>
        <c:ser>
          <c:idx val="0"/>
          <c:order val="0"/>
          <c:tx>
            <c:v>Frequency</c:v>
          </c:tx>
          <c:invertIfNegative val="0"/>
          <c:cat>
            <c:strRef>
              <c:f>Histogram!$A$2:$A$12</c:f>
              <c:strCache>
                <c:ptCount val="11"/>
                <c:pt idx="0">
                  <c:v>&gt;=1</c:v>
                </c:pt>
                <c:pt idx="1">
                  <c:v>1.001-2</c:v>
                </c:pt>
                <c:pt idx="2">
                  <c:v>2.001-3</c:v>
                </c:pt>
                <c:pt idx="3">
                  <c:v>3.001-4</c:v>
                </c:pt>
                <c:pt idx="4">
                  <c:v>4.001-5</c:v>
                </c:pt>
                <c:pt idx="5">
                  <c:v>5.001-6</c:v>
                </c:pt>
                <c:pt idx="6">
                  <c:v>6.001-7</c:v>
                </c:pt>
                <c:pt idx="7">
                  <c:v>7.001-8</c:v>
                </c:pt>
                <c:pt idx="8">
                  <c:v>8.001-9</c:v>
                </c:pt>
                <c:pt idx="9">
                  <c:v>9.001-10</c:v>
                </c:pt>
                <c:pt idx="10">
                  <c:v>10.001+</c:v>
                </c:pt>
              </c:strCache>
            </c:strRef>
          </c:cat>
          <c:val>
            <c:numRef>
              <c:f>Histogram!$B$2:$B$12</c:f>
              <c:numCache>
                <c:formatCode>General</c:formatCode>
                <c:ptCount val="11"/>
                <c:pt idx="0">
                  <c:v>49</c:v>
                </c:pt>
                <c:pt idx="1">
                  <c:v>70</c:v>
                </c:pt>
                <c:pt idx="2">
                  <c:v>58</c:v>
                </c:pt>
                <c:pt idx="3">
                  <c:v>36</c:v>
                </c:pt>
                <c:pt idx="4">
                  <c:v>28</c:v>
                </c:pt>
                <c:pt idx="5">
                  <c:v>12</c:v>
                </c:pt>
                <c:pt idx="6">
                  <c:v>11</c:v>
                </c:pt>
                <c:pt idx="7">
                  <c:v>1</c:v>
                </c:pt>
                <c:pt idx="8">
                  <c:v>1</c:v>
                </c:pt>
                <c:pt idx="9">
                  <c:v>1</c:v>
                </c:pt>
                <c:pt idx="10">
                  <c:v>2</c:v>
                </c:pt>
              </c:numCache>
            </c:numRef>
          </c:val>
          <c:extLst>
            <c:ext xmlns:c16="http://schemas.microsoft.com/office/drawing/2014/chart" uri="{C3380CC4-5D6E-409C-BE32-E72D297353CC}">
              <c16:uniqueId val="{00000000-95C0-49B1-A3DB-4BB211D26CAE}"/>
            </c:ext>
          </c:extLst>
        </c:ser>
        <c:dLbls>
          <c:showLegendKey val="0"/>
          <c:showVal val="0"/>
          <c:showCatName val="0"/>
          <c:showSerName val="0"/>
          <c:showPercent val="0"/>
          <c:showBubbleSize val="0"/>
        </c:dLbls>
        <c:gapWidth val="150"/>
        <c:axId val="75111040"/>
        <c:axId val="75116928"/>
      </c:barChart>
      <c:catAx>
        <c:axId val="75111040"/>
        <c:scaling>
          <c:orientation val="minMax"/>
        </c:scaling>
        <c:delete val="0"/>
        <c:axPos val="b"/>
        <c:title>
          <c:tx>
            <c:rich>
              <a:bodyPr/>
              <a:lstStyle/>
              <a:p>
                <a:pPr>
                  <a:defRPr/>
                </a:pPr>
                <a:r>
                  <a:rPr lang="en-US"/>
                  <a:t>Number</a:t>
                </a:r>
                <a:r>
                  <a:rPr lang="en-US" baseline="0"/>
                  <a:t> of violent crimes per 1,000 residents</a:t>
                </a:r>
                <a:endParaRPr lang="en-US"/>
              </a:p>
            </c:rich>
          </c:tx>
          <c:overlay val="0"/>
        </c:title>
        <c:numFmt formatCode="General" sourceLinked="0"/>
        <c:majorTickMark val="out"/>
        <c:minorTickMark val="none"/>
        <c:tickLblPos val="nextTo"/>
        <c:crossAx val="75116928"/>
        <c:crosses val="autoZero"/>
        <c:auto val="1"/>
        <c:lblAlgn val="ctr"/>
        <c:lblOffset val="100"/>
        <c:noMultiLvlLbl val="0"/>
      </c:catAx>
      <c:valAx>
        <c:axId val="75116928"/>
        <c:scaling>
          <c:orientation val="minMax"/>
        </c:scaling>
        <c:delete val="0"/>
        <c:axPos val="l"/>
        <c:title>
          <c:tx>
            <c:rich>
              <a:bodyPr/>
              <a:lstStyle/>
              <a:p>
                <a:pPr>
                  <a:defRPr/>
                </a:pPr>
                <a:r>
                  <a:rPr lang="en-US"/>
                  <a:t>Number of cities</a:t>
                </a:r>
              </a:p>
            </c:rich>
          </c:tx>
          <c:overlay val="0"/>
        </c:title>
        <c:numFmt formatCode="General" sourceLinked="1"/>
        <c:majorTickMark val="out"/>
        <c:minorTickMark val="none"/>
        <c:tickLblPos val="nextTo"/>
        <c:crossAx val="7511104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581024</xdr:colOff>
      <xdr:row>1</xdr:row>
      <xdr:rowOff>19049</xdr:rowOff>
    </xdr:from>
    <xdr:to>
      <xdr:col>14</xdr:col>
      <xdr:colOff>57149</xdr:colOff>
      <xdr:row>18</xdr:row>
      <xdr:rowOff>95249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9"/>
  <sheetViews>
    <sheetView tabSelected="1" topLeftCell="A259" workbookViewId="0">
      <pane ySplit="9000" topLeftCell="A271"/>
      <selection activeCell="B271" sqref="B271"/>
      <selection pane="bottomLeft" activeCell="O276" sqref="O276"/>
    </sheetView>
  </sheetViews>
  <sheetFormatPr defaultRowHeight="14.5" x14ac:dyDescent="0.35"/>
  <cols>
    <col min="1" max="1" width="17" bestFit="1" customWidth="1"/>
    <col min="2" max="2" width="11.54296875" bestFit="1" customWidth="1"/>
    <col min="3" max="3" width="24.54296875" customWidth="1"/>
    <col min="4" max="4" width="10.26953125" bestFit="1" customWidth="1"/>
    <col min="5" max="5" width="11.81640625" bestFit="1" customWidth="1"/>
    <col min="6" max="6" width="7.453125" bestFit="1" customWidth="1"/>
    <col min="7" max="7" width="5.7265625" bestFit="1" customWidth="1"/>
    <col min="8" max="8" width="8.54296875" bestFit="1" customWidth="1"/>
    <col min="9" max="9" width="18.7265625" bestFit="1" customWidth="1"/>
    <col min="10" max="10" width="14.81640625" bestFit="1" customWidth="1"/>
    <col min="11" max="11" width="8.7265625" bestFit="1" customWidth="1"/>
    <col min="12" max="12" width="12.81640625" bestFit="1" customWidth="1"/>
    <col min="13" max="13" width="19" style="8" bestFit="1" customWidth="1"/>
    <col min="14" max="14" width="7.1796875" bestFit="1" customWidth="1"/>
    <col min="15" max="15" width="9.1796875" style="9"/>
    <col min="17" max="17" width="1.7265625" customWidth="1"/>
  </cols>
  <sheetData>
    <row r="1" spans="1:20" x14ac:dyDescent="0.35">
      <c r="A1" s="1" t="s">
        <v>0</v>
      </c>
      <c r="B1" s="1" t="s">
        <v>1</v>
      </c>
      <c r="C1" s="1" t="s">
        <v>2</v>
      </c>
      <c r="D1" s="2" t="s">
        <v>3</v>
      </c>
      <c r="E1" s="3" t="s">
        <v>4</v>
      </c>
      <c r="F1" s="3" t="s">
        <v>5</v>
      </c>
      <c r="G1" s="3" t="s">
        <v>6</v>
      </c>
      <c r="H1" s="3" t="s">
        <v>7</v>
      </c>
      <c r="I1" s="3" t="s">
        <v>8</v>
      </c>
      <c r="J1" s="3" t="s">
        <v>9</v>
      </c>
      <c r="K1" s="3" t="s">
        <v>10</v>
      </c>
      <c r="L1" s="3" t="s">
        <v>11</v>
      </c>
      <c r="M1" s="3" t="s">
        <v>12</v>
      </c>
      <c r="N1" s="3" t="s">
        <v>13</v>
      </c>
      <c r="O1" s="12" t="s">
        <v>330</v>
      </c>
      <c r="P1" s="3" t="s">
        <v>331</v>
      </c>
    </row>
    <row r="2" spans="1:20" x14ac:dyDescent="0.35">
      <c r="A2" t="s">
        <v>36</v>
      </c>
      <c r="C2" t="s">
        <v>70</v>
      </c>
      <c r="D2" s="6"/>
      <c r="E2" s="5">
        <v>399487</v>
      </c>
      <c r="F2" s="5">
        <v>45</v>
      </c>
      <c r="G2" s="5">
        <v>89</v>
      </c>
      <c r="H2" s="5">
        <v>2541</v>
      </c>
      <c r="I2" s="5">
        <v>1429</v>
      </c>
      <c r="J2" s="5">
        <v>12258</v>
      </c>
      <c r="K2" s="5">
        <v>2616</v>
      </c>
      <c r="L2" s="5">
        <v>6298</v>
      </c>
      <c r="M2" s="5">
        <v>3344</v>
      </c>
      <c r="N2" s="5">
        <v>71</v>
      </c>
      <c r="O2" s="9">
        <f t="shared" ref="O2:O65" si="0">SUM(F2:I2)</f>
        <v>4104</v>
      </c>
      <c r="P2" s="11">
        <f t="shared" ref="P2:P65" si="1">(O2/E2)*1000</f>
        <v>10.273175347383019</v>
      </c>
      <c r="R2" s="17" t="s">
        <v>343</v>
      </c>
      <c r="T2" s="17" t="s">
        <v>342</v>
      </c>
    </row>
    <row r="3" spans="1:20" x14ac:dyDescent="0.35">
      <c r="A3" t="s">
        <v>183</v>
      </c>
      <c r="B3">
        <v>5</v>
      </c>
      <c r="C3" t="s">
        <v>186</v>
      </c>
      <c r="D3" s="6"/>
      <c r="E3" s="5">
        <v>101632</v>
      </c>
      <c r="F3" s="5">
        <v>24</v>
      </c>
      <c r="G3" s="5">
        <v>83</v>
      </c>
      <c r="H3" s="5">
        <v>251</v>
      </c>
      <c r="I3" s="5">
        <v>680</v>
      </c>
      <c r="J3" s="5">
        <v>2182</v>
      </c>
      <c r="K3" s="5">
        <v>1049</v>
      </c>
      <c r="L3" s="5">
        <v>979</v>
      </c>
      <c r="M3" s="5">
        <v>154</v>
      </c>
      <c r="N3" s="5">
        <v>72</v>
      </c>
      <c r="O3" s="9">
        <f t="shared" si="0"/>
        <v>1038</v>
      </c>
      <c r="P3" s="11">
        <f t="shared" si="1"/>
        <v>10.213318639798489</v>
      </c>
      <c r="Q3" s="10"/>
      <c r="R3" s="10">
        <f>1-(P3/$P$2)</f>
        <v>5.8265050055607004E-3</v>
      </c>
      <c r="S3" s="10">
        <f>P3/$P$2</f>
        <v>0.9941734949944393</v>
      </c>
      <c r="T3">
        <v>1</v>
      </c>
    </row>
    <row r="4" spans="1:20" x14ac:dyDescent="0.35">
      <c r="A4" t="s">
        <v>183</v>
      </c>
      <c r="B4">
        <v>5</v>
      </c>
      <c r="C4" t="s">
        <v>185</v>
      </c>
      <c r="D4" s="6"/>
      <c r="E4" s="5">
        <v>707096</v>
      </c>
      <c r="F4" s="5">
        <v>151</v>
      </c>
      <c r="G4" s="5">
        <v>312</v>
      </c>
      <c r="H4" s="5">
        <v>2251</v>
      </c>
      <c r="I4" s="5">
        <v>4139</v>
      </c>
      <c r="J4" s="5">
        <v>19917</v>
      </c>
      <c r="K4" s="5">
        <v>5638</v>
      </c>
      <c r="L4" s="5">
        <v>8451</v>
      </c>
      <c r="M4" s="5">
        <v>5828</v>
      </c>
      <c r="N4" s="5">
        <v>296</v>
      </c>
      <c r="O4" s="9">
        <f t="shared" si="0"/>
        <v>6853</v>
      </c>
      <c r="P4" s="11">
        <f t="shared" si="1"/>
        <v>9.6917533121386636</v>
      </c>
      <c r="Q4" s="10"/>
      <c r="R4" s="10">
        <f>1-(P4/$P$2)</f>
        <v>5.6596136596896107E-2</v>
      </c>
      <c r="S4" s="11"/>
      <c r="T4">
        <v>2</v>
      </c>
    </row>
    <row r="5" spans="1:20" x14ac:dyDescent="0.35">
      <c r="A5" t="s">
        <v>262</v>
      </c>
      <c r="B5">
        <v>5</v>
      </c>
      <c r="C5" t="s">
        <v>266</v>
      </c>
      <c r="D5" s="6"/>
      <c r="E5" s="5">
        <v>657436</v>
      </c>
      <c r="F5" s="5">
        <v>60</v>
      </c>
      <c r="G5" s="5">
        <v>203</v>
      </c>
      <c r="H5" s="5">
        <v>1509</v>
      </c>
      <c r="I5" s="5">
        <v>3647</v>
      </c>
      <c r="J5" s="5">
        <v>19118</v>
      </c>
      <c r="K5" s="5">
        <v>5604</v>
      </c>
      <c r="L5" s="5">
        <v>12141</v>
      </c>
      <c r="M5" s="5">
        <v>1373</v>
      </c>
      <c r="N5" s="5">
        <v>177</v>
      </c>
      <c r="O5" s="9">
        <f t="shared" si="0"/>
        <v>5419</v>
      </c>
      <c r="P5" s="11">
        <f t="shared" si="1"/>
        <v>8.2426274192468938</v>
      </c>
      <c r="Q5" s="10"/>
      <c r="R5" s="10">
        <f t="shared" ref="R3:R66" si="2">1-(P5/$P$2)</f>
        <v>0.19765533629807897</v>
      </c>
      <c r="T5">
        <v>3</v>
      </c>
    </row>
    <row r="6" spans="1:20" x14ac:dyDescent="0.35">
      <c r="A6" t="s">
        <v>196</v>
      </c>
      <c r="B6">
        <v>5</v>
      </c>
      <c r="C6" t="s">
        <v>199</v>
      </c>
      <c r="D6" s="6"/>
      <c r="E6" s="5">
        <v>318667</v>
      </c>
      <c r="F6" s="5">
        <v>49</v>
      </c>
      <c r="G6" s="5">
        <v>162</v>
      </c>
      <c r="H6" s="5">
        <v>680</v>
      </c>
      <c r="I6" s="5">
        <v>1528</v>
      </c>
      <c r="J6" s="5">
        <v>9934</v>
      </c>
      <c r="K6" s="5">
        <v>1960</v>
      </c>
      <c r="L6" s="5">
        <v>6432</v>
      </c>
      <c r="M6" s="5">
        <v>1542</v>
      </c>
      <c r="N6" s="5">
        <v>79</v>
      </c>
      <c r="O6" s="9">
        <f t="shared" si="0"/>
        <v>2419</v>
      </c>
      <c r="P6" s="11">
        <f t="shared" si="1"/>
        <v>7.590996243727778</v>
      </c>
      <c r="Q6" s="10"/>
      <c r="R6" s="10">
        <f t="shared" si="2"/>
        <v>0.26108569288058503</v>
      </c>
      <c r="T6">
        <v>4</v>
      </c>
    </row>
    <row r="7" spans="1:20" x14ac:dyDescent="0.35">
      <c r="A7" t="s">
        <v>176</v>
      </c>
      <c r="C7" t="s">
        <v>177</v>
      </c>
      <c r="D7" s="6"/>
      <c r="E7" s="5">
        <v>625474</v>
      </c>
      <c r="F7" s="5">
        <v>115</v>
      </c>
      <c r="G7" s="5">
        <v>149</v>
      </c>
      <c r="H7" s="5">
        <v>1769</v>
      </c>
      <c r="I7" s="5">
        <v>2296</v>
      </c>
      <c r="J7" s="5">
        <v>14069</v>
      </c>
      <c r="K7" s="5">
        <v>3372</v>
      </c>
      <c r="L7" s="5">
        <v>8761</v>
      </c>
      <c r="M7" s="5">
        <v>1936</v>
      </c>
      <c r="N7" s="5">
        <v>137</v>
      </c>
      <c r="O7" s="9">
        <f t="shared" si="0"/>
        <v>4329</v>
      </c>
      <c r="P7" s="11">
        <f t="shared" si="1"/>
        <v>6.9211509990822959</v>
      </c>
      <c r="Q7" s="10"/>
      <c r="R7" s="10">
        <f t="shared" si="2"/>
        <v>0.32628902310663033</v>
      </c>
      <c r="T7">
        <v>5</v>
      </c>
    </row>
    <row r="8" spans="1:20" x14ac:dyDescent="0.35">
      <c r="A8" t="s">
        <v>14</v>
      </c>
      <c r="C8" t="s">
        <v>15</v>
      </c>
      <c r="D8" s="4">
        <v>3</v>
      </c>
      <c r="E8" s="5">
        <v>213266</v>
      </c>
      <c r="F8" s="5">
        <v>39</v>
      </c>
      <c r="G8" s="5">
        <v>79</v>
      </c>
      <c r="H8" s="5">
        <v>455</v>
      </c>
      <c r="I8" s="5">
        <v>895</v>
      </c>
      <c r="J8" s="5">
        <v>6357</v>
      </c>
      <c r="K8" s="5">
        <v>1942</v>
      </c>
      <c r="L8" s="5">
        <v>3964</v>
      </c>
      <c r="M8" s="5">
        <v>451</v>
      </c>
      <c r="N8" s="5"/>
      <c r="O8" s="9">
        <f t="shared" si="0"/>
        <v>1468</v>
      </c>
      <c r="P8" s="11">
        <f t="shared" si="1"/>
        <v>6.8834225802518922</v>
      </c>
      <c r="Q8" s="10"/>
      <c r="R8" s="10">
        <f t="shared" si="2"/>
        <v>0.32996154085840945</v>
      </c>
      <c r="T8">
        <v>6</v>
      </c>
    </row>
    <row r="9" spans="1:20" x14ac:dyDescent="0.35">
      <c r="A9" t="s">
        <v>237</v>
      </c>
      <c r="C9" t="s">
        <v>240</v>
      </c>
      <c r="D9" s="6">
        <v>5</v>
      </c>
      <c r="E9" s="5">
        <v>393781</v>
      </c>
      <c r="F9" s="5">
        <v>26</v>
      </c>
      <c r="G9" s="5">
        <v>203</v>
      </c>
      <c r="H9" s="5">
        <v>1612</v>
      </c>
      <c r="I9" s="5">
        <v>857</v>
      </c>
      <c r="J9" s="5">
        <v>10885</v>
      </c>
      <c r="K9" s="5">
        <v>3759</v>
      </c>
      <c r="L9" s="5">
        <v>5118</v>
      </c>
      <c r="M9" s="5">
        <v>2008</v>
      </c>
      <c r="N9" s="5">
        <v>148</v>
      </c>
      <c r="O9" s="9">
        <f t="shared" si="0"/>
        <v>2698</v>
      </c>
      <c r="P9" s="11">
        <f t="shared" si="1"/>
        <v>6.8515240704858797</v>
      </c>
      <c r="Q9" s="10"/>
      <c r="R9" s="10">
        <f t="shared" si="2"/>
        <v>0.33306657009108365</v>
      </c>
      <c r="T9">
        <v>7</v>
      </c>
    </row>
    <row r="10" spans="1:20" x14ac:dyDescent="0.35">
      <c r="A10" t="s">
        <v>150</v>
      </c>
      <c r="C10" t="s">
        <v>155</v>
      </c>
      <c r="D10" s="6">
        <v>5</v>
      </c>
      <c r="E10" s="5">
        <v>152293</v>
      </c>
      <c r="F10" s="5">
        <v>5</v>
      </c>
      <c r="G10" s="5">
        <v>74</v>
      </c>
      <c r="H10" s="5">
        <v>176</v>
      </c>
      <c r="I10" s="5">
        <v>730</v>
      </c>
      <c r="J10" s="5">
        <v>3313</v>
      </c>
      <c r="K10" s="5">
        <v>875</v>
      </c>
      <c r="L10" s="5">
        <v>2242</v>
      </c>
      <c r="M10" s="5">
        <v>196</v>
      </c>
      <c r="N10" s="5">
        <v>18</v>
      </c>
      <c r="O10" s="9">
        <f t="shared" si="0"/>
        <v>985</v>
      </c>
      <c r="P10" s="11">
        <f t="shared" si="1"/>
        <v>6.467795630790647</v>
      </c>
      <c r="Q10" s="10"/>
      <c r="R10" s="10">
        <f t="shared" si="2"/>
        <v>0.37041903675495536</v>
      </c>
      <c r="T10">
        <v>8</v>
      </c>
    </row>
    <row r="11" spans="1:20" x14ac:dyDescent="0.35">
      <c r="A11" t="s">
        <v>34</v>
      </c>
      <c r="B11">
        <v>5</v>
      </c>
      <c r="C11" t="s">
        <v>35</v>
      </c>
      <c r="D11" s="6"/>
      <c r="E11" s="5">
        <v>196055</v>
      </c>
      <c r="F11" s="5">
        <v>18</v>
      </c>
      <c r="G11" s="5">
        <v>55</v>
      </c>
      <c r="H11" s="5">
        <v>404</v>
      </c>
      <c r="I11" s="5">
        <v>778</v>
      </c>
      <c r="J11" s="5">
        <v>7453</v>
      </c>
      <c r="K11" s="5">
        <v>1852</v>
      </c>
      <c r="L11" s="5">
        <v>5012</v>
      </c>
      <c r="M11" s="5">
        <v>589</v>
      </c>
      <c r="N11" s="5">
        <v>51</v>
      </c>
      <c r="O11" s="9">
        <f t="shared" si="0"/>
        <v>1255</v>
      </c>
      <c r="P11" s="11">
        <f t="shared" si="1"/>
        <v>6.4012649511616635</v>
      </c>
      <c r="Q11" s="10"/>
      <c r="R11" s="10">
        <f t="shared" si="2"/>
        <v>0.37689519211873301</v>
      </c>
      <c r="T11">
        <v>9</v>
      </c>
    </row>
    <row r="12" spans="1:20" x14ac:dyDescent="0.35">
      <c r="A12" t="s">
        <v>36</v>
      </c>
      <c r="C12" t="s">
        <v>95</v>
      </c>
      <c r="D12" s="6"/>
      <c r="E12" s="5">
        <v>299105</v>
      </c>
      <c r="F12" s="5">
        <v>12</v>
      </c>
      <c r="G12" s="5">
        <v>49</v>
      </c>
      <c r="H12" s="5">
        <v>567</v>
      </c>
      <c r="I12" s="5">
        <v>1269</v>
      </c>
      <c r="J12" s="5">
        <v>7762</v>
      </c>
      <c r="K12" s="5">
        <v>2212</v>
      </c>
      <c r="L12" s="5">
        <v>4450</v>
      </c>
      <c r="M12" s="5">
        <v>1100</v>
      </c>
      <c r="N12" s="5">
        <v>43</v>
      </c>
      <c r="O12" s="9">
        <f t="shared" si="0"/>
        <v>1897</v>
      </c>
      <c r="P12" s="11">
        <f t="shared" si="1"/>
        <v>6.3422543922702728</v>
      </c>
      <c r="Q12" s="10"/>
      <c r="R12" s="10">
        <f t="shared" si="2"/>
        <v>0.38263933226002078</v>
      </c>
      <c r="T12">
        <v>10</v>
      </c>
    </row>
    <row r="13" spans="1:20" x14ac:dyDescent="0.35">
      <c r="A13" t="s">
        <v>313</v>
      </c>
      <c r="B13">
        <v>5</v>
      </c>
      <c r="C13" t="s">
        <v>316</v>
      </c>
      <c r="D13" s="6"/>
      <c r="E13" s="5">
        <v>599395</v>
      </c>
      <c r="F13" s="5">
        <v>34</v>
      </c>
      <c r="G13" s="5">
        <v>212</v>
      </c>
      <c r="H13" s="5">
        <v>1429</v>
      </c>
      <c r="I13" s="5">
        <v>2063</v>
      </c>
      <c r="J13" s="5">
        <v>12160</v>
      </c>
      <c r="K13" s="5">
        <v>2819</v>
      </c>
      <c r="L13" s="5">
        <v>7622</v>
      </c>
      <c r="M13" s="5">
        <v>1719</v>
      </c>
      <c r="N13" s="5">
        <v>120</v>
      </c>
      <c r="O13" s="9">
        <f t="shared" si="0"/>
        <v>3738</v>
      </c>
      <c r="P13" s="11">
        <f t="shared" si="1"/>
        <v>6.2362882573261373</v>
      </c>
      <c r="Q13" s="10"/>
      <c r="R13" s="10">
        <f t="shared" si="2"/>
        <v>0.39295416982104125</v>
      </c>
    </row>
    <row r="14" spans="1:20" x14ac:dyDescent="0.35">
      <c r="A14" t="s">
        <v>143</v>
      </c>
      <c r="C14" t="s">
        <v>145</v>
      </c>
      <c r="D14" s="6"/>
      <c r="E14" s="5">
        <v>437041</v>
      </c>
      <c r="F14" s="5">
        <v>36</v>
      </c>
      <c r="G14" s="5">
        <v>52</v>
      </c>
      <c r="H14" s="5">
        <v>1139</v>
      </c>
      <c r="I14" s="5">
        <v>1466</v>
      </c>
      <c r="J14" s="5">
        <v>13544</v>
      </c>
      <c r="K14" s="5">
        <v>3007</v>
      </c>
      <c r="L14" s="5">
        <v>8209</v>
      </c>
      <c r="M14" s="5">
        <v>2328</v>
      </c>
      <c r="N14" s="5">
        <v>37</v>
      </c>
      <c r="O14" s="9">
        <f t="shared" si="0"/>
        <v>2693</v>
      </c>
      <c r="P14" s="11">
        <f t="shared" si="1"/>
        <v>6.1618932777473967</v>
      </c>
      <c r="Q14" s="10"/>
      <c r="R14" s="10">
        <f t="shared" si="2"/>
        <v>0.40019584311708711</v>
      </c>
    </row>
    <row r="15" spans="1:20" x14ac:dyDescent="0.35">
      <c r="A15" t="s">
        <v>36</v>
      </c>
      <c r="C15" t="s">
        <v>80</v>
      </c>
      <c r="D15" s="6"/>
      <c r="E15" s="5">
        <v>106357</v>
      </c>
      <c r="F15" s="5">
        <v>11</v>
      </c>
      <c r="G15" s="5">
        <v>20</v>
      </c>
      <c r="H15" s="5">
        <v>225</v>
      </c>
      <c r="I15" s="5">
        <v>399</v>
      </c>
      <c r="J15" s="5">
        <v>2455</v>
      </c>
      <c r="K15" s="5">
        <v>888</v>
      </c>
      <c r="L15" s="5">
        <v>879</v>
      </c>
      <c r="M15" s="5">
        <v>688</v>
      </c>
      <c r="N15" s="5">
        <v>8</v>
      </c>
      <c r="O15" s="9">
        <f t="shared" si="0"/>
        <v>655</v>
      </c>
      <c r="P15" s="11">
        <f t="shared" si="1"/>
        <v>6.1585039066540048</v>
      </c>
      <c r="Q15" s="10"/>
      <c r="R15" s="10">
        <f t="shared" si="2"/>
        <v>0.4005257675054853</v>
      </c>
    </row>
    <row r="16" spans="1:20" x14ac:dyDescent="0.35">
      <c r="A16" t="s">
        <v>117</v>
      </c>
      <c r="C16" t="s">
        <v>120</v>
      </c>
      <c r="D16" s="6">
        <v>5</v>
      </c>
      <c r="E16" s="5">
        <v>129934</v>
      </c>
      <c r="F16" s="5">
        <v>8</v>
      </c>
      <c r="G16" s="5">
        <v>44</v>
      </c>
      <c r="H16" s="5">
        <v>355</v>
      </c>
      <c r="I16" s="5">
        <v>386</v>
      </c>
      <c r="J16" s="5">
        <v>3053</v>
      </c>
      <c r="K16" s="5">
        <v>560</v>
      </c>
      <c r="L16" s="5">
        <v>2087</v>
      </c>
      <c r="M16" s="5">
        <v>406</v>
      </c>
      <c r="N16" s="5">
        <v>10</v>
      </c>
      <c r="O16" s="9">
        <f t="shared" si="0"/>
        <v>793</v>
      </c>
      <c r="P16" s="11">
        <f t="shared" si="1"/>
        <v>6.1030984961595882</v>
      </c>
      <c r="Q16" s="10"/>
      <c r="R16" s="10">
        <f t="shared" si="2"/>
        <v>0.40591897930426279</v>
      </c>
    </row>
    <row r="17" spans="1:18" x14ac:dyDescent="0.35">
      <c r="A17" t="s">
        <v>196</v>
      </c>
      <c r="B17">
        <v>5</v>
      </c>
      <c r="C17" t="s">
        <v>164</v>
      </c>
      <c r="D17" s="6"/>
      <c r="E17" s="5">
        <v>464073</v>
      </c>
      <c r="F17" s="5">
        <v>46</v>
      </c>
      <c r="G17" s="5">
        <v>196</v>
      </c>
      <c r="H17" s="5">
        <v>758</v>
      </c>
      <c r="I17" s="5">
        <v>1805</v>
      </c>
      <c r="J17" s="5">
        <v>12119</v>
      </c>
      <c r="K17" s="5">
        <v>3265</v>
      </c>
      <c r="L17" s="5">
        <v>6944</v>
      </c>
      <c r="M17" s="5">
        <v>1910</v>
      </c>
      <c r="N17" s="5">
        <v>94</v>
      </c>
      <c r="O17" s="9">
        <f t="shared" si="0"/>
        <v>2805</v>
      </c>
      <c r="P17" s="11">
        <f t="shared" si="1"/>
        <v>6.0443076843513843</v>
      </c>
      <c r="Q17" s="10"/>
      <c r="R17" s="10">
        <f t="shared" si="2"/>
        <v>0.41164172906957075</v>
      </c>
    </row>
    <row r="18" spans="1:18" x14ac:dyDescent="0.35">
      <c r="A18" t="s">
        <v>212</v>
      </c>
      <c r="C18" t="s">
        <v>216</v>
      </c>
      <c r="D18" s="6"/>
      <c r="E18" s="5">
        <v>278906</v>
      </c>
      <c r="F18" s="5">
        <v>42</v>
      </c>
      <c r="G18" s="5">
        <v>23</v>
      </c>
      <c r="H18" s="5">
        <v>1120</v>
      </c>
      <c r="I18" s="5">
        <v>481</v>
      </c>
      <c r="J18" s="5">
        <v>4559</v>
      </c>
      <c r="K18" s="5">
        <v>1048</v>
      </c>
      <c r="L18" s="5">
        <v>2068</v>
      </c>
      <c r="M18" s="5">
        <v>1443</v>
      </c>
      <c r="N18" s="5">
        <v>16</v>
      </c>
      <c r="O18" s="9">
        <f t="shared" si="0"/>
        <v>1666</v>
      </c>
      <c r="P18" s="11">
        <f t="shared" si="1"/>
        <v>5.9733386875864989</v>
      </c>
      <c r="Q18" s="10"/>
      <c r="R18" s="10">
        <f t="shared" si="2"/>
        <v>0.4185499141598763</v>
      </c>
    </row>
    <row r="19" spans="1:18" x14ac:dyDescent="0.35">
      <c r="A19" t="s">
        <v>219</v>
      </c>
      <c r="B19">
        <v>6</v>
      </c>
      <c r="C19" t="s">
        <v>221</v>
      </c>
      <c r="D19" s="6"/>
      <c r="E19" s="5">
        <v>262434</v>
      </c>
      <c r="F19" s="5">
        <v>18</v>
      </c>
      <c r="G19" s="5">
        <v>73</v>
      </c>
      <c r="H19" s="5">
        <v>605</v>
      </c>
      <c r="I19" s="5">
        <v>859</v>
      </c>
      <c r="J19" s="5">
        <v>5867</v>
      </c>
      <c r="K19" s="5">
        <v>1621</v>
      </c>
      <c r="L19" s="5">
        <v>3786</v>
      </c>
      <c r="M19" s="5">
        <v>460</v>
      </c>
      <c r="N19" s="5">
        <v>110</v>
      </c>
      <c r="O19" s="9">
        <f t="shared" si="0"/>
        <v>1555</v>
      </c>
      <c r="P19" s="11">
        <f t="shared" si="1"/>
        <v>5.9252993133511662</v>
      </c>
      <c r="Q19" s="10"/>
      <c r="R19" s="10">
        <f t="shared" si="2"/>
        <v>0.4232261094559655</v>
      </c>
    </row>
    <row r="20" spans="1:18" x14ac:dyDescent="0.35">
      <c r="A20" t="s">
        <v>117</v>
      </c>
      <c r="C20" t="s">
        <v>119</v>
      </c>
      <c r="D20" s="6"/>
      <c r="E20" s="5">
        <v>125203</v>
      </c>
      <c r="F20" s="5">
        <v>8</v>
      </c>
      <c r="G20" s="5">
        <v>20</v>
      </c>
      <c r="H20" s="5">
        <v>304</v>
      </c>
      <c r="I20" s="5">
        <v>400</v>
      </c>
      <c r="J20" s="5">
        <v>2380</v>
      </c>
      <c r="K20" s="5">
        <v>464</v>
      </c>
      <c r="L20" s="5">
        <v>1647</v>
      </c>
      <c r="M20" s="5">
        <v>269</v>
      </c>
      <c r="N20" s="5">
        <v>24</v>
      </c>
      <c r="O20" s="9">
        <f t="shared" si="0"/>
        <v>732</v>
      </c>
      <c r="P20" s="11">
        <f t="shared" si="1"/>
        <v>5.8465052754326976</v>
      </c>
      <c r="Q20" s="10"/>
      <c r="R20" s="10">
        <f t="shared" si="2"/>
        <v>0.43089599099249953</v>
      </c>
    </row>
    <row r="21" spans="1:18" x14ac:dyDescent="0.35">
      <c r="A21" t="s">
        <v>157</v>
      </c>
      <c r="C21" t="s">
        <v>159</v>
      </c>
      <c r="D21" s="6">
        <v>5</v>
      </c>
      <c r="E21" s="5">
        <v>838650</v>
      </c>
      <c r="F21" s="5">
        <v>65</v>
      </c>
      <c r="G21" s="5">
        <v>310</v>
      </c>
      <c r="H21" s="5">
        <v>1650</v>
      </c>
      <c r="I21" s="5">
        <v>2856</v>
      </c>
      <c r="J21" s="5">
        <v>20759</v>
      </c>
      <c r="K21" s="5">
        <v>6301</v>
      </c>
      <c r="L21" s="5">
        <v>12172</v>
      </c>
      <c r="M21" s="5">
        <v>2286</v>
      </c>
      <c r="N21" s="5">
        <v>136</v>
      </c>
      <c r="O21" s="9">
        <f t="shared" si="0"/>
        <v>4881</v>
      </c>
      <c r="P21" s="11">
        <f t="shared" si="1"/>
        <v>5.8200679663745305</v>
      </c>
      <c r="Q21" s="10"/>
      <c r="R21" s="10">
        <f t="shared" si="2"/>
        <v>0.433469422104517</v>
      </c>
    </row>
    <row r="22" spans="1:18" x14ac:dyDescent="0.35">
      <c r="A22" t="s">
        <v>123</v>
      </c>
      <c r="B22">
        <v>5</v>
      </c>
      <c r="C22" t="s">
        <v>131</v>
      </c>
      <c r="D22" s="6"/>
      <c r="E22" s="5">
        <v>414327</v>
      </c>
      <c r="F22" s="5">
        <v>29</v>
      </c>
      <c r="G22" s="5">
        <v>49</v>
      </c>
      <c r="H22" s="5">
        <v>1037</v>
      </c>
      <c r="I22" s="5">
        <v>1264</v>
      </c>
      <c r="J22" s="5">
        <v>10270</v>
      </c>
      <c r="K22" s="5">
        <v>1972</v>
      </c>
      <c r="L22" s="5">
        <v>7392</v>
      </c>
      <c r="M22" s="5">
        <v>906</v>
      </c>
      <c r="N22" s="5">
        <v>41</v>
      </c>
      <c r="O22" s="9">
        <f t="shared" si="0"/>
        <v>2379</v>
      </c>
      <c r="P22" s="11">
        <f t="shared" si="1"/>
        <v>5.7418415888899341</v>
      </c>
      <c r="Q22" s="10"/>
      <c r="R22" s="10">
        <f t="shared" si="2"/>
        <v>0.44108404707093729</v>
      </c>
    </row>
    <row r="23" spans="1:18" x14ac:dyDescent="0.35">
      <c r="A23" t="s">
        <v>196</v>
      </c>
      <c r="B23">
        <v>5</v>
      </c>
      <c r="C23" t="s">
        <v>156</v>
      </c>
      <c r="D23" s="6"/>
      <c r="E23" s="5">
        <v>160962</v>
      </c>
      <c r="F23" s="5">
        <v>5</v>
      </c>
      <c r="G23" s="5">
        <v>133</v>
      </c>
      <c r="H23" s="5">
        <v>189</v>
      </c>
      <c r="I23" s="5">
        <v>581</v>
      </c>
      <c r="J23" s="5">
        <v>7193</v>
      </c>
      <c r="K23" s="5">
        <v>1140</v>
      </c>
      <c r="L23" s="5">
        <v>5528</v>
      </c>
      <c r="M23" s="5">
        <v>525</v>
      </c>
      <c r="N23" s="5">
        <v>38</v>
      </c>
      <c r="O23" s="9">
        <f t="shared" si="0"/>
        <v>908</v>
      </c>
      <c r="P23" s="11">
        <f t="shared" si="1"/>
        <v>5.6410829885314548</v>
      </c>
      <c r="Q23" s="10"/>
      <c r="R23" s="10">
        <f t="shared" si="2"/>
        <v>0.45089197859662156</v>
      </c>
    </row>
    <row r="24" spans="1:18" x14ac:dyDescent="0.35">
      <c r="A24" t="s">
        <v>269</v>
      </c>
      <c r="C24" t="s">
        <v>289</v>
      </c>
      <c r="D24" s="6"/>
      <c r="E24" s="5">
        <v>103635</v>
      </c>
      <c r="F24" s="5">
        <v>1</v>
      </c>
      <c r="G24" s="5">
        <v>27</v>
      </c>
      <c r="H24" s="5">
        <v>84</v>
      </c>
      <c r="I24" s="5">
        <v>456</v>
      </c>
      <c r="J24" s="5">
        <v>2138</v>
      </c>
      <c r="K24" s="5">
        <v>370</v>
      </c>
      <c r="L24" s="5">
        <v>1533</v>
      </c>
      <c r="M24" s="5">
        <v>235</v>
      </c>
      <c r="N24" s="5">
        <v>5</v>
      </c>
      <c r="O24" s="9">
        <f t="shared" si="0"/>
        <v>568</v>
      </c>
      <c r="P24" s="11">
        <f t="shared" si="1"/>
        <v>5.4807738698316202</v>
      </c>
      <c r="Q24" s="10"/>
      <c r="R24" s="10">
        <f t="shared" si="2"/>
        <v>0.46649661039536439</v>
      </c>
    </row>
    <row r="25" spans="1:18" x14ac:dyDescent="0.35">
      <c r="A25" t="s">
        <v>269</v>
      </c>
      <c r="C25" t="s">
        <v>273</v>
      </c>
      <c r="D25" s="6"/>
      <c r="E25" s="5">
        <v>120323</v>
      </c>
      <c r="F25" s="5">
        <v>11</v>
      </c>
      <c r="G25" s="5">
        <v>22</v>
      </c>
      <c r="H25" s="5">
        <v>228</v>
      </c>
      <c r="I25" s="5">
        <v>394</v>
      </c>
      <c r="J25" s="5">
        <v>3243</v>
      </c>
      <c r="K25" s="5">
        <v>1016</v>
      </c>
      <c r="L25" s="5">
        <v>2075</v>
      </c>
      <c r="M25" s="5">
        <v>152</v>
      </c>
      <c r="N25" s="5">
        <v>18</v>
      </c>
      <c r="O25" s="9">
        <f t="shared" si="0"/>
        <v>655</v>
      </c>
      <c r="P25" s="11">
        <f t="shared" si="1"/>
        <v>5.4436807592895784</v>
      </c>
      <c r="Q25" s="10"/>
      <c r="R25" s="10">
        <f t="shared" si="2"/>
        <v>0.47010728667487434</v>
      </c>
    </row>
    <row r="26" spans="1:18" x14ac:dyDescent="0.35">
      <c r="A26" t="s">
        <v>252</v>
      </c>
      <c r="B26">
        <v>5</v>
      </c>
      <c r="C26" t="s">
        <v>255</v>
      </c>
      <c r="D26" s="6"/>
      <c r="E26" s="5">
        <v>1538957</v>
      </c>
      <c r="F26" s="5">
        <v>116</v>
      </c>
      <c r="G26" s="5">
        <v>609</v>
      </c>
      <c r="H26" s="5">
        <v>3522</v>
      </c>
      <c r="I26" s="5">
        <v>3955</v>
      </c>
      <c r="J26" s="5">
        <v>24733</v>
      </c>
      <c r="K26" s="5">
        <v>5076</v>
      </c>
      <c r="L26" s="5">
        <v>16989</v>
      </c>
      <c r="M26" s="5">
        <v>2668</v>
      </c>
      <c r="N26" s="5"/>
      <c r="O26" s="9">
        <f t="shared" si="0"/>
        <v>8202</v>
      </c>
      <c r="P26" s="11">
        <f t="shared" si="1"/>
        <v>5.3295836075991732</v>
      </c>
      <c r="Q26" s="10"/>
      <c r="R26" s="10">
        <f t="shared" si="2"/>
        <v>0.48121360461769713</v>
      </c>
    </row>
    <row r="27" spans="1:18" x14ac:dyDescent="0.35">
      <c r="A27" t="s">
        <v>178</v>
      </c>
      <c r="C27" t="s">
        <v>156</v>
      </c>
      <c r="D27" s="6">
        <v>5</v>
      </c>
      <c r="E27" s="5">
        <v>154518</v>
      </c>
      <c r="F27" s="5">
        <v>11</v>
      </c>
      <c r="G27" s="5">
        <v>40</v>
      </c>
      <c r="H27" s="5">
        <v>282</v>
      </c>
      <c r="I27" s="5">
        <v>478</v>
      </c>
      <c r="J27" s="5">
        <v>3252</v>
      </c>
      <c r="K27" s="5">
        <v>1037</v>
      </c>
      <c r="L27" s="5">
        <v>1904</v>
      </c>
      <c r="M27" s="5">
        <v>311</v>
      </c>
      <c r="N27" s="5">
        <v>23</v>
      </c>
      <c r="O27" s="9">
        <f t="shared" si="0"/>
        <v>811</v>
      </c>
      <c r="P27" s="11">
        <f t="shared" si="1"/>
        <v>5.2485794535264496</v>
      </c>
      <c r="Q27" s="10"/>
      <c r="R27" s="10">
        <f t="shared" si="2"/>
        <v>0.4890986208209257</v>
      </c>
    </row>
    <row r="28" spans="1:18" x14ac:dyDescent="0.35">
      <c r="A28" t="s">
        <v>183</v>
      </c>
      <c r="B28">
        <v>5</v>
      </c>
      <c r="C28" t="s">
        <v>188</v>
      </c>
      <c r="D28" s="6"/>
      <c r="E28" s="5">
        <v>114688</v>
      </c>
      <c r="F28" s="5">
        <v>6</v>
      </c>
      <c r="G28" s="5">
        <v>73</v>
      </c>
      <c r="H28" s="5">
        <v>113</v>
      </c>
      <c r="I28" s="5">
        <v>388</v>
      </c>
      <c r="J28" s="5">
        <v>1691</v>
      </c>
      <c r="K28" s="5">
        <v>525</v>
      </c>
      <c r="L28" s="5">
        <v>1025</v>
      </c>
      <c r="M28" s="5">
        <v>141</v>
      </c>
      <c r="N28" s="5">
        <v>17</v>
      </c>
      <c r="O28" s="9">
        <f t="shared" si="0"/>
        <v>580</v>
      </c>
      <c r="P28" s="11">
        <f t="shared" si="1"/>
        <v>5.0571986607142856</v>
      </c>
      <c r="Q28" s="10"/>
      <c r="R28" s="10">
        <f t="shared" si="2"/>
        <v>0.50772779693646009</v>
      </c>
    </row>
    <row r="29" spans="1:18" x14ac:dyDescent="0.35">
      <c r="A29" t="s">
        <v>150</v>
      </c>
      <c r="C29" t="s">
        <v>156</v>
      </c>
      <c r="D29" s="6"/>
      <c r="E29" s="5">
        <v>117131</v>
      </c>
      <c r="F29" s="5">
        <v>4</v>
      </c>
      <c r="G29" s="5">
        <v>35</v>
      </c>
      <c r="H29" s="5">
        <v>133</v>
      </c>
      <c r="I29" s="5">
        <v>417</v>
      </c>
      <c r="J29" s="5">
        <v>2663</v>
      </c>
      <c r="K29" s="5">
        <v>534</v>
      </c>
      <c r="L29" s="5">
        <v>2043</v>
      </c>
      <c r="M29" s="5">
        <v>86</v>
      </c>
      <c r="N29" s="5">
        <v>22</v>
      </c>
      <c r="O29" s="9">
        <f t="shared" si="0"/>
        <v>589</v>
      </c>
      <c r="P29" s="11">
        <f t="shared" si="1"/>
        <v>5.0285577686521927</v>
      </c>
      <c r="Q29" s="10"/>
      <c r="R29" s="10">
        <f t="shared" si="2"/>
        <v>0.51051572677252466</v>
      </c>
    </row>
    <row r="30" spans="1:18" x14ac:dyDescent="0.35">
      <c r="A30" t="s">
        <v>212</v>
      </c>
      <c r="C30" t="s">
        <v>217</v>
      </c>
      <c r="D30" s="6"/>
      <c r="E30" s="5">
        <v>147148</v>
      </c>
      <c r="F30" s="5">
        <v>5</v>
      </c>
      <c r="G30" s="5">
        <v>11</v>
      </c>
      <c r="H30" s="5">
        <v>414</v>
      </c>
      <c r="I30" s="5">
        <v>293</v>
      </c>
      <c r="J30" s="5">
        <v>2140</v>
      </c>
      <c r="K30" s="5">
        <v>744</v>
      </c>
      <c r="L30" s="5">
        <v>1007</v>
      </c>
      <c r="M30" s="5">
        <v>389</v>
      </c>
      <c r="N30" s="5">
        <v>3</v>
      </c>
      <c r="O30" s="9">
        <f t="shared" si="0"/>
        <v>723</v>
      </c>
      <c r="P30" s="11">
        <f t="shared" si="1"/>
        <v>4.9134205018077042</v>
      </c>
      <c r="Q30" s="10"/>
      <c r="R30" s="10">
        <f t="shared" si="2"/>
        <v>0.5217232904469653</v>
      </c>
    </row>
    <row r="31" spans="1:18" x14ac:dyDescent="0.35">
      <c r="A31" t="s">
        <v>262</v>
      </c>
      <c r="B31">
        <v>5</v>
      </c>
      <c r="C31" t="s">
        <v>263</v>
      </c>
      <c r="D31" s="6"/>
      <c r="E31" s="5">
        <v>171541</v>
      </c>
      <c r="F31" s="5">
        <v>12</v>
      </c>
      <c r="G31" s="5">
        <v>28</v>
      </c>
      <c r="H31" s="5">
        <v>216</v>
      </c>
      <c r="I31" s="5">
        <v>581</v>
      </c>
      <c r="J31" s="5">
        <v>5279</v>
      </c>
      <c r="K31" s="5">
        <v>1098</v>
      </c>
      <c r="L31" s="5">
        <v>3746</v>
      </c>
      <c r="M31" s="5">
        <v>435</v>
      </c>
      <c r="N31" s="5">
        <v>4</v>
      </c>
      <c r="O31" s="9">
        <f t="shared" si="0"/>
        <v>837</v>
      </c>
      <c r="P31" s="11">
        <f t="shared" si="1"/>
        <v>4.8792999924216369</v>
      </c>
      <c r="Q31" s="10"/>
      <c r="R31" s="10">
        <f t="shared" si="2"/>
        <v>0.52504461109343503</v>
      </c>
    </row>
    <row r="32" spans="1:18" x14ac:dyDescent="0.35">
      <c r="A32" t="s">
        <v>123</v>
      </c>
      <c r="B32">
        <v>5</v>
      </c>
      <c r="C32" t="s">
        <v>139</v>
      </c>
      <c r="D32" s="6"/>
      <c r="E32" s="5">
        <v>248340</v>
      </c>
      <c r="F32" s="5">
        <v>8</v>
      </c>
      <c r="G32" s="5">
        <v>67</v>
      </c>
      <c r="H32" s="5">
        <v>339</v>
      </c>
      <c r="I32" s="5">
        <v>794</v>
      </c>
      <c r="J32" s="5">
        <v>6461</v>
      </c>
      <c r="K32" s="5">
        <v>1480</v>
      </c>
      <c r="L32" s="5">
        <v>4481</v>
      </c>
      <c r="M32" s="5">
        <v>500</v>
      </c>
      <c r="N32" s="5">
        <v>30</v>
      </c>
      <c r="O32" s="9">
        <f t="shared" si="0"/>
        <v>1208</v>
      </c>
      <c r="P32" s="11">
        <f t="shared" si="1"/>
        <v>4.8642989449947649</v>
      </c>
      <c r="Q32" s="10"/>
      <c r="R32" s="10">
        <f t="shared" si="2"/>
        <v>0.52650482635498941</v>
      </c>
    </row>
    <row r="33" spans="1:18" x14ac:dyDescent="0.35">
      <c r="A33" t="s">
        <v>262</v>
      </c>
      <c r="B33">
        <v>5</v>
      </c>
      <c r="C33" t="s">
        <v>268</v>
      </c>
      <c r="D33" s="6"/>
      <c r="E33" s="5">
        <v>620886</v>
      </c>
      <c r="F33" s="5">
        <v>14</v>
      </c>
      <c r="G33" s="5">
        <v>188</v>
      </c>
      <c r="H33" s="5">
        <v>768</v>
      </c>
      <c r="I33" s="5">
        <v>2020</v>
      </c>
      <c r="J33" s="5">
        <v>12504</v>
      </c>
      <c r="K33" s="5">
        <v>2916</v>
      </c>
      <c r="L33" s="5">
        <v>8995</v>
      </c>
      <c r="M33" s="5">
        <v>593</v>
      </c>
      <c r="N33" s="5">
        <v>52</v>
      </c>
      <c r="O33" s="9">
        <f t="shared" si="0"/>
        <v>2990</v>
      </c>
      <c r="P33" s="11">
        <f t="shared" si="1"/>
        <v>4.8156988561507266</v>
      </c>
      <c r="Q33" s="10"/>
      <c r="R33" s="10">
        <f t="shared" si="2"/>
        <v>0.53123560210840992</v>
      </c>
    </row>
    <row r="34" spans="1:18" x14ac:dyDescent="0.35">
      <c r="A34" t="s">
        <v>36</v>
      </c>
      <c r="C34" t="s">
        <v>38</v>
      </c>
      <c r="D34" s="6"/>
      <c r="E34" s="5">
        <v>105009</v>
      </c>
      <c r="F34" s="5">
        <v>7</v>
      </c>
      <c r="G34" s="5">
        <v>6</v>
      </c>
      <c r="H34" s="5">
        <v>177</v>
      </c>
      <c r="I34" s="5">
        <v>307</v>
      </c>
      <c r="J34" s="5">
        <v>2071</v>
      </c>
      <c r="K34" s="5">
        <v>721</v>
      </c>
      <c r="L34" s="5">
        <v>892</v>
      </c>
      <c r="M34" s="5">
        <v>458</v>
      </c>
      <c r="N34" s="5">
        <v>30</v>
      </c>
      <c r="O34" s="9">
        <f t="shared" si="0"/>
        <v>497</v>
      </c>
      <c r="P34" s="11">
        <f t="shared" si="1"/>
        <v>4.7329276538201484</v>
      </c>
      <c r="Q34" s="10"/>
      <c r="R34" s="10">
        <f t="shared" si="2"/>
        <v>0.53929262435632319</v>
      </c>
    </row>
    <row r="35" spans="1:18" x14ac:dyDescent="0.35">
      <c r="A35" t="s">
        <v>237</v>
      </c>
      <c r="C35" t="s">
        <v>239</v>
      </c>
      <c r="D35" s="6">
        <v>5</v>
      </c>
      <c r="E35" s="5">
        <v>296204</v>
      </c>
      <c r="F35" s="5">
        <v>32</v>
      </c>
      <c r="G35" s="5">
        <v>83</v>
      </c>
      <c r="H35" s="5">
        <v>776</v>
      </c>
      <c r="I35" s="5">
        <v>498</v>
      </c>
      <c r="J35" s="5">
        <v>7812</v>
      </c>
      <c r="K35" s="5">
        <v>2448</v>
      </c>
      <c r="L35" s="5">
        <v>4793</v>
      </c>
      <c r="M35" s="5">
        <v>571</v>
      </c>
      <c r="N35" s="5">
        <v>142</v>
      </c>
      <c r="O35" s="9">
        <f t="shared" si="0"/>
        <v>1389</v>
      </c>
      <c r="P35" s="11">
        <f t="shared" si="1"/>
        <v>4.6893357280792971</v>
      </c>
      <c r="Q35" s="10"/>
      <c r="R35" s="10">
        <f t="shared" si="2"/>
        <v>0.54353590107134164</v>
      </c>
    </row>
    <row r="36" spans="1:18" x14ac:dyDescent="0.35">
      <c r="A36" t="s">
        <v>219</v>
      </c>
      <c r="B36">
        <v>6</v>
      </c>
      <c r="C36" t="s">
        <v>222</v>
      </c>
      <c r="D36" s="6"/>
      <c r="E36" s="5">
        <v>211993</v>
      </c>
      <c r="F36" s="5">
        <v>8</v>
      </c>
      <c r="G36" s="5">
        <v>38</v>
      </c>
      <c r="H36" s="5">
        <v>426</v>
      </c>
      <c r="I36" s="5">
        <v>517</v>
      </c>
      <c r="J36" s="5">
        <v>4676</v>
      </c>
      <c r="K36" s="5">
        <v>1226</v>
      </c>
      <c r="L36" s="5">
        <v>3143</v>
      </c>
      <c r="M36" s="5">
        <v>307</v>
      </c>
      <c r="N36" s="5">
        <v>66</v>
      </c>
      <c r="O36" s="9">
        <f t="shared" si="0"/>
        <v>989</v>
      </c>
      <c r="P36" s="11">
        <f t="shared" si="1"/>
        <v>4.6652483808427636</v>
      </c>
      <c r="Q36" s="10"/>
      <c r="R36" s="10">
        <f t="shared" si="2"/>
        <v>0.54588058481536716</v>
      </c>
    </row>
    <row r="37" spans="1:18" x14ac:dyDescent="0.35">
      <c r="A37" t="s">
        <v>269</v>
      </c>
      <c r="C37" t="s">
        <v>281</v>
      </c>
      <c r="D37" s="6"/>
      <c r="E37" s="5">
        <v>2177273</v>
      </c>
      <c r="F37" s="5">
        <v>105</v>
      </c>
      <c r="G37" s="5">
        <v>302</v>
      </c>
      <c r="H37" s="5">
        <v>4612</v>
      </c>
      <c r="I37" s="5">
        <v>5087</v>
      </c>
      <c r="J37" s="5">
        <v>54719</v>
      </c>
      <c r="K37" s="5">
        <v>11849</v>
      </c>
      <c r="L37" s="5">
        <v>36158</v>
      </c>
      <c r="M37" s="5">
        <v>6712</v>
      </c>
      <c r="N37" s="5">
        <v>371</v>
      </c>
      <c r="O37" s="9">
        <f t="shared" si="0"/>
        <v>10106</v>
      </c>
      <c r="P37" s="11">
        <f t="shared" si="1"/>
        <v>4.641586057421371</v>
      </c>
      <c r="Q37" s="10"/>
      <c r="R37" s="10">
        <f t="shared" si="2"/>
        <v>0.54818389636425646</v>
      </c>
    </row>
    <row r="38" spans="1:18" x14ac:dyDescent="0.35">
      <c r="A38" t="s">
        <v>123</v>
      </c>
      <c r="B38">
        <v>5</v>
      </c>
      <c r="C38" t="s">
        <v>134</v>
      </c>
      <c r="D38" s="6"/>
      <c r="E38" s="5">
        <v>246513</v>
      </c>
      <c r="F38" s="5">
        <v>12</v>
      </c>
      <c r="G38" s="5">
        <v>57</v>
      </c>
      <c r="H38" s="5">
        <v>253</v>
      </c>
      <c r="I38" s="5">
        <v>822</v>
      </c>
      <c r="J38" s="5">
        <v>8115</v>
      </c>
      <c r="K38" s="5">
        <v>1848</v>
      </c>
      <c r="L38" s="5">
        <v>5753</v>
      </c>
      <c r="M38" s="5">
        <v>514</v>
      </c>
      <c r="N38" s="5">
        <v>22</v>
      </c>
      <c r="O38" s="9">
        <f t="shared" si="0"/>
        <v>1144</v>
      </c>
      <c r="P38" s="11">
        <f t="shared" si="1"/>
        <v>4.6407288865090282</v>
      </c>
      <c r="Q38" s="10"/>
      <c r="R38" s="10">
        <f t="shared" si="2"/>
        <v>0.54826733414112283</v>
      </c>
    </row>
    <row r="39" spans="1:18" x14ac:dyDescent="0.35">
      <c r="A39" t="s">
        <v>191</v>
      </c>
      <c r="B39">
        <v>5</v>
      </c>
      <c r="C39" t="s">
        <v>192</v>
      </c>
      <c r="D39" s="6"/>
      <c r="E39" s="5">
        <v>390240</v>
      </c>
      <c r="F39" s="5">
        <v>13</v>
      </c>
      <c r="G39" s="5">
        <v>194</v>
      </c>
      <c r="H39" s="5">
        <v>784</v>
      </c>
      <c r="I39" s="5">
        <v>791</v>
      </c>
      <c r="J39" s="5">
        <v>8500</v>
      </c>
      <c r="K39" s="5">
        <v>1871</v>
      </c>
      <c r="L39" s="5">
        <v>5884</v>
      </c>
      <c r="M39" s="5">
        <v>745</v>
      </c>
      <c r="N39" s="5">
        <v>65</v>
      </c>
      <c r="O39" s="9">
        <f t="shared" si="0"/>
        <v>1782</v>
      </c>
      <c r="P39" s="11">
        <f t="shared" si="1"/>
        <v>4.5664206642066416</v>
      </c>
      <c r="Q39" s="10"/>
      <c r="R39" s="10">
        <f t="shared" si="2"/>
        <v>0.5555005624069399</v>
      </c>
    </row>
    <row r="40" spans="1:18" x14ac:dyDescent="0.35">
      <c r="A40" t="s">
        <v>194</v>
      </c>
      <c r="C40" t="s">
        <v>195</v>
      </c>
      <c r="D40" s="6"/>
      <c r="E40" s="5">
        <v>175939</v>
      </c>
      <c r="F40" s="5">
        <v>19</v>
      </c>
      <c r="G40" s="5">
        <v>50</v>
      </c>
      <c r="H40" s="5">
        <v>415</v>
      </c>
      <c r="I40" s="5">
        <v>315</v>
      </c>
      <c r="J40" s="5">
        <v>4888</v>
      </c>
      <c r="K40" s="5">
        <v>1571</v>
      </c>
      <c r="L40" s="5">
        <v>2786</v>
      </c>
      <c r="M40" s="5">
        <v>531</v>
      </c>
      <c r="N40" s="5">
        <v>71</v>
      </c>
      <c r="O40" s="9">
        <f t="shared" si="0"/>
        <v>799</v>
      </c>
      <c r="P40" s="11">
        <f t="shared" si="1"/>
        <v>4.5413467167597856</v>
      </c>
      <c r="Q40" s="10"/>
      <c r="R40" s="10">
        <f t="shared" si="2"/>
        <v>0.55794128269049303</v>
      </c>
    </row>
    <row r="41" spans="1:18" x14ac:dyDescent="0.35">
      <c r="A41" t="s">
        <v>242</v>
      </c>
      <c r="C41" t="s">
        <v>246</v>
      </c>
      <c r="D41" s="6"/>
      <c r="E41" s="5">
        <v>398904</v>
      </c>
      <c r="F41" s="5">
        <v>34</v>
      </c>
      <c r="G41" s="5">
        <v>174</v>
      </c>
      <c r="H41" s="5">
        <v>464</v>
      </c>
      <c r="I41" s="5">
        <v>1135</v>
      </c>
      <c r="J41" s="5">
        <v>10037</v>
      </c>
      <c r="K41" s="5">
        <v>2894</v>
      </c>
      <c r="L41" s="5">
        <v>5996</v>
      </c>
      <c r="M41" s="5">
        <v>1147</v>
      </c>
      <c r="N41" s="5">
        <v>87</v>
      </c>
      <c r="O41" s="9">
        <f t="shared" si="0"/>
        <v>1807</v>
      </c>
      <c r="P41" s="11">
        <f t="shared" si="1"/>
        <v>4.5299119587670216</v>
      </c>
      <c r="Q41" s="10"/>
      <c r="R41" s="10">
        <f t="shared" si="2"/>
        <v>0.55905435217544808</v>
      </c>
    </row>
    <row r="42" spans="1:18" x14ac:dyDescent="0.35">
      <c r="A42" t="s">
        <v>306</v>
      </c>
      <c r="C42" t="s">
        <v>311</v>
      </c>
      <c r="D42" s="6">
        <v>5</v>
      </c>
      <c r="E42" s="5">
        <v>202646</v>
      </c>
      <c r="F42" s="5">
        <v>6</v>
      </c>
      <c r="G42" s="5">
        <v>78</v>
      </c>
      <c r="H42" s="5">
        <v>256</v>
      </c>
      <c r="I42" s="5">
        <v>573</v>
      </c>
      <c r="J42" s="5">
        <v>6055</v>
      </c>
      <c r="K42" s="5">
        <v>1417</v>
      </c>
      <c r="L42" s="5">
        <v>3794</v>
      </c>
      <c r="M42" s="5">
        <v>844</v>
      </c>
      <c r="N42" s="5">
        <v>43</v>
      </c>
      <c r="O42" s="9">
        <f t="shared" si="0"/>
        <v>913</v>
      </c>
      <c r="P42" s="11">
        <f t="shared" si="1"/>
        <v>4.5053936421148215</v>
      </c>
      <c r="Q42" s="10"/>
      <c r="R42" s="10">
        <f t="shared" si="2"/>
        <v>0.56144098686463839</v>
      </c>
    </row>
    <row r="43" spans="1:18" x14ac:dyDescent="0.35">
      <c r="A43" t="s">
        <v>36</v>
      </c>
      <c r="C43" t="s">
        <v>100</v>
      </c>
      <c r="D43" s="6"/>
      <c r="E43" s="5">
        <v>117912</v>
      </c>
      <c r="F43" s="5">
        <v>12</v>
      </c>
      <c r="G43" s="5">
        <v>20</v>
      </c>
      <c r="H43" s="5">
        <v>209</v>
      </c>
      <c r="I43" s="5">
        <v>286</v>
      </c>
      <c r="J43" s="5">
        <v>2683</v>
      </c>
      <c r="K43" s="5">
        <v>1411</v>
      </c>
      <c r="L43" s="5">
        <v>730</v>
      </c>
      <c r="M43" s="5">
        <v>542</v>
      </c>
      <c r="N43" s="5">
        <v>30</v>
      </c>
      <c r="O43" s="9">
        <f t="shared" si="0"/>
        <v>527</v>
      </c>
      <c r="P43" s="11">
        <f t="shared" si="1"/>
        <v>4.4694348327566322</v>
      </c>
      <c r="Q43" s="10"/>
      <c r="R43" s="10">
        <f t="shared" si="2"/>
        <v>0.56494124926085554</v>
      </c>
    </row>
    <row r="44" spans="1:18" x14ac:dyDescent="0.35">
      <c r="A44" t="s">
        <v>171</v>
      </c>
      <c r="C44" t="s">
        <v>172</v>
      </c>
      <c r="D44" s="6"/>
      <c r="E44" s="5">
        <v>231500</v>
      </c>
      <c r="F44" s="5">
        <v>26</v>
      </c>
      <c r="G44" s="5">
        <v>42</v>
      </c>
      <c r="H44" s="5">
        <v>425</v>
      </c>
      <c r="I44" s="5">
        <v>533</v>
      </c>
      <c r="J44" s="5">
        <v>5466</v>
      </c>
      <c r="K44" s="5">
        <v>1616</v>
      </c>
      <c r="L44" s="5">
        <v>3597</v>
      </c>
      <c r="M44" s="5">
        <v>253</v>
      </c>
      <c r="N44" s="5">
        <v>61</v>
      </c>
      <c r="O44" s="9">
        <f t="shared" si="0"/>
        <v>1026</v>
      </c>
      <c r="P44" s="11">
        <f t="shared" si="1"/>
        <v>4.4319654427645787</v>
      </c>
      <c r="Q44" s="10"/>
      <c r="R44" s="10">
        <f t="shared" si="2"/>
        <v>0.56858855291576682</v>
      </c>
    </row>
    <row r="45" spans="1:18" x14ac:dyDescent="0.35">
      <c r="A45" t="s">
        <v>178</v>
      </c>
      <c r="C45" t="s">
        <v>182</v>
      </c>
      <c r="D45" s="6">
        <v>5</v>
      </c>
      <c r="E45" s="5">
        <v>183247</v>
      </c>
      <c r="F45" s="5">
        <v>5</v>
      </c>
      <c r="G45" s="5">
        <v>17</v>
      </c>
      <c r="H45" s="5">
        <v>194</v>
      </c>
      <c r="I45" s="5">
        <v>588</v>
      </c>
      <c r="J45" s="5">
        <v>3037</v>
      </c>
      <c r="K45" s="5">
        <v>987</v>
      </c>
      <c r="L45" s="5">
        <v>1853</v>
      </c>
      <c r="M45" s="5">
        <v>197</v>
      </c>
      <c r="N45" s="5">
        <v>3</v>
      </c>
      <c r="O45" s="9">
        <f t="shared" si="0"/>
        <v>804</v>
      </c>
      <c r="P45" s="11">
        <f t="shared" si="1"/>
        <v>4.3875206688240462</v>
      </c>
      <c r="Q45" s="10"/>
      <c r="R45" s="10">
        <f t="shared" si="2"/>
        <v>0.57291484663096692</v>
      </c>
    </row>
    <row r="46" spans="1:18" x14ac:dyDescent="0.35">
      <c r="A46" t="s">
        <v>36</v>
      </c>
      <c r="C46" t="s">
        <v>85</v>
      </c>
      <c r="D46" s="6"/>
      <c r="E46" s="5">
        <v>214987</v>
      </c>
      <c r="F46" s="5">
        <v>23</v>
      </c>
      <c r="G46" s="5">
        <v>33</v>
      </c>
      <c r="H46" s="5">
        <v>396</v>
      </c>
      <c r="I46" s="5">
        <v>491</v>
      </c>
      <c r="J46" s="5">
        <v>4709</v>
      </c>
      <c r="K46" s="5">
        <v>1337</v>
      </c>
      <c r="L46" s="5">
        <v>1983</v>
      </c>
      <c r="M46" s="5">
        <v>1389</v>
      </c>
      <c r="N46" s="5">
        <v>29</v>
      </c>
      <c r="O46" s="9">
        <f t="shared" si="0"/>
        <v>943</v>
      </c>
      <c r="P46" s="11">
        <f t="shared" si="1"/>
        <v>4.3863117304767263</v>
      </c>
      <c r="Q46" s="10"/>
      <c r="R46" s="10">
        <f t="shared" si="2"/>
        <v>0.5730325257619503</v>
      </c>
    </row>
    <row r="47" spans="1:18" x14ac:dyDescent="0.35">
      <c r="A47" t="s">
        <v>123</v>
      </c>
      <c r="B47">
        <v>5</v>
      </c>
      <c r="C47" t="s">
        <v>132</v>
      </c>
      <c r="D47" s="6"/>
      <c r="E47" s="5">
        <v>111177</v>
      </c>
      <c r="F47" s="5">
        <v>6</v>
      </c>
      <c r="G47" s="5">
        <v>8</v>
      </c>
      <c r="H47" s="5">
        <v>178</v>
      </c>
      <c r="I47" s="5">
        <v>295</v>
      </c>
      <c r="J47" s="5">
        <v>2248</v>
      </c>
      <c r="K47" s="5">
        <v>541</v>
      </c>
      <c r="L47" s="5">
        <v>1460</v>
      </c>
      <c r="M47" s="5">
        <v>247</v>
      </c>
      <c r="N47" s="5">
        <v>11</v>
      </c>
      <c r="O47" s="9">
        <f t="shared" si="0"/>
        <v>487</v>
      </c>
      <c r="P47" s="11">
        <f t="shared" si="1"/>
        <v>4.3804024213641313</v>
      </c>
      <c r="Q47" s="10"/>
      <c r="R47" s="10">
        <f t="shared" si="2"/>
        <v>0.57360774315217045</v>
      </c>
    </row>
    <row r="48" spans="1:18" x14ac:dyDescent="0.35">
      <c r="A48" t="s">
        <v>237</v>
      </c>
      <c r="C48" t="s">
        <v>241</v>
      </c>
      <c r="D48" s="6">
        <v>5</v>
      </c>
      <c r="E48" s="5">
        <v>142139</v>
      </c>
      <c r="F48" s="5">
        <v>12</v>
      </c>
      <c r="G48" s="5">
        <v>49</v>
      </c>
      <c r="H48" s="5">
        <v>258</v>
      </c>
      <c r="I48" s="5">
        <v>296</v>
      </c>
      <c r="J48" s="5">
        <v>3506</v>
      </c>
      <c r="K48" s="5">
        <v>1170</v>
      </c>
      <c r="L48" s="5">
        <v>2032</v>
      </c>
      <c r="M48" s="5">
        <v>304</v>
      </c>
      <c r="N48" s="5">
        <v>64</v>
      </c>
      <c r="O48" s="9">
        <f t="shared" si="0"/>
        <v>615</v>
      </c>
      <c r="P48" s="11">
        <f t="shared" si="1"/>
        <v>4.3267505751412347</v>
      </c>
      <c r="Q48" s="10"/>
      <c r="R48" s="10">
        <f t="shared" si="2"/>
        <v>0.5788302614494526</v>
      </c>
    </row>
    <row r="49" spans="1:18" x14ac:dyDescent="0.35">
      <c r="A49" t="s">
        <v>14</v>
      </c>
      <c r="C49" t="s">
        <v>16</v>
      </c>
      <c r="D49" s="6"/>
      <c r="E49" s="5">
        <v>183691</v>
      </c>
      <c r="F49" s="5">
        <v>12</v>
      </c>
      <c r="G49" s="5">
        <v>22</v>
      </c>
      <c r="H49" s="5">
        <v>208</v>
      </c>
      <c r="I49" s="5">
        <v>551</v>
      </c>
      <c r="J49" s="5">
        <v>4347</v>
      </c>
      <c r="K49" s="5">
        <v>893</v>
      </c>
      <c r="L49" s="5">
        <v>3149</v>
      </c>
      <c r="M49" s="5">
        <v>305</v>
      </c>
      <c r="N49" s="5"/>
      <c r="O49" s="9">
        <f t="shared" si="0"/>
        <v>793</v>
      </c>
      <c r="P49" s="11">
        <f t="shared" si="1"/>
        <v>4.3170324076846436</v>
      </c>
      <c r="Q49" s="10"/>
      <c r="R49" s="10">
        <f t="shared" si="2"/>
        <v>0.57977623648910448</v>
      </c>
    </row>
    <row r="50" spans="1:18" x14ac:dyDescent="0.35">
      <c r="A50" t="s">
        <v>205</v>
      </c>
      <c r="C50" t="s">
        <v>208</v>
      </c>
      <c r="D50" s="6"/>
      <c r="E50" s="5">
        <v>221884</v>
      </c>
      <c r="F50" s="5">
        <v>2</v>
      </c>
      <c r="G50" s="5">
        <v>50</v>
      </c>
      <c r="H50" s="5">
        <v>220</v>
      </c>
      <c r="I50" s="5">
        <v>683</v>
      </c>
      <c r="J50" s="5">
        <v>2824</v>
      </c>
      <c r="K50" s="5">
        <v>1020</v>
      </c>
      <c r="L50" s="5">
        <v>1404</v>
      </c>
      <c r="M50" s="5">
        <v>400</v>
      </c>
      <c r="N50" s="5">
        <v>1</v>
      </c>
      <c r="O50" s="9">
        <f t="shared" si="0"/>
        <v>955</v>
      </c>
      <c r="P50" s="11">
        <f t="shared" si="1"/>
        <v>4.3040507652647326</v>
      </c>
      <c r="Q50" s="10"/>
      <c r="R50" s="10">
        <f t="shared" si="2"/>
        <v>0.58103988107619098</v>
      </c>
    </row>
    <row r="51" spans="1:18" x14ac:dyDescent="0.35">
      <c r="A51" t="s">
        <v>105</v>
      </c>
      <c r="B51">
        <v>5</v>
      </c>
      <c r="C51" t="s">
        <v>114</v>
      </c>
      <c r="D51" s="6"/>
      <c r="E51" s="5">
        <v>109065</v>
      </c>
      <c r="F51" s="5">
        <v>1</v>
      </c>
      <c r="G51" s="5">
        <v>84</v>
      </c>
      <c r="H51" s="5">
        <v>110</v>
      </c>
      <c r="I51" s="5">
        <v>271</v>
      </c>
      <c r="J51" s="5">
        <v>3561</v>
      </c>
      <c r="K51" s="5">
        <v>867</v>
      </c>
      <c r="L51" s="5">
        <v>2486</v>
      </c>
      <c r="M51" s="5">
        <v>208</v>
      </c>
      <c r="N51" s="5">
        <v>15</v>
      </c>
      <c r="O51" s="9">
        <f t="shared" si="0"/>
        <v>466</v>
      </c>
      <c r="P51" s="11">
        <f t="shared" si="1"/>
        <v>4.2726814285059369</v>
      </c>
      <c r="Q51" s="10"/>
      <c r="R51" s="10">
        <f t="shared" si="2"/>
        <v>0.58409340013899824</v>
      </c>
    </row>
    <row r="52" spans="1:18" x14ac:dyDescent="0.35">
      <c r="A52" t="s">
        <v>117</v>
      </c>
      <c r="C52" t="s">
        <v>118</v>
      </c>
      <c r="D52" s="6"/>
      <c r="E52" s="5">
        <v>146030</v>
      </c>
      <c r="F52" s="5">
        <v>5</v>
      </c>
      <c r="G52" s="5">
        <v>28</v>
      </c>
      <c r="H52" s="5">
        <v>248</v>
      </c>
      <c r="I52" s="5">
        <v>336</v>
      </c>
      <c r="J52" s="5">
        <v>2109</v>
      </c>
      <c r="K52" s="5">
        <v>547</v>
      </c>
      <c r="L52" s="5">
        <v>1233</v>
      </c>
      <c r="M52" s="5">
        <v>329</v>
      </c>
      <c r="N52" s="5">
        <v>14</v>
      </c>
      <c r="O52" s="9">
        <f t="shared" si="0"/>
        <v>617</v>
      </c>
      <c r="P52" s="11">
        <f t="shared" si="1"/>
        <v>4.2251592138601657</v>
      </c>
      <c r="Q52" s="10"/>
      <c r="R52" s="10">
        <f t="shared" si="2"/>
        <v>0.5887192546619503</v>
      </c>
    </row>
    <row r="53" spans="1:18" x14ac:dyDescent="0.35">
      <c r="A53" t="s">
        <v>237</v>
      </c>
      <c r="C53" t="s">
        <v>238</v>
      </c>
      <c r="D53" s="6">
        <v>5</v>
      </c>
      <c r="E53" s="5">
        <v>198390</v>
      </c>
      <c r="F53" s="5">
        <v>14</v>
      </c>
      <c r="G53" s="5">
        <v>74</v>
      </c>
      <c r="H53" s="5">
        <v>268</v>
      </c>
      <c r="I53" s="5">
        <v>465</v>
      </c>
      <c r="J53" s="5">
        <v>4572</v>
      </c>
      <c r="K53" s="5">
        <v>1448</v>
      </c>
      <c r="L53" s="5">
        <v>2821</v>
      </c>
      <c r="M53" s="5">
        <v>303</v>
      </c>
      <c r="N53" s="5">
        <v>42</v>
      </c>
      <c r="O53" s="9">
        <f t="shared" si="0"/>
        <v>821</v>
      </c>
      <c r="P53" s="11">
        <f t="shared" si="1"/>
        <v>4.1383134230555978</v>
      </c>
      <c r="Q53" s="10"/>
      <c r="R53" s="10">
        <f t="shared" si="2"/>
        <v>0.59717290096583531</v>
      </c>
    </row>
    <row r="54" spans="1:18" x14ac:dyDescent="0.35">
      <c r="A54" t="s">
        <v>242</v>
      </c>
      <c r="C54" t="s">
        <v>245</v>
      </c>
      <c r="D54" s="6"/>
      <c r="E54" s="5">
        <v>595607</v>
      </c>
      <c r="F54" s="5">
        <v>29</v>
      </c>
      <c r="G54" s="5">
        <v>195</v>
      </c>
      <c r="H54" s="5">
        <v>556</v>
      </c>
      <c r="I54" s="5">
        <v>1682</v>
      </c>
      <c r="J54" s="5">
        <v>15736</v>
      </c>
      <c r="K54" s="5">
        <v>4003</v>
      </c>
      <c r="L54" s="5">
        <v>9823</v>
      </c>
      <c r="M54" s="5">
        <v>1910</v>
      </c>
      <c r="N54" s="5">
        <v>75</v>
      </c>
      <c r="O54" s="9">
        <f t="shared" si="0"/>
        <v>2462</v>
      </c>
      <c r="P54" s="11">
        <f t="shared" si="1"/>
        <v>4.1335981612036123</v>
      </c>
      <c r="Q54" s="10"/>
      <c r="R54" s="10">
        <f t="shared" si="2"/>
        <v>0.59763188873665996</v>
      </c>
    </row>
    <row r="55" spans="1:18" x14ac:dyDescent="0.35">
      <c r="A55" t="s">
        <v>36</v>
      </c>
      <c r="C55" t="s">
        <v>66</v>
      </c>
      <c r="D55" s="6"/>
      <c r="E55" s="5">
        <v>204631</v>
      </c>
      <c r="F55" s="5">
        <v>6</v>
      </c>
      <c r="G55" s="5">
        <v>43</v>
      </c>
      <c r="H55" s="5">
        <v>211</v>
      </c>
      <c r="I55" s="5">
        <v>581</v>
      </c>
      <c r="J55" s="5">
        <v>4880</v>
      </c>
      <c r="K55" s="5">
        <v>1120</v>
      </c>
      <c r="L55" s="5">
        <v>3173</v>
      </c>
      <c r="M55" s="5">
        <v>587</v>
      </c>
      <c r="N55" s="5">
        <v>31</v>
      </c>
      <c r="O55" s="9">
        <f t="shared" si="0"/>
        <v>841</v>
      </c>
      <c r="P55" s="11">
        <f t="shared" si="1"/>
        <v>4.1098367305051529</v>
      </c>
      <c r="Q55" s="10"/>
      <c r="R55" s="10">
        <f t="shared" si="2"/>
        <v>0.59994484747580112</v>
      </c>
    </row>
    <row r="56" spans="1:18" x14ac:dyDescent="0.35">
      <c r="A56" t="s">
        <v>123</v>
      </c>
      <c r="B56">
        <v>5</v>
      </c>
      <c r="C56" t="s">
        <v>127</v>
      </c>
      <c r="D56" s="6"/>
      <c r="E56" s="5">
        <v>170827</v>
      </c>
      <c r="F56" s="5">
        <v>5</v>
      </c>
      <c r="G56" s="5">
        <v>43</v>
      </c>
      <c r="H56" s="5">
        <v>332</v>
      </c>
      <c r="I56" s="5">
        <v>317</v>
      </c>
      <c r="J56" s="5">
        <v>4697</v>
      </c>
      <c r="K56" s="5">
        <v>1318</v>
      </c>
      <c r="L56" s="5">
        <v>3117</v>
      </c>
      <c r="M56" s="5">
        <v>262</v>
      </c>
      <c r="N56" s="5">
        <v>24</v>
      </c>
      <c r="O56" s="9">
        <f t="shared" si="0"/>
        <v>697</v>
      </c>
      <c r="P56" s="11">
        <f t="shared" si="1"/>
        <v>4.0801512641444262</v>
      </c>
      <c r="Q56" s="10"/>
      <c r="R56" s="10">
        <f t="shared" si="2"/>
        <v>0.60283445710056904</v>
      </c>
    </row>
    <row r="57" spans="1:18" x14ac:dyDescent="0.35">
      <c r="A57" t="s">
        <v>20</v>
      </c>
      <c r="C57" t="s">
        <v>21</v>
      </c>
      <c r="D57" s="6">
        <v>5</v>
      </c>
      <c r="E57" s="5">
        <v>299143</v>
      </c>
      <c r="F57" s="5">
        <v>9</v>
      </c>
      <c r="G57" s="5">
        <v>199</v>
      </c>
      <c r="H57" s="5">
        <v>240</v>
      </c>
      <c r="I57" s="5">
        <v>752</v>
      </c>
      <c r="J57" s="5">
        <v>5571</v>
      </c>
      <c r="K57" s="5">
        <v>591</v>
      </c>
      <c r="L57" s="5">
        <v>4583</v>
      </c>
      <c r="M57" s="5">
        <v>397</v>
      </c>
      <c r="N57" s="5">
        <v>33</v>
      </c>
      <c r="O57" s="9">
        <f t="shared" si="0"/>
        <v>1200</v>
      </c>
      <c r="P57" s="11">
        <f t="shared" si="1"/>
        <v>4.0114594023594066</v>
      </c>
      <c r="Q57" s="10"/>
      <c r="R57" s="10">
        <f t="shared" si="2"/>
        <v>0.60952098385225328</v>
      </c>
    </row>
    <row r="58" spans="1:18" x14ac:dyDescent="0.35">
      <c r="A58" t="s">
        <v>36</v>
      </c>
      <c r="C58" t="s">
        <v>87</v>
      </c>
      <c r="D58" s="6"/>
      <c r="E58" s="5">
        <v>820363</v>
      </c>
      <c r="F58" s="5">
        <v>22</v>
      </c>
      <c r="G58" s="5">
        <v>40</v>
      </c>
      <c r="H58" s="5">
        <v>1989</v>
      </c>
      <c r="I58" s="5">
        <v>1227</v>
      </c>
      <c r="J58" s="5">
        <v>22181</v>
      </c>
      <c r="K58" s="5">
        <v>2799</v>
      </c>
      <c r="L58" s="5">
        <v>16535</v>
      </c>
      <c r="M58" s="5">
        <v>2847</v>
      </c>
      <c r="N58" s="5">
        <v>120</v>
      </c>
      <c r="O58" s="9">
        <f t="shared" si="0"/>
        <v>3278</v>
      </c>
      <c r="P58" s="11">
        <f t="shared" si="1"/>
        <v>3.9957921066649762</v>
      </c>
      <c r="Q58" s="10"/>
      <c r="R58" s="10">
        <f t="shared" si="2"/>
        <v>0.61104605231109366</v>
      </c>
    </row>
    <row r="59" spans="1:18" x14ac:dyDescent="0.35">
      <c r="A59" t="s">
        <v>262</v>
      </c>
      <c r="B59">
        <v>5</v>
      </c>
      <c r="C59" t="s">
        <v>265</v>
      </c>
      <c r="D59" s="6"/>
      <c r="E59" s="5">
        <v>182254</v>
      </c>
      <c r="F59" s="5">
        <v>10</v>
      </c>
      <c r="G59" s="5">
        <v>56</v>
      </c>
      <c r="H59" s="5">
        <v>183</v>
      </c>
      <c r="I59" s="5">
        <v>472</v>
      </c>
      <c r="J59" s="5">
        <v>5493</v>
      </c>
      <c r="K59" s="5">
        <v>1085</v>
      </c>
      <c r="L59" s="5">
        <v>4084</v>
      </c>
      <c r="M59" s="5">
        <v>324</v>
      </c>
      <c r="N59" s="5">
        <v>8</v>
      </c>
      <c r="O59" s="9">
        <f t="shared" si="0"/>
        <v>721</v>
      </c>
      <c r="P59" s="11">
        <f t="shared" si="1"/>
        <v>3.9560174262293279</v>
      </c>
      <c r="Q59" s="10"/>
      <c r="R59" s="10">
        <f t="shared" si="2"/>
        <v>0.61491775498243773</v>
      </c>
    </row>
    <row r="60" spans="1:18" x14ac:dyDescent="0.35">
      <c r="A60" t="s">
        <v>171</v>
      </c>
      <c r="C60" t="s">
        <v>174</v>
      </c>
      <c r="D60" s="6"/>
      <c r="E60" s="5">
        <v>362874</v>
      </c>
      <c r="F60" s="5">
        <v>77</v>
      </c>
      <c r="G60" s="5">
        <v>78</v>
      </c>
      <c r="H60" s="5">
        <v>523</v>
      </c>
      <c r="I60" s="5">
        <v>755</v>
      </c>
      <c r="J60" s="5">
        <v>6958</v>
      </c>
      <c r="K60" s="5">
        <v>1580</v>
      </c>
      <c r="L60" s="5">
        <v>4384</v>
      </c>
      <c r="M60" s="5">
        <v>994</v>
      </c>
      <c r="N60" s="5"/>
      <c r="O60" s="9">
        <f t="shared" si="0"/>
        <v>1433</v>
      </c>
      <c r="P60" s="11">
        <f t="shared" si="1"/>
        <v>3.9490291395911528</v>
      </c>
      <c r="Q60" s="10"/>
      <c r="R60" s="10">
        <f t="shared" si="2"/>
        <v>0.6155980010019857</v>
      </c>
    </row>
    <row r="61" spans="1:18" x14ac:dyDescent="0.35">
      <c r="A61" t="s">
        <v>123</v>
      </c>
      <c r="B61">
        <v>5</v>
      </c>
      <c r="C61" t="s">
        <v>137</v>
      </c>
      <c r="D61" s="6"/>
      <c r="E61" s="5">
        <v>103003</v>
      </c>
      <c r="F61" s="5">
        <v>2</v>
      </c>
      <c r="G61" s="5">
        <v>36</v>
      </c>
      <c r="H61" s="5">
        <v>138</v>
      </c>
      <c r="I61" s="5">
        <v>230</v>
      </c>
      <c r="J61" s="5">
        <v>2497</v>
      </c>
      <c r="K61" s="5">
        <v>620</v>
      </c>
      <c r="L61" s="5">
        <v>1728</v>
      </c>
      <c r="M61" s="5">
        <v>149</v>
      </c>
      <c r="N61" s="5">
        <v>6</v>
      </c>
      <c r="O61" s="9">
        <f t="shared" si="0"/>
        <v>406</v>
      </c>
      <c r="P61" s="11">
        <f t="shared" si="1"/>
        <v>3.9416327679776315</v>
      </c>
      <c r="Q61" s="10"/>
      <c r="R61" s="10">
        <f t="shared" si="2"/>
        <v>0.61631797037498048</v>
      </c>
    </row>
    <row r="62" spans="1:18" x14ac:dyDescent="0.35">
      <c r="A62" t="s">
        <v>150</v>
      </c>
      <c r="C62" t="s">
        <v>151</v>
      </c>
      <c r="D62" s="6">
        <v>9</v>
      </c>
      <c r="E62" s="5">
        <v>2708382</v>
      </c>
      <c r="F62" s="5">
        <v>179</v>
      </c>
      <c r="G62" s="5"/>
      <c r="H62" s="5">
        <v>5416</v>
      </c>
      <c r="I62" s="5">
        <v>5074</v>
      </c>
      <c r="J62" s="5">
        <v>47071</v>
      </c>
      <c r="K62" s="5">
        <v>8312</v>
      </c>
      <c r="L62" s="5">
        <v>31976</v>
      </c>
      <c r="M62" s="5">
        <v>6783</v>
      </c>
      <c r="N62" s="5">
        <v>211</v>
      </c>
      <c r="O62" s="9">
        <f t="shared" si="0"/>
        <v>10669</v>
      </c>
      <c r="P62" s="11">
        <f t="shared" si="1"/>
        <v>3.9392522915895909</v>
      </c>
      <c r="Q62" s="10"/>
      <c r="R62" s="10">
        <f t="shared" si="2"/>
        <v>0.61654968805793109</v>
      </c>
    </row>
    <row r="63" spans="1:18" x14ac:dyDescent="0.35">
      <c r="A63" t="s">
        <v>123</v>
      </c>
      <c r="B63">
        <v>5</v>
      </c>
      <c r="C63" t="s">
        <v>140</v>
      </c>
      <c r="D63" s="6"/>
      <c r="E63" s="5">
        <v>185461</v>
      </c>
      <c r="F63" s="5">
        <v>7</v>
      </c>
      <c r="G63" s="5">
        <v>87</v>
      </c>
      <c r="H63" s="5">
        <v>216</v>
      </c>
      <c r="I63" s="5">
        <v>418</v>
      </c>
      <c r="J63" s="5">
        <v>3819</v>
      </c>
      <c r="K63" s="5">
        <v>997</v>
      </c>
      <c r="L63" s="5">
        <v>2652</v>
      </c>
      <c r="M63" s="5">
        <v>170</v>
      </c>
      <c r="N63" s="5">
        <v>7</v>
      </c>
      <c r="O63" s="9">
        <f t="shared" si="0"/>
        <v>728</v>
      </c>
      <c r="P63" s="11">
        <f t="shared" si="1"/>
        <v>3.9253535783803604</v>
      </c>
      <c r="Q63" s="10"/>
      <c r="R63" s="10">
        <f t="shared" si="2"/>
        <v>0.61790260112903628</v>
      </c>
    </row>
    <row r="64" spans="1:18" x14ac:dyDescent="0.35">
      <c r="A64" t="s">
        <v>178</v>
      </c>
      <c r="C64" t="s">
        <v>179</v>
      </c>
      <c r="D64" s="6"/>
      <c r="E64" s="5">
        <v>630648</v>
      </c>
      <c r="F64" s="5">
        <v>24</v>
      </c>
      <c r="G64" s="5">
        <v>138</v>
      </c>
      <c r="H64" s="5">
        <v>904</v>
      </c>
      <c r="I64" s="5">
        <v>1389</v>
      </c>
      <c r="J64" s="5">
        <v>8263</v>
      </c>
      <c r="K64" s="5">
        <v>1516</v>
      </c>
      <c r="L64" s="5">
        <v>6129</v>
      </c>
      <c r="M64" s="5">
        <v>618</v>
      </c>
      <c r="N64" s="5"/>
      <c r="O64" s="9">
        <f t="shared" si="0"/>
        <v>2455</v>
      </c>
      <c r="P64" s="11">
        <f t="shared" si="1"/>
        <v>3.8928213520061905</v>
      </c>
      <c r="Q64" s="10"/>
      <c r="R64" s="10">
        <f t="shared" si="2"/>
        <v>0.62106931689841693</v>
      </c>
    </row>
    <row r="65" spans="1:18" x14ac:dyDescent="0.35">
      <c r="A65" t="s">
        <v>295</v>
      </c>
      <c r="B65">
        <v>5</v>
      </c>
      <c r="C65" t="s">
        <v>296</v>
      </c>
      <c r="D65" s="6"/>
      <c r="E65" s="5">
        <v>192465</v>
      </c>
      <c r="F65" s="5">
        <v>2</v>
      </c>
      <c r="G65" s="5">
        <v>103</v>
      </c>
      <c r="H65" s="5">
        <v>194</v>
      </c>
      <c r="I65" s="5">
        <v>428</v>
      </c>
      <c r="J65" s="5">
        <v>6432</v>
      </c>
      <c r="K65" s="5">
        <v>1057</v>
      </c>
      <c r="L65" s="5">
        <v>4567</v>
      </c>
      <c r="M65" s="5">
        <v>808</v>
      </c>
      <c r="N65" s="5">
        <v>22</v>
      </c>
      <c r="O65" s="9">
        <f t="shared" si="0"/>
        <v>727</v>
      </c>
      <c r="P65" s="11">
        <f t="shared" si="1"/>
        <v>3.7773101602888834</v>
      </c>
      <c r="Q65" s="10"/>
      <c r="R65" s="10">
        <f t="shared" si="2"/>
        <v>0.63231327875162635</v>
      </c>
    </row>
    <row r="66" spans="1:18" x14ac:dyDescent="0.35">
      <c r="A66" t="s">
        <v>269</v>
      </c>
      <c r="C66" t="s">
        <v>285</v>
      </c>
      <c r="D66" s="6"/>
      <c r="E66" s="5">
        <v>237241</v>
      </c>
      <c r="F66" s="5">
        <v>3</v>
      </c>
      <c r="G66" s="5">
        <v>48</v>
      </c>
      <c r="H66" s="5">
        <v>165</v>
      </c>
      <c r="I66" s="5">
        <v>680</v>
      </c>
      <c r="J66" s="5">
        <v>5461</v>
      </c>
      <c r="K66" s="5">
        <v>1276</v>
      </c>
      <c r="L66" s="5">
        <v>3768</v>
      </c>
      <c r="M66" s="5">
        <v>417</v>
      </c>
      <c r="N66" s="5">
        <v>17</v>
      </c>
      <c r="O66" s="9">
        <f t="shared" ref="O66:O129" si="3">SUM(F66:I66)</f>
        <v>896</v>
      </c>
      <c r="P66" s="11">
        <f t="shared" ref="P66:P129" si="4">(O66/E66)*1000</f>
        <v>3.7767502244553008</v>
      </c>
      <c r="Q66" s="10"/>
      <c r="R66" s="10">
        <f t="shared" si="2"/>
        <v>0.6323677834022966</v>
      </c>
    </row>
    <row r="67" spans="1:18" x14ac:dyDescent="0.35">
      <c r="A67" t="s">
        <v>205</v>
      </c>
      <c r="C67" t="s">
        <v>207</v>
      </c>
      <c r="D67" s="6"/>
      <c r="E67" s="5">
        <v>1479393</v>
      </c>
      <c r="F67" s="5">
        <v>50</v>
      </c>
      <c r="G67" s="5">
        <v>345</v>
      </c>
      <c r="H67" s="5">
        <v>1970</v>
      </c>
      <c r="I67" s="5">
        <v>3222</v>
      </c>
      <c r="J67" s="5">
        <v>23164</v>
      </c>
      <c r="K67" s="5">
        <v>7130</v>
      </c>
      <c r="L67" s="5">
        <v>13119</v>
      </c>
      <c r="M67" s="5">
        <v>2915</v>
      </c>
      <c r="N67" s="5">
        <v>116</v>
      </c>
      <c r="O67" s="9">
        <f t="shared" si="3"/>
        <v>5587</v>
      </c>
      <c r="P67" s="11">
        <f t="shared" si="4"/>
        <v>3.776548895391556</v>
      </c>
      <c r="Q67" s="10"/>
      <c r="R67" s="10">
        <f t="shared" ref="R67:R130" si="5">1-(P67/$P$2)</f>
        <v>0.63238738095192826</v>
      </c>
    </row>
    <row r="68" spans="1:18" x14ac:dyDescent="0.35">
      <c r="A68" t="s">
        <v>219</v>
      </c>
      <c r="B68">
        <v>6</v>
      </c>
      <c r="C68" t="s">
        <v>223</v>
      </c>
      <c r="D68" s="6"/>
      <c r="E68" s="5">
        <v>145934</v>
      </c>
      <c r="F68" s="5">
        <v>12</v>
      </c>
      <c r="G68" s="5">
        <v>43</v>
      </c>
      <c r="H68" s="5">
        <v>164</v>
      </c>
      <c r="I68" s="5">
        <v>326</v>
      </c>
      <c r="J68" s="5">
        <v>2974</v>
      </c>
      <c r="K68" s="5">
        <v>802</v>
      </c>
      <c r="L68" s="5">
        <v>1986</v>
      </c>
      <c r="M68" s="5">
        <v>186</v>
      </c>
      <c r="N68" s="5">
        <v>29</v>
      </c>
      <c r="O68" s="9">
        <f t="shared" si="3"/>
        <v>545</v>
      </c>
      <c r="P68" s="11">
        <f t="shared" si="4"/>
        <v>3.7345649403154848</v>
      </c>
      <c r="Q68" s="10"/>
      <c r="R68" s="10">
        <f t="shared" si="5"/>
        <v>0.63647413637626404</v>
      </c>
    </row>
    <row r="69" spans="1:18" x14ac:dyDescent="0.35">
      <c r="A69" t="s">
        <v>163</v>
      </c>
      <c r="C69" t="s">
        <v>167</v>
      </c>
      <c r="D69" s="6">
        <v>5</v>
      </c>
      <c r="E69" s="5">
        <v>386409</v>
      </c>
      <c r="F69" s="5">
        <v>6</v>
      </c>
      <c r="G69" s="5">
        <v>107</v>
      </c>
      <c r="H69" s="5">
        <v>248</v>
      </c>
      <c r="I69" s="5">
        <v>1069</v>
      </c>
      <c r="J69" s="5">
        <v>9889</v>
      </c>
      <c r="K69" s="5">
        <v>1816</v>
      </c>
      <c r="L69" s="5">
        <v>7218</v>
      </c>
      <c r="M69" s="5">
        <v>855</v>
      </c>
      <c r="N69" s="5">
        <v>54</v>
      </c>
      <c r="O69" s="9">
        <f t="shared" si="3"/>
        <v>1430</v>
      </c>
      <c r="P69" s="11">
        <f t="shared" si="4"/>
        <v>3.700741959943997</v>
      </c>
      <c r="Q69" s="10"/>
      <c r="R69" s="10">
        <f t="shared" si="5"/>
        <v>0.63976649528456442</v>
      </c>
    </row>
    <row r="70" spans="1:18" x14ac:dyDescent="0.35">
      <c r="A70" t="s">
        <v>212</v>
      </c>
      <c r="C70" t="s">
        <v>214</v>
      </c>
      <c r="D70" s="6"/>
      <c r="E70" s="5">
        <v>126281</v>
      </c>
      <c r="F70" s="5">
        <v>1</v>
      </c>
      <c r="G70" s="5">
        <v>13</v>
      </c>
      <c r="H70" s="5">
        <v>238</v>
      </c>
      <c r="I70" s="5">
        <v>215</v>
      </c>
      <c r="J70" s="5">
        <v>1747</v>
      </c>
      <c r="K70" s="5">
        <v>386</v>
      </c>
      <c r="L70" s="5">
        <v>882</v>
      </c>
      <c r="M70" s="5">
        <v>479</v>
      </c>
      <c r="N70" s="5">
        <v>1</v>
      </c>
      <c r="O70" s="9">
        <f t="shared" si="3"/>
        <v>467</v>
      </c>
      <c r="P70" s="11">
        <f t="shared" si="4"/>
        <v>3.698101852218465</v>
      </c>
      <c r="Q70" s="10"/>
      <c r="R70" s="10">
        <f t="shared" si="5"/>
        <v>0.64002348571218382</v>
      </c>
    </row>
    <row r="71" spans="1:18" x14ac:dyDescent="0.35">
      <c r="A71" t="s">
        <v>252</v>
      </c>
      <c r="B71">
        <v>5</v>
      </c>
      <c r="C71" t="s">
        <v>256</v>
      </c>
      <c r="D71" s="6"/>
      <c r="E71" s="5">
        <v>312112</v>
      </c>
      <c r="F71" s="5">
        <v>19</v>
      </c>
      <c r="G71" s="5">
        <v>30</v>
      </c>
      <c r="H71" s="5">
        <v>460</v>
      </c>
      <c r="I71" s="5">
        <v>635</v>
      </c>
      <c r="J71" s="5">
        <v>4901</v>
      </c>
      <c r="K71" s="5">
        <v>1072</v>
      </c>
      <c r="L71" s="5">
        <v>3529</v>
      </c>
      <c r="M71" s="5">
        <v>300</v>
      </c>
      <c r="N71" s="5">
        <v>120</v>
      </c>
      <c r="O71" s="9">
        <f t="shared" si="3"/>
        <v>1144</v>
      </c>
      <c r="P71" s="11">
        <f t="shared" si="4"/>
        <v>3.6653508996770388</v>
      </c>
      <c r="Q71" s="10"/>
      <c r="R71" s="10">
        <f t="shared" si="5"/>
        <v>0.64321149248068199</v>
      </c>
    </row>
    <row r="72" spans="1:18" x14ac:dyDescent="0.35">
      <c r="A72" t="s">
        <v>171</v>
      </c>
      <c r="C72" t="s">
        <v>175</v>
      </c>
      <c r="D72" s="6"/>
      <c r="E72" s="5">
        <v>202164</v>
      </c>
      <c r="F72" s="5">
        <v>11</v>
      </c>
      <c r="G72" s="5">
        <v>39</v>
      </c>
      <c r="H72" s="5">
        <v>199</v>
      </c>
      <c r="I72" s="5">
        <v>470</v>
      </c>
      <c r="J72" s="5">
        <v>4506</v>
      </c>
      <c r="K72" s="5">
        <v>1073</v>
      </c>
      <c r="L72" s="5">
        <v>3198</v>
      </c>
      <c r="M72" s="5">
        <v>235</v>
      </c>
      <c r="N72" s="5">
        <v>36</v>
      </c>
      <c r="O72" s="9">
        <f t="shared" si="3"/>
        <v>719</v>
      </c>
      <c r="P72" s="11">
        <f t="shared" si="4"/>
        <v>3.5565184701529451</v>
      </c>
      <c r="Q72" s="10"/>
      <c r="R72" s="10">
        <f t="shared" si="5"/>
        <v>0.65380533769834559</v>
      </c>
    </row>
    <row r="73" spans="1:18" x14ac:dyDescent="0.35">
      <c r="A73" t="s">
        <v>269</v>
      </c>
      <c r="C73" t="s">
        <v>277</v>
      </c>
      <c r="D73" s="6"/>
      <c r="E73" s="5">
        <v>1241549</v>
      </c>
      <c r="F73" s="5">
        <v>73</v>
      </c>
      <c r="G73" s="5">
        <v>287</v>
      </c>
      <c r="H73" s="5">
        <v>2082</v>
      </c>
      <c r="I73" s="5">
        <v>1826</v>
      </c>
      <c r="J73" s="5">
        <v>26527</v>
      </c>
      <c r="K73" s="5">
        <v>7551</v>
      </c>
      <c r="L73" s="5">
        <v>15462</v>
      </c>
      <c r="M73" s="5">
        <v>3514</v>
      </c>
      <c r="N73" s="5">
        <v>242</v>
      </c>
      <c r="O73" s="9">
        <f t="shared" si="3"/>
        <v>4268</v>
      </c>
      <c r="P73" s="11">
        <f t="shared" si="4"/>
        <v>3.4376412046564409</v>
      </c>
      <c r="Q73" s="10"/>
      <c r="R73" s="10">
        <f t="shared" si="5"/>
        <v>0.66537695615872616</v>
      </c>
    </row>
    <row r="74" spans="1:18" x14ac:dyDescent="0.35">
      <c r="A74" t="s">
        <v>171</v>
      </c>
      <c r="C74" t="s">
        <v>173</v>
      </c>
      <c r="D74" s="6"/>
      <c r="E74" s="5">
        <v>122852</v>
      </c>
      <c r="F74" s="5">
        <v>5</v>
      </c>
      <c r="G74" s="5">
        <v>11</v>
      </c>
      <c r="H74" s="5">
        <v>139</v>
      </c>
      <c r="I74" s="5">
        <v>267</v>
      </c>
      <c r="J74" s="5">
        <v>3599</v>
      </c>
      <c r="K74" s="5">
        <v>679</v>
      </c>
      <c r="L74" s="5">
        <v>2763</v>
      </c>
      <c r="M74" s="5">
        <v>157</v>
      </c>
      <c r="N74" s="5">
        <v>6</v>
      </c>
      <c r="O74" s="9">
        <f t="shared" si="3"/>
        <v>422</v>
      </c>
      <c r="P74" s="11">
        <f t="shared" si="4"/>
        <v>3.4350275127796044</v>
      </c>
      <c r="Q74" s="10"/>
      <c r="R74" s="10">
        <f t="shared" si="5"/>
        <v>0.66563137524420424</v>
      </c>
    </row>
    <row r="75" spans="1:18" x14ac:dyDescent="0.35">
      <c r="A75" t="s">
        <v>191</v>
      </c>
      <c r="B75">
        <v>5</v>
      </c>
      <c r="C75" t="s">
        <v>193</v>
      </c>
      <c r="D75" s="6"/>
      <c r="E75" s="5">
        <v>290700</v>
      </c>
      <c r="F75" s="5">
        <v>7</v>
      </c>
      <c r="G75" s="5">
        <v>112</v>
      </c>
      <c r="H75" s="5">
        <v>302</v>
      </c>
      <c r="I75" s="5">
        <v>567</v>
      </c>
      <c r="J75" s="5">
        <v>5125</v>
      </c>
      <c r="K75" s="5">
        <v>1321</v>
      </c>
      <c r="L75" s="5">
        <v>3049</v>
      </c>
      <c r="M75" s="5">
        <v>755</v>
      </c>
      <c r="N75" s="5">
        <v>46</v>
      </c>
      <c r="O75" s="9">
        <f t="shared" si="3"/>
        <v>988</v>
      </c>
      <c r="P75" s="11">
        <f t="shared" si="4"/>
        <v>3.3986928104575163</v>
      </c>
      <c r="Q75" s="10"/>
      <c r="R75" s="10">
        <f t="shared" si="5"/>
        <v>0.66916822739492154</v>
      </c>
    </row>
    <row r="76" spans="1:18" x14ac:dyDescent="0.35">
      <c r="A76" t="s">
        <v>306</v>
      </c>
      <c r="C76" t="s">
        <v>310</v>
      </c>
      <c r="D76" s="6"/>
      <c r="E76" s="5">
        <v>212163</v>
      </c>
      <c r="F76" s="5">
        <v>5</v>
      </c>
      <c r="G76" s="5">
        <v>66</v>
      </c>
      <c r="H76" s="5">
        <v>250</v>
      </c>
      <c r="I76" s="5">
        <v>400</v>
      </c>
      <c r="J76" s="5">
        <v>9361</v>
      </c>
      <c r="K76" s="5">
        <v>1835</v>
      </c>
      <c r="L76" s="5">
        <v>6372</v>
      </c>
      <c r="M76" s="5">
        <v>1154</v>
      </c>
      <c r="N76" s="5">
        <v>27</v>
      </c>
      <c r="O76" s="9">
        <f t="shared" si="3"/>
        <v>721</v>
      </c>
      <c r="P76" s="11">
        <f t="shared" si="4"/>
        <v>3.3983305288858094</v>
      </c>
      <c r="Q76" s="10"/>
      <c r="R76" s="10">
        <f t="shared" si="5"/>
        <v>0.66920349220443343</v>
      </c>
    </row>
    <row r="77" spans="1:18" x14ac:dyDescent="0.35">
      <c r="A77" t="s">
        <v>259</v>
      </c>
      <c r="B77">
        <v>5</v>
      </c>
      <c r="C77" t="s">
        <v>261</v>
      </c>
      <c r="D77" s="6"/>
      <c r="E77" s="5">
        <v>100675</v>
      </c>
      <c r="F77" s="5">
        <v>9</v>
      </c>
      <c r="G77" s="5">
        <v>22</v>
      </c>
      <c r="H77" s="5">
        <v>86</v>
      </c>
      <c r="I77" s="5">
        <v>223</v>
      </c>
      <c r="J77" s="5">
        <v>2819</v>
      </c>
      <c r="K77" s="5">
        <v>463</v>
      </c>
      <c r="L77" s="5">
        <v>2100</v>
      </c>
      <c r="M77" s="5">
        <v>256</v>
      </c>
      <c r="N77" s="5">
        <v>9</v>
      </c>
      <c r="O77" s="9">
        <f t="shared" si="3"/>
        <v>340</v>
      </c>
      <c r="P77" s="11">
        <f t="shared" si="4"/>
        <v>3.3772038738515024</v>
      </c>
      <c r="Q77" s="10"/>
      <c r="R77" s="10">
        <f t="shared" si="5"/>
        <v>0.67125997954353922</v>
      </c>
    </row>
    <row r="78" spans="1:18" x14ac:dyDescent="0.35">
      <c r="A78" t="s">
        <v>36</v>
      </c>
      <c r="C78" t="s">
        <v>83</v>
      </c>
      <c r="D78" s="6"/>
      <c r="E78" s="5">
        <v>476557</v>
      </c>
      <c r="F78" s="5">
        <v>18</v>
      </c>
      <c r="G78" s="5">
        <v>43</v>
      </c>
      <c r="H78" s="5">
        <v>614</v>
      </c>
      <c r="I78" s="5">
        <v>934</v>
      </c>
      <c r="J78" s="5">
        <v>9088</v>
      </c>
      <c r="K78" s="5">
        <v>2159</v>
      </c>
      <c r="L78" s="5">
        <v>5555</v>
      </c>
      <c r="M78" s="5">
        <v>1374</v>
      </c>
      <c r="N78" s="5">
        <v>77</v>
      </c>
      <c r="O78" s="9">
        <f t="shared" si="3"/>
        <v>1609</v>
      </c>
      <c r="P78" s="11">
        <f t="shared" si="4"/>
        <v>3.3763012609194702</v>
      </c>
      <c r="Q78" s="10"/>
      <c r="R78" s="10">
        <f t="shared" si="5"/>
        <v>0.67134784068690634</v>
      </c>
    </row>
    <row r="79" spans="1:18" x14ac:dyDescent="0.35">
      <c r="A79" t="s">
        <v>212</v>
      </c>
      <c r="C79" t="s">
        <v>215</v>
      </c>
      <c r="D79" s="6"/>
      <c r="E79" s="5">
        <v>251554</v>
      </c>
      <c r="F79" s="5">
        <v>7</v>
      </c>
      <c r="G79" s="5">
        <v>19</v>
      </c>
      <c r="H79" s="5">
        <v>356</v>
      </c>
      <c r="I79" s="5">
        <v>460</v>
      </c>
      <c r="J79" s="5">
        <v>2360</v>
      </c>
      <c r="K79" s="5">
        <v>575</v>
      </c>
      <c r="L79" s="5">
        <v>1415</v>
      </c>
      <c r="M79" s="5">
        <v>370</v>
      </c>
      <c r="N79" s="5">
        <v>14</v>
      </c>
      <c r="O79" s="9">
        <f t="shared" si="3"/>
        <v>842</v>
      </c>
      <c r="P79" s="11">
        <f t="shared" si="4"/>
        <v>3.3471938430714676</v>
      </c>
      <c r="Q79" s="10"/>
      <c r="R79" s="10">
        <f t="shared" si="5"/>
        <v>0.67418118255675163</v>
      </c>
    </row>
    <row r="80" spans="1:18" x14ac:dyDescent="0.35">
      <c r="A80" t="s">
        <v>36</v>
      </c>
      <c r="C80" t="s">
        <v>61</v>
      </c>
      <c r="D80" s="6"/>
      <c r="E80" s="5">
        <v>111488</v>
      </c>
      <c r="F80" s="5">
        <v>3</v>
      </c>
      <c r="G80" s="5">
        <v>17</v>
      </c>
      <c r="H80" s="5">
        <v>159</v>
      </c>
      <c r="I80" s="5">
        <v>193</v>
      </c>
      <c r="J80" s="5">
        <v>1352</v>
      </c>
      <c r="K80" s="5">
        <v>337</v>
      </c>
      <c r="L80" s="5">
        <v>735</v>
      </c>
      <c r="M80" s="5">
        <v>280</v>
      </c>
      <c r="N80" s="5">
        <v>15</v>
      </c>
      <c r="O80" s="9">
        <f t="shared" si="3"/>
        <v>372</v>
      </c>
      <c r="P80" s="11">
        <f t="shared" si="4"/>
        <v>3.3366819747416758</v>
      </c>
      <c r="Q80" s="10"/>
      <c r="R80" s="10">
        <f t="shared" si="5"/>
        <v>0.67520441714336554</v>
      </c>
    </row>
    <row r="81" spans="1:18" x14ac:dyDescent="0.35">
      <c r="A81" t="s">
        <v>36</v>
      </c>
      <c r="C81" t="s">
        <v>92</v>
      </c>
      <c r="D81" s="6"/>
      <c r="E81" s="5">
        <v>101207</v>
      </c>
      <c r="F81" s="5">
        <v>2</v>
      </c>
      <c r="G81" s="5">
        <v>11</v>
      </c>
      <c r="H81" s="5">
        <v>64</v>
      </c>
      <c r="I81" s="5">
        <v>256</v>
      </c>
      <c r="J81" s="5">
        <v>1446</v>
      </c>
      <c r="K81" s="5">
        <v>336</v>
      </c>
      <c r="L81" s="5">
        <v>786</v>
      </c>
      <c r="M81" s="5">
        <v>324</v>
      </c>
      <c r="N81" s="5">
        <v>7</v>
      </c>
      <c r="O81" s="9">
        <f t="shared" si="3"/>
        <v>333</v>
      </c>
      <c r="P81" s="11">
        <f t="shared" si="4"/>
        <v>3.2902862450225778</v>
      </c>
      <c r="Q81" s="10"/>
      <c r="R81" s="10">
        <f t="shared" si="5"/>
        <v>0.67972061862443112</v>
      </c>
    </row>
    <row r="82" spans="1:18" x14ac:dyDescent="0.35">
      <c r="A82" t="s">
        <v>36</v>
      </c>
      <c r="C82" t="s">
        <v>84</v>
      </c>
      <c r="D82" s="6"/>
      <c r="E82" s="5">
        <v>154413</v>
      </c>
      <c r="F82" s="5">
        <v>6</v>
      </c>
      <c r="G82" s="5">
        <v>13</v>
      </c>
      <c r="H82" s="5">
        <v>245</v>
      </c>
      <c r="I82" s="5">
        <v>240</v>
      </c>
      <c r="J82" s="5">
        <v>2850</v>
      </c>
      <c r="K82" s="5">
        <v>540</v>
      </c>
      <c r="L82" s="5">
        <v>1455</v>
      </c>
      <c r="M82" s="5">
        <v>855</v>
      </c>
      <c r="N82" s="5">
        <v>14</v>
      </c>
      <c r="O82" s="9">
        <f t="shared" si="3"/>
        <v>504</v>
      </c>
      <c r="P82" s="11">
        <f t="shared" si="4"/>
        <v>3.2639738882088944</v>
      </c>
      <c r="Q82" s="10"/>
      <c r="R82" s="10">
        <f t="shared" si="5"/>
        <v>0.68228188677414559</v>
      </c>
    </row>
    <row r="83" spans="1:18" x14ac:dyDescent="0.35">
      <c r="A83" t="s">
        <v>150</v>
      </c>
      <c r="C83" t="s">
        <v>27</v>
      </c>
      <c r="D83" s="6"/>
      <c r="E83" s="5">
        <v>115288</v>
      </c>
      <c r="F83" s="5">
        <v>6</v>
      </c>
      <c r="G83" s="5">
        <v>16</v>
      </c>
      <c r="H83" s="5">
        <v>119</v>
      </c>
      <c r="I83" s="5">
        <v>231</v>
      </c>
      <c r="J83" s="5">
        <v>2002</v>
      </c>
      <c r="K83" s="5">
        <v>511</v>
      </c>
      <c r="L83" s="5">
        <v>1405</v>
      </c>
      <c r="M83" s="5">
        <v>86</v>
      </c>
      <c r="N83" s="5">
        <v>12</v>
      </c>
      <c r="O83" s="9">
        <f t="shared" si="3"/>
        <v>372</v>
      </c>
      <c r="P83" s="11">
        <f t="shared" si="4"/>
        <v>3.2267018249947959</v>
      </c>
      <c r="Q83" s="10"/>
      <c r="R83" s="10">
        <f t="shared" si="5"/>
        <v>0.68590998246547374</v>
      </c>
    </row>
    <row r="84" spans="1:18" x14ac:dyDescent="0.35">
      <c r="A84" t="s">
        <v>123</v>
      </c>
      <c r="B84">
        <v>5</v>
      </c>
      <c r="C84" t="s">
        <v>128</v>
      </c>
      <c r="D84" s="6"/>
      <c r="E84" s="5">
        <v>127036</v>
      </c>
      <c r="F84" s="5">
        <v>3</v>
      </c>
      <c r="G84" s="5">
        <v>26</v>
      </c>
      <c r="H84" s="5">
        <v>70</v>
      </c>
      <c r="I84" s="5">
        <v>308</v>
      </c>
      <c r="J84" s="5">
        <v>2372</v>
      </c>
      <c r="K84" s="5">
        <v>382</v>
      </c>
      <c r="L84" s="5">
        <v>1898</v>
      </c>
      <c r="M84" s="5">
        <v>92</v>
      </c>
      <c r="N84" s="5">
        <v>5</v>
      </c>
      <c r="O84" s="9">
        <f t="shared" si="3"/>
        <v>407</v>
      </c>
      <c r="P84" s="11">
        <f t="shared" si="4"/>
        <v>3.2038162410655247</v>
      </c>
      <c r="Q84" s="10"/>
      <c r="R84" s="10">
        <f t="shared" si="5"/>
        <v>0.68813768550327892</v>
      </c>
    </row>
    <row r="85" spans="1:18" x14ac:dyDescent="0.35">
      <c r="A85" t="s">
        <v>22</v>
      </c>
      <c r="C85" t="s">
        <v>32</v>
      </c>
      <c r="D85" s="4" t="s">
        <v>33</v>
      </c>
      <c r="E85" s="5">
        <v>531535</v>
      </c>
      <c r="F85" s="5">
        <v>23</v>
      </c>
      <c r="G85" s="5">
        <v>103</v>
      </c>
      <c r="H85" s="5">
        <v>508</v>
      </c>
      <c r="I85" s="5">
        <v>1055</v>
      </c>
      <c r="J85" s="5">
        <v>17071</v>
      </c>
      <c r="K85" s="5">
        <v>2524</v>
      </c>
      <c r="L85" s="5">
        <v>13384</v>
      </c>
      <c r="M85" s="5">
        <v>1163</v>
      </c>
      <c r="N85" s="5">
        <v>85</v>
      </c>
      <c r="O85" s="9">
        <f t="shared" si="3"/>
        <v>1689</v>
      </c>
      <c r="P85" s="11">
        <f t="shared" si="4"/>
        <v>3.1775894343740299</v>
      </c>
      <c r="Q85" s="10"/>
      <c r="R85" s="10">
        <f t="shared" si="5"/>
        <v>0.69069062612822174</v>
      </c>
    </row>
    <row r="86" spans="1:18" x14ac:dyDescent="0.35">
      <c r="A86" t="s">
        <v>123</v>
      </c>
      <c r="B86">
        <v>5</v>
      </c>
      <c r="C86" t="s">
        <v>142</v>
      </c>
      <c r="D86" s="6"/>
      <c r="E86" s="5">
        <v>102422</v>
      </c>
      <c r="F86" s="5">
        <v>8</v>
      </c>
      <c r="G86" s="5">
        <v>6</v>
      </c>
      <c r="H86" s="5">
        <v>131</v>
      </c>
      <c r="I86" s="5">
        <v>179</v>
      </c>
      <c r="J86" s="5">
        <v>2307</v>
      </c>
      <c r="K86" s="5">
        <v>496</v>
      </c>
      <c r="L86" s="5">
        <v>1622</v>
      </c>
      <c r="M86" s="5">
        <v>189</v>
      </c>
      <c r="N86" s="5">
        <v>9</v>
      </c>
      <c r="O86" s="9">
        <f t="shared" si="3"/>
        <v>324</v>
      </c>
      <c r="P86" s="11">
        <f t="shared" si="4"/>
        <v>3.1633828669621762</v>
      </c>
      <c r="Q86" s="10"/>
      <c r="R86" s="10">
        <f t="shared" si="5"/>
        <v>0.69207350600045836</v>
      </c>
    </row>
    <row r="87" spans="1:18" x14ac:dyDescent="0.35">
      <c r="A87" t="s">
        <v>259</v>
      </c>
      <c r="B87">
        <v>5</v>
      </c>
      <c r="C87" t="s">
        <v>197</v>
      </c>
      <c r="D87" s="6"/>
      <c r="E87" s="5">
        <v>131833</v>
      </c>
      <c r="F87" s="5">
        <v>2</v>
      </c>
      <c r="G87" s="5">
        <v>29</v>
      </c>
      <c r="H87" s="5">
        <v>152</v>
      </c>
      <c r="I87" s="5">
        <v>233</v>
      </c>
      <c r="J87" s="5">
        <v>3579</v>
      </c>
      <c r="K87" s="5">
        <v>656</v>
      </c>
      <c r="L87" s="5">
        <v>2603</v>
      </c>
      <c r="M87" s="5">
        <v>320</v>
      </c>
      <c r="N87" s="5">
        <v>5</v>
      </c>
      <c r="O87" s="9">
        <f t="shared" si="3"/>
        <v>416</v>
      </c>
      <c r="P87" s="11">
        <f t="shared" si="4"/>
        <v>3.1555073464155408</v>
      </c>
      <c r="Q87" s="10"/>
      <c r="R87" s="10">
        <f t="shared" si="5"/>
        <v>0.69284011615557861</v>
      </c>
    </row>
    <row r="88" spans="1:18" x14ac:dyDescent="0.35">
      <c r="A88" t="s">
        <v>262</v>
      </c>
      <c r="B88">
        <v>5</v>
      </c>
      <c r="C88" t="s">
        <v>267</v>
      </c>
      <c r="D88" s="6"/>
      <c r="E88" s="5">
        <v>112247</v>
      </c>
      <c r="F88" s="5">
        <v>3</v>
      </c>
      <c r="G88" s="5">
        <v>23</v>
      </c>
      <c r="H88" s="5">
        <v>65</v>
      </c>
      <c r="I88" s="5">
        <v>263</v>
      </c>
      <c r="J88" s="5">
        <v>1981</v>
      </c>
      <c r="K88" s="5">
        <v>382</v>
      </c>
      <c r="L88" s="5">
        <v>1503</v>
      </c>
      <c r="M88" s="5">
        <v>96</v>
      </c>
      <c r="N88" s="5">
        <v>3</v>
      </c>
      <c r="O88" s="9">
        <f t="shared" si="3"/>
        <v>354</v>
      </c>
      <c r="P88" s="11">
        <f t="shared" si="4"/>
        <v>3.1537591205110158</v>
      </c>
      <c r="Q88" s="10"/>
      <c r="R88" s="10">
        <f t="shared" si="5"/>
        <v>0.69301029001569581</v>
      </c>
    </row>
    <row r="89" spans="1:18" x14ac:dyDescent="0.35">
      <c r="A89" t="s">
        <v>36</v>
      </c>
      <c r="C89" t="s">
        <v>77</v>
      </c>
      <c r="D89" s="6"/>
      <c r="E89" s="5">
        <v>151511</v>
      </c>
      <c r="F89" s="5">
        <v>14</v>
      </c>
      <c r="G89" s="5">
        <v>40</v>
      </c>
      <c r="H89" s="5">
        <v>167</v>
      </c>
      <c r="I89" s="5">
        <v>252</v>
      </c>
      <c r="J89" s="5">
        <v>2228</v>
      </c>
      <c r="K89" s="5">
        <v>467</v>
      </c>
      <c r="L89" s="5">
        <v>1219</v>
      </c>
      <c r="M89" s="5">
        <v>542</v>
      </c>
      <c r="N89" s="5">
        <v>8</v>
      </c>
      <c r="O89" s="9">
        <f t="shared" si="3"/>
        <v>473</v>
      </c>
      <c r="P89" s="11">
        <f t="shared" si="4"/>
        <v>3.1218855396637868</v>
      </c>
      <c r="Q89" s="10"/>
      <c r="R89" s="10">
        <f t="shared" si="5"/>
        <v>0.69611289264530529</v>
      </c>
    </row>
    <row r="90" spans="1:18" x14ac:dyDescent="0.35">
      <c r="A90" t="s">
        <v>183</v>
      </c>
      <c r="B90">
        <v>5</v>
      </c>
      <c r="C90" t="s">
        <v>187</v>
      </c>
      <c r="D90" s="6"/>
      <c r="E90" s="5">
        <v>189953</v>
      </c>
      <c r="F90" s="5">
        <v>6</v>
      </c>
      <c r="G90" s="5">
        <v>24</v>
      </c>
      <c r="H90" s="5">
        <v>201</v>
      </c>
      <c r="I90" s="5">
        <v>362</v>
      </c>
      <c r="J90" s="5">
        <v>2833</v>
      </c>
      <c r="K90" s="5">
        <v>737</v>
      </c>
      <c r="L90" s="5">
        <v>1984</v>
      </c>
      <c r="M90" s="5">
        <v>112</v>
      </c>
      <c r="N90" s="5">
        <v>26</v>
      </c>
      <c r="O90" s="9">
        <f t="shared" si="3"/>
        <v>593</v>
      </c>
      <c r="P90" s="11">
        <f t="shared" si="4"/>
        <v>3.1218248724684527</v>
      </c>
      <c r="Q90" s="10"/>
      <c r="R90" s="10">
        <f t="shared" si="5"/>
        <v>0.69611879804390719</v>
      </c>
    </row>
    <row r="91" spans="1:18" x14ac:dyDescent="0.35">
      <c r="A91" t="s">
        <v>269</v>
      </c>
      <c r="C91" t="s">
        <v>276</v>
      </c>
      <c r="D91" s="6"/>
      <c r="E91" s="5">
        <v>312565</v>
      </c>
      <c r="F91" s="5">
        <v>11</v>
      </c>
      <c r="G91" s="5">
        <v>72</v>
      </c>
      <c r="H91" s="5">
        <v>180</v>
      </c>
      <c r="I91" s="5">
        <v>697</v>
      </c>
      <c r="J91" s="5">
        <v>7136</v>
      </c>
      <c r="K91" s="5">
        <v>1284</v>
      </c>
      <c r="L91" s="5">
        <v>5628</v>
      </c>
      <c r="M91" s="5">
        <v>224</v>
      </c>
      <c r="N91" s="5">
        <v>26</v>
      </c>
      <c r="O91" s="9">
        <f t="shared" si="3"/>
        <v>960</v>
      </c>
      <c r="P91" s="11">
        <f t="shared" si="4"/>
        <v>3.0713611568793691</v>
      </c>
      <c r="Q91" s="10"/>
      <c r="R91" s="10">
        <f t="shared" si="5"/>
        <v>0.70103098087761495</v>
      </c>
    </row>
    <row r="92" spans="1:18" x14ac:dyDescent="0.35">
      <c r="A92" t="s">
        <v>225</v>
      </c>
      <c r="C92" t="s">
        <v>228</v>
      </c>
      <c r="D92" s="6"/>
      <c r="E92" s="5">
        <v>235563</v>
      </c>
      <c r="F92" s="5">
        <v>13</v>
      </c>
      <c r="G92" s="5">
        <v>33</v>
      </c>
      <c r="H92" s="5">
        <v>280</v>
      </c>
      <c r="I92" s="5">
        <v>392</v>
      </c>
      <c r="J92" s="5">
        <v>4739</v>
      </c>
      <c r="K92" s="5">
        <v>1459</v>
      </c>
      <c r="L92" s="5">
        <v>2937</v>
      </c>
      <c r="M92" s="5">
        <v>343</v>
      </c>
      <c r="N92" s="5">
        <v>14</v>
      </c>
      <c r="O92" s="9">
        <f t="shared" si="3"/>
        <v>718</v>
      </c>
      <c r="P92" s="11">
        <f t="shared" si="4"/>
        <v>3.0480168787118522</v>
      </c>
      <c r="Q92" s="10"/>
      <c r="R92" s="10">
        <f t="shared" si="5"/>
        <v>0.703303333619405</v>
      </c>
    </row>
    <row r="93" spans="1:18" x14ac:dyDescent="0.35">
      <c r="A93" t="s">
        <v>225</v>
      </c>
      <c r="C93" t="s">
        <v>227</v>
      </c>
      <c r="D93" s="6"/>
      <c r="E93" s="5">
        <v>808504</v>
      </c>
      <c r="F93" s="5">
        <v>24</v>
      </c>
      <c r="G93" s="5">
        <v>128</v>
      </c>
      <c r="H93" s="5">
        <v>844</v>
      </c>
      <c r="I93" s="5">
        <v>1459</v>
      </c>
      <c r="J93" s="5">
        <v>14394</v>
      </c>
      <c r="K93" s="5">
        <v>3042</v>
      </c>
      <c r="L93" s="5">
        <v>10524</v>
      </c>
      <c r="M93" s="5">
        <v>828</v>
      </c>
      <c r="N93" s="5">
        <v>112</v>
      </c>
      <c r="O93" s="9">
        <f t="shared" si="3"/>
        <v>2455</v>
      </c>
      <c r="P93" s="11">
        <f t="shared" si="4"/>
        <v>3.0364722994567748</v>
      </c>
      <c r="Q93" s="10"/>
      <c r="R93" s="10">
        <f t="shared" si="5"/>
        <v>0.70442709320343844</v>
      </c>
    </row>
    <row r="94" spans="1:18" x14ac:dyDescent="0.35">
      <c r="A94" t="s">
        <v>123</v>
      </c>
      <c r="B94">
        <v>5</v>
      </c>
      <c r="C94" t="s">
        <v>130</v>
      </c>
      <c r="D94" s="6"/>
      <c r="E94" s="5">
        <v>840660</v>
      </c>
      <c r="F94" s="5">
        <v>33</v>
      </c>
      <c r="G94" s="5">
        <v>247</v>
      </c>
      <c r="H94" s="5">
        <v>627</v>
      </c>
      <c r="I94" s="5">
        <v>1614</v>
      </c>
      <c r="J94" s="5">
        <v>15815</v>
      </c>
      <c r="K94" s="5">
        <v>3385</v>
      </c>
      <c r="L94" s="5">
        <v>11674</v>
      </c>
      <c r="M94" s="5">
        <v>756</v>
      </c>
      <c r="N94" s="5">
        <v>47</v>
      </c>
      <c r="O94" s="9">
        <f t="shared" si="3"/>
        <v>2521</v>
      </c>
      <c r="P94" s="11">
        <f t="shared" si="4"/>
        <v>2.9988342492803275</v>
      </c>
      <c r="Q94" s="10"/>
      <c r="R94" s="10">
        <f t="shared" si="5"/>
        <v>0.70809081439028998</v>
      </c>
    </row>
    <row r="95" spans="1:18" x14ac:dyDescent="0.35">
      <c r="A95" t="s">
        <v>225</v>
      </c>
      <c r="C95" t="s">
        <v>233</v>
      </c>
      <c r="D95" s="6"/>
      <c r="E95" s="5">
        <v>109370</v>
      </c>
      <c r="F95" s="5">
        <v>3</v>
      </c>
      <c r="G95" s="5">
        <v>20</v>
      </c>
      <c r="H95" s="5">
        <v>105</v>
      </c>
      <c r="I95" s="5">
        <v>198</v>
      </c>
      <c r="J95" s="5">
        <v>2584</v>
      </c>
      <c r="K95" s="5">
        <v>767</v>
      </c>
      <c r="L95" s="5">
        <v>1681</v>
      </c>
      <c r="M95" s="5">
        <v>136</v>
      </c>
      <c r="N95" s="5">
        <v>5</v>
      </c>
      <c r="O95" s="9">
        <f t="shared" si="3"/>
        <v>326</v>
      </c>
      <c r="P95" s="11">
        <f t="shared" si="4"/>
        <v>2.9807076894943769</v>
      </c>
      <c r="Q95" s="10"/>
      <c r="R95" s="10">
        <f t="shared" si="5"/>
        <v>0.70985526979701752</v>
      </c>
    </row>
    <row r="96" spans="1:18" x14ac:dyDescent="0.35">
      <c r="A96" t="s">
        <v>269</v>
      </c>
      <c r="C96" t="s">
        <v>283</v>
      </c>
      <c r="D96" s="6"/>
      <c r="E96" s="5">
        <v>131965</v>
      </c>
      <c r="F96" s="5">
        <v>2</v>
      </c>
      <c r="G96" s="5">
        <v>39</v>
      </c>
      <c r="H96" s="5">
        <v>88</v>
      </c>
      <c r="I96" s="5">
        <v>261</v>
      </c>
      <c r="J96" s="5">
        <v>2128</v>
      </c>
      <c r="K96" s="5">
        <v>605</v>
      </c>
      <c r="L96" s="5">
        <v>1426</v>
      </c>
      <c r="M96" s="5">
        <v>97</v>
      </c>
      <c r="N96" s="5">
        <v>24</v>
      </c>
      <c r="O96" s="9">
        <f t="shared" si="3"/>
        <v>390</v>
      </c>
      <c r="P96" s="11">
        <f t="shared" si="4"/>
        <v>2.9553290645246846</v>
      </c>
      <c r="Q96" s="10"/>
      <c r="R96" s="10">
        <f t="shared" si="5"/>
        <v>0.71232564766087414</v>
      </c>
    </row>
    <row r="97" spans="1:18" x14ac:dyDescent="0.35">
      <c r="A97" t="s">
        <v>225</v>
      </c>
      <c r="C97" t="s">
        <v>234</v>
      </c>
      <c r="D97" s="6"/>
      <c r="E97" s="5">
        <v>234687</v>
      </c>
      <c r="F97" s="5">
        <v>2</v>
      </c>
      <c r="G97" s="5">
        <v>39</v>
      </c>
      <c r="H97" s="5">
        <v>203</v>
      </c>
      <c r="I97" s="5">
        <v>448</v>
      </c>
      <c r="J97" s="5">
        <v>6237</v>
      </c>
      <c r="K97" s="5">
        <v>1853</v>
      </c>
      <c r="L97" s="5">
        <v>4069</v>
      </c>
      <c r="M97" s="5">
        <v>315</v>
      </c>
      <c r="N97" s="5">
        <v>33</v>
      </c>
      <c r="O97" s="9">
        <f t="shared" si="3"/>
        <v>692</v>
      </c>
      <c r="P97" s="11">
        <f t="shared" si="4"/>
        <v>2.9486081461691529</v>
      </c>
      <c r="Q97" s="10"/>
      <c r="R97" s="10">
        <f t="shared" si="5"/>
        <v>0.71297986781464995</v>
      </c>
    </row>
    <row r="98" spans="1:18" x14ac:dyDescent="0.35">
      <c r="A98" t="s">
        <v>299</v>
      </c>
      <c r="B98">
        <v>5</v>
      </c>
      <c r="C98" t="s">
        <v>80</v>
      </c>
      <c r="D98" s="6"/>
      <c r="E98" s="5">
        <v>207799</v>
      </c>
      <c r="F98" s="5">
        <v>14</v>
      </c>
      <c r="G98" s="5">
        <v>17</v>
      </c>
      <c r="H98" s="5">
        <v>284</v>
      </c>
      <c r="I98" s="5">
        <v>295</v>
      </c>
      <c r="J98" s="5">
        <v>3945</v>
      </c>
      <c r="K98" s="5">
        <v>767</v>
      </c>
      <c r="L98" s="5">
        <v>2721</v>
      </c>
      <c r="M98" s="5">
        <v>457</v>
      </c>
      <c r="N98" s="5">
        <v>32</v>
      </c>
      <c r="O98" s="9">
        <f t="shared" si="3"/>
        <v>610</v>
      </c>
      <c r="P98" s="11">
        <f t="shared" si="4"/>
        <v>2.935529044894345</v>
      </c>
      <c r="Q98" s="10"/>
      <c r="R98" s="10">
        <f t="shared" si="5"/>
        <v>0.71425299913311235</v>
      </c>
    </row>
    <row r="99" spans="1:18" x14ac:dyDescent="0.35">
      <c r="A99" t="s">
        <v>219</v>
      </c>
      <c r="B99">
        <v>6</v>
      </c>
      <c r="C99" t="s">
        <v>219</v>
      </c>
      <c r="D99" s="6"/>
      <c r="E99" s="5">
        <v>8289415</v>
      </c>
      <c r="F99" s="5">
        <v>155</v>
      </c>
      <c r="G99" s="5">
        <v>587</v>
      </c>
      <c r="H99" s="5">
        <v>8585</v>
      </c>
      <c r="I99" s="5">
        <v>14952</v>
      </c>
      <c r="J99" s="5">
        <v>65875</v>
      </c>
      <c r="K99" s="5">
        <v>7718</v>
      </c>
      <c r="L99" s="5">
        <v>54834</v>
      </c>
      <c r="M99" s="5">
        <v>3323</v>
      </c>
      <c r="N99" s="5"/>
      <c r="O99" s="9">
        <f t="shared" si="3"/>
        <v>24279</v>
      </c>
      <c r="P99" s="11">
        <f t="shared" si="4"/>
        <v>2.9289159729606977</v>
      </c>
      <c r="Q99" s="10"/>
      <c r="R99" s="10">
        <f t="shared" si="5"/>
        <v>0.71489672142052862</v>
      </c>
    </row>
    <row r="100" spans="1:18" x14ac:dyDescent="0.35">
      <c r="A100" t="s">
        <v>210</v>
      </c>
      <c r="B100">
        <v>5</v>
      </c>
      <c r="C100" t="s">
        <v>211</v>
      </c>
      <c r="D100" s="6"/>
      <c r="E100" s="5">
        <v>110040</v>
      </c>
      <c r="F100" s="5">
        <v>2</v>
      </c>
      <c r="G100" s="5">
        <v>46</v>
      </c>
      <c r="H100" s="5">
        <v>113</v>
      </c>
      <c r="I100" s="5">
        <v>158</v>
      </c>
      <c r="J100" s="5">
        <v>1851</v>
      </c>
      <c r="K100" s="5">
        <v>367</v>
      </c>
      <c r="L100" s="5">
        <v>1420</v>
      </c>
      <c r="M100" s="5">
        <v>64</v>
      </c>
      <c r="N100" s="5">
        <v>17</v>
      </c>
      <c r="O100" s="9">
        <f t="shared" si="3"/>
        <v>319</v>
      </c>
      <c r="P100" s="11">
        <f t="shared" si="4"/>
        <v>2.8989458378771356</v>
      </c>
      <c r="Q100" s="10"/>
      <c r="R100" s="10">
        <f t="shared" si="5"/>
        <v>0.71781404095126145</v>
      </c>
    </row>
    <row r="101" spans="1:18" x14ac:dyDescent="0.35">
      <c r="A101" t="s">
        <v>14</v>
      </c>
      <c r="C101" t="s">
        <v>17</v>
      </c>
      <c r="D101" s="4" t="s">
        <v>18</v>
      </c>
      <c r="E101" s="5">
        <v>251516</v>
      </c>
      <c r="F101" s="5">
        <v>11</v>
      </c>
      <c r="G101" s="5">
        <v>14</v>
      </c>
      <c r="H101" s="5">
        <v>195</v>
      </c>
      <c r="I101" s="5">
        <v>505</v>
      </c>
      <c r="J101" s="5">
        <v>6032</v>
      </c>
      <c r="K101" s="5">
        <v>1459</v>
      </c>
      <c r="L101" s="5">
        <v>4270</v>
      </c>
      <c r="M101" s="5">
        <v>303</v>
      </c>
      <c r="N101" s="5"/>
      <c r="O101" s="9">
        <f t="shared" si="3"/>
        <v>725</v>
      </c>
      <c r="P101" s="11">
        <f t="shared" si="4"/>
        <v>2.8825203963167354</v>
      </c>
      <c r="Q101" s="10"/>
      <c r="R101" s="10">
        <f t="shared" si="5"/>
        <v>0.7194129080011249</v>
      </c>
    </row>
    <row r="102" spans="1:18" x14ac:dyDescent="0.35">
      <c r="A102" t="s">
        <v>123</v>
      </c>
      <c r="B102">
        <v>5</v>
      </c>
      <c r="C102" t="s">
        <v>125</v>
      </c>
      <c r="D102" s="6"/>
      <c r="E102" s="5">
        <v>109255</v>
      </c>
      <c r="F102" s="5">
        <v>2</v>
      </c>
      <c r="G102" s="5">
        <v>33</v>
      </c>
      <c r="H102" s="5">
        <v>89</v>
      </c>
      <c r="I102" s="5">
        <v>190</v>
      </c>
      <c r="J102" s="5">
        <v>2051</v>
      </c>
      <c r="K102" s="5">
        <v>383</v>
      </c>
      <c r="L102" s="5">
        <v>1573</v>
      </c>
      <c r="M102" s="5">
        <v>95</v>
      </c>
      <c r="N102" s="5">
        <v>7</v>
      </c>
      <c r="O102" s="9">
        <f t="shared" si="3"/>
        <v>314</v>
      </c>
      <c r="P102" s="11">
        <f t="shared" si="4"/>
        <v>2.8740103427760744</v>
      </c>
      <c r="Q102" s="10"/>
      <c r="R102" s="10">
        <f t="shared" si="5"/>
        <v>0.72024128416067601</v>
      </c>
    </row>
    <row r="103" spans="1:18" x14ac:dyDescent="0.35">
      <c r="A103" t="s">
        <v>36</v>
      </c>
      <c r="C103" t="s">
        <v>102</v>
      </c>
      <c r="D103" s="6"/>
      <c r="E103" s="5">
        <v>118687</v>
      </c>
      <c r="F103" s="5">
        <v>5</v>
      </c>
      <c r="G103" s="5">
        <v>23</v>
      </c>
      <c r="H103" s="5">
        <v>106</v>
      </c>
      <c r="I103" s="5">
        <v>204</v>
      </c>
      <c r="J103" s="5">
        <v>1877</v>
      </c>
      <c r="K103" s="5">
        <v>621</v>
      </c>
      <c r="L103" s="5">
        <v>938</v>
      </c>
      <c r="M103" s="5">
        <v>318</v>
      </c>
      <c r="N103" s="5">
        <v>7</v>
      </c>
      <c r="O103" s="9">
        <f t="shared" si="3"/>
        <v>338</v>
      </c>
      <c r="P103" s="11">
        <f t="shared" si="4"/>
        <v>2.8478266364471256</v>
      </c>
      <c r="Q103" s="10"/>
      <c r="R103" s="10">
        <f t="shared" si="5"/>
        <v>0.7227900293581011</v>
      </c>
    </row>
    <row r="104" spans="1:18" x14ac:dyDescent="0.35">
      <c r="A104" t="s">
        <v>257</v>
      </c>
      <c r="B104">
        <v>5</v>
      </c>
      <c r="C104" t="s">
        <v>258</v>
      </c>
      <c r="D104" s="6"/>
      <c r="E104" s="5">
        <v>177882</v>
      </c>
      <c r="F104" s="5">
        <v>6</v>
      </c>
      <c r="G104" s="5">
        <v>43</v>
      </c>
      <c r="H104" s="5">
        <v>164</v>
      </c>
      <c r="I104" s="5">
        <v>292</v>
      </c>
      <c r="J104" s="5">
        <v>3767</v>
      </c>
      <c r="K104" s="5">
        <v>868</v>
      </c>
      <c r="L104" s="5">
        <v>2397</v>
      </c>
      <c r="M104" s="5">
        <v>502</v>
      </c>
      <c r="N104" s="5">
        <v>8</v>
      </c>
      <c r="O104" s="9">
        <f t="shared" si="3"/>
        <v>505</v>
      </c>
      <c r="P104" s="11">
        <f t="shared" si="4"/>
        <v>2.8389606593134773</v>
      </c>
      <c r="Q104" s="10"/>
      <c r="R104" s="10">
        <f t="shared" si="5"/>
        <v>0.72365305143587644</v>
      </c>
    </row>
    <row r="105" spans="1:18" x14ac:dyDescent="0.35">
      <c r="A105" t="s">
        <v>157</v>
      </c>
      <c r="C105" t="s">
        <v>160</v>
      </c>
      <c r="D105" s="6">
        <v>5</v>
      </c>
      <c r="E105" s="5">
        <v>101398</v>
      </c>
      <c r="F105" s="5">
        <v>3</v>
      </c>
      <c r="G105" s="5">
        <v>44</v>
      </c>
      <c r="H105" s="5">
        <v>156</v>
      </c>
      <c r="I105" s="5">
        <v>82</v>
      </c>
      <c r="J105" s="5">
        <v>2095</v>
      </c>
      <c r="K105" s="5">
        <v>611</v>
      </c>
      <c r="L105" s="5">
        <v>1349</v>
      </c>
      <c r="M105" s="5">
        <v>135</v>
      </c>
      <c r="N105" s="5">
        <v>11</v>
      </c>
      <c r="O105" s="9">
        <f t="shared" si="3"/>
        <v>285</v>
      </c>
      <c r="P105" s="11">
        <f t="shared" si="4"/>
        <v>2.8107063255685518</v>
      </c>
      <c r="Q105" s="10"/>
      <c r="R105" s="10">
        <f t="shared" si="5"/>
        <v>0.72640335334249406</v>
      </c>
    </row>
    <row r="106" spans="1:18" x14ac:dyDescent="0.35">
      <c r="A106" t="s">
        <v>105</v>
      </c>
      <c r="B106">
        <v>5</v>
      </c>
      <c r="C106" t="s">
        <v>111</v>
      </c>
      <c r="D106" s="6"/>
      <c r="E106" s="5">
        <v>628545</v>
      </c>
      <c r="F106" s="5">
        <v>20</v>
      </c>
      <c r="G106" s="5">
        <v>216</v>
      </c>
      <c r="H106" s="5">
        <v>492</v>
      </c>
      <c r="I106" s="5">
        <v>1037</v>
      </c>
      <c r="J106" s="5">
        <v>11237</v>
      </c>
      <c r="K106" s="5">
        <v>2290</v>
      </c>
      <c r="L106" s="5">
        <v>7295</v>
      </c>
      <c r="M106" s="5">
        <v>1652</v>
      </c>
      <c r="N106" s="5">
        <v>31</v>
      </c>
      <c r="O106" s="9">
        <f t="shared" si="3"/>
        <v>1765</v>
      </c>
      <c r="P106" s="11">
        <f t="shared" si="4"/>
        <v>2.8080726121439197</v>
      </c>
      <c r="Q106" s="10"/>
      <c r="R106" s="10">
        <f t="shared" si="5"/>
        <v>0.72665972134319246</v>
      </c>
    </row>
    <row r="107" spans="1:18" x14ac:dyDescent="0.35">
      <c r="A107" t="s">
        <v>269</v>
      </c>
      <c r="C107" t="s">
        <v>292</v>
      </c>
      <c r="D107" s="6"/>
      <c r="E107" s="5">
        <v>1380123</v>
      </c>
      <c r="F107" s="5">
        <v>28</v>
      </c>
      <c r="G107" s="5">
        <v>272</v>
      </c>
      <c r="H107" s="5">
        <v>1020</v>
      </c>
      <c r="I107" s="5">
        <v>2545</v>
      </c>
      <c r="J107" s="5">
        <v>37727</v>
      </c>
      <c r="K107" s="5">
        <v>6873</v>
      </c>
      <c r="L107" s="5">
        <v>27747</v>
      </c>
      <c r="M107" s="5">
        <v>3107</v>
      </c>
      <c r="N107" s="5">
        <v>146</v>
      </c>
      <c r="O107" s="9">
        <f t="shared" si="3"/>
        <v>3865</v>
      </c>
      <c r="P107" s="11">
        <f t="shared" si="4"/>
        <v>2.8004750301241264</v>
      </c>
      <c r="Q107" s="10"/>
      <c r="R107" s="10">
        <f t="shared" si="5"/>
        <v>0.72739927671559523</v>
      </c>
    </row>
    <row r="108" spans="1:18" x14ac:dyDescent="0.35">
      <c r="A108" t="s">
        <v>202</v>
      </c>
      <c r="C108" t="s">
        <v>204</v>
      </c>
      <c r="D108" s="6"/>
      <c r="E108" s="5">
        <v>417970</v>
      </c>
      <c r="F108" s="5">
        <v>21</v>
      </c>
      <c r="G108" s="5">
        <v>95</v>
      </c>
      <c r="H108" s="5">
        <v>330</v>
      </c>
      <c r="I108" s="5">
        <v>697</v>
      </c>
      <c r="J108" s="5">
        <v>8598</v>
      </c>
      <c r="K108" s="5">
        <v>1515</v>
      </c>
      <c r="L108" s="5">
        <v>5649</v>
      </c>
      <c r="M108" s="5">
        <v>1434</v>
      </c>
      <c r="N108" s="5">
        <v>37</v>
      </c>
      <c r="O108" s="9">
        <f t="shared" si="3"/>
        <v>1143</v>
      </c>
      <c r="P108" s="11">
        <f t="shared" si="4"/>
        <v>2.7346460272268343</v>
      </c>
      <c r="Q108" s="10"/>
      <c r="R108" s="10">
        <f t="shared" si="5"/>
        <v>0.73380713024396527</v>
      </c>
    </row>
    <row r="109" spans="1:18" x14ac:dyDescent="0.35">
      <c r="A109" t="s">
        <v>123</v>
      </c>
      <c r="B109">
        <v>5</v>
      </c>
      <c r="C109" t="s">
        <v>141</v>
      </c>
      <c r="D109" s="6"/>
      <c r="E109" s="5">
        <v>350758</v>
      </c>
      <c r="F109" s="5">
        <v>11</v>
      </c>
      <c r="G109" s="5">
        <v>40</v>
      </c>
      <c r="H109" s="5">
        <v>232</v>
      </c>
      <c r="I109" s="5">
        <v>672</v>
      </c>
      <c r="J109" s="5">
        <v>4190</v>
      </c>
      <c r="K109" s="5">
        <v>920</v>
      </c>
      <c r="L109" s="5">
        <v>2995</v>
      </c>
      <c r="M109" s="5">
        <v>275</v>
      </c>
      <c r="N109" s="5">
        <v>42</v>
      </c>
      <c r="O109" s="9">
        <f t="shared" si="3"/>
        <v>955</v>
      </c>
      <c r="P109" s="11">
        <f t="shared" si="4"/>
        <v>2.7226748926610371</v>
      </c>
      <c r="Q109" s="10"/>
      <c r="R109" s="10">
        <f t="shared" si="5"/>
        <v>0.73497241110027289</v>
      </c>
    </row>
    <row r="110" spans="1:18" x14ac:dyDescent="0.35">
      <c r="A110" t="s">
        <v>306</v>
      </c>
      <c r="C110" t="s">
        <v>309</v>
      </c>
      <c r="D110" s="6">
        <v>5</v>
      </c>
      <c r="E110" s="5">
        <v>626865</v>
      </c>
      <c r="F110" s="5">
        <v>8</v>
      </c>
      <c r="G110" s="5">
        <v>70</v>
      </c>
      <c r="H110" s="5">
        <v>712</v>
      </c>
      <c r="I110" s="5">
        <v>904</v>
      </c>
      <c r="J110" s="5">
        <v>14773</v>
      </c>
      <c r="K110" s="5">
        <v>3754</v>
      </c>
      <c r="L110" s="5">
        <v>9085</v>
      </c>
      <c r="M110" s="5">
        <v>1934</v>
      </c>
      <c r="N110" s="5">
        <v>57</v>
      </c>
      <c r="O110" s="9">
        <f t="shared" si="3"/>
        <v>1694</v>
      </c>
      <c r="P110" s="11">
        <f t="shared" si="4"/>
        <v>2.7023362286935786</v>
      </c>
      <c r="Q110" s="10"/>
      <c r="R110" s="10">
        <f t="shared" si="5"/>
        <v>0.73695219469003126</v>
      </c>
    </row>
    <row r="111" spans="1:18" x14ac:dyDescent="0.35">
      <c r="A111" t="s">
        <v>178</v>
      </c>
      <c r="C111" t="s">
        <v>181</v>
      </c>
      <c r="D111" s="6">
        <v>5</v>
      </c>
      <c r="E111" s="5">
        <v>108539</v>
      </c>
      <c r="F111" s="5">
        <v>2</v>
      </c>
      <c r="G111" s="5">
        <v>18</v>
      </c>
      <c r="H111" s="5">
        <v>96</v>
      </c>
      <c r="I111" s="5">
        <v>175</v>
      </c>
      <c r="J111" s="5">
        <v>1600</v>
      </c>
      <c r="K111" s="5">
        <v>373</v>
      </c>
      <c r="L111" s="5">
        <v>1079</v>
      </c>
      <c r="M111" s="5">
        <v>148</v>
      </c>
      <c r="N111" s="5">
        <v>10</v>
      </c>
      <c r="O111" s="9">
        <f t="shared" si="3"/>
        <v>291</v>
      </c>
      <c r="P111" s="11">
        <f t="shared" si="4"/>
        <v>2.6810639493638231</v>
      </c>
      <c r="Q111" s="10"/>
      <c r="R111" s="10">
        <f t="shared" si="5"/>
        <v>0.73902285722721595</v>
      </c>
    </row>
    <row r="112" spans="1:18" x14ac:dyDescent="0.35">
      <c r="A112" t="s">
        <v>262</v>
      </c>
      <c r="B112">
        <v>5</v>
      </c>
      <c r="C112" t="s">
        <v>264</v>
      </c>
      <c r="D112" s="6"/>
      <c r="E112" s="5">
        <v>137356</v>
      </c>
      <c r="F112" s="5">
        <v>3</v>
      </c>
      <c r="G112" s="5">
        <v>42</v>
      </c>
      <c r="H112" s="5">
        <v>59</v>
      </c>
      <c r="I112" s="5">
        <v>263</v>
      </c>
      <c r="J112" s="5">
        <v>1979</v>
      </c>
      <c r="K112" s="5">
        <v>466</v>
      </c>
      <c r="L112" s="5">
        <v>1435</v>
      </c>
      <c r="M112" s="5">
        <v>78</v>
      </c>
      <c r="N112" s="5">
        <v>16</v>
      </c>
      <c r="O112" s="9">
        <f t="shared" si="3"/>
        <v>367</v>
      </c>
      <c r="P112" s="11">
        <f t="shared" si="4"/>
        <v>2.6718891056815863</v>
      </c>
      <c r="Q112" s="10"/>
      <c r="R112" s="10">
        <f t="shared" si="5"/>
        <v>0.73991594464877686</v>
      </c>
    </row>
    <row r="113" spans="1:18" x14ac:dyDescent="0.35">
      <c r="A113" t="s">
        <v>36</v>
      </c>
      <c r="C113" t="s">
        <v>53</v>
      </c>
      <c r="D113" s="6"/>
      <c r="E113" s="5">
        <v>107110</v>
      </c>
      <c r="F113" s="5">
        <v>3</v>
      </c>
      <c r="G113" s="5">
        <v>7</v>
      </c>
      <c r="H113" s="5">
        <v>93</v>
      </c>
      <c r="I113" s="5">
        <v>179</v>
      </c>
      <c r="J113" s="5">
        <v>1553</v>
      </c>
      <c r="K113" s="5">
        <v>401</v>
      </c>
      <c r="L113" s="5">
        <v>972</v>
      </c>
      <c r="M113" s="5">
        <v>180</v>
      </c>
      <c r="N113" s="5">
        <v>10</v>
      </c>
      <c r="O113" s="9">
        <f t="shared" si="3"/>
        <v>282</v>
      </c>
      <c r="P113" s="11">
        <f t="shared" si="4"/>
        <v>2.6328073942675752</v>
      </c>
      <c r="Q113" s="10"/>
      <c r="R113" s="10">
        <f t="shared" si="5"/>
        <v>0.74372019310093296</v>
      </c>
    </row>
    <row r="114" spans="1:18" x14ac:dyDescent="0.35">
      <c r="A114" t="s">
        <v>168</v>
      </c>
      <c r="B114">
        <v>5</v>
      </c>
      <c r="C114" t="s">
        <v>170</v>
      </c>
      <c r="D114" s="6"/>
      <c r="E114" s="5">
        <v>666200</v>
      </c>
      <c r="F114" s="5">
        <v>20</v>
      </c>
      <c r="G114" s="5">
        <v>74</v>
      </c>
      <c r="H114" s="5">
        <v>678</v>
      </c>
      <c r="I114" s="5">
        <v>981</v>
      </c>
      <c r="J114" s="5">
        <v>13442</v>
      </c>
      <c r="K114" s="5">
        <v>3261</v>
      </c>
      <c r="L114" s="5">
        <v>9275</v>
      </c>
      <c r="M114" s="5">
        <v>906</v>
      </c>
      <c r="N114" s="5">
        <v>105</v>
      </c>
      <c r="O114" s="9">
        <f t="shared" si="3"/>
        <v>1753</v>
      </c>
      <c r="P114" s="11">
        <f t="shared" si="4"/>
        <v>2.6313419393575503</v>
      </c>
      <c r="Q114" s="10"/>
      <c r="R114" s="10">
        <f t="shared" si="5"/>
        <v>0.74386284178164486</v>
      </c>
    </row>
    <row r="115" spans="1:18" x14ac:dyDescent="0.35">
      <c r="A115" t="s">
        <v>36</v>
      </c>
      <c r="C115" t="s">
        <v>39</v>
      </c>
      <c r="D115" s="6"/>
      <c r="E115" s="5">
        <v>355696</v>
      </c>
      <c r="F115" s="5">
        <v>13</v>
      </c>
      <c r="G115" s="5">
        <v>27</v>
      </c>
      <c r="H115" s="5">
        <v>335</v>
      </c>
      <c r="I115" s="5">
        <v>559</v>
      </c>
      <c r="J115" s="5">
        <v>8327</v>
      </c>
      <c r="K115" s="5">
        <v>2191</v>
      </c>
      <c r="L115" s="5">
        <v>4741</v>
      </c>
      <c r="M115" s="5">
        <v>1395</v>
      </c>
      <c r="N115" s="5">
        <v>111</v>
      </c>
      <c r="O115" s="9">
        <f t="shared" si="3"/>
        <v>934</v>
      </c>
      <c r="P115" s="11">
        <f t="shared" si="4"/>
        <v>2.6258377940713418</v>
      </c>
      <c r="Q115" s="10"/>
      <c r="R115" s="10">
        <f t="shared" si="5"/>
        <v>0.74439862016564862</v>
      </c>
    </row>
    <row r="116" spans="1:18" x14ac:dyDescent="0.35">
      <c r="A116" t="s">
        <v>299</v>
      </c>
      <c r="B116">
        <v>5</v>
      </c>
      <c r="C116" t="s">
        <v>304</v>
      </c>
      <c r="D116" s="6"/>
      <c r="E116" s="5">
        <v>245303</v>
      </c>
      <c r="F116" s="5">
        <v>11</v>
      </c>
      <c r="G116" s="5">
        <v>52</v>
      </c>
      <c r="H116" s="5">
        <v>194</v>
      </c>
      <c r="I116" s="5">
        <v>386</v>
      </c>
      <c r="J116" s="5">
        <v>5312</v>
      </c>
      <c r="K116" s="5">
        <v>1011</v>
      </c>
      <c r="L116" s="5">
        <v>3939</v>
      </c>
      <c r="M116" s="5">
        <v>362</v>
      </c>
      <c r="N116" s="5">
        <v>28</v>
      </c>
      <c r="O116" s="9">
        <f t="shared" si="3"/>
        <v>643</v>
      </c>
      <c r="P116" s="11">
        <f t="shared" si="4"/>
        <v>2.6212480075661531</v>
      </c>
      <c r="Q116" s="10"/>
      <c r="R116" s="10">
        <f t="shared" si="5"/>
        <v>0.74484539405492689</v>
      </c>
    </row>
    <row r="117" spans="1:18" x14ac:dyDescent="0.35">
      <c r="A117" t="s">
        <v>36</v>
      </c>
      <c r="C117" t="s">
        <v>56</v>
      </c>
      <c r="D117" s="6"/>
      <c r="E117" s="5">
        <v>506011</v>
      </c>
      <c r="F117" s="5">
        <v>21</v>
      </c>
      <c r="G117" s="5">
        <v>23</v>
      </c>
      <c r="H117" s="5">
        <v>470</v>
      </c>
      <c r="I117" s="5">
        <v>803</v>
      </c>
      <c r="J117" s="5">
        <v>11295</v>
      </c>
      <c r="K117" s="5">
        <v>2711</v>
      </c>
      <c r="L117" s="5">
        <v>6605</v>
      </c>
      <c r="M117" s="5">
        <v>1979</v>
      </c>
      <c r="N117" s="5">
        <v>99</v>
      </c>
      <c r="O117" s="9">
        <f t="shared" si="3"/>
        <v>1317</v>
      </c>
      <c r="P117" s="11">
        <f t="shared" si="4"/>
        <v>2.6027102177620645</v>
      </c>
      <c r="Q117" s="10"/>
      <c r="R117" s="10">
        <f t="shared" si="5"/>
        <v>0.74664987895635626</v>
      </c>
    </row>
    <row r="118" spans="1:18" x14ac:dyDescent="0.35">
      <c r="A118" t="s">
        <v>36</v>
      </c>
      <c r="C118" t="s">
        <v>40</v>
      </c>
      <c r="D118" s="6"/>
      <c r="E118" s="5">
        <v>114961</v>
      </c>
      <c r="F118" s="5">
        <v>1</v>
      </c>
      <c r="G118" s="5">
        <v>16</v>
      </c>
      <c r="H118" s="5">
        <v>221</v>
      </c>
      <c r="I118" s="5">
        <v>61</v>
      </c>
      <c r="J118" s="5">
        <v>2621</v>
      </c>
      <c r="K118" s="5">
        <v>474</v>
      </c>
      <c r="L118" s="5">
        <v>1855</v>
      </c>
      <c r="M118" s="5">
        <v>292</v>
      </c>
      <c r="N118" s="5">
        <v>8</v>
      </c>
      <c r="O118" s="9">
        <f t="shared" si="3"/>
        <v>299</v>
      </c>
      <c r="P118" s="11">
        <f t="shared" si="4"/>
        <v>2.6008820382564526</v>
      </c>
      <c r="Q118" s="10"/>
      <c r="R118" s="10">
        <f t="shared" si="5"/>
        <v>0.74682783557091725</v>
      </c>
    </row>
    <row r="119" spans="1:18" x14ac:dyDescent="0.35">
      <c r="A119" t="s">
        <v>252</v>
      </c>
      <c r="B119">
        <v>5</v>
      </c>
      <c r="C119" t="s">
        <v>253</v>
      </c>
      <c r="D119" s="6">
        <v>6</v>
      </c>
      <c r="E119" s="5">
        <v>119334</v>
      </c>
      <c r="F119" s="5">
        <v>6</v>
      </c>
      <c r="G119" s="5">
        <v>22</v>
      </c>
      <c r="H119" s="5">
        <v>165</v>
      </c>
      <c r="I119" s="5">
        <v>116</v>
      </c>
      <c r="J119" s="5">
        <v>2012</v>
      </c>
      <c r="K119" s="5">
        <v>601</v>
      </c>
      <c r="L119" s="5">
        <v>1251</v>
      </c>
      <c r="M119" s="5">
        <v>160</v>
      </c>
      <c r="N119" s="5">
        <v>2</v>
      </c>
      <c r="O119" s="9">
        <f t="shared" si="3"/>
        <v>309</v>
      </c>
      <c r="P119" s="11">
        <f t="shared" si="4"/>
        <v>2.5893710091005078</v>
      </c>
      <c r="Q119" s="10"/>
      <c r="R119" s="10">
        <f t="shared" si="5"/>
        <v>0.74794832935854427</v>
      </c>
    </row>
    <row r="120" spans="1:18" x14ac:dyDescent="0.35">
      <c r="A120" t="s">
        <v>163</v>
      </c>
      <c r="C120" t="s">
        <v>164</v>
      </c>
      <c r="D120" s="6"/>
      <c r="E120" s="5">
        <v>147201</v>
      </c>
      <c r="F120" s="5">
        <v>14</v>
      </c>
      <c r="G120" s="5">
        <v>44</v>
      </c>
      <c r="H120" s="5">
        <v>130</v>
      </c>
      <c r="I120" s="5">
        <v>191</v>
      </c>
      <c r="J120" s="5">
        <v>3409</v>
      </c>
      <c r="K120" s="5">
        <v>669</v>
      </c>
      <c r="L120" s="5">
        <v>2205</v>
      </c>
      <c r="M120" s="5">
        <v>535</v>
      </c>
      <c r="N120" s="5">
        <v>19</v>
      </c>
      <c r="O120" s="9">
        <f t="shared" si="3"/>
        <v>379</v>
      </c>
      <c r="P120" s="11">
        <f t="shared" si="4"/>
        <v>2.5747107696279241</v>
      </c>
      <c r="Q120" s="10"/>
      <c r="R120" s="10">
        <f t="shared" si="5"/>
        <v>0.74937537007155197</v>
      </c>
    </row>
    <row r="121" spans="1:18" x14ac:dyDescent="0.35">
      <c r="A121" t="s">
        <v>295</v>
      </c>
      <c r="B121">
        <v>5</v>
      </c>
      <c r="C121" t="s">
        <v>298</v>
      </c>
      <c r="D121" s="6"/>
      <c r="E121" s="5">
        <v>133725</v>
      </c>
      <c r="F121" s="5">
        <v>1</v>
      </c>
      <c r="G121" s="5">
        <v>35</v>
      </c>
      <c r="H121" s="5">
        <v>78</v>
      </c>
      <c r="I121" s="5">
        <v>227</v>
      </c>
      <c r="J121" s="5">
        <v>3053</v>
      </c>
      <c r="K121" s="5">
        <v>499</v>
      </c>
      <c r="L121" s="5">
        <v>2074</v>
      </c>
      <c r="M121" s="5">
        <v>480</v>
      </c>
      <c r="N121" s="5">
        <v>2</v>
      </c>
      <c r="O121" s="9">
        <f t="shared" si="3"/>
        <v>341</v>
      </c>
      <c r="P121" s="11">
        <f t="shared" si="4"/>
        <v>2.5500093475415966</v>
      </c>
      <c r="Q121" s="10"/>
      <c r="R121" s="10">
        <f t="shared" si="5"/>
        <v>0.75177982840610391</v>
      </c>
    </row>
    <row r="122" spans="1:18" x14ac:dyDescent="0.35">
      <c r="A122" t="s">
        <v>36</v>
      </c>
      <c r="C122" t="s">
        <v>63</v>
      </c>
      <c r="D122" s="6"/>
      <c r="E122" s="5">
        <v>159155</v>
      </c>
      <c r="F122" s="5">
        <v>6</v>
      </c>
      <c r="G122" s="5">
        <v>23</v>
      </c>
      <c r="H122" s="5">
        <v>108</v>
      </c>
      <c r="I122" s="5">
        <v>266</v>
      </c>
      <c r="J122" s="5">
        <v>1705</v>
      </c>
      <c r="K122" s="5">
        <v>500</v>
      </c>
      <c r="L122" s="5">
        <v>1032</v>
      </c>
      <c r="M122" s="5">
        <v>173</v>
      </c>
      <c r="N122" s="5">
        <v>16</v>
      </c>
      <c r="O122" s="9">
        <f t="shared" si="3"/>
        <v>403</v>
      </c>
      <c r="P122" s="11">
        <f t="shared" si="4"/>
        <v>2.5321227733970031</v>
      </c>
      <c r="Q122" s="10"/>
      <c r="R122" s="10">
        <f t="shared" si="5"/>
        <v>0.75352092339764898</v>
      </c>
    </row>
    <row r="123" spans="1:18" x14ac:dyDescent="0.35">
      <c r="A123" t="s">
        <v>123</v>
      </c>
      <c r="B123">
        <v>5</v>
      </c>
      <c r="C123" t="s">
        <v>135</v>
      </c>
      <c r="D123" s="6"/>
      <c r="E123" s="5">
        <v>104635</v>
      </c>
      <c r="F123" s="5">
        <v>3</v>
      </c>
      <c r="G123" s="5">
        <v>11</v>
      </c>
      <c r="H123" s="5">
        <v>37</v>
      </c>
      <c r="I123" s="5">
        <v>213</v>
      </c>
      <c r="J123" s="5">
        <v>1136</v>
      </c>
      <c r="K123" s="5">
        <v>338</v>
      </c>
      <c r="L123" s="5">
        <v>731</v>
      </c>
      <c r="M123" s="5">
        <v>67</v>
      </c>
      <c r="N123" s="5">
        <v>10</v>
      </c>
      <c r="O123" s="9">
        <f t="shared" si="3"/>
        <v>264</v>
      </c>
      <c r="P123" s="11">
        <f t="shared" si="4"/>
        <v>2.5230563387011995</v>
      </c>
      <c r="Q123" s="10"/>
      <c r="R123" s="10">
        <f t="shared" si="5"/>
        <v>0.75440345819231824</v>
      </c>
    </row>
    <row r="124" spans="1:18" x14ac:dyDescent="0.35">
      <c r="A124" t="s">
        <v>225</v>
      </c>
      <c r="C124" t="s">
        <v>229</v>
      </c>
      <c r="D124" s="6"/>
      <c r="E124" s="5">
        <v>205966</v>
      </c>
      <c r="F124" s="5">
        <v>10</v>
      </c>
      <c r="G124" s="5">
        <v>39</v>
      </c>
      <c r="H124" s="5">
        <v>244</v>
      </c>
      <c r="I124" s="5">
        <v>226</v>
      </c>
      <c r="J124" s="5">
        <v>5977</v>
      </c>
      <c r="K124" s="5">
        <v>1651</v>
      </c>
      <c r="L124" s="5">
        <v>4006</v>
      </c>
      <c r="M124" s="5">
        <v>320</v>
      </c>
      <c r="N124" s="5">
        <v>25</v>
      </c>
      <c r="O124" s="9">
        <f t="shared" si="3"/>
        <v>519</v>
      </c>
      <c r="P124" s="11">
        <f t="shared" si="4"/>
        <v>2.5198333705563054</v>
      </c>
      <c r="Q124" s="10"/>
      <c r="R124" s="10">
        <f t="shared" si="5"/>
        <v>0.75471718477012018</v>
      </c>
    </row>
    <row r="125" spans="1:18" x14ac:dyDescent="0.35">
      <c r="A125" t="s">
        <v>269</v>
      </c>
      <c r="C125" t="s">
        <v>271</v>
      </c>
      <c r="D125" s="6"/>
      <c r="E125" s="5">
        <v>379295</v>
      </c>
      <c r="F125" s="5">
        <v>5</v>
      </c>
      <c r="G125" s="5">
        <v>58</v>
      </c>
      <c r="H125" s="5">
        <v>280</v>
      </c>
      <c r="I125" s="5">
        <v>608</v>
      </c>
      <c r="J125" s="5">
        <v>7791</v>
      </c>
      <c r="K125" s="5">
        <v>1750</v>
      </c>
      <c r="L125" s="5">
        <v>5551</v>
      </c>
      <c r="M125" s="5">
        <v>490</v>
      </c>
      <c r="N125" s="5">
        <v>17</v>
      </c>
      <c r="O125" s="9">
        <f t="shared" si="3"/>
        <v>951</v>
      </c>
      <c r="P125" s="11">
        <f t="shared" si="4"/>
        <v>2.5072832491859898</v>
      </c>
      <c r="Q125" s="10"/>
      <c r="R125" s="10">
        <f t="shared" si="5"/>
        <v>0.755938824715506</v>
      </c>
    </row>
    <row r="126" spans="1:18" x14ac:dyDescent="0.35">
      <c r="A126" t="s">
        <v>36</v>
      </c>
      <c r="C126" t="s">
        <v>64</v>
      </c>
      <c r="D126" s="6"/>
      <c r="E126" s="5">
        <v>469893</v>
      </c>
      <c r="F126" s="5">
        <v>20</v>
      </c>
      <c r="G126" s="5">
        <v>54</v>
      </c>
      <c r="H126" s="5">
        <v>588</v>
      </c>
      <c r="I126" s="5">
        <v>514</v>
      </c>
      <c r="J126" s="5">
        <v>6537</v>
      </c>
      <c r="K126" s="5">
        <v>1963</v>
      </c>
      <c r="L126" s="5">
        <v>3378</v>
      </c>
      <c r="M126" s="5">
        <v>1196</v>
      </c>
      <c r="N126" s="5">
        <v>45</v>
      </c>
      <c r="O126" s="9">
        <f t="shared" si="3"/>
        <v>1176</v>
      </c>
      <c r="P126" s="11">
        <f t="shared" si="4"/>
        <v>2.5026974226047205</v>
      </c>
      <c r="Q126" s="10"/>
      <c r="R126" s="10">
        <f t="shared" si="5"/>
        <v>0.7563852131422778</v>
      </c>
    </row>
    <row r="127" spans="1:18" x14ac:dyDescent="0.35">
      <c r="A127" t="s">
        <v>219</v>
      </c>
      <c r="B127">
        <v>6</v>
      </c>
      <c r="C127" t="s">
        <v>224</v>
      </c>
      <c r="D127" s="6"/>
      <c r="E127" s="5">
        <v>198464</v>
      </c>
      <c r="F127" s="5">
        <v>2</v>
      </c>
      <c r="G127" s="5">
        <v>11</v>
      </c>
      <c r="H127" s="5">
        <v>172</v>
      </c>
      <c r="I127" s="5">
        <v>311</v>
      </c>
      <c r="J127" s="5">
        <v>1237</v>
      </c>
      <c r="K127" s="5">
        <v>257</v>
      </c>
      <c r="L127" s="5">
        <v>849</v>
      </c>
      <c r="M127" s="5">
        <v>131</v>
      </c>
      <c r="N127" s="5">
        <v>3</v>
      </c>
      <c r="O127" s="9">
        <f t="shared" si="3"/>
        <v>496</v>
      </c>
      <c r="P127" s="11">
        <f t="shared" si="4"/>
        <v>2.4991938084488874</v>
      </c>
      <c r="Q127" s="10"/>
      <c r="R127" s="10">
        <f t="shared" si="5"/>
        <v>0.75672625805170057</v>
      </c>
    </row>
    <row r="128" spans="1:18" x14ac:dyDescent="0.35">
      <c r="A128" t="s">
        <v>205</v>
      </c>
      <c r="C128" t="s">
        <v>209</v>
      </c>
      <c r="D128" s="6"/>
      <c r="E128" s="5">
        <v>230486</v>
      </c>
      <c r="F128" s="5">
        <v>6</v>
      </c>
      <c r="G128" s="5">
        <v>40</v>
      </c>
      <c r="H128" s="5">
        <v>139</v>
      </c>
      <c r="I128" s="5">
        <v>385</v>
      </c>
      <c r="J128" s="5">
        <v>3442</v>
      </c>
      <c r="K128" s="5">
        <v>723</v>
      </c>
      <c r="L128" s="5">
        <v>2324</v>
      </c>
      <c r="M128" s="5">
        <v>395</v>
      </c>
      <c r="N128" s="5">
        <v>10</v>
      </c>
      <c r="O128" s="9">
        <f t="shared" si="3"/>
        <v>570</v>
      </c>
      <c r="P128" s="11">
        <f t="shared" si="4"/>
        <v>2.4730352385828209</v>
      </c>
      <c r="Q128" s="10"/>
      <c r="R128" s="10">
        <f t="shared" si="5"/>
        <v>0.75927255644353431</v>
      </c>
    </row>
    <row r="129" spans="1:18" x14ac:dyDescent="0.35">
      <c r="A129" t="s">
        <v>225</v>
      </c>
      <c r="C129" t="s">
        <v>230</v>
      </c>
      <c r="D129" s="6"/>
      <c r="E129" s="5">
        <v>276134</v>
      </c>
      <c r="F129" s="5">
        <v>13</v>
      </c>
      <c r="G129" s="5">
        <v>42</v>
      </c>
      <c r="H129" s="5">
        <v>244</v>
      </c>
      <c r="I129" s="5">
        <v>381</v>
      </c>
      <c r="J129" s="5">
        <v>5498</v>
      </c>
      <c r="K129" s="5">
        <v>1344</v>
      </c>
      <c r="L129" s="5">
        <v>3916</v>
      </c>
      <c r="M129" s="5">
        <v>238</v>
      </c>
      <c r="N129" s="5">
        <v>58</v>
      </c>
      <c r="O129" s="9">
        <f t="shared" si="3"/>
        <v>680</v>
      </c>
      <c r="P129" s="11">
        <f t="shared" si="4"/>
        <v>2.4625725191392585</v>
      </c>
      <c r="Q129" s="10"/>
      <c r="R129" s="10">
        <f t="shared" si="5"/>
        <v>0.76029100683397055</v>
      </c>
    </row>
    <row r="130" spans="1:18" x14ac:dyDescent="0.35">
      <c r="A130" t="s">
        <v>143</v>
      </c>
      <c r="C130" t="s">
        <v>146</v>
      </c>
      <c r="D130" s="6"/>
      <c r="E130" s="5">
        <v>196178</v>
      </c>
      <c r="F130" s="5">
        <v>13</v>
      </c>
      <c r="G130" s="5">
        <v>16</v>
      </c>
      <c r="H130" s="5">
        <v>200</v>
      </c>
      <c r="I130" s="5">
        <v>253</v>
      </c>
      <c r="J130" s="5">
        <v>5742</v>
      </c>
      <c r="K130" s="5">
        <v>1481</v>
      </c>
      <c r="L130" s="5">
        <v>3767</v>
      </c>
      <c r="M130" s="5">
        <v>494</v>
      </c>
      <c r="N130" s="5">
        <v>18</v>
      </c>
      <c r="O130" s="9">
        <f t="shared" ref="O130:O193" si="6">SUM(F130:I130)</f>
        <v>482</v>
      </c>
      <c r="P130" s="11">
        <f t="shared" ref="P130:P193" si="7">(O130/E130)*1000</f>
        <v>2.4569523595917993</v>
      </c>
      <c r="Q130" s="10"/>
      <c r="R130" s="10">
        <f t="shared" si="5"/>
        <v>0.76083807814906212</v>
      </c>
    </row>
    <row r="131" spans="1:18" x14ac:dyDescent="0.35">
      <c r="A131" t="s">
        <v>183</v>
      </c>
      <c r="B131">
        <v>5</v>
      </c>
      <c r="C131" t="s">
        <v>190</v>
      </c>
      <c r="D131" s="6"/>
      <c r="E131" s="5">
        <v>134340</v>
      </c>
      <c r="F131" s="5">
        <v>1</v>
      </c>
      <c r="G131" s="5">
        <v>62</v>
      </c>
      <c r="H131" s="5">
        <v>81</v>
      </c>
      <c r="I131" s="5">
        <v>185</v>
      </c>
      <c r="J131" s="5">
        <v>1745</v>
      </c>
      <c r="K131" s="5">
        <v>415</v>
      </c>
      <c r="L131" s="5">
        <v>1043</v>
      </c>
      <c r="M131" s="5">
        <v>287</v>
      </c>
      <c r="N131" s="5">
        <v>19</v>
      </c>
      <c r="O131" s="9">
        <f t="shared" si="6"/>
        <v>329</v>
      </c>
      <c r="P131" s="11">
        <f t="shared" si="7"/>
        <v>2.4490099746910823</v>
      </c>
      <c r="Q131" s="10"/>
      <c r="R131" s="10">
        <f t="shared" ref="R131:R194" si="8">1-(P131/$P$2)</f>
        <v>0.76161119693971335</v>
      </c>
    </row>
    <row r="132" spans="1:18" x14ac:dyDescent="0.35">
      <c r="A132" t="s">
        <v>22</v>
      </c>
      <c r="C132" t="s">
        <v>31</v>
      </c>
      <c r="D132" s="6"/>
      <c r="E132" s="5">
        <v>166061</v>
      </c>
      <c r="F132" s="5">
        <v>2</v>
      </c>
      <c r="G132" s="5">
        <v>32</v>
      </c>
      <c r="H132" s="5">
        <v>111</v>
      </c>
      <c r="I132" s="5">
        <v>259</v>
      </c>
      <c r="J132" s="5">
        <v>3834</v>
      </c>
      <c r="K132" s="5">
        <v>692</v>
      </c>
      <c r="L132" s="5">
        <v>2898</v>
      </c>
      <c r="M132" s="5">
        <v>244</v>
      </c>
      <c r="N132" s="5">
        <v>30</v>
      </c>
      <c r="O132" s="9">
        <f t="shared" si="6"/>
        <v>404</v>
      </c>
      <c r="P132" s="11">
        <f t="shared" si="7"/>
        <v>2.432840943990461</v>
      </c>
      <c r="Q132" s="10"/>
      <c r="R132" s="10">
        <f t="shared" si="8"/>
        <v>0.76318510472906498</v>
      </c>
    </row>
    <row r="133" spans="1:18" x14ac:dyDescent="0.35">
      <c r="A133" t="s">
        <v>247</v>
      </c>
      <c r="C133" t="s">
        <v>250</v>
      </c>
      <c r="D133" s="6"/>
      <c r="E133" s="5">
        <v>598037</v>
      </c>
      <c r="F133" s="5">
        <v>6</v>
      </c>
      <c r="G133" s="5">
        <v>100</v>
      </c>
      <c r="H133" s="5">
        <v>420</v>
      </c>
      <c r="I133" s="5">
        <v>886</v>
      </c>
      <c r="J133" s="5">
        <v>14173</v>
      </c>
      <c r="K133" s="5">
        <v>2005</v>
      </c>
      <c r="L133" s="5">
        <v>10496</v>
      </c>
      <c r="M133" s="5">
        <v>1672</v>
      </c>
      <c r="N133" s="5">
        <v>80</v>
      </c>
      <c r="O133" s="9">
        <f t="shared" si="6"/>
        <v>1412</v>
      </c>
      <c r="P133" s="11">
        <f t="shared" si="7"/>
        <v>2.3610579278539623</v>
      </c>
      <c r="Q133" s="10"/>
      <c r="R133" s="10">
        <f t="shared" si="8"/>
        <v>0.77017252718698925</v>
      </c>
    </row>
    <row r="134" spans="1:18" x14ac:dyDescent="0.35">
      <c r="A134" t="s">
        <v>36</v>
      </c>
      <c r="C134" t="s">
        <v>75</v>
      </c>
      <c r="D134" s="6"/>
      <c r="E134" s="5">
        <v>155294</v>
      </c>
      <c r="F134" s="5">
        <v>4</v>
      </c>
      <c r="G134" s="5">
        <v>11</v>
      </c>
      <c r="H134" s="5">
        <v>126</v>
      </c>
      <c r="I134" s="5">
        <v>221</v>
      </c>
      <c r="J134" s="5">
        <v>1742</v>
      </c>
      <c r="K134" s="5">
        <v>606</v>
      </c>
      <c r="L134" s="5">
        <v>955</v>
      </c>
      <c r="M134" s="5">
        <v>181</v>
      </c>
      <c r="N134" s="5">
        <v>11</v>
      </c>
      <c r="O134" s="9">
        <f t="shared" si="6"/>
        <v>362</v>
      </c>
      <c r="P134" s="11">
        <f t="shared" si="7"/>
        <v>2.3310623720169485</v>
      </c>
      <c r="Q134" s="10"/>
      <c r="R134" s="10">
        <f t="shared" si="8"/>
        <v>0.77309232119640969</v>
      </c>
    </row>
    <row r="135" spans="1:18" x14ac:dyDescent="0.35">
      <c r="A135" t="s">
        <v>247</v>
      </c>
      <c r="C135" t="s">
        <v>249</v>
      </c>
      <c r="D135" s="6"/>
      <c r="E135" s="5">
        <v>108202</v>
      </c>
      <c r="F135" s="5">
        <v>1</v>
      </c>
      <c r="G135" s="5">
        <v>26</v>
      </c>
      <c r="H135" s="5">
        <v>117</v>
      </c>
      <c r="I135" s="5">
        <v>106</v>
      </c>
      <c r="J135" s="5">
        <v>1974</v>
      </c>
      <c r="K135" s="5">
        <v>355</v>
      </c>
      <c r="L135" s="5">
        <v>1370</v>
      </c>
      <c r="M135" s="5">
        <v>249</v>
      </c>
      <c r="N135" s="5">
        <v>11</v>
      </c>
      <c r="O135" s="9">
        <f t="shared" si="6"/>
        <v>250</v>
      </c>
      <c r="P135" s="11">
        <f t="shared" si="7"/>
        <v>2.3104933365372178</v>
      </c>
      <c r="Q135" s="10"/>
      <c r="R135" s="10">
        <f t="shared" si="8"/>
        <v>0.7750945293534981</v>
      </c>
    </row>
    <row r="136" spans="1:18" x14ac:dyDescent="0.35">
      <c r="A136" t="s">
        <v>36</v>
      </c>
      <c r="C136" t="s">
        <v>81</v>
      </c>
      <c r="D136" s="6"/>
      <c r="E136" s="5">
        <v>313532</v>
      </c>
      <c r="F136" s="5">
        <v>6</v>
      </c>
      <c r="G136" s="5">
        <v>35</v>
      </c>
      <c r="H136" s="5">
        <v>271</v>
      </c>
      <c r="I136" s="5">
        <v>408</v>
      </c>
      <c r="J136" s="5">
        <v>5573</v>
      </c>
      <c r="K136" s="5">
        <v>1075</v>
      </c>
      <c r="L136" s="5">
        <v>3638</v>
      </c>
      <c r="M136" s="5">
        <v>860</v>
      </c>
      <c r="N136" s="5">
        <v>48</v>
      </c>
      <c r="O136" s="9">
        <f t="shared" si="6"/>
        <v>720</v>
      </c>
      <c r="P136" s="11">
        <f t="shared" si="7"/>
        <v>2.2964163147621295</v>
      </c>
      <c r="Q136" s="10"/>
      <c r="R136" s="10">
        <f t="shared" si="8"/>
        <v>0.77646479913855293</v>
      </c>
    </row>
    <row r="137" spans="1:18" x14ac:dyDescent="0.35">
      <c r="A137" t="s">
        <v>163</v>
      </c>
      <c r="C137" t="s">
        <v>166</v>
      </c>
      <c r="D137" s="6"/>
      <c r="E137" s="5">
        <v>128843</v>
      </c>
      <c r="F137" s="5">
        <v>5</v>
      </c>
      <c r="G137" s="5">
        <v>14</v>
      </c>
      <c r="H137" s="5">
        <v>75</v>
      </c>
      <c r="I137" s="5">
        <v>194</v>
      </c>
      <c r="J137" s="5">
        <v>3133</v>
      </c>
      <c r="K137" s="5">
        <v>679</v>
      </c>
      <c r="L137" s="5">
        <v>2207</v>
      </c>
      <c r="M137" s="5">
        <v>247</v>
      </c>
      <c r="N137" s="5">
        <v>3</v>
      </c>
      <c r="O137" s="9">
        <f t="shared" si="6"/>
        <v>288</v>
      </c>
      <c r="P137" s="11">
        <f t="shared" si="7"/>
        <v>2.2352785948790386</v>
      </c>
      <c r="Q137" s="10"/>
      <c r="R137" s="10">
        <f t="shared" si="8"/>
        <v>0.78241599901743597</v>
      </c>
    </row>
    <row r="138" spans="1:18" x14ac:dyDescent="0.35">
      <c r="A138" t="s">
        <v>36</v>
      </c>
      <c r="C138" t="s">
        <v>79</v>
      </c>
      <c r="D138" s="6"/>
      <c r="E138" s="5">
        <v>101595</v>
      </c>
      <c r="F138" s="5">
        <v>1</v>
      </c>
      <c r="G138" s="5">
        <v>11</v>
      </c>
      <c r="H138" s="5">
        <v>100</v>
      </c>
      <c r="I138" s="5">
        <v>115</v>
      </c>
      <c r="J138" s="5">
        <v>1541</v>
      </c>
      <c r="K138" s="5">
        <v>435</v>
      </c>
      <c r="L138" s="5">
        <v>671</v>
      </c>
      <c r="M138" s="5">
        <v>435</v>
      </c>
      <c r="N138" s="5">
        <v>7</v>
      </c>
      <c r="O138" s="9">
        <f t="shared" si="6"/>
        <v>227</v>
      </c>
      <c r="P138" s="11">
        <f t="shared" si="7"/>
        <v>2.2343619272602</v>
      </c>
      <c r="Q138" s="10"/>
      <c r="R138" s="10">
        <f t="shared" si="8"/>
        <v>0.78250522825648261</v>
      </c>
    </row>
    <row r="139" spans="1:18" x14ac:dyDescent="0.35">
      <c r="A139" t="s">
        <v>252</v>
      </c>
      <c r="B139">
        <v>5</v>
      </c>
      <c r="C139" t="s">
        <v>254</v>
      </c>
      <c r="D139" s="6"/>
      <c r="E139" s="5">
        <v>101972</v>
      </c>
      <c r="F139" s="5">
        <v>2</v>
      </c>
      <c r="G139" s="5">
        <v>36</v>
      </c>
      <c r="H139" s="5">
        <v>89</v>
      </c>
      <c r="I139" s="5">
        <v>97</v>
      </c>
      <c r="J139" s="5">
        <v>1439</v>
      </c>
      <c r="K139" s="5">
        <v>439</v>
      </c>
      <c r="L139" s="5">
        <v>958</v>
      </c>
      <c r="M139" s="5">
        <v>42</v>
      </c>
      <c r="N139" s="5">
        <v>14</v>
      </c>
      <c r="O139" s="9">
        <f t="shared" si="6"/>
        <v>224</v>
      </c>
      <c r="P139" s="11">
        <f t="shared" si="7"/>
        <v>2.1966814419644609</v>
      </c>
      <c r="Q139" s="10"/>
      <c r="R139" s="10">
        <f t="shared" si="8"/>
        <v>0.78617308011548326</v>
      </c>
    </row>
    <row r="140" spans="1:18" x14ac:dyDescent="0.35">
      <c r="A140" t="s">
        <v>105</v>
      </c>
      <c r="B140">
        <v>5</v>
      </c>
      <c r="C140" t="s">
        <v>113</v>
      </c>
      <c r="D140" s="6"/>
      <c r="E140" s="5">
        <v>146404</v>
      </c>
      <c r="F140" s="5">
        <v>4</v>
      </c>
      <c r="G140" s="5">
        <v>59</v>
      </c>
      <c r="H140" s="5">
        <v>59</v>
      </c>
      <c r="I140" s="5">
        <v>199</v>
      </c>
      <c r="J140" s="5">
        <v>3536</v>
      </c>
      <c r="K140" s="5">
        <v>436</v>
      </c>
      <c r="L140" s="5">
        <v>2800</v>
      </c>
      <c r="M140" s="5">
        <v>300</v>
      </c>
      <c r="N140" s="5">
        <v>9</v>
      </c>
      <c r="O140" s="9">
        <f t="shared" si="6"/>
        <v>321</v>
      </c>
      <c r="P140" s="11">
        <f t="shared" si="7"/>
        <v>2.1925630447255537</v>
      </c>
      <c r="Q140" s="10"/>
      <c r="R140" s="10">
        <f t="shared" si="8"/>
        <v>0.786573968555488</v>
      </c>
    </row>
    <row r="141" spans="1:18" x14ac:dyDescent="0.35">
      <c r="A141" t="s">
        <v>225</v>
      </c>
      <c r="C141" t="s">
        <v>231</v>
      </c>
      <c r="D141" s="6"/>
      <c r="E141" s="5">
        <v>106801</v>
      </c>
      <c r="F141" s="5">
        <v>1</v>
      </c>
      <c r="G141" s="5">
        <v>16</v>
      </c>
      <c r="H141" s="5">
        <v>64</v>
      </c>
      <c r="I141" s="5">
        <v>147</v>
      </c>
      <c r="J141" s="5">
        <v>2040</v>
      </c>
      <c r="K141" s="5">
        <v>549</v>
      </c>
      <c r="L141" s="5">
        <v>1337</v>
      </c>
      <c r="M141" s="5">
        <v>154</v>
      </c>
      <c r="N141" s="5">
        <v>15</v>
      </c>
      <c r="O141" s="9">
        <f t="shared" si="6"/>
        <v>228</v>
      </c>
      <c r="P141" s="11">
        <f t="shared" si="7"/>
        <v>2.1348114718026983</v>
      </c>
      <c r="Q141" s="10"/>
      <c r="R141" s="10">
        <f t="shared" si="8"/>
        <v>0.79219555788595408</v>
      </c>
    </row>
    <row r="142" spans="1:18" x14ac:dyDescent="0.35">
      <c r="A142" t="s">
        <v>105</v>
      </c>
      <c r="B142">
        <v>5</v>
      </c>
      <c r="C142" t="s">
        <v>107</v>
      </c>
      <c r="D142" s="6"/>
      <c r="E142" s="5">
        <v>336952</v>
      </c>
      <c r="F142" s="5">
        <v>10</v>
      </c>
      <c r="G142" s="5">
        <v>117</v>
      </c>
      <c r="H142" s="5">
        <v>240</v>
      </c>
      <c r="I142" s="5">
        <v>347</v>
      </c>
      <c r="J142" s="5">
        <v>5328</v>
      </c>
      <c r="K142" s="5">
        <v>952</v>
      </c>
      <c r="L142" s="5">
        <v>3917</v>
      </c>
      <c r="M142" s="5">
        <v>459</v>
      </c>
      <c r="N142" s="5">
        <v>44</v>
      </c>
      <c r="O142" s="9">
        <f t="shared" si="6"/>
        <v>714</v>
      </c>
      <c r="P142" s="11">
        <f t="shared" si="7"/>
        <v>2.1189961774970913</v>
      </c>
      <c r="Q142" s="10"/>
      <c r="R142" s="10">
        <f t="shared" si="8"/>
        <v>0.7937350326608722</v>
      </c>
    </row>
    <row r="143" spans="1:18" x14ac:dyDescent="0.35">
      <c r="A143" t="s">
        <v>36</v>
      </c>
      <c r="C143" t="s">
        <v>65</v>
      </c>
      <c r="D143" s="6"/>
      <c r="E143" s="5">
        <v>3855122</v>
      </c>
      <c r="F143" s="5">
        <v>133</v>
      </c>
      <c r="G143" s="5">
        <v>380</v>
      </c>
      <c r="H143" s="5">
        <v>3849</v>
      </c>
      <c r="I143" s="5">
        <v>3801</v>
      </c>
      <c r="J143" s="5">
        <v>42127</v>
      </c>
      <c r="K143" s="5">
        <v>7938</v>
      </c>
      <c r="L143" s="5">
        <v>27111</v>
      </c>
      <c r="M143" s="5">
        <v>7078</v>
      </c>
      <c r="N143" s="5">
        <v>454</v>
      </c>
      <c r="O143" s="9">
        <f t="shared" si="6"/>
        <v>8163</v>
      </c>
      <c r="P143" s="11">
        <f t="shared" si="7"/>
        <v>2.1174427164691547</v>
      </c>
      <c r="Q143" s="10"/>
      <c r="R143" s="10">
        <f t="shared" si="8"/>
        <v>0.79388624793515761</v>
      </c>
    </row>
    <row r="144" spans="1:18" x14ac:dyDescent="0.35">
      <c r="A144" t="s">
        <v>22</v>
      </c>
      <c r="C144" t="s">
        <v>25</v>
      </c>
      <c r="D144" s="6"/>
      <c r="E144" s="5">
        <v>232997</v>
      </c>
      <c r="F144" s="5">
        <v>6</v>
      </c>
      <c r="G144" s="5">
        <v>28</v>
      </c>
      <c r="H144" s="5">
        <v>182</v>
      </c>
      <c r="I144" s="5">
        <v>263</v>
      </c>
      <c r="J144" s="5">
        <v>6811</v>
      </c>
      <c r="K144" s="5">
        <v>1240</v>
      </c>
      <c r="L144" s="5">
        <v>5103</v>
      </c>
      <c r="M144" s="5">
        <v>468</v>
      </c>
      <c r="N144" s="5">
        <v>34</v>
      </c>
      <c r="O144" s="9">
        <f t="shared" si="6"/>
        <v>479</v>
      </c>
      <c r="P144" s="11">
        <f t="shared" si="7"/>
        <v>2.0558204612076549</v>
      </c>
      <c r="Q144" s="10"/>
      <c r="R144" s="10">
        <f t="shared" si="8"/>
        <v>0.79988461291752866</v>
      </c>
    </row>
    <row r="145" spans="1:18" x14ac:dyDescent="0.35">
      <c r="A145" t="s">
        <v>105</v>
      </c>
      <c r="B145">
        <v>5</v>
      </c>
      <c r="C145" t="s">
        <v>110</v>
      </c>
      <c r="D145" s="6"/>
      <c r="E145" s="5">
        <v>432287</v>
      </c>
      <c r="F145" s="5">
        <v>14</v>
      </c>
      <c r="G145" s="5">
        <v>180</v>
      </c>
      <c r="H145" s="5">
        <v>191</v>
      </c>
      <c r="I145" s="5">
        <v>499</v>
      </c>
      <c r="J145" s="5">
        <v>8564</v>
      </c>
      <c r="K145" s="5">
        <v>1744</v>
      </c>
      <c r="L145" s="5">
        <v>5899</v>
      </c>
      <c r="M145" s="5">
        <v>921</v>
      </c>
      <c r="N145" s="5">
        <v>30</v>
      </c>
      <c r="O145" s="9">
        <f t="shared" si="6"/>
        <v>884</v>
      </c>
      <c r="P145" s="11">
        <f t="shared" si="7"/>
        <v>2.0449377381230525</v>
      </c>
      <c r="Q145" s="10"/>
      <c r="R145" s="10">
        <f t="shared" si="8"/>
        <v>0.80094394683490155</v>
      </c>
    </row>
    <row r="146" spans="1:18" x14ac:dyDescent="0.35">
      <c r="A146" t="s">
        <v>269</v>
      </c>
      <c r="C146" t="s">
        <v>284</v>
      </c>
      <c r="D146" s="6"/>
      <c r="E146" s="5">
        <v>245558</v>
      </c>
      <c r="F146" s="5">
        <v>1</v>
      </c>
      <c r="G146" s="5">
        <v>30</v>
      </c>
      <c r="H146" s="5">
        <v>102</v>
      </c>
      <c r="I146" s="5">
        <v>369</v>
      </c>
      <c r="J146" s="5">
        <v>5251</v>
      </c>
      <c r="K146" s="5">
        <v>688</v>
      </c>
      <c r="L146" s="5">
        <v>4382</v>
      </c>
      <c r="M146" s="5">
        <v>181</v>
      </c>
      <c r="N146" s="5">
        <v>34</v>
      </c>
      <c r="O146" s="9">
        <f t="shared" si="6"/>
        <v>502</v>
      </c>
      <c r="P146" s="11">
        <f t="shared" si="7"/>
        <v>2.0443235406706357</v>
      </c>
      <c r="Q146" s="10"/>
      <c r="R146" s="10">
        <f t="shared" si="8"/>
        <v>0.8010037333596759</v>
      </c>
    </row>
    <row r="147" spans="1:18" x14ac:dyDescent="0.35">
      <c r="A147" t="s">
        <v>123</v>
      </c>
      <c r="B147">
        <v>5</v>
      </c>
      <c r="C147" t="s">
        <v>133</v>
      </c>
      <c r="D147" s="6"/>
      <c r="E147" s="5">
        <v>125998</v>
      </c>
      <c r="F147" s="5">
        <v>1</v>
      </c>
      <c r="G147" s="5">
        <v>23</v>
      </c>
      <c r="H147" s="5">
        <v>81</v>
      </c>
      <c r="I147" s="5">
        <v>152</v>
      </c>
      <c r="J147" s="5">
        <v>1546</v>
      </c>
      <c r="K147" s="5">
        <v>487</v>
      </c>
      <c r="L147" s="5">
        <v>948</v>
      </c>
      <c r="M147" s="5">
        <v>111</v>
      </c>
      <c r="N147" s="5">
        <v>9</v>
      </c>
      <c r="O147" s="9">
        <f t="shared" si="6"/>
        <v>257</v>
      </c>
      <c r="P147" s="11">
        <f t="shared" si="7"/>
        <v>2.0397149161097792</v>
      </c>
      <c r="Q147" s="10"/>
      <c r="R147" s="10">
        <f t="shared" si="8"/>
        <v>0.80145234096200113</v>
      </c>
    </row>
    <row r="148" spans="1:18" x14ac:dyDescent="0.35">
      <c r="A148" t="s">
        <v>36</v>
      </c>
      <c r="C148" t="s">
        <v>71</v>
      </c>
      <c r="D148" s="6"/>
      <c r="E148" s="5">
        <v>171141</v>
      </c>
      <c r="F148" s="5">
        <v>7</v>
      </c>
      <c r="G148" s="5">
        <v>22</v>
      </c>
      <c r="H148" s="5">
        <v>91</v>
      </c>
      <c r="I148" s="5">
        <v>227</v>
      </c>
      <c r="J148" s="5">
        <v>2238</v>
      </c>
      <c r="K148" s="5">
        <v>299</v>
      </c>
      <c r="L148" s="5">
        <v>1750</v>
      </c>
      <c r="M148" s="5">
        <v>189</v>
      </c>
      <c r="N148" s="5">
        <v>11</v>
      </c>
      <c r="O148" s="9">
        <f t="shared" si="6"/>
        <v>347</v>
      </c>
      <c r="P148" s="11">
        <f t="shared" si="7"/>
        <v>2.0275679118387759</v>
      </c>
      <c r="Q148" s="10"/>
      <c r="R148" s="10">
        <f t="shared" si="8"/>
        <v>0.80263474113139932</v>
      </c>
    </row>
    <row r="149" spans="1:18" x14ac:dyDescent="0.35">
      <c r="A149" t="s">
        <v>299</v>
      </c>
      <c r="B149">
        <v>5</v>
      </c>
      <c r="C149" t="s">
        <v>303</v>
      </c>
      <c r="D149" s="6"/>
      <c r="E149" s="5">
        <v>181591</v>
      </c>
      <c r="F149" s="5">
        <v>9</v>
      </c>
      <c r="G149" s="5">
        <v>31</v>
      </c>
      <c r="H149" s="5">
        <v>103</v>
      </c>
      <c r="I149" s="5">
        <v>225</v>
      </c>
      <c r="J149" s="5">
        <v>2588</v>
      </c>
      <c r="K149" s="5">
        <v>517</v>
      </c>
      <c r="L149" s="5">
        <v>1923</v>
      </c>
      <c r="M149" s="5">
        <v>148</v>
      </c>
      <c r="N149" s="5">
        <v>38</v>
      </c>
      <c r="O149" s="9">
        <f t="shared" si="6"/>
        <v>368</v>
      </c>
      <c r="P149" s="11">
        <f t="shared" si="7"/>
        <v>2.0265321519238286</v>
      </c>
      <c r="Q149" s="10"/>
      <c r="R149" s="10">
        <f t="shared" si="8"/>
        <v>0.80273556292017678</v>
      </c>
    </row>
    <row r="150" spans="1:18" x14ac:dyDescent="0.35">
      <c r="A150" t="s">
        <v>269</v>
      </c>
      <c r="C150" t="s">
        <v>270</v>
      </c>
      <c r="D150" s="6"/>
      <c r="E150" s="5">
        <v>119886</v>
      </c>
      <c r="F150" s="5">
        <v>1</v>
      </c>
      <c r="G150" s="5">
        <v>21</v>
      </c>
      <c r="H150" s="5">
        <v>70</v>
      </c>
      <c r="I150" s="5">
        <v>150</v>
      </c>
      <c r="J150" s="5">
        <v>2268</v>
      </c>
      <c r="K150" s="5">
        <v>479</v>
      </c>
      <c r="L150" s="5">
        <v>1666</v>
      </c>
      <c r="M150" s="5">
        <v>123</v>
      </c>
      <c r="N150" s="5">
        <v>2</v>
      </c>
      <c r="O150" s="9">
        <f t="shared" si="6"/>
        <v>242</v>
      </c>
      <c r="P150" s="11">
        <f t="shared" si="7"/>
        <v>2.0185843217723503</v>
      </c>
      <c r="Q150" s="10"/>
      <c r="R150" s="10">
        <f t="shared" si="8"/>
        <v>0.80350921175636669</v>
      </c>
    </row>
    <row r="151" spans="1:18" x14ac:dyDescent="0.35">
      <c r="A151" t="s">
        <v>36</v>
      </c>
      <c r="C151" t="s">
        <v>59</v>
      </c>
      <c r="D151" s="6"/>
      <c r="E151" s="5">
        <v>147424</v>
      </c>
      <c r="F151" s="5">
        <v>2</v>
      </c>
      <c r="G151" s="5">
        <v>15</v>
      </c>
      <c r="H151" s="5">
        <v>171</v>
      </c>
      <c r="I151" s="5">
        <v>107</v>
      </c>
      <c r="J151" s="5">
        <v>2480</v>
      </c>
      <c r="K151" s="5">
        <v>544</v>
      </c>
      <c r="L151" s="5">
        <v>1039</v>
      </c>
      <c r="M151" s="5">
        <v>897</v>
      </c>
      <c r="N151" s="5">
        <v>6</v>
      </c>
      <c r="O151" s="9">
        <f t="shared" si="6"/>
        <v>295</v>
      </c>
      <c r="P151" s="11">
        <f t="shared" si="7"/>
        <v>2.0010310397221622</v>
      </c>
      <c r="Q151" s="10"/>
      <c r="R151" s="10">
        <f t="shared" si="8"/>
        <v>0.80521786379983251</v>
      </c>
    </row>
    <row r="152" spans="1:18" x14ac:dyDescent="0.35">
      <c r="A152" t="s">
        <v>269</v>
      </c>
      <c r="C152" t="s">
        <v>294</v>
      </c>
      <c r="D152" s="6"/>
      <c r="E152" s="5">
        <v>105488</v>
      </c>
      <c r="F152" s="5">
        <v>2</v>
      </c>
      <c r="G152" s="5">
        <v>20</v>
      </c>
      <c r="H152" s="5">
        <v>55</v>
      </c>
      <c r="I152" s="5">
        <v>133</v>
      </c>
      <c r="J152" s="5">
        <v>2266</v>
      </c>
      <c r="K152" s="5">
        <v>469</v>
      </c>
      <c r="L152" s="5">
        <v>1654</v>
      </c>
      <c r="M152" s="5">
        <v>143</v>
      </c>
      <c r="N152" s="5">
        <v>0</v>
      </c>
      <c r="O152" s="9">
        <f t="shared" si="6"/>
        <v>210</v>
      </c>
      <c r="P152" s="11">
        <f t="shared" si="7"/>
        <v>1.9907477627787045</v>
      </c>
      <c r="Q152" s="10"/>
      <c r="R152" s="10">
        <f t="shared" si="8"/>
        <v>0.80621884709815395</v>
      </c>
    </row>
    <row r="153" spans="1:18" x14ac:dyDescent="0.35">
      <c r="A153" t="s">
        <v>36</v>
      </c>
      <c r="C153" t="s">
        <v>69</v>
      </c>
      <c r="D153" s="6"/>
      <c r="E153" s="5">
        <v>107295</v>
      </c>
      <c r="F153" s="5">
        <v>3</v>
      </c>
      <c r="G153" s="5">
        <v>12</v>
      </c>
      <c r="H153" s="5">
        <v>73</v>
      </c>
      <c r="I153" s="5">
        <v>124</v>
      </c>
      <c r="J153" s="5">
        <v>1177</v>
      </c>
      <c r="K153" s="5">
        <v>248</v>
      </c>
      <c r="L153" s="5">
        <v>665</v>
      </c>
      <c r="M153" s="5">
        <v>264</v>
      </c>
      <c r="N153" s="5">
        <v>5</v>
      </c>
      <c r="O153" s="9">
        <f t="shared" si="6"/>
        <v>212</v>
      </c>
      <c r="P153" s="11">
        <f t="shared" si="7"/>
        <v>1.9758609441260078</v>
      </c>
      <c r="Q153" s="10"/>
      <c r="R153" s="10">
        <f t="shared" si="8"/>
        <v>0.80766794322951596</v>
      </c>
    </row>
    <row r="154" spans="1:18" x14ac:dyDescent="0.35">
      <c r="A154" t="s">
        <v>313</v>
      </c>
      <c r="B154">
        <v>5</v>
      </c>
      <c r="C154" t="s">
        <v>314</v>
      </c>
      <c r="D154" s="6"/>
      <c r="E154" s="5">
        <v>106080</v>
      </c>
      <c r="F154" s="5">
        <v>1</v>
      </c>
      <c r="G154" s="5">
        <v>23</v>
      </c>
      <c r="H154" s="5">
        <v>35</v>
      </c>
      <c r="I154" s="5">
        <v>150</v>
      </c>
      <c r="J154" s="5">
        <v>1170</v>
      </c>
      <c r="K154" s="5">
        <v>235</v>
      </c>
      <c r="L154" s="5">
        <v>891</v>
      </c>
      <c r="M154" s="5">
        <v>44</v>
      </c>
      <c r="N154" s="5">
        <v>9</v>
      </c>
      <c r="O154" s="9">
        <f t="shared" si="6"/>
        <v>209</v>
      </c>
      <c r="P154" s="11">
        <f t="shared" si="7"/>
        <v>1.9702111613876319</v>
      </c>
      <c r="Q154" s="10"/>
      <c r="R154" s="10">
        <f t="shared" si="8"/>
        <v>0.80821789809228539</v>
      </c>
    </row>
    <row r="155" spans="1:18" x14ac:dyDescent="0.35">
      <c r="A155" t="s">
        <v>269</v>
      </c>
      <c r="C155" t="s">
        <v>293</v>
      </c>
      <c r="D155" s="6"/>
      <c r="E155" s="5">
        <v>128595</v>
      </c>
      <c r="F155" s="5">
        <v>1</v>
      </c>
      <c r="G155" s="5">
        <v>29</v>
      </c>
      <c r="H155" s="5">
        <v>70</v>
      </c>
      <c r="I155" s="5">
        <v>151</v>
      </c>
      <c r="J155" s="5">
        <v>2682</v>
      </c>
      <c r="K155" s="5">
        <v>746</v>
      </c>
      <c r="L155" s="5">
        <v>1848</v>
      </c>
      <c r="M155" s="5">
        <v>88</v>
      </c>
      <c r="N155" s="5">
        <v>25</v>
      </c>
      <c r="O155" s="9">
        <f t="shared" si="6"/>
        <v>251</v>
      </c>
      <c r="P155" s="11">
        <f t="shared" si="7"/>
        <v>1.9518643804191453</v>
      </c>
      <c r="Q155" s="10"/>
      <c r="R155" s="10">
        <f t="shared" si="8"/>
        <v>0.81000379002424383</v>
      </c>
    </row>
    <row r="156" spans="1:18" x14ac:dyDescent="0.35">
      <c r="A156" t="s">
        <v>22</v>
      </c>
      <c r="C156" t="s">
        <v>26</v>
      </c>
      <c r="D156" s="6"/>
      <c r="E156" s="5">
        <v>451391</v>
      </c>
      <c r="F156" s="5">
        <v>14</v>
      </c>
      <c r="G156" s="5">
        <v>91</v>
      </c>
      <c r="H156" s="5">
        <v>236</v>
      </c>
      <c r="I156" s="5">
        <v>536</v>
      </c>
      <c r="J156" s="5">
        <v>6414</v>
      </c>
      <c r="K156" s="5">
        <v>1171</v>
      </c>
      <c r="L156" s="5">
        <v>4759</v>
      </c>
      <c r="M156" s="5">
        <v>484</v>
      </c>
      <c r="N156" s="5">
        <v>74</v>
      </c>
      <c r="O156" s="9">
        <f t="shared" si="6"/>
        <v>877</v>
      </c>
      <c r="P156" s="11">
        <f t="shared" si="7"/>
        <v>1.9428832209769358</v>
      </c>
      <c r="Q156" s="10"/>
      <c r="R156" s="10">
        <f t="shared" si="8"/>
        <v>0.81087802405009424</v>
      </c>
    </row>
    <row r="157" spans="1:18" x14ac:dyDescent="0.35">
      <c r="A157" t="s">
        <v>36</v>
      </c>
      <c r="C157" t="s">
        <v>103</v>
      </c>
      <c r="D157" s="6"/>
      <c r="E157" s="5">
        <v>127604</v>
      </c>
      <c r="F157" s="5">
        <v>2</v>
      </c>
      <c r="G157" s="5">
        <v>13</v>
      </c>
      <c r="H157" s="5">
        <v>87</v>
      </c>
      <c r="I157" s="5">
        <v>145</v>
      </c>
      <c r="J157" s="5">
        <v>2212</v>
      </c>
      <c r="K157" s="5">
        <v>492</v>
      </c>
      <c r="L157" s="5">
        <v>1435</v>
      </c>
      <c r="M157" s="5">
        <v>285</v>
      </c>
      <c r="N157" s="5">
        <v>1</v>
      </c>
      <c r="O157" s="9">
        <f t="shared" si="6"/>
        <v>247</v>
      </c>
      <c r="P157" s="11">
        <f t="shared" si="7"/>
        <v>1.9356759976176297</v>
      </c>
      <c r="Q157" s="10"/>
      <c r="R157" s="10">
        <f t="shared" si="8"/>
        <v>0.81157958156426069</v>
      </c>
    </row>
    <row r="158" spans="1:18" x14ac:dyDescent="0.35">
      <c r="A158" t="s">
        <v>150</v>
      </c>
      <c r="C158" t="s">
        <v>153</v>
      </c>
      <c r="D158" s="6"/>
      <c r="E158" s="5">
        <v>148471</v>
      </c>
      <c r="F158" s="5">
        <v>6</v>
      </c>
      <c r="G158" s="5">
        <v>20</v>
      </c>
      <c r="H158" s="5">
        <v>82</v>
      </c>
      <c r="I158" s="5">
        <v>178</v>
      </c>
      <c r="J158" s="5">
        <v>1501</v>
      </c>
      <c r="K158" s="5">
        <v>355</v>
      </c>
      <c r="L158" s="5">
        <v>1086</v>
      </c>
      <c r="M158" s="5">
        <v>60</v>
      </c>
      <c r="N158" s="5">
        <v>26</v>
      </c>
      <c r="O158" s="9">
        <f t="shared" si="6"/>
        <v>286</v>
      </c>
      <c r="P158" s="11">
        <f t="shared" si="7"/>
        <v>1.9263021061352048</v>
      </c>
      <c r="Q158" s="10"/>
      <c r="R158" s="10">
        <f t="shared" si="8"/>
        <v>0.81249204447523526</v>
      </c>
    </row>
    <row r="159" spans="1:18" x14ac:dyDescent="0.35">
      <c r="A159" t="s">
        <v>225</v>
      </c>
      <c r="C159" t="s">
        <v>232</v>
      </c>
      <c r="D159" s="6"/>
      <c r="E159" s="5">
        <v>420594</v>
      </c>
      <c r="F159" s="5">
        <v>5</v>
      </c>
      <c r="G159" s="5">
        <v>36</v>
      </c>
      <c r="H159" s="5">
        <v>286</v>
      </c>
      <c r="I159" s="5">
        <v>477</v>
      </c>
      <c r="J159" s="5">
        <v>6104</v>
      </c>
      <c r="K159" s="5">
        <v>1535</v>
      </c>
      <c r="L159" s="5">
        <v>4258</v>
      </c>
      <c r="M159" s="5">
        <v>311</v>
      </c>
      <c r="N159" s="5">
        <v>31</v>
      </c>
      <c r="O159" s="9">
        <f t="shared" si="6"/>
        <v>804</v>
      </c>
      <c r="P159" s="11">
        <f t="shared" si="7"/>
        <v>1.9115821909014394</v>
      </c>
      <c r="Q159" s="10"/>
      <c r="R159" s="10">
        <f t="shared" si="8"/>
        <v>0.8139248940797652</v>
      </c>
    </row>
    <row r="160" spans="1:18" x14ac:dyDescent="0.35">
      <c r="A160" t="s">
        <v>196</v>
      </c>
      <c r="B160">
        <v>5</v>
      </c>
      <c r="C160" t="s">
        <v>197</v>
      </c>
      <c r="D160" s="6"/>
      <c r="E160" s="5">
        <v>110646</v>
      </c>
      <c r="F160" s="5">
        <v>4</v>
      </c>
      <c r="G160" s="5">
        <v>21</v>
      </c>
      <c r="H160" s="5">
        <v>58</v>
      </c>
      <c r="I160" s="5">
        <v>128</v>
      </c>
      <c r="J160" s="5">
        <v>1957</v>
      </c>
      <c r="K160" s="5">
        <v>265</v>
      </c>
      <c r="L160" s="5">
        <v>1627</v>
      </c>
      <c r="M160" s="5">
        <v>65</v>
      </c>
      <c r="N160" s="5">
        <v>4</v>
      </c>
      <c r="O160" s="9">
        <f t="shared" si="6"/>
        <v>211</v>
      </c>
      <c r="P160" s="11">
        <f t="shared" si="7"/>
        <v>1.906982629286192</v>
      </c>
      <c r="Q160" s="10"/>
      <c r="R160" s="10">
        <f t="shared" si="8"/>
        <v>0.81437261948692663</v>
      </c>
    </row>
    <row r="161" spans="1:18" x14ac:dyDescent="0.35">
      <c r="A161" t="s">
        <v>235</v>
      </c>
      <c r="B161">
        <v>5</v>
      </c>
      <c r="C161" t="s">
        <v>236</v>
      </c>
      <c r="D161" s="6"/>
      <c r="E161" s="5">
        <v>109813</v>
      </c>
      <c r="F161" s="5">
        <v>1</v>
      </c>
      <c r="G161" s="5">
        <v>34</v>
      </c>
      <c r="H161" s="5">
        <v>22</v>
      </c>
      <c r="I161" s="5">
        <v>152</v>
      </c>
      <c r="J161" s="5">
        <v>1350</v>
      </c>
      <c r="K161" s="5">
        <v>289</v>
      </c>
      <c r="L161" s="5">
        <v>992</v>
      </c>
      <c r="M161" s="5">
        <v>69</v>
      </c>
      <c r="N161" s="5">
        <v>3</v>
      </c>
      <c r="O161" s="9">
        <f t="shared" si="6"/>
        <v>209</v>
      </c>
      <c r="P161" s="11">
        <f t="shared" si="7"/>
        <v>1.9032355003505961</v>
      </c>
      <c r="Q161" s="10"/>
      <c r="R161" s="10">
        <f t="shared" si="8"/>
        <v>0.81473736834099453</v>
      </c>
    </row>
    <row r="162" spans="1:18" x14ac:dyDescent="0.35">
      <c r="A162" t="s">
        <v>196</v>
      </c>
      <c r="B162">
        <v>5</v>
      </c>
      <c r="C162" t="s">
        <v>198</v>
      </c>
      <c r="D162" s="6"/>
      <c r="E162" s="5">
        <v>117433</v>
      </c>
      <c r="F162" s="5">
        <v>1</v>
      </c>
      <c r="G162" s="5">
        <v>28</v>
      </c>
      <c r="H162" s="5">
        <v>51</v>
      </c>
      <c r="I162" s="5">
        <v>142</v>
      </c>
      <c r="J162" s="5">
        <v>3403</v>
      </c>
      <c r="K162" s="5">
        <v>595</v>
      </c>
      <c r="L162" s="5">
        <v>2432</v>
      </c>
      <c r="M162" s="5">
        <v>376</v>
      </c>
      <c r="N162" s="5">
        <v>18</v>
      </c>
      <c r="O162" s="9">
        <f t="shared" si="6"/>
        <v>222</v>
      </c>
      <c r="P162" s="11">
        <f t="shared" si="7"/>
        <v>1.8904396549521854</v>
      </c>
      <c r="Q162" s="10"/>
      <c r="R162" s="10">
        <f t="shared" si="8"/>
        <v>0.81598292728121746</v>
      </c>
    </row>
    <row r="163" spans="1:18" x14ac:dyDescent="0.35">
      <c r="A163" t="s">
        <v>306</v>
      </c>
      <c r="C163" t="s">
        <v>308</v>
      </c>
      <c r="D163" s="6"/>
      <c r="E163" s="5">
        <v>105318</v>
      </c>
      <c r="F163" s="5">
        <v>0</v>
      </c>
      <c r="G163" s="5">
        <v>18</v>
      </c>
      <c r="H163" s="5">
        <v>92</v>
      </c>
      <c r="I163" s="5">
        <v>89</v>
      </c>
      <c r="J163" s="5">
        <v>3216</v>
      </c>
      <c r="K163" s="5">
        <v>593</v>
      </c>
      <c r="L163" s="5">
        <v>2086</v>
      </c>
      <c r="M163" s="5">
        <v>537</v>
      </c>
      <c r="N163" s="5">
        <v>9</v>
      </c>
      <c r="O163" s="9">
        <f t="shared" si="6"/>
        <v>199</v>
      </c>
      <c r="P163" s="11">
        <f t="shared" si="7"/>
        <v>1.8895155623919937</v>
      </c>
      <c r="Q163" s="10"/>
      <c r="R163" s="10">
        <f t="shared" si="8"/>
        <v>0.81607287927064076</v>
      </c>
    </row>
    <row r="164" spans="1:18" x14ac:dyDescent="0.35">
      <c r="A164" t="s">
        <v>269</v>
      </c>
      <c r="C164" t="s">
        <v>76</v>
      </c>
      <c r="D164" s="6"/>
      <c r="E164" s="5">
        <v>154562</v>
      </c>
      <c r="F164" s="5">
        <v>1</v>
      </c>
      <c r="G164" s="5">
        <v>24</v>
      </c>
      <c r="H164" s="5">
        <v>107</v>
      </c>
      <c r="I164" s="5">
        <v>159</v>
      </c>
      <c r="J164" s="5">
        <v>2696</v>
      </c>
      <c r="K164" s="5">
        <v>500</v>
      </c>
      <c r="L164" s="5">
        <v>1952</v>
      </c>
      <c r="M164" s="5">
        <v>244</v>
      </c>
      <c r="N164" s="5">
        <v>16</v>
      </c>
      <c r="O164" s="9">
        <f t="shared" si="6"/>
        <v>291</v>
      </c>
      <c r="P164" s="11">
        <f t="shared" si="7"/>
        <v>1.8827396125826528</v>
      </c>
      <c r="Q164" s="10"/>
      <c r="R164" s="10">
        <f t="shared" si="8"/>
        <v>0.81673245623494006</v>
      </c>
    </row>
    <row r="165" spans="1:18" x14ac:dyDescent="0.35">
      <c r="A165" t="s">
        <v>36</v>
      </c>
      <c r="C165" t="s">
        <v>86</v>
      </c>
      <c r="D165" s="6"/>
      <c r="E165" s="5">
        <v>1338477</v>
      </c>
      <c r="F165" s="5">
        <v>19</v>
      </c>
      <c r="G165" s="5">
        <v>143</v>
      </c>
      <c r="H165" s="5">
        <v>686</v>
      </c>
      <c r="I165" s="5">
        <v>1666</v>
      </c>
      <c r="J165" s="5">
        <v>15767</v>
      </c>
      <c r="K165" s="5">
        <v>3043</v>
      </c>
      <c r="L165" s="5">
        <v>9579</v>
      </c>
      <c r="M165" s="5">
        <v>3145</v>
      </c>
      <c r="N165" s="5">
        <v>86</v>
      </c>
      <c r="O165" s="9">
        <f t="shared" si="6"/>
        <v>2514</v>
      </c>
      <c r="P165" s="11">
        <f t="shared" si="7"/>
        <v>1.8782541649949904</v>
      </c>
      <c r="Q165" s="10"/>
      <c r="R165" s="10">
        <f t="shared" si="8"/>
        <v>0.81716907368144398</v>
      </c>
    </row>
    <row r="166" spans="1:18" x14ac:dyDescent="0.35">
      <c r="A166" t="s">
        <v>269</v>
      </c>
      <c r="C166" t="s">
        <v>272</v>
      </c>
      <c r="D166" s="6"/>
      <c r="E166" s="5">
        <v>832901</v>
      </c>
      <c r="F166" s="5">
        <v>8</v>
      </c>
      <c r="G166" s="5">
        <v>113</v>
      </c>
      <c r="H166" s="5">
        <v>386</v>
      </c>
      <c r="I166" s="5">
        <v>1041</v>
      </c>
      <c r="J166" s="5">
        <v>20725</v>
      </c>
      <c r="K166" s="5">
        <v>3317</v>
      </c>
      <c r="L166" s="5">
        <v>16334</v>
      </c>
      <c r="M166" s="5">
        <v>1074</v>
      </c>
      <c r="N166" s="5">
        <v>66</v>
      </c>
      <c r="O166" s="9">
        <f t="shared" si="6"/>
        <v>1548</v>
      </c>
      <c r="P166" s="11">
        <f t="shared" si="7"/>
        <v>1.8585642231189541</v>
      </c>
      <c r="Q166" s="10"/>
      <c r="R166" s="10">
        <f t="shared" si="8"/>
        <v>0.81908571008744602</v>
      </c>
    </row>
    <row r="167" spans="1:18" x14ac:dyDescent="0.35">
      <c r="A167" t="s">
        <v>269</v>
      </c>
      <c r="C167" t="s">
        <v>278</v>
      </c>
      <c r="D167" s="6"/>
      <c r="E167" s="5">
        <v>675536</v>
      </c>
      <c r="F167" s="5">
        <v>6</v>
      </c>
      <c r="G167" s="5">
        <v>92</v>
      </c>
      <c r="H167" s="5">
        <v>205</v>
      </c>
      <c r="I167" s="5">
        <v>935</v>
      </c>
      <c r="J167" s="5">
        <v>7360</v>
      </c>
      <c r="K167" s="5">
        <v>866</v>
      </c>
      <c r="L167" s="5">
        <v>6130</v>
      </c>
      <c r="M167" s="5">
        <v>364</v>
      </c>
      <c r="N167" s="5">
        <v>47</v>
      </c>
      <c r="O167" s="9">
        <f t="shared" si="6"/>
        <v>1238</v>
      </c>
      <c r="P167" s="11">
        <f t="shared" si="7"/>
        <v>1.8326188389663911</v>
      </c>
      <c r="Q167" s="10"/>
      <c r="R167" s="10">
        <f t="shared" si="8"/>
        <v>0.82161125679284441</v>
      </c>
    </row>
    <row r="168" spans="1:18" x14ac:dyDescent="0.35">
      <c r="A168" t="s">
        <v>36</v>
      </c>
      <c r="C168" t="s">
        <v>52</v>
      </c>
      <c r="D168" s="6"/>
      <c r="E168" s="5">
        <v>147386</v>
      </c>
      <c r="F168" s="5">
        <v>3</v>
      </c>
      <c r="G168" s="5">
        <v>14</v>
      </c>
      <c r="H168" s="5">
        <v>94</v>
      </c>
      <c r="I168" s="5">
        <v>157</v>
      </c>
      <c r="J168" s="5">
        <v>1703</v>
      </c>
      <c r="K168" s="5">
        <v>310</v>
      </c>
      <c r="L168" s="5">
        <v>1041</v>
      </c>
      <c r="M168" s="5">
        <v>352</v>
      </c>
      <c r="N168" s="5">
        <v>4</v>
      </c>
      <c r="O168" s="9">
        <f t="shared" si="6"/>
        <v>268</v>
      </c>
      <c r="P168" s="11">
        <f t="shared" si="7"/>
        <v>1.8183545248531068</v>
      </c>
      <c r="Q168" s="10"/>
      <c r="R168" s="10">
        <f t="shared" si="8"/>
        <v>0.82299975778021617</v>
      </c>
    </row>
    <row r="169" spans="1:18" x14ac:dyDescent="0.35">
      <c r="A169" t="s">
        <v>36</v>
      </c>
      <c r="C169" t="s">
        <v>54</v>
      </c>
      <c r="D169" s="6"/>
      <c r="E169" s="5">
        <v>200874</v>
      </c>
      <c r="F169" s="5">
        <v>3</v>
      </c>
      <c r="G169" s="5">
        <v>13</v>
      </c>
      <c r="H169" s="5">
        <v>116</v>
      </c>
      <c r="I169" s="5">
        <v>233</v>
      </c>
      <c r="J169" s="5">
        <v>2190</v>
      </c>
      <c r="K169" s="5">
        <v>502</v>
      </c>
      <c r="L169" s="5">
        <v>1238</v>
      </c>
      <c r="M169" s="5">
        <v>450</v>
      </c>
      <c r="N169" s="5">
        <v>6</v>
      </c>
      <c r="O169" s="9">
        <f t="shared" si="6"/>
        <v>365</v>
      </c>
      <c r="P169" s="11">
        <f t="shared" si="7"/>
        <v>1.8170594502026145</v>
      </c>
      <c r="Q169" s="10"/>
      <c r="R169" s="10">
        <f t="shared" si="8"/>
        <v>0.82312582149534796</v>
      </c>
    </row>
    <row r="170" spans="1:18" x14ac:dyDescent="0.35">
      <c r="A170" t="s">
        <v>14</v>
      </c>
      <c r="C170" t="s">
        <v>19</v>
      </c>
      <c r="D170" s="6"/>
      <c r="E170" s="5">
        <v>209018</v>
      </c>
      <c r="F170" s="5">
        <v>25</v>
      </c>
      <c r="G170" s="5">
        <v>22</v>
      </c>
      <c r="H170" s="5">
        <v>178</v>
      </c>
      <c r="I170" s="5">
        <v>149</v>
      </c>
      <c r="J170" s="5">
        <v>4361</v>
      </c>
      <c r="K170" s="5">
        <v>984</v>
      </c>
      <c r="L170" s="5">
        <v>3000</v>
      </c>
      <c r="M170" s="5">
        <v>377</v>
      </c>
      <c r="N170" s="5"/>
      <c r="O170" s="9">
        <f t="shared" si="6"/>
        <v>374</v>
      </c>
      <c r="P170" s="11">
        <f t="shared" si="7"/>
        <v>1.7893195801318547</v>
      </c>
      <c r="Q170" s="10"/>
      <c r="R170" s="10">
        <f t="shared" si="8"/>
        <v>0.82582604505162416</v>
      </c>
    </row>
    <row r="171" spans="1:18" x14ac:dyDescent="0.35">
      <c r="A171" t="s">
        <v>117</v>
      </c>
      <c r="C171" t="s">
        <v>122</v>
      </c>
      <c r="D171" s="6"/>
      <c r="E171" s="5">
        <v>110486</v>
      </c>
      <c r="F171" s="5">
        <v>0</v>
      </c>
      <c r="G171" s="5">
        <v>2</v>
      </c>
      <c r="H171" s="5">
        <v>112</v>
      </c>
      <c r="I171" s="5">
        <v>83</v>
      </c>
      <c r="J171" s="5">
        <v>2229</v>
      </c>
      <c r="K171" s="5">
        <v>309</v>
      </c>
      <c r="L171" s="5">
        <v>1585</v>
      </c>
      <c r="M171" s="5">
        <v>335</v>
      </c>
      <c r="N171" s="5">
        <v>1</v>
      </c>
      <c r="O171" s="9">
        <f t="shared" si="6"/>
        <v>197</v>
      </c>
      <c r="P171" s="11">
        <f t="shared" si="7"/>
        <v>1.7830313342866968</v>
      </c>
      <c r="Q171" s="10"/>
      <c r="R171" s="10">
        <f t="shared" si="8"/>
        <v>0.82643814847948593</v>
      </c>
    </row>
    <row r="172" spans="1:18" x14ac:dyDescent="0.35">
      <c r="A172" t="s">
        <v>36</v>
      </c>
      <c r="C172" t="s">
        <v>37</v>
      </c>
      <c r="D172" s="6"/>
      <c r="E172" s="5">
        <v>344526</v>
      </c>
      <c r="F172" s="5">
        <v>6</v>
      </c>
      <c r="G172" s="5">
        <v>39</v>
      </c>
      <c r="H172" s="5">
        <v>237</v>
      </c>
      <c r="I172" s="5">
        <v>332</v>
      </c>
      <c r="J172" s="5">
        <v>5111</v>
      </c>
      <c r="K172" s="5">
        <v>784</v>
      </c>
      <c r="L172" s="5">
        <v>3536</v>
      </c>
      <c r="M172" s="5">
        <v>791</v>
      </c>
      <c r="N172" s="5">
        <v>16</v>
      </c>
      <c r="O172" s="9">
        <f t="shared" si="6"/>
        <v>614</v>
      </c>
      <c r="P172" s="11">
        <f t="shared" si="7"/>
        <v>1.7821586759780104</v>
      </c>
      <c r="Q172" s="10"/>
      <c r="R172" s="10">
        <f t="shared" si="8"/>
        <v>0.82652309381324862</v>
      </c>
    </row>
    <row r="173" spans="1:18" x14ac:dyDescent="0.35">
      <c r="A173" t="s">
        <v>143</v>
      </c>
      <c r="C173" t="s">
        <v>147</v>
      </c>
      <c r="D173" s="6"/>
      <c r="E173" s="5">
        <v>231285</v>
      </c>
      <c r="F173" s="5">
        <v>15</v>
      </c>
      <c r="G173" s="5">
        <v>17</v>
      </c>
      <c r="H173" s="5">
        <v>188</v>
      </c>
      <c r="I173" s="5">
        <v>192</v>
      </c>
      <c r="J173" s="5">
        <v>3973</v>
      </c>
      <c r="K173" s="5">
        <v>1009</v>
      </c>
      <c r="L173" s="5">
        <v>2623</v>
      </c>
      <c r="M173" s="5">
        <v>341</v>
      </c>
      <c r="N173" s="5">
        <v>19</v>
      </c>
      <c r="O173" s="9">
        <f t="shared" si="6"/>
        <v>412</v>
      </c>
      <c r="P173" s="11">
        <f t="shared" si="7"/>
        <v>1.7813520115874353</v>
      </c>
      <c r="Q173" s="10"/>
      <c r="R173" s="10">
        <f t="shared" si="8"/>
        <v>0.82660161524048981</v>
      </c>
    </row>
    <row r="174" spans="1:18" x14ac:dyDescent="0.35">
      <c r="A174" t="s">
        <v>202</v>
      </c>
      <c r="C174" t="s">
        <v>203</v>
      </c>
      <c r="D174" s="6"/>
      <c r="E174" s="5">
        <v>264175</v>
      </c>
      <c r="F174" s="5">
        <v>1</v>
      </c>
      <c r="G174" s="5">
        <v>69</v>
      </c>
      <c r="H174" s="5">
        <v>91</v>
      </c>
      <c r="I174" s="5">
        <v>300</v>
      </c>
      <c r="J174" s="5">
        <v>4051</v>
      </c>
      <c r="K174" s="5">
        <v>580</v>
      </c>
      <c r="L174" s="5">
        <v>3341</v>
      </c>
      <c r="M174" s="5">
        <v>130</v>
      </c>
      <c r="N174" s="5">
        <v>15</v>
      </c>
      <c r="O174" s="9">
        <f t="shared" si="6"/>
        <v>461</v>
      </c>
      <c r="P174" s="11">
        <f t="shared" si="7"/>
        <v>1.7450553610296207</v>
      </c>
      <c r="Q174" s="10"/>
      <c r="R174" s="10">
        <f t="shared" si="8"/>
        <v>0.83013476339872316</v>
      </c>
    </row>
    <row r="175" spans="1:18" x14ac:dyDescent="0.35">
      <c r="A175" t="s">
        <v>306</v>
      </c>
      <c r="C175" t="s">
        <v>312</v>
      </c>
      <c r="D175" s="6">
        <v>5</v>
      </c>
      <c r="E175" s="5">
        <v>166375</v>
      </c>
      <c r="F175" s="5">
        <v>2</v>
      </c>
      <c r="G175" s="5">
        <v>41</v>
      </c>
      <c r="H175" s="5">
        <v>76</v>
      </c>
      <c r="I175" s="5">
        <v>166</v>
      </c>
      <c r="J175" s="5">
        <v>3091</v>
      </c>
      <c r="K175" s="5">
        <v>494</v>
      </c>
      <c r="L175" s="5">
        <v>2103</v>
      </c>
      <c r="M175" s="5">
        <v>494</v>
      </c>
      <c r="N175" s="5">
        <v>22</v>
      </c>
      <c r="O175" s="9">
        <f t="shared" si="6"/>
        <v>285</v>
      </c>
      <c r="P175" s="11">
        <f t="shared" si="7"/>
        <v>1.7129977460555972</v>
      </c>
      <c r="Q175" s="10"/>
      <c r="R175" s="10">
        <f t="shared" si="8"/>
        <v>0.83325528007346183</v>
      </c>
    </row>
    <row r="176" spans="1:18" x14ac:dyDescent="0.35">
      <c r="A176" t="s">
        <v>36</v>
      </c>
      <c r="C176" t="s">
        <v>44</v>
      </c>
      <c r="D176" s="6"/>
      <c r="E176" s="5">
        <v>125205</v>
      </c>
      <c r="F176" s="5">
        <v>1</v>
      </c>
      <c r="G176" s="5">
        <v>5</v>
      </c>
      <c r="H176" s="5">
        <v>80</v>
      </c>
      <c r="I176" s="5">
        <v>128</v>
      </c>
      <c r="J176" s="5">
        <v>1977</v>
      </c>
      <c r="K176" s="5">
        <v>421</v>
      </c>
      <c r="L176" s="5">
        <v>1279</v>
      </c>
      <c r="M176" s="5">
        <v>277</v>
      </c>
      <c r="N176" s="5">
        <v>5</v>
      </c>
      <c r="O176" s="9">
        <f t="shared" si="6"/>
        <v>214</v>
      </c>
      <c r="P176" s="11">
        <f t="shared" si="7"/>
        <v>1.7091969170560282</v>
      </c>
      <c r="Q176" s="10"/>
      <c r="R176" s="10">
        <f t="shared" si="8"/>
        <v>0.83362525613938554</v>
      </c>
    </row>
    <row r="177" spans="1:18" x14ac:dyDescent="0.35">
      <c r="A177" t="s">
        <v>247</v>
      </c>
      <c r="C177" t="s">
        <v>251</v>
      </c>
      <c r="D177" s="6">
        <v>5</v>
      </c>
      <c r="E177" s="5">
        <v>157353</v>
      </c>
      <c r="F177" s="5">
        <v>2</v>
      </c>
      <c r="G177" s="5">
        <v>21</v>
      </c>
      <c r="H177" s="5">
        <v>76</v>
      </c>
      <c r="I177" s="5">
        <v>168</v>
      </c>
      <c r="J177" s="5">
        <v>3515</v>
      </c>
      <c r="K177" s="5">
        <v>502</v>
      </c>
      <c r="L177" s="5">
        <v>2663</v>
      </c>
      <c r="M177" s="5">
        <v>350</v>
      </c>
      <c r="N177" s="5">
        <v>24</v>
      </c>
      <c r="O177" s="9">
        <f t="shared" si="6"/>
        <v>267</v>
      </c>
      <c r="P177" s="11">
        <f t="shared" si="7"/>
        <v>1.6968217955806373</v>
      </c>
      <c r="Q177" s="10"/>
      <c r="R177" s="10">
        <f t="shared" si="8"/>
        <v>0.8348298614397851</v>
      </c>
    </row>
    <row r="178" spans="1:18" x14ac:dyDescent="0.35">
      <c r="A178" t="s">
        <v>36</v>
      </c>
      <c r="C178" t="s">
        <v>67</v>
      </c>
      <c r="D178" s="6"/>
      <c r="E178" s="5">
        <v>199673</v>
      </c>
      <c r="F178" s="5">
        <v>4</v>
      </c>
      <c r="G178" s="5">
        <v>18</v>
      </c>
      <c r="H178" s="5">
        <v>170</v>
      </c>
      <c r="I178" s="5">
        <v>144</v>
      </c>
      <c r="J178" s="5">
        <v>3022</v>
      </c>
      <c r="K178" s="5">
        <v>965</v>
      </c>
      <c r="L178" s="5">
        <v>1627</v>
      </c>
      <c r="M178" s="5">
        <v>430</v>
      </c>
      <c r="N178" s="5">
        <v>3</v>
      </c>
      <c r="O178" s="9">
        <f t="shared" si="6"/>
        <v>336</v>
      </c>
      <c r="P178" s="11">
        <f t="shared" si="7"/>
        <v>1.6827512983728397</v>
      </c>
      <c r="Q178" s="10"/>
      <c r="R178" s="10">
        <f t="shared" si="8"/>
        <v>0.83619949611767286</v>
      </c>
    </row>
    <row r="179" spans="1:18" x14ac:dyDescent="0.35">
      <c r="A179" t="s">
        <v>178</v>
      </c>
      <c r="C179" t="s">
        <v>180</v>
      </c>
      <c r="D179" s="6">
        <v>5</v>
      </c>
      <c r="E179" s="5">
        <v>106981</v>
      </c>
      <c r="F179" s="5">
        <v>1</v>
      </c>
      <c r="G179" s="5">
        <v>8</v>
      </c>
      <c r="H179" s="5">
        <v>55</v>
      </c>
      <c r="I179" s="5">
        <v>114</v>
      </c>
      <c r="J179" s="5">
        <v>1245</v>
      </c>
      <c r="K179" s="5">
        <v>175</v>
      </c>
      <c r="L179" s="5">
        <v>1024</v>
      </c>
      <c r="M179" s="5">
        <v>46</v>
      </c>
      <c r="N179" s="5">
        <v>5</v>
      </c>
      <c r="O179" s="9">
        <f t="shared" si="6"/>
        <v>178</v>
      </c>
      <c r="P179" s="11">
        <f t="shared" si="7"/>
        <v>1.6638468513100457</v>
      </c>
      <c r="Q179" s="10"/>
      <c r="R179" s="10">
        <f t="shared" si="8"/>
        <v>0.83803967176186744</v>
      </c>
    </row>
    <row r="180" spans="1:18" x14ac:dyDescent="0.35">
      <c r="A180" t="s">
        <v>36</v>
      </c>
      <c r="C180" t="s">
        <v>89</v>
      </c>
      <c r="D180" s="6"/>
      <c r="E180" s="5">
        <v>332482</v>
      </c>
      <c r="F180" s="5">
        <v>8</v>
      </c>
      <c r="G180" s="5">
        <v>31</v>
      </c>
      <c r="H180" s="5">
        <v>222</v>
      </c>
      <c r="I180" s="5">
        <v>288</v>
      </c>
      <c r="J180" s="5">
        <v>3406</v>
      </c>
      <c r="K180" s="5">
        <v>452</v>
      </c>
      <c r="L180" s="5">
        <v>2216</v>
      </c>
      <c r="M180" s="5">
        <v>738</v>
      </c>
      <c r="N180" s="5">
        <v>10</v>
      </c>
      <c r="O180" s="9">
        <f t="shared" si="6"/>
        <v>549</v>
      </c>
      <c r="P180" s="11">
        <f t="shared" si="7"/>
        <v>1.6512172087511505</v>
      </c>
      <c r="Q180" s="10"/>
      <c r="R180" s="10">
        <f t="shared" si="8"/>
        <v>0.83926905237027993</v>
      </c>
    </row>
    <row r="181" spans="1:18" x14ac:dyDescent="0.35">
      <c r="A181" t="s">
        <v>313</v>
      </c>
      <c r="B181">
        <v>5</v>
      </c>
      <c r="C181" t="s">
        <v>315</v>
      </c>
      <c r="D181" s="6"/>
      <c r="E181" s="5">
        <v>237508</v>
      </c>
      <c r="F181" s="5">
        <v>2</v>
      </c>
      <c r="G181" s="5">
        <v>31</v>
      </c>
      <c r="H181" s="5">
        <v>128</v>
      </c>
      <c r="I181" s="5">
        <v>231</v>
      </c>
      <c r="J181" s="5">
        <v>3280</v>
      </c>
      <c r="K181" s="5">
        <v>534</v>
      </c>
      <c r="L181" s="5">
        <v>2653</v>
      </c>
      <c r="M181" s="5">
        <v>93</v>
      </c>
      <c r="N181" s="5"/>
      <c r="O181" s="9">
        <f t="shared" si="6"/>
        <v>392</v>
      </c>
      <c r="P181" s="11">
        <f t="shared" si="7"/>
        <v>1.6504707209862406</v>
      </c>
      <c r="Q181" s="10"/>
      <c r="R181" s="10">
        <f t="shared" si="8"/>
        <v>0.83934171615140585</v>
      </c>
    </row>
    <row r="182" spans="1:18" x14ac:dyDescent="0.35">
      <c r="A182" t="s">
        <v>36</v>
      </c>
      <c r="C182" t="s">
        <v>93</v>
      </c>
      <c r="D182" s="6"/>
      <c r="E182" s="5">
        <v>170862</v>
      </c>
      <c r="F182" s="5">
        <v>0</v>
      </c>
      <c r="G182" s="5">
        <v>19</v>
      </c>
      <c r="H182" s="5">
        <v>56</v>
      </c>
      <c r="I182" s="5">
        <v>205</v>
      </c>
      <c r="J182" s="5">
        <v>1762</v>
      </c>
      <c r="K182" s="5">
        <v>310</v>
      </c>
      <c r="L182" s="5">
        <v>1292</v>
      </c>
      <c r="M182" s="5">
        <v>160</v>
      </c>
      <c r="N182" s="5">
        <v>14</v>
      </c>
      <c r="O182" s="9">
        <f t="shared" si="6"/>
        <v>280</v>
      </c>
      <c r="P182" s="11">
        <f t="shared" si="7"/>
        <v>1.6387494001006659</v>
      </c>
      <c r="Q182" s="10"/>
      <c r="R182" s="10">
        <f t="shared" si="8"/>
        <v>0.84048267992251102</v>
      </c>
    </row>
    <row r="183" spans="1:18" x14ac:dyDescent="0.35">
      <c r="A183" t="s">
        <v>36</v>
      </c>
      <c r="C183" t="s">
        <v>74</v>
      </c>
      <c r="D183" s="6"/>
      <c r="E183" s="5">
        <v>201797</v>
      </c>
      <c r="F183" s="5">
        <v>6</v>
      </c>
      <c r="G183" s="5">
        <v>7</v>
      </c>
      <c r="H183" s="5">
        <v>161</v>
      </c>
      <c r="I183" s="5">
        <v>153</v>
      </c>
      <c r="J183" s="5">
        <v>2533</v>
      </c>
      <c r="K183" s="5">
        <v>516</v>
      </c>
      <c r="L183" s="5">
        <v>1733</v>
      </c>
      <c r="M183" s="5">
        <v>284</v>
      </c>
      <c r="N183" s="5">
        <v>10</v>
      </c>
      <c r="O183" s="9">
        <f t="shared" si="6"/>
        <v>327</v>
      </c>
      <c r="P183" s="11">
        <f t="shared" si="7"/>
        <v>1.6204403435135308</v>
      </c>
      <c r="Q183" s="10"/>
      <c r="R183" s="10">
        <f t="shared" si="8"/>
        <v>0.84226489972972951</v>
      </c>
    </row>
    <row r="184" spans="1:18" x14ac:dyDescent="0.35">
      <c r="A184" t="s">
        <v>161</v>
      </c>
      <c r="B184">
        <v>5</v>
      </c>
      <c r="C184" s="7" t="s">
        <v>162</v>
      </c>
      <c r="D184" s="4"/>
      <c r="E184" s="5">
        <v>128401</v>
      </c>
      <c r="F184" s="5">
        <v>4</v>
      </c>
      <c r="G184" s="5">
        <v>26</v>
      </c>
      <c r="H184" s="5">
        <v>42</v>
      </c>
      <c r="I184" s="5">
        <v>135</v>
      </c>
      <c r="J184" s="5">
        <v>2063</v>
      </c>
      <c r="K184" s="5">
        <v>416</v>
      </c>
      <c r="L184" s="5">
        <v>1516</v>
      </c>
      <c r="M184" s="5">
        <v>131</v>
      </c>
      <c r="N184" s="5">
        <v>8</v>
      </c>
      <c r="O184" s="9">
        <f t="shared" si="6"/>
        <v>207</v>
      </c>
      <c r="P184" s="11">
        <f t="shared" si="7"/>
        <v>1.6121369771263463</v>
      </c>
      <c r="Q184" s="10"/>
      <c r="R184" s="10">
        <f t="shared" si="8"/>
        <v>0.8430731567784423</v>
      </c>
    </row>
    <row r="185" spans="1:18" x14ac:dyDescent="0.35">
      <c r="A185" t="s">
        <v>36</v>
      </c>
      <c r="C185" t="s">
        <v>88</v>
      </c>
      <c r="D185" s="6"/>
      <c r="E185" s="5">
        <v>976459</v>
      </c>
      <c r="F185" s="5">
        <v>24</v>
      </c>
      <c r="G185" s="5">
        <v>123</v>
      </c>
      <c r="H185" s="5">
        <v>524</v>
      </c>
      <c r="I185" s="5">
        <v>898</v>
      </c>
      <c r="J185" s="5">
        <v>13482</v>
      </c>
      <c r="K185" s="5">
        <v>2616</v>
      </c>
      <c r="L185" s="5">
        <v>6410</v>
      </c>
      <c r="M185" s="5">
        <v>4456</v>
      </c>
      <c r="N185" s="5">
        <v>76</v>
      </c>
      <c r="O185" s="9">
        <f t="shared" si="6"/>
        <v>1569</v>
      </c>
      <c r="P185" s="11">
        <f t="shared" si="7"/>
        <v>1.6068262978783543</v>
      </c>
      <c r="Q185" s="10"/>
      <c r="R185" s="10">
        <f t="shared" si="8"/>
        <v>0.84359010300669346</v>
      </c>
    </row>
    <row r="186" spans="1:18" x14ac:dyDescent="0.35">
      <c r="A186" t="s">
        <v>36</v>
      </c>
      <c r="C186" t="s">
        <v>49</v>
      </c>
      <c r="D186" s="6"/>
      <c r="E186" s="5">
        <v>101864</v>
      </c>
      <c r="F186" s="5">
        <v>1</v>
      </c>
      <c r="G186" s="5">
        <v>8</v>
      </c>
      <c r="H186" s="5">
        <v>75</v>
      </c>
      <c r="I186" s="5">
        <v>78</v>
      </c>
      <c r="J186" s="5">
        <v>1441</v>
      </c>
      <c r="K186" s="5">
        <v>243</v>
      </c>
      <c r="L186" s="5">
        <v>968</v>
      </c>
      <c r="M186" s="5">
        <v>230</v>
      </c>
      <c r="N186" s="5">
        <v>7</v>
      </c>
      <c r="O186" s="9">
        <f t="shared" si="6"/>
        <v>162</v>
      </c>
      <c r="P186" s="11">
        <f t="shared" si="7"/>
        <v>1.5903557684756147</v>
      </c>
      <c r="Q186" s="10"/>
      <c r="R186" s="10">
        <f t="shared" si="8"/>
        <v>0.84519335894712033</v>
      </c>
    </row>
    <row r="187" spans="1:18" x14ac:dyDescent="0.35">
      <c r="A187" t="s">
        <v>299</v>
      </c>
      <c r="B187">
        <v>5</v>
      </c>
      <c r="C187" t="s">
        <v>301</v>
      </c>
      <c r="D187" s="6"/>
      <c r="E187" s="5">
        <v>227531</v>
      </c>
      <c r="F187" s="5">
        <v>1</v>
      </c>
      <c r="G187" s="5">
        <v>26</v>
      </c>
      <c r="H187" s="5">
        <v>86</v>
      </c>
      <c r="I187" s="5">
        <v>246</v>
      </c>
      <c r="J187" s="5">
        <v>2892</v>
      </c>
      <c r="K187" s="5">
        <v>537</v>
      </c>
      <c r="L187" s="5">
        <v>2244</v>
      </c>
      <c r="M187" s="5">
        <v>111</v>
      </c>
      <c r="N187" s="5">
        <v>13</v>
      </c>
      <c r="O187" s="9">
        <f t="shared" si="6"/>
        <v>359</v>
      </c>
      <c r="P187" s="11">
        <f t="shared" si="7"/>
        <v>1.5778069801477601</v>
      </c>
      <c r="Q187" s="10"/>
      <c r="R187" s="10">
        <f t="shared" si="8"/>
        <v>0.8464148691329707</v>
      </c>
    </row>
    <row r="188" spans="1:18" x14ac:dyDescent="0.35">
      <c r="A188" t="s">
        <v>36</v>
      </c>
      <c r="C188" t="s">
        <v>51</v>
      </c>
      <c r="D188" s="6"/>
      <c r="E188" s="5">
        <v>156344</v>
      </c>
      <c r="F188" s="5">
        <v>0</v>
      </c>
      <c r="G188" s="5">
        <v>6</v>
      </c>
      <c r="H188" s="5">
        <v>47</v>
      </c>
      <c r="I188" s="5">
        <v>192</v>
      </c>
      <c r="J188" s="5">
        <v>1426</v>
      </c>
      <c r="K188" s="5">
        <v>271</v>
      </c>
      <c r="L188" s="5">
        <v>1071</v>
      </c>
      <c r="M188" s="5">
        <v>84</v>
      </c>
      <c r="N188" s="5">
        <v>7</v>
      </c>
      <c r="O188" s="9">
        <f t="shared" si="6"/>
        <v>245</v>
      </c>
      <c r="P188" s="11">
        <f t="shared" si="7"/>
        <v>1.5670572583533746</v>
      </c>
      <c r="Q188" s="10"/>
      <c r="R188" s="10">
        <f t="shared" si="8"/>
        <v>0.84746125658678984</v>
      </c>
    </row>
    <row r="189" spans="1:18" x14ac:dyDescent="0.35">
      <c r="A189" t="s">
        <v>123</v>
      </c>
      <c r="B189">
        <v>5</v>
      </c>
      <c r="C189" t="s">
        <v>129</v>
      </c>
      <c r="D189" s="6"/>
      <c r="E189" s="5">
        <v>233107</v>
      </c>
      <c r="F189" s="5">
        <v>2</v>
      </c>
      <c r="G189" s="5">
        <v>25</v>
      </c>
      <c r="H189" s="5">
        <v>100</v>
      </c>
      <c r="I189" s="5">
        <v>238</v>
      </c>
      <c r="J189" s="5">
        <v>3177</v>
      </c>
      <c r="K189" s="5">
        <v>400</v>
      </c>
      <c r="L189" s="5">
        <v>2435</v>
      </c>
      <c r="M189" s="5">
        <v>342</v>
      </c>
      <c r="N189" s="5">
        <v>6</v>
      </c>
      <c r="O189" s="9">
        <f t="shared" si="6"/>
        <v>365</v>
      </c>
      <c r="P189" s="11">
        <f t="shared" si="7"/>
        <v>1.5658045446940674</v>
      </c>
      <c r="Q189" s="10"/>
      <c r="R189" s="10">
        <f t="shared" si="8"/>
        <v>0.84758319684546812</v>
      </c>
    </row>
    <row r="190" spans="1:18" x14ac:dyDescent="0.35">
      <c r="A190" t="s">
        <v>36</v>
      </c>
      <c r="C190" t="s">
        <v>76</v>
      </c>
      <c r="D190" s="6"/>
      <c r="E190" s="5">
        <v>139382</v>
      </c>
      <c r="F190" s="5">
        <v>2</v>
      </c>
      <c r="G190" s="5">
        <v>11</v>
      </c>
      <c r="H190" s="5">
        <v>80</v>
      </c>
      <c r="I190" s="5">
        <v>123</v>
      </c>
      <c r="J190" s="5">
        <v>1832</v>
      </c>
      <c r="K190" s="5">
        <v>515</v>
      </c>
      <c r="L190" s="5">
        <v>1186</v>
      </c>
      <c r="M190" s="5">
        <v>131</v>
      </c>
      <c r="N190" s="5">
        <v>11</v>
      </c>
      <c r="O190" s="9">
        <f t="shared" si="6"/>
        <v>216</v>
      </c>
      <c r="P190" s="11">
        <f t="shared" si="7"/>
        <v>1.5496979523898353</v>
      </c>
      <c r="Q190" s="10"/>
      <c r="R190" s="10">
        <f t="shared" si="8"/>
        <v>0.84915102682593613</v>
      </c>
    </row>
    <row r="191" spans="1:18" x14ac:dyDescent="0.35">
      <c r="A191" t="s">
        <v>143</v>
      </c>
      <c r="C191" t="s">
        <v>144</v>
      </c>
      <c r="D191" s="6"/>
      <c r="E191" s="5">
        <v>117457</v>
      </c>
      <c r="F191" s="5">
        <v>0</v>
      </c>
      <c r="G191" s="5">
        <v>20</v>
      </c>
      <c r="H191" s="5">
        <v>55</v>
      </c>
      <c r="I191" s="5">
        <v>107</v>
      </c>
      <c r="J191" s="5">
        <v>1956</v>
      </c>
      <c r="K191" s="5">
        <v>472</v>
      </c>
      <c r="L191" s="5">
        <v>1387</v>
      </c>
      <c r="M191" s="5">
        <v>97</v>
      </c>
      <c r="N191" s="5">
        <v>8</v>
      </c>
      <c r="O191" s="9">
        <f t="shared" si="6"/>
        <v>182</v>
      </c>
      <c r="P191" s="11">
        <f t="shared" si="7"/>
        <v>1.5495032224558776</v>
      </c>
      <c r="Q191" s="10"/>
      <c r="R191" s="10">
        <f t="shared" si="8"/>
        <v>0.84916998201042126</v>
      </c>
    </row>
    <row r="192" spans="1:18" x14ac:dyDescent="0.35">
      <c r="A192" t="s">
        <v>157</v>
      </c>
      <c r="C192" t="s">
        <v>158</v>
      </c>
      <c r="D192" s="6">
        <v>5</v>
      </c>
      <c r="E192" s="5">
        <v>256625</v>
      </c>
      <c r="F192" s="5">
        <v>17</v>
      </c>
      <c r="G192" s="5">
        <v>33</v>
      </c>
      <c r="H192" s="5">
        <v>194</v>
      </c>
      <c r="I192" s="5">
        <v>153</v>
      </c>
      <c r="J192" s="5">
        <v>4482</v>
      </c>
      <c r="K192" s="5">
        <v>1015</v>
      </c>
      <c r="L192" s="5">
        <v>3309</v>
      </c>
      <c r="M192" s="5">
        <v>158</v>
      </c>
      <c r="N192" s="5">
        <v>9</v>
      </c>
      <c r="O192" s="9">
        <f t="shared" si="6"/>
        <v>397</v>
      </c>
      <c r="P192" s="11">
        <f t="shared" si="7"/>
        <v>1.5470043838285437</v>
      </c>
      <c r="Q192" s="10"/>
      <c r="R192" s="10">
        <f t="shared" si="8"/>
        <v>0.84941322117872486</v>
      </c>
    </row>
    <row r="193" spans="1:18" x14ac:dyDescent="0.35">
      <c r="A193" t="s">
        <v>200</v>
      </c>
      <c r="B193">
        <v>5</v>
      </c>
      <c r="C193" t="s">
        <v>201</v>
      </c>
      <c r="D193" s="6"/>
      <c r="E193" s="5">
        <v>106371</v>
      </c>
      <c r="F193" s="5">
        <v>0</v>
      </c>
      <c r="G193" s="5">
        <v>12</v>
      </c>
      <c r="H193" s="5">
        <v>31</v>
      </c>
      <c r="I193" s="5">
        <v>121</v>
      </c>
      <c r="J193" s="5">
        <v>2767</v>
      </c>
      <c r="K193" s="5">
        <v>480</v>
      </c>
      <c r="L193" s="5">
        <v>2071</v>
      </c>
      <c r="M193" s="5">
        <v>216</v>
      </c>
      <c r="N193" s="5">
        <v>3</v>
      </c>
      <c r="O193" s="9">
        <f t="shared" si="6"/>
        <v>164</v>
      </c>
      <c r="P193" s="11">
        <f t="shared" si="7"/>
        <v>1.5417736037077776</v>
      </c>
      <c r="Q193" s="10"/>
      <c r="R193" s="10">
        <f t="shared" si="8"/>
        <v>0.84992238995506608</v>
      </c>
    </row>
    <row r="194" spans="1:18" x14ac:dyDescent="0.35">
      <c r="A194" t="s">
        <v>269</v>
      </c>
      <c r="C194" t="s">
        <v>280</v>
      </c>
      <c r="D194" s="6"/>
      <c r="E194" s="5">
        <v>181782</v>
      </c>
      <c r="F194" s="5">
        <v>9</v>
      </c>
      <c r="G194" s="5">
        <v>24</v>
      </c>
      <c r="H194" s="5">
        <v>80</v>
      </c>
      <c r="I194" s="5">
        <v>165</v>
      </c>
      <c r="J194" s="5">
        <v>2714</v>
      </c>
      <c r="K194" s="5">
        <v>629</v>
      </c>
      <c r="L194" s="5">
        <v>1782</v>
      </c>
      <c r="M194" s="5">
        <v>303</v>
      </c>
      <c r="N194" s="5">
        <v>8</v>
      </c>
      <c r="O194" s="9">
        <f t="shared" ref="O194:O257" si="9">SUM(F194:I194)</f>
        <v>278</v>
      </c>
      <c r="P194" s="11">
        <f t="shared" ref="P194:P257" si="10">(O194/E194)*1000</f>
        <v>1.5293043315619808</v>
      </c>
      <c r="Q194" s="10"/>
      <c r="R194" s="10">
        <f t="shared" si="8"/>
        <v>0.85113615996522873</v>
      </c>
    </row>
    <row r="195" spans="1:18" x14ac:dyDescent="0.35">
      <c r="A195" t="s">
        <v>36</v>
      </c>
      <c r="C195" t="s">
        <v>48</v>
      </c>
      <c r="D195" s="6"/>
      <c r="E195" s="5">
        <v>113628</v>
      </c>
      <c r="F195" s="5">
        <v>4</v>
      </c>
      <c r="G195" s="5">
        <v>6</v>
      </c>
      <c r="H195" s="5">
        <v>89</v>
      </c>
      <c r="I195" s="5">
        <v>73</v>
      </c>
      <c r="J195" s="5">
        <v>1671</v>
      </c>
      <c r="K195" s="5">
        <v>302</v>
      </c>
      <c r="L195" s="5">
        <v>949</v>
      </c>
      <c r="M195" s="5">
        <v>420</v>
      </c>
      <c r="N195" s="5">
        <v>1</v>
      </c>
      <c r="O195" s="9">
        <f t="shared" si="9"/>
        <v>172</v>
      </c>
      <c r="P195" s="11">
        <f t="shared" si="10"/>
        <v>1.5137114091597141</v>
      </c>
      <c r="Q195" s="10"/>
      <c r="R195" s="10">
        <f t="shared" ref="R195:R258" si="11">1-(P195/$P$2)</f>
        <v>0.8526539888618454</v>
      </c>
    </row>
    <row r="196" spans="1:18" x14ac:dyDescent="0.35">
      <c r="A196" t="s">
        <v>36</v>
      </c>
      <c r="C196" t="s">
        <v>50</v>
      </c>
      <c r="D196" s="6"/>
      <c r="E196" s="5">
        <v>115356</v>
      </c>
      <c r="F196" s="5">
        <v>1</v>
      </c>
      <c r="G196" s="5">
        <v>6</v>
      </c>
      <c r="H196" s="5">
        <v>75</v>
      </c>
      <c r="I196" s="5">
        <v>86</v>
      </c>
      <c r="J196" s="5">
        <v>1043</v>
      </c>
      <c r="K196" s="5">
        <v>281</v>
      </c>
      <c r="L196" s="5">
        <v>511</v>
      </c>
      <c r="M196" s="5">
        <v>251</v>
      </c>
      <c r="N196" s="5">
        <v>4</v>
      </c>
      <c r="O196" s="9">
        <f t="shared" si="9"/>
        <v>168</v>
      </c>
      <c r="P196" s="11">
        <f t="shared" si="10"/>
        <v>1.4563611775720378</v>
      </c>
      <c r="Q196" s="10"/>
      <c r="R196" s="10">
        <f t="shared" si="11"/>
        <v>0.8582365112707796</v>
      </c>
    </row>
    <row r="197" spans="1:18" x14ac:dyDescent="0.35">
      <c r="A197" t="s">
        <v>269</v>
      </c>
      <c r="C197" t="s">
        <v>274</v>
      </c>
      <c r="D197" s="6"/>
      <c r="E197" s="5">
        <v>181102</v>
      </c>
      <c r="F197" s="5">
        <v>0</v>
      </c>
      <c r="G197" s="5">
        <v>34</v>
      </c>
      <c r="H197" s="5">
        <v>62</v>
      </c>
      <c r="I197" s="5">
        <v>161</v>
      </c>
      <c r="J197" s="5">
        <v>3905</v>
      </c>
      <c r="K197" s="5">
        <v>589</v>
      </c>
      <c r="L197" s="5">
        <v>3164</v>
      </c>
      <c r="M197" s="5">
        <v>152</v>
      </c>
      <c r="N197" s="5">
        <v>2</v>
      </c>
      <c r="O197" s="9">
        <f t="shared" si="9"/>
        <v>257</v>
      </c>
      <c r="P197" s="11">
        <f t="shared" si="10"/>
        <v>1.4190897947013286</v>
      </c>
      <c r="Q197" s="10"/>
      <c r="R197" s="10">
        <f t="shared" si="11"/>
        <v>0.86186454073687879</v>
      </c>
    </row>
    <row r="198" spans="1:18" x14ac:dyDescent="0.35">
      <c r="A198" t="s">
        <v>269</v>
      </c>
      <c r="C198" t="s">
        <v>288</v>
      </c>
      <c r="D198" s="6"/>
      <c r="E198" s="5">
        <v>115637</v>
      </c>
      <c r="F198" s="5">
        <v>2</v>
      </c>
      <c r="G198" s="5">
        <v>15</v>
      </c>
      <c r="H198" s="5">
        <v>31</v>
      </c>
      <c r="I198" s="5">
        <v>116</v>
      </c>
      <c r="J198" s="5">
        <v>1555</v>
      </c>
      <c r="K198" s="5">
        <v>282</v>
      </c>
      <c r="L198" s="5">
        <v>1197</v>
      </c>
      <c r="M198" s="5">
        <v>76</v>
      </c>
      <c r="N198" s="5">
        <v>1</v>
      </c>
      <c r="O198" s="9">
        <f t="shared" si="9"/>
        <v>164</v>
      </c>
      <c r="P198" s="11">
        <f t="shared" si="10"/>
        <v>1.418231188979306</v>
      </c>
      <c r="Q198" s="10"/>
      <c r="R198" s="10">
        <f t="shared" si="11"/>
        <v>0.86194811817939176</v>
      </c>
    </row>
    <row r="199" spans="1:18" x14ac:dyDescent="0.35">
      <c r="A199" t="s">
        <v>150</v>
      </c>
      <c r="C199" t="s">
        <v>107</v>
      </c>
      <c r="D199" s="6"/>
      <c r="E199" s="5">
        <v>199765</v>
      </c>
      <c r="F199" s="5">
        <v>2</v>
      </c>
      <c r="G199" s="5">
        <v>23</v>
      </c>
      <c r="H199" s="5">
        <v>52</v>
      </c>
      <c r="I199" s="5">
        <v>206</v>
      </c>
      <c r="J199" s="5">
        <v>1398</v>
      </c>
      <c r="K199" s="5">
        <v>299</v>
      </c>
      <c r="L199" s="5">
        <v>1048</v>
      </c>
      <c r="M199" s="5">
        <v>51</v>
      </c>
      <c r="N199" s="5">
        <v>8</v>
      </c>
      <c r="O199" s="9">
        <f t="shared" si="9"/>
        <v>283</v>
      </c>
      <c r="P199" s="11">
        <f t="shared" si="10"/>
        <v>1.4166645808825369</v>
      </c>
      <c r="Q199" s="10"/>
      <c r="R199" s="10">
        <f t="shared" si="11"/>
        <v>0.86210061320101805</v>
      </c>
    </row>
    <row r="200" spans="1:18" x14ac:dyDescent="0.35">
      <c r="A200" t="s">
        <v>105</v>
      </c>
      <c r="B200">
        <v>5</v>
      </c>
      <c r="C200" t="s">
        <v>108</v>
      </c>
      <c r="D200" s="6"/>
      <c r="E200" s="5">
        <v>100257</v>
      </c>
      <c r="F200" s="5">
        <v>0</v>
      </c>
      <c r="G200" s="5">
        <v>23</v>
      </c>
      <c r="H200" s="5">
        <v>13</v>
      </c>
      <c r="I200" s="5">
        <v>106</v>
      </c>
      <c r="J200" s="5">
        <v>1333</v>
      </c>
      <c r="K200" s="5">
        <v>223</v>
      </c>
      <c r="L200" s="5">
        <v>1066</v>
      </c>
      <c r="M200" s="5">
        <v>44</v>
      </c>
      <c r="N200" s="5">
        <v>10</v>
      </c>
      <c r="O200" s="9">
        <f t="shared" si="9"/>
        <v>142</v>
      </c>
      <c r="P200" s="11">
        <f t="shared" si="10"/>
        <v>1.4163599549158663</v>
      </c>
      <c r="Q200" s="10"/>
      <c r="R200" s="10">
        <f t="shared" si="11"/>
        <v>0.8621302657627985</v>
      </c>
    </row>
    <row r="201" spans="1:18" x14ac:dyDescent="0.35">
      <c r="A201" t="s">
        <v>22</v>
      </c>
      <c r="C201" t="s">
        <v>28</v>
      </c>
      <c r="D201" s="6">
        <v>7</v>
      </c>
      <c r="E201" s="5">
        <v>1485509</v>
      </c>
      <c r="F201" s="5">
        <v>52</v>
      </c>
      <c r="G201" s="5">
        <v>322</v>
      </c>
      <c r="H201" s="5">
        <v>1714</v>
      </c>
      <c r="I201" s="5"/>
      <c r="J201" s="5">
        <v>29754</v>
      </c>
      <c r="K201" s="5">
        <v>8515</v>
      </c>
      <c r="L201" s="5">
        <v>18065</v>
      </c>
      <c r="M201" s="5">
        <v>3174</v>
      </c>
      <c r="N201" s="5">
        <v>135</v>
      </c>
      <c r="O201" s="9">
        <f t="shared" si="9"/>
        <v>2088</v>
      </c>
      <c r="P201" s="11">
        <f t="shared" si="10"/>
        <v>1.4055788285362121</v>
      </c>
      <c r="Q201" s="10"/>
      <c r="R201" s="10">
        <f t="shared" si="11"/>
        <v>0.86317971016680173</v>
      </c>
    </row>
    <row r="202" spans="1:18" x14ac:dyDescent="0.35">
      <c r="A202" t="s">
        <v>36</v>
      </c>
      <c r="C202" t="s">
        <v>57</v>
      </c>
      <c r="D202" s="6"/>
      <c r="E202" s="5">
        <v>138455</v>
      </c>
      <c r="F202" s="5">
        <v>0</v>
      </c>
      <c r="G202" s="5">
        <v>16</v>
      </c>
      <c r="H202" s="5">
        <v>51</v>
      </c>
      <c r="I202" s="5">
        <v>127</v>
      </c>
      <c r="J202" s="5">
        <v>1941</v>
      </c>
      <c r="K202" s="5">
        <v>343</v>
      </c>
      <c r="L202" s="5">
        <v>1450</v>
      </c>
      <c r="M202" s="5">
        <v>148</v>
      </c>
      <c r="N202" s="5">
        <v>12</v>
      </c>
      <c r="O202" s="9">
        <f t="shared" si="9"/>
        <v>194</v>
      </c>
      <c r="P202" s="11">
        <f t="shared" si="10"/>
        <v>1.4011772778158968</v>
      </c>
      <c r="Q202" s="10"/>
      <c r="R202" s="10">
        <f t="shared" si="11"/>
        <v>0.86360816101782667</v>
      </c>
    </row>
    <row r="203" spans="1:18" x14ac:dyDescent="0.35">
      <c r="A203" t="s">
        <v>117</v>
      </c>
      <c r="C203" t="s">
        <v>121</v>
      </c>
      <c r="D203" s="6">
        <v>5</v>
      </c>
      <c r="E203" s="5">
        <v>124201</v>
      </c>
      <c r="F203" s="5">
        <v>1</v>
      </c>
      <c r="G203" s="5">
        <v>12</v>
      </c>
      <c r="H203" s="5">
        <v>82</v>
      </c>
      <c r="I203" s="5">
        <v>74</v>
      </c>
      <c r="J203" s="5">
        <v>940</v>
      </c>
      <c r="K203" s="5">
        <v>199</v>
      </c>
      <c r="L203" s="5">
        <v>665</v>
      </c>
      <c r="M203" s="5">
        <v>76</v>
      </c>
      <c r="N203" s="5">
        <v>5</v>
      </c>
      <c r="O203" s="9">
        <f t="shared" si="9"/>
        <v>169</v>
      </c>
      <c r="P203" s="11">
        <f t="shared" si="10"/>
        <v>1.3606975789244853</v>
      </c>
      <c r="Q203" s="10"/>
      <c r="R203" s="10">
        <f t="shared" si="11"/>
        <v>0.86754849081096352</v>
      </c>
    </row>
    <row r="204" spans="1:18" x14ac:dyDescent="0.35">
      <c r="A204" t="s">
        <v>168</v>
      </c>
      <c r="B204">
        <v>5</v>
      </c>
      <c r="C204" t="s">
        <v>169</v>
      </c>
      <c r="D204" s="6">
        <v>5</v>
      </c>
      <c r="E204" s="5">
        <v>302332</v>
      </c>
      <c r="F204" s="5">
        <v>7</v>
      </c>
      <c r="G204" s="5">
        <v>61</v>
      </c>
      <c r="H204" s="5">
        <v>197</v>
      </c>
      <c r="I204" s="5">
        <v>146</v>
      </c>
      <c r="J204" s="5">
        <v>5887</v>
      </c>
      <c r="K204" s="5">
        <v>1226</v>
      </c>
      <c r="L204" s="5">
        <v>4308</v>
      </c>
      <c r="M204" s="5">
        <v>353</v>
      </c>
      <c r="N204" s="5">
        <v>25</v>
      </c>
      <c r="O204" s="9">
        <f t="shared" si="9"/>
        <v>411</v>
      </c>
      <c r="P204" s="11">
        <f t="shared" si="10"/>
        <v>1.3594326766600957</v>
      </c>
      <c r="Q204" s="10"/>
      <c r="R204" s="10">
        <f t="shared" si="11"/>
        <v>0.86767161751927102</v>
      </c>
    </row>
    <row r="205" spans="1:18" x14ac:dyDescent="0.35">
      <c r="A205" t="s">
        <v>269</v>
      </c>
      <c r="C205" t="s">
        <v>287</v>
      </c>
      <c r="D205" s="6"/>
      <c r="E205" s="5">
        <v>144811</v>
      </c>
      <c r="F205" s="5">
        <v>4</v>
      </c>
      <c r="G205" s="5">
        <v>10</v>
      </c>
      <c r="H205" s="5">
        <v>85</v>
      </c>
      <c r="I205" s="5">
        <v>92</v>
      </c>
      <c r="J205" s="5">
        <v>3109</v>
      </c>
      <c r="K205" s="5">
        <v>751</v>
      </c>
      <c r="L205" s="5">
        <v>2030</v>
      </c>
      <c r="M205" s="5">
        <v>328</v>
      </c>
      <c r="N205" s="5">
        <v>7</v>
      </c>
      <c r="O205" s="9">
        <f t="shared" si="9"/>
        <v>191</v>
      </c>
      <c r="P205" s="11">
        <f t="shared" si="10"/>
        <v>1.3189605761993219</v>
      </c>
      <c r="Q205" s="10"/>
      <c r="R205" s="10">
        <f t="shared" si="11"/>
        <v>0.87161120767443023</v>
      </c>
    </row>
    <row r="206" spans="1:18" x14ac:dyDescent="0.35">
      <c r="A206" t="s">
        <v>36</v>
      </c>
      <c r="C206" t="s">
        <v>58</v>
      </c>
      <c r="D206" s="6"/>
      <c r="E206" s="5">
        <v>175079</v>
      </c>
      <c r="F206" s="5">
        <v>1</v>
      </c>
      <c r="G206" s="5">
        <v>8</v>
      </c>
      <c r="H206" s="5">
        <v>71</v>
      </c>
      <c r="I206" s="5">
        <v>148</v>
      </c>
      <c r="J206" s="5">
        <v>1685</v>
      </c>
      <c r="K206" s="5">
        <v>336</v>
      </c>
      <c r="L206" s="5">
        <v>1109</v>
      </c>
      <c r="M206" s="5">
        <v>240</v>
      </c>
      <c r="N206" s="5">
        <v>15</v>
      </c>
      <c r="O206" s="9">
        <f t="shared" si="9"/>
        <v>228</v>
      </c>
      <c r="P206" s="11">
        <f t="shared" si="10"/>
        <v>1.3022692613048965</v>
      </c>
      <c r="Q206" s="10"/>
      <c r="R206" s="10">
        <f t="shared" si="11"/>
        <v>0.87323595507044116</v>
      </c>
    </row>
    <row r="207" spans="1:18" x14ac:dyDescent="0.35">
      <c r="A207" t="s">
        <v>36</v>
      </c>
      <c r="C207" t="s">
        <v>101</v>
      </c>
      <c r="D207" s="6"/>
      <c r="E207" s="5">
        <v>108511</v>
      </c>
      <c r="F207" s="5">
        <v>1</v>
      </c>
      <c r="G207" s="5">
        <v>15</v>
      </c>
      <c r="H207" s="5">
        <v>50</v>
      </c>
      <c r="I207" s="5">
        <v>72</v>
      </c>
      <c r="J207" s="5">
        <v>1917</v>
      </c>
      <c r="K207" s="5">
        <v>372</v>
      </c>
      <c r="L207" s="5">
        <v>1427</v>
      </c>
      <c r="M207" s="5">
        <v>118</v>
      </c>
      <c r="N207" s="5">
        <v>5</v>
      </c>
      <c r="O207" s="9">
        <f t="shared" si="9"/>
        <v>138</v>
      </c>
      <c r="P207" s="11">
        <f t="shared" si="10"/>
        <v>1.2717604666807973</v>
      </c>
      <c r="Q207" s="10"/>
      <c r="R207" s="10">
        <f t="shared" si="11"/>
        <v>0.87620570819860821</v>
      </c>
    </row>
    <row r="208" spans="1:18" x14ac:dyDescent="0.35">
      <c r="A208" t="s">
        <v>247</v>
      </c>
      <c r="C208" t="s">
        <v>248</v>
      </c>
      <c r="D208" s="6"/>
      <c r="E208" s="5">
        <v>158043</v>
      </c>
      <c r="F208" s="5">
        <v>0</v>
      </c>
      <c r="G208" s="5">
        <v>36</v>
      </c>
      <c r="H208" s="5">
        <v>92</v>
      </c>
      <c r="I208" s="5">
        <v>66</v>
      </c>
      <c r="J208" s="5">
        <v>4053</v>
      </c>
      <c r="K208" s="5">
        <v>764</v>
      </c>
      <c r="L208" s="5">
        <v>3047</v>
      </c>
      <c r="M208" s="5">
        <v>242</v>
      </c>
      <c r="N208" s="5">
        <v>37</v>
      </c>
      <c r="O208" s="9">
        <f t="shared" si="9"/>
        <v>194</v>
      </c>
      <c r="P208" s="11">
        <f t="shared" si="10"/>
        <v>1.2275140309915655</v>
      </c>
      <c r="Q208" s="10"/>
      <c r="R208" s="10">
        <f t="shared" si="11"/>
        <v>0.88051269549251276</v>
      </c>
    </row>
    <row r="209" spans="1:18" x14ac:dyDescent="0.35">
      <c r="A209" t="s">
        <v>36</v>
      </c>
      <c r="C209" t="s">
        <v>104</v>
      </c>
      <c r="D209" s="6"/>
      <c r="E209" s="5">
        <v>107861</v>
      </c>
      <c r="F209" s="5">
        <v>1</v>
      </c>
      <c r="G209" s="5">
        <v>2</v>
      </c>
      <c r="H209" s="5">
        <v>53</v>
      </c>
      <c r="I209" s="5">
        <v>76</v>
      </c>
      <c r="J209" s="5">
        <v>1692</v>
      </c>
      <c r="K209" s="5">
        <v>281</v>
      </c>
      <c r="L209" s="5">
        <v>1172</v>
      </c>
      <c r="M209" s="5">
        <v>239</v>
      </c>
      <c r="N209" s="5">
        <v>0</v>
      </c>
      <c r="O209" s="9">
        <f t="shared" si="9"/>
        <v>132</v>
      </c>
      <c r="P209" s="11">
        <f t="shared" si="10"/>
        <v>1.2237972946662836</v>
      </c>
      <c r="Q209" s="10"/>
      <c r="R209" s="10">
        <f t="shared" si="11"/>
        <v>0.88087448590293627</v>
      </c>
    </row>
    <row r="210" spans="1:18" x14ac:dyDescent="0.35">
      <c r="A210" t="s">
        <v>36</v>
      </c>
      <c r="C210" t="s">
        <v>72</v>
      </c>
      <c r="D210" s="6"/>
      <c r="E210" s="5">
        <v>167933</v>
      </c>
      <c r="F210" s="5">
        <v>5</v>
      </c>
      <c r="G210" s="5">
        <v>11</v>
      </c>
      <c r="H210" s="5">
        <v>90</v>
      </c>
      <c r="I210" s="5">
        <v>99</v>
      </c>
      <c r="J210" s="5">
        <v>2420</v>
      </c>
      <c r="K210" s="5">
        <v>478</v>
      </c>
      <c r="L210" s="5">
        <v>1342</v>
      </c>
      <c r="M210" s="5">
        <v>600</v>
      </c>
      <c r="N210" s="5">
        <v>17</v>
      </c>
      <c r="O210" s="9">
        <f t="shared" si="9"/>
        <v>205</v>
      </c>
      <c r="P210" s="11">
        <f t="shared" si="10"/>
        <v>1.2207249319669153</v>
      </c>
      <c r="Q210" s="10"/>
      <c r="R210" s="10">
        <f t="shared" si="11"/>
        <v>0.88117355241309281</v>
      </c>
    </row>
    <row r="211" spans="1:18" x14ac:dyDescent="0.35">
      <c r="A211" t="s">
        <v>148</v>
      </c>
      <c r="B211">
        <v>5</v>
      </c>
      <c r="C211" t="s">
        <v>149</v>
      </c>
      <c r="D211" s="6"/>
      <c r="E211" s="5">
        <v>211569</v>
      </c>
      <c r="F211" s="5">
        <v>3</v>
      </c>
      <c r="G211" s="5">
        <v>57</v>
      </c>
      <c r="H211" s="5">
        <v>17</v>
      </c>
      <c r="I211" s="5">
        <v>180</v>
      </c>
      <c r="J211" s="5">
        <v>2148</v>
      </c>
      <c r="K211" s="5">
        <v>380</v>
      </c>
      <c r="L211" s="5">
        <v>1679</v>
      </c>
      <c r="M211" s="5">
        <v>89</v>
      </c>
      <c r="N211" s="5">
        <v>24</v>
      </c>
      <c r="O211" s="9">
        <f t="shared" si="9"/>
        <v>257</v>
      </c>
      <c r="P211" s="11">
        <f t="shared" si="10"/>
        <v>1.2147337275309709</v>
      </c>
      <c r="Q211" s="10"/>
      <c r="R211" s="10">
        <f t="shared" si="11"/>
        <v>0.8817567415667239</v>
      </c>
    </row>
    <row r="212" spans="1:18" x14ac:dyDescent="0.35">
      <c r="A212" t="s">
        <v>22</v>
      </c>
      <c r="C212" t="s">
        <v>23</v>
      </c>
      <c r="D212" s="6">
        <v>6</v>
      </c>
      <c r="E212" s="5">
        <v>242721</v>
      </c>
      <c r="F212" s="5">
        <v>0</v>
      </c>
      <c r="G212" s="5">
        <v>23</v>
      </c>
      <c r="H212" s="5">
        <v>83</v>
      </c>
      <c r="I212" s="5">
        <v>185</v>
      </c>
      <c r="J212" s="5">
        <v>2923</v>
      </c>
      <c r="K212" s="5">
        <v>495</v>
      </c>
      <c r="L212" s="5">
        <v>2318</v>
      </c>
      <c r="M212" s="5">
        <v>110</v>
      </c>
      <c r="N212" s="5">
        <v>36</v>
      </c>
      <c r="O212" s="9">
        <f t="shared" si="9"/>
        <v>291</v>
      </c>
      <c r="P212" s="11">
        <f t="shared" si="10"/>
        <v>1.1989073874942835</v>
      </c>
      <c r="Q212" s="10"/>
      <c r="R212" s="10">
        <f t="shared" si="11"/>
        <v>0.88329729154290237</v>
      </c>
    </row>
    <row r="213" spans="1:18" x14ac:dyDescent="0.35">
      <c r="A213" t="s">
        <v>36</v>
      </c>
      <c r="C213" t="s">
        <v>43</v>
      </c>
      <c r="D213" s="6"/>
      <c r="E213" s="5">
        <v>249830</v>
      </c>
      <c r="F213" s="5">
        <v>2</v>
      </c>
      <c r="G213" s="5">
        <v>19</v>
      </c>
      <c r="H213" s="5">
        <v>124</v>
      </c>
      <c r="I213" s="5">
        <v>153</v>
      </c>
      <c r="J213" s="5">
        <v>2668</v>
      </c>
      <c r="K213" s="5">
        <v>495</v>
      </c>
      <c r="L213" s="5">
        <v>1786</v>
      </c>
      <c r="M213" s="5">
        <v>387</v>
      </c>
      <c r="N213" s="5">
        <v>28</v>
      </c>
      <c r="O213" s="9">
        <f t="shared" si="9"/>
        <v>298</v>
      </c>
      <c r="P213" s="11">
        <f t="shared" si="10"/>
        <v>1.1928111115558582</v>
      </c>
      <c r="Q213" s="10"/>
      <c r="R213" s="10">
        <f t="shared" si="11"/>
        <v>0.88389070844977702</v>
      </c>
    </row>
    <row r="214" spans="1:18" x14ac:dyDescent="0.35">
      <c r="A214" t="s">
        <v>105</v>
      </c>
      <c r="B214">
        <v>5</v>
      </c>
      <c r="C214" t="s">
        <v>112</v>
      </c>
      <c r="D214" s="6"/>
      <c r="E214" s="5">
        <v>148792</v>
      </c>
      <c r="F214" s="5">
        <v>0</v>
      </c>
      <c r="G214" s="5">
        <v>35</v>
      </c>
      <c r="H214" s="5">
        <v>14</v>
      </c>
      <c r="I214" s="5">
        <v>128</v>
      </c>
      <c r="J214" s="5">
        <v>1813</v>
      </c>
      <c r="K214" s="5">
        <v>239</v>
      </c>
      <c r="L214" s="5">
        <v>1512</v>
      </c>
      <c r="M214" s="5">
        <v>62</v>
      </c>
      <c r="N214" s="5">
        <v>6</v>
      </c>
      <c r="O214" s="9">
        <f t="shared" si="9"/>
        <v>177</v>
      </c>
      <c r="P214" s="11">
        <f t="shared" si="10"/>
        <v>1.1895800849508038</v>
      </c>
      <c r="Q214" s="10"/>
      <c r="R214" s="10">
        <f t="shared" si="11"/>
        <v>0.88420521944523833</v>
      </c>
    </row>
    <row r="215" spans="1:18" x14ac:dyDescent="0.35">
      <c r="A215" t="s">
        <v>269</v>
      </c>
      <c r="C215" t="s">
        <v>282</v>
      </c>
      <c r="D215" s="6"/>
      <c r="E215" s="5">
        <v>224007</v>
      </c>
      <c r="F215" s="5">
        <v>1</v>
      </c>
      <c r="G215" s="5">
        <v>15</v>
      </c>
      <c r="H215" s="5">
        <v>84</v>
      </c>
      <c r="I215" s="5">
        <v>153</v>
      </c>
      <c r="J215" s="5">
        <v>3048</v>
      </c>
      <c r="K215" s="5">
        <v>564</v>
      </c>
      <c r="L215" s="5">
        <v>2206</v>
      </c>
      <c r="M215" s="5">
        <v>278</v>
      </c>
      <c r="N215" s="5">
        <v>11</v>
      </c>
      <c r="O215" s="9">
        <f t="shared" si="9"/>
        <v>253</v>
      </c>
      <c r="P215" s="11">
        <f t="shared" si="10"/>
        <v>1.1294289910583151</v>
      </c>
      <c r="Q215" s="10"/>
      <c r="R215" s="10">
        <f t="shared" si="11"/>
        <v>0.89006038027511858</v>
      </c>
    </row>
    <row r="216" spans="1:18" x14ac:dyDescent="0.35">
      <c r="A216" t="s">
        <v>105</v>
      </c>
      <c r="B216">
        <v>5</v>
      </c>
      <c r="C216" t="s">
        <v>116</v>
      </c>
      <c r="D216" s="6"/>
      <c r="E216" s="5">
        <v>109461</v>
      </c>
      <c r="F216" s="5">
        <v>1</v>
      </c>
      <c r="G216" s="5">
        <v>9</v>
      </c>
      <c r="H216" s="5">
        <v>28</v>
      </c>
      <c r="I216" s="5">
        <v>82</v>
      </c>
      <c r="J216" s="5">
        <v>1430</v>
      </c>
      <c r="K216" s="5">
        <v>212</v>
      </c>
      <c r="L216" s="5">
        <v>1039</v>
      </c>
      <c r="M216" s="5">
        <v>179</v>
      </c>
      <c r="N216" s="5">
        <v>7</v>
      </c>
      <c r="O216" s="9">
        <f t="shared" si="9"/>
        <v>120</v>
      </c>
      <c r="P216" s="11">
        <f t="shared" si="10"/>
        <v>1.0962808671581659</v>
      </c>
      <c r="Q216" s="10"/>
      <c r="R216" s="10">
        <f t="shared" si="11"/>
        <v>0.89328704805594195</v>
      </c>
    </row>
    <row r="217" spans="1:18" x14ac:dyDescent="0.35">
      <c r="A217" t="s">
        <v>36</v>
      </c>
      <c r="C217" t="s">
        <v>82</v>
      </c>
      <c r="D217" s="6"/>
      <c r="E217" s="5">
        <v>122896</v>
      </c>
      <c r="F217" s="5">
        <v>0</v>
      </c>
      <c r="G217" s="5">
        <v>7</v>
      </c>
      <c r="H217" s="5">
        <v>33</v>
      </c>
      <c r="I217" s="5">
        <v>94</v>
      </c>
      <c r="J217" s="5">
        <v>1664</v>
      </c>
      <c r="K217" s="5">
        <v>240</v>
      </c>
      <c r="L217" s="5">
        <v>1315</v>
      </c>
      <c r="M217" s="5">
        <v>109</v>
      </c>
      <c r="N217" s="5">
        <v>6</v>
      </c>
      <c r="O217" s="9">
        <f t="shared" si="9"/>
        <v>134</v>
      </c>
      <c r="P217" s="11">
        <f t="shared" si="10"/>
        <v>1.0903528186434057</v>
      </c>
      <c r="Q217" s="10"/>
      <c r="R217" s="10">
        <f t="shared" si="11"/>
        <v>0.89386408955618957</v>
      </c>
    </row>
    <row r="218" spans="1:18" x14ac:dyDescent="0.35">
      <c r="A218" t="s">
        <v>183</v>
      </c>
      <c r="B218">
        <v>5</v>
      </c>
      <c r="C218" t="s">
        <v>184</v>
      </c>
      <c r="D218" s="6"/>
      <c r="E218" s="5">
        <v>115008</v>
      </c>
      <c r="F218" s="5">
        <v>0</v>
      </c>
      <c r="G218" s="5">
        <v>23</v>
      </c>
      <c r="H218" s="5">
        <v>20</v>
      </c>
      <c r="I218" s="5">
        <v>76</v>
      </c>
      <c r="J218" s="5">
        <v>1110</v>
      </c>
      <c r="K218" s="5">
        <v>213</v>
      </c>
      <c r="L218" s="5">
        <v>866</v>
      </c>
      <c r="M218" s="5">
        <v>31</v>
      </c>
      <c r="N218" s="5">
        <v>8</v>
      </c>
      <c r="O218" s="9">
        <f t="shared" si="9"/>
        <v>119</v>
      </c>
      <c r="P218" s="11">
        <f t="shared" si="10"/>
        <v>1.0347106288258208</v>
      </c>
      <c r="Q218" s="10"/>
      <c r="R218" s="10">
        <f t="shared" si="11"/>
        <v>0.89928034966429315</v>
      </c>
    </row>
    <row r="219" spans="1:18" x14ac:dyDescent="0.35">
      <c r="A219" t="s">
        <v>105</v>
      </c>
      <c r="B219">
        <v>5</v>
      </c>
      <c r="C219" t="s">
        <v>115</v>
      </c>
      <c r="D219" s="6">
        <v>6</v>
      </c>
      <c r="E219" s="5">
        <v>123115</v>
      </c>
      <c r="F219" s="5">
        <v>3</v>
      </c>
      <c r="G219" s="5">
        <v>31</v>
      </c>
      <c r="H219" s="5">
        <v>18</v>
      </c>
      <c r="I219" s="5">
        <v>74</v>
      </c>
      <c r="J219" s="5">
        <v>1445</v>
      </c>
      <c r="K219" s="5">
        <v>182</v>
      </c>
      <c r="L219" s="5">
        <v>1095</v>
      </c>
      <c r="M219" s="5">
        <v>168</v>
      </c>
      <c r="N219" s="5">
        <v>11</v>
      </c>
      <c r="O219" s="9">
        <f t="shared" si="9"/>
        <v>126</v>
      </c>
      <c r="P219" s="11">
        <f t="shared" si="10"/>
        <v>1.0234333752995168</v>
      </c>
      <c r="Q219" s="10"/>
      <c r="R219" s="10">
        <f t="shared" si="11"/>
        <v>0.90037808752478599</v>
      </c>
    </row>
    <row r="220" spans="1:18" x14ac:dyDescent="0.35">
      <c r="A220" t="s">
        <v>36</v>
      </c>
      <c r="C220" t="s">
        <v>47</v>
      </c>
      <c r="D220" s="6"/>
      <c r="E220" s="5">
        <v>103311</v>
      </c>
      <c r="F220" s="5">
        <v>0</v>
      </c>
      <c r="G220" s="5">
        <v>6</v>
      </c>
      <c r="H220" s="5">
        <v>49</v>
      </c>
      <c r="I220" s="5">
        <v>50</v>
      </c>
      <c r="J220" s="5">
        <v>904</v>
      </c>
      <c r="K220" s="5">
        <v>174</v>
      </c>
      <c r="L220" s="5">
        <v>562</v>
      </c>
      <c r="M220" s="5">
        <v>168</v>
      </c>
      <c r="N220" s="5">
        <v>16</v>
      </c>
      <c r="O220" s="9">
        <f t="shared" si="9"/>
        <v>105</v>
      </c>
      <c r="P220" s="11">
        <f t="shared" si="10"/>
        <v>1.0163486947178906</v>
      </c>
      <c r="Q220" s="10"/>
      <c r="R220" s="10">
        <f t="shared" si="11"/>
        <v>0.90106771661628504</v>
      </c>
    </row>
    <row r="221" spans="1:18" x14ac:dyDescent="0.35">
      <c r="A221" t="s">
        <v>36</v>
      </c>
      <c r="C221" t="s">
        <v>46</v>
      </c>
      <c r="D221" s="6"/>
      <c r="E221" s="5">
        <v>112635</v>
      </c>
      <c r="F221" s="5">
        <v>0</v>
      </c>
      <c r="G221" s="5">
        <v>20</v>
      </c>
      <c r="H221" s="5">
        <v>44</v>
      </c>
      <c r="I221" s="5">
        <v>50</v>
      </c>
      <c r="J221" s="5">
        <v>1713</v>
      </c>
      <c r="K221" s="5">
        <v>237</v>
      </c>
      <c r="L221" s="5">
        <v>1321</v>
      </c>
      <c r="M221" s="5">
        <v>155</v>
      </c>
      <c r="N221" s="5">
        <v>6</v>
      </c>
      <c r="O221" s="9">
        <f t="shared" si="9"/>
        <v>114</v>
      </c>
      <c r="P221" s="11">
        <f t="shared" si="10"/>
        <v>1.012118790784392</v>
      </c>
      <c r="Q221" s="10"/>
      <c r="R221" s="10">
        <f t="shared" si="11"/>
        <v>0.90147945921684103</v>
      </c>
    </row>
    <row r="222" spans="1:18" x14ac:dyDescent="0.35">
      <c r="A222" t="s">
        <v>269</v>
      </c>
      <c r="C222" t="s">
        <v>279</v>
      </c>
      <c r="D222" s="6"/>
      <c r="E222" s="5">
        <v>234984</v>
      </c>
      <c r="F222" s="5">
        <v>3</v>
      </c>
      <c r="G222" s="5">
        <v>30</v>
      </c>
      <c r="H222" s="5">
        <v>94</v>
      </c>
      <c r="I222" s="5">
        <v>105</v>
      </c>
      <c r="J222" s="5">
        <v>4244</v>
      </c>
      <c r="K222" s="5">
        <v>1106</v>
      </c>
      <c r="L222" s="5">
        <v>2828</v>
      </c>
      <c r="M222" s="5">
        <v>310</v>
      </c>
      <c r="N222" s="5">
        <v>17</v>
      </c>
      <c r="O222" s="9">
        <f t="shared" si="9"/>
        <v>232</v>
      </c>
      <c r="P222" s="11">
        <f t="shared" si="10"/>
        <v>0.98730126306471921</v>
      </c>
      <c r="Q222" s="10"/>
      <c r="R222" s="10">
        <f t="shared" si="11"/>
        <v>0.90389521937672135</v>
      </c>
    </row>
    <row r="223" spans="1:18" x14ac:dyDescent="0.35">
      <c r="A223" t="s">
        <v>36</v>
      </c>
      <c r="C223" t="s">
        <v>42</v>
      </c>
      <c r="D223" s="6"/>
      <c r="E223" s="5">
        <v>107879</v>
      </c>
      <c r="F223" s="5">
        <v>0</v>
      </c>
      <c r="G223" s="5">
        <v>10</v>
      </c>
      <c r="H223" s="5">
        <v>23</v>
      </c>
      <c r="I223" s="5">
        <v>72</v>
      </c>
      <c r="J223" s="5">
        <v>1064</v>
      </c>
      <c r="K223" s="5">
        <v>279</v>
      </c>
      <c r="L223" s="5">
        <v>723</v>
      </c>
      <c r="M223" s="5">
        <v>62</v>
      </c>
      <c r="N223" s="5">
        <v>8</v>
      </c>
      <c r="O223" s="9">
        <f t="shared" si="9"/>
        <v>105</v>
      </c>
      <c r="P223" s="11">
        <f t="shared" si="10"/>
        <v>0.97331269292448019</v>
      </c>
      <c r="Q223" s="10"/>
      <c r="R223" s="10">
        <f t="shared" si="11"/>
        <v>0.90525687920118858</v>
      </c>
    </row>
    <row r="224" spans="1:18" x14ac:dyDescent="0.35">
      <c r="A224" t="s">
        <v>299</v>
      </c>
      <c r="B224">
        <v>5</v>
      </c>
      <c r="C224" t="s">
        <v>302</v>
      </c>
      <c r="D224" s="6"/>
      <c r="E224" s="5">
        <v>137905</v>
      </c>
      <c r="F224" s="5">
        <v>12</v>
      </c>
      <c r="G224" s="5">
        <v>9</v>
      </c>
      <c r="H224" s="5">
        <v>49</v>
      </c>
      <c r="I224" s="5">
        <v>64</v>
      </c>
      <c r="J224" s="5">
        <v>2031</v>
      </c>
      <c r="K224" s="5">
        <v>334</v>
      </c>
      <c r="L224" s="5">
        <v>1606</v>
      </c>
      <c r="M224" s="5">
        <v>91</v>
      </c>
      <c r="N224" s="5">
        <v>14</v>
      </c>
      <c r="O224" s="9">
        <f t="shared" si="9"/>
        <v>134</v>
      </c>
      <c r="P224" s="11">
        <f t="shared" si="10"/>
        <v>0.97168340524273955</v>
      </c>
      <c r="Q224" s="10"/>
      <c r="R224" s="10">
        <f t="shared" si="11"/>
        <v>0.90541547550920898</v>
      </c>
    </row>
    <row r="225" spans="1:18" x14ac:dyDescent="0.35">
      <c r="A225" t="s">
        <v>150</v>
      </c>
      <c r="C225" t="s">
        <v>152</v>
      </c>
      <c r="D225" s="6"/>
      <c r="E225" s="5">
        <v>109155</v>
      </c>
      <c r="F225" s="5">
        <v>2</v>
      </c>
      <c r="G225" s="5">
        <v>28</v>
      </c>
      <c r="H225" s="5">
        <v>33</v>
      </c>
      <c r="I225" s="5">
        <v>43</v>
      </c>
      <c r="J225" s="5">
        <v>832</v>
      </c>
      <c r="K225" s="5">
        <v>150</v>
      </c>
      <c r="L225" s="5">
        <v>637</v>
      </c>
      <c r="M225" s="5">
        <v>45</v>
      </c>
      <c r="N225" s="5">
        <v>3</v>
      </c>
      <c r="O225" s="9">
        <f t="shared" si="9"/>
        <v>106</v>
      </c>
      <c r="P225" s="11">
        <f t="shared" si="10"/>
        <v>0.97109614767990471</v>
      </c>
      <c r="Q225" s="10"/>
      <c r="R225" s="10">
        <f t="shared" si="11"/>
        <v>0.90547263968123726</v>
      </c>
    </row>
    <row r="226" spans="1:18" x14ac:dyDescent="0.35">
      <c r="A226" t="s">
        <v>123</v>
      </c>
      <c r="B226">
        <v>5</v>
      </c>
      <c r="C226" t="s">
        <v>126</v>
      </c>
      <c r="D226" s="6"/>
      <c r="E226" s="5">
        <v>125021</v>
      </c>
      <c r="F226" s="5">
        <v>0</v>
      </c>
      <c r="G226" s="5">
        <v>10</v>
      </c>
      <c r="H226" s="5">
        <v>57</v>
      </c>
      <c r="I226" s="5">
        <v>53</v>
      </c>
      <c r="J226" s="5">
        <v>1201</v>
      </c>
      <c r="K226" s="5">
        <v>199</v>
      </c>
      <c r="L226" s="5">
        <v>942</v>
      </c>
      <c r="M226" s="5">
        <v>60</v>
      </c>
      <c r="N226" s="5">
        <v>2</v>
      </c>
      <c r="O226" s="9">
        <f t="shared" si="9"/>
        <v>120</v>
      </c>
      <c r="P226" s="11">
        <f t="shared" si="10"/>
        <v>0.95983874709048889</v>
      </c>
      <c r="Q226" s="10"/>
      <c r="R226" s="10">
        <f t="shared" si="11"/>
        <v>0.90656844503924505</v>
      </c>
    </row>
    <row r="227" spans="1:18" x14ac:dyDescent="0.35">
      <c r="A227" t="s">
        <v>36</v>
      </c>
      <c r="C227" t="s">
        <v>60</v>
      </c>
      <c r="D227" s="6"/>
      <c r="E227" s="5">
        <v>194677</v>
      </c>
      <c r="F227" s="5">
        <v>0</v>
      </c>
      <c r="G227" s="5">
        <v>14</v>
      </c>
      <c r="H227" s="5">
        <v>51</v>
      </c>
      <c r="I227" s="5">
        <v>121</v>
      </c>
      <c r="J227" s="5">
        <v>2378</v>
      </c>
      <c r="K227" s="5">
        <v>382</v>
      </c>
      <c r="L227" s="5">
        <v>1830</v>
      </c>
      <c r="M227" s="5">
        <v>166</v>
      </c>
      <c r="N227" s="5">
        <v>11</v>
      </c>
      <c r="O227" s="9">
        <f t="shared" si="9"/>
        <v>186</v>
      </c>
      <c r="P227" s="11">
        <f t="shared" si="10"/>
        <v>0.9554287358034077</v>
      </c>
      <c r="Q227" s="10"/>
      <c r="R227" s="10">
        <f t="shared" si="11"/>
        <v>0.90699771944934304</v>
      </c>
    </row>
    <row r="228" spans="1:18" x14ac:dyDescent="0.35">
      <c r="A228" t="s">
        <v>36</v>
      </c>
      <c r="C228" t="s">
        <v>78</v>
      </c>
      <c r="D228" s="6"/>
      <c r="E228" s="5">
        <v>169276</v>
      </c>
      <c r="F228" s="5">
        <v>0</v>
      </c>
      <c r="G228" s="5">
        <v>10</v>
      </c>
      <c r="H228" s="5">
        <v>64</v>
      </c>
      <c r="I228" s="5">
        <v>86</v>
      </c>
      <c r="J228" s="5">
        <v>2008</v>
      </c>
      <c r="K228" s="5">
        <v>725</v>
      </c>
      <c r="L228" s="5">
        <v>1060</v>
      </c>
      <c r="M228" s="5">
        <v>223</v>
      </c>
      <c r="N228" s="5">
        <v>4</v>
      </c>
      <c r="O228" s="9">
        <f t="shared" si="9"/>
        <v>160</v>
      </c>
      <c r="P228" s="11">
        <f t="shared" si="10"/>
        <v>0.94520191875989512</v>
      </c>
      <c r="Q228" s="10"/>
      <c r="R228" s="10">
        <f t="shared" si="11"/>
        <v>0.90799320689092733</v>
      </c>
    </row>
    <row r="229" spans="1:18" x14ac:dyDescent="0.35">
      <c r="A229" t="s">
        <v>295</v>
      </c>
      <c r="B229">
        <v>5</v>
      </c>
      <c r="C229" t="s">
        <v>297</v>
      </c>
      <c r="D229" s="6"/>
      <c r="E229" s="5">
        <v>107103</v>
      </c>
      <c r="F229" s="5">
        <v>0</v>
      </c>
      <c r="G229" s="5">
        <v>10</v>
      </c>
      <c r="H229" s="5">
        <v>9</v>
      </c>
      <c r="I229" s="5">
        <v>82</v>
      </c>
      <c r="J229" s="5">
        <v>1492</v>
      </c>
      <c r="K229" s="5">
        <v>201</v>
      </c>
      <c r="L229" s="5">
        <v>1181</v>
      </c>
      <c r="M229" s="5">
        <v>110</v>
      </c>
      <c r="N229" s="5">
        <v>6</v>
      </c>
      <c r="O229" s="9">
        <f t="shared" si="9"/>
        <v>101</v>
      </c>
      <c r="P229" s="11">
        <f t="shared" si="10"/>
        <v>0.94301746916519613</v>
      </c>
      <c r="Q229" s="10"/>
      <c r="R229" s="10">
        <f t="shared" si="11"/>
        <v>0.90820584315195008</v>
      </c>
    </row>
    <row r="230" spans="1:18" x14ac:dyDescent="0.35">
      <c r="A230" t="s">
        <v>259</v>
      </c>
      <c r="B230">
        <v>5</v>
      </c>
      <c r="C230" t="s">
        <v>260</v>
      </c>
      <c r="D230" s="6"/>
      <c r="E230" s="5">
        <v>123856</v>
      </c>
      <c r="F230" s="5">
        <v>2</v>
      </c>
      <c r="G230" s="5">
        <v>17</v>
      </c>
      <c r="H230" s="5">
        <v>37</v>
      </c>
      <c r="I230" s="5">
        <v>59</v>
      </c>
      <c r="J230" s="5">
        <v>1564</v>
      </c>
      <c r="K230" s="5">
        <v>122</v>
      </c>
      <c r="L230" s="5">
        <v>1363</v>
      </c>
      <c r="M230" s="5">
        <v>79</v>
      </c>
      <c r="N230" s="5">
        <v>1</v>
      </c>
      <c r="O230" s="9">
        <f t="shared" si="9"/>
        <v>115</v>
      </c>
      <c r="P230" s="11">
        <f t="shared" si="10"/>
        <v>0.92849761012789045</v>
      </c>
      <c r="Q230" s="10"/>
      <c r="R230" s="10">
        <f t="shared" si="11"/>
        <v>0.909619219108879</v>
      </c>
    </row>
    <row r="231" spans="1:18" x14ac:dyDescent="0.35">
      <c r="A231" t="s">
        <v>183</v>
      </c>
      <c r="B231">
        <v>5</v>
      </c>
      <c r="C231" t="s">
        <v>189</v>
      </c>
      <c r="D231" s="6"/>
      <c r="E231" s="5">
        <v>129974</v>
      </c>
      <c r="F231" s="5">
        <v>0</v>
      </c>
      <c r="G231" s="5">
        <v>18</v>
      </c>
      <c r="H231" s="5">
        <v>9</v>
      </c>
      <c r="I231" s="5">
        <v>93</v>
      </c>
      <c r="J231" s="5">
        <v>1216</v>
      </c>
      <c r="K231" s="5">
        <v>150</v>
      </c>
      <c r="L231" s="5">
        <v>982</v>
      </c>
      <c r="M231" s="5">
        <v>84</v>
      </c>
      <c r="N231" s="5">
        <v>4</v>
      </c>
      <c r="O231" s="9">
        <f t="shared" si="9"/>
        <v>120</v>
      </c>
      <c r="P231" s="11">
        <f t="shared" si="10"/>
        <v>0.92326157539200149</v>
      </c>
      <c r="Q231" s="10"/>
      <c r="R231" s="10">
        <f t="shared" si="11"/>
        <v>0.91012889937411678</v>
      </c>
    </row>
    <row r="232" spans="1:18" x14ac:dyDescent="0.35">
      <c r="A232" t="s">
        <v>36</v>
      </c>
      <c r="C232" t="s">
        <v>41</v>
      </c>
      <c r="D232" s="6"/>
      <c r="E232" s="5">
        <v>105057</v>
      </c>
      <c r="F232" s="5">
        <v>0</v>
      </c>
      <c r="G232" s="5">
        <v>10</v>
      </c>
      <c r="H232" s="5">
        <v>31</v>
      </c>
      <c r="I232" s="5">
        <v>55</v>
      </c>
      <c r="J232" s="5">
        <v>1180</v>
      </c>
      <c r="K232" s="5">
        <v>158</v>
      </c>
      <c r="L232" s="5">
        <v>912</v>
      </c>
      <c r="M232" s="5">
        <v>110</v>
      </c>
      <c r="N232" s="5">
        <v>4</v>
      </c>
      <c r="O232" s="9">
        <f t="shared" si="9"/>
        <v>96</v>
      </c>
      <c r="P232" s="11">
        <f t="shared" si="10"/>
        <v>0.91378965704331927</v>
      </c>
      <c r="Q232" s="10"/>
      <c r="R232" s="10">
        <f t="shared" si="11"/>
        <v>0.91105090430719682</v>
      </c>
    </row>
    <row r="233" spans="1:18" x14ac:dyDescent="0.35">
      <c r="A233" t="s">
        <v>22</v>
      </c>
      <c r="C233" t="s">
        <v>27</v>
      </c>
      <c r="D233" s="6"/>
      <c r="E233" s="5">
        <v>158347</v>
      </c>
      <c r="F233" s="5">
        <v>4</v>
      </c>
      <c r="G233" s="5">
        <v>12</v>
      </c>
      <c r="H233" s="5">
        <v>35</v>
      </c>
      <c r="I233" s="5">
        <v>92</v>
      </c>
      <c r="J233" s="5">
        <v>1995</v>
      </c>
      <c r="K233" s="5">
        <v>338</v>
      </c>
      <c r="L233" s="5">
        <v>1545</v>
      </c>
      <c r="M233" s="5">
        <v>112</v>
      </c>
      <c r="N233" s="5">
        <v>3</v>
      </c>
      <c r="O233" s="9">
        <f t="shared" si="9"/>
        <v>143</v>
      </c>
      <c r="P233" s="11">
        <f t="shared" si="10"/>
        <v>0.90307994467845931</v>
      </c>
      <c r="Q233" s="10"/>
      <c r="R233" s="10">
        <f t="shared" si="11"/>
        <v>0.91209339720765992</v>
      </c>
    </row>
    <row r="234" spans="1:18" x14ac:dyDescent="0.35">
      <c r="A234" t="s">
        <v>123</v>
      </c>
      <c r="B234">
        <v>5</v>
      </c>
      <c r="C234" t="s">
        <v>136</v>
      </c>
      <c r="D234" s="6"/>
      <c r="E234" s="5">
        <v>159744</v>
      </c>
      <c r="F234" s="5">
        <v>0</v>
      </c>
      <c r="G234" s="5">
        <v>5</v>
      </c>
      <c r="H234" s="5">
        <v>47</v>
      </c>
      <c r="I234" s="5">
        <v>91</v>
      </c>
      <c r="J234" s="5">
        <v>2017</v>
      </c>
      <c r="K234" s="5">
        <v>424</v>
      </c>
      <c r="L234" s="5">
        <v>1504</v>
      </c>
      <c r="M234" s="5">
        <v>89</v>
      </c>
      <c r="N234" s="5">
        <v>2</v>
      </c>
      <c r="O234" s="9">
        <f t="shared" si="9"/>
        <v>143</v>
      </c>
      <c r="P234" s="11">
        <f t="shared" si="10"/>
        <v>0.89518229166666663</v>
      </c>
      <c r="Q234" s="10"/>
      <c r="R234" s="10">
        <f t="shared" si="11"/>
        <v>0.91286216175656876</v>
      </c>
    </row>
    <row r="235" spans="1:18" x14ac:dyDescent="0.35">
      <c r="A235" t="s">
        <v>22</v>
      </c>
      <c r="C235" t="s">
        <v>29</v>
      </c>
      <c r="D235" s="6"/>
      <c r="E235" s="5">
        <v>223432</v>
      </c>
      <c r="F235" s="5">
        <v>2</v>
      </c>
      <c r="G235" s="5">
        <v>29</v>
      </c>
      <c r="H235" s="5">
        <v>49</v>
      </c>
      <c r="I235" s="5">
        <v>110</v>
      </c>
      <c r="J235" s="5">
        <v>2842</v>
      </c>
      <c r="K235" s="5">
        <v>550</v>
      </c>
      <c r="L235" s="5">
        <v>2193</v>
      </c>
      <c r="M235" s="5">
        <v>99</v>
      </c>
      <c r="N235" s="5">
        <v>10</v>
      </c>
      <c r="O235" s="9">
        <f t="shared" si="9"/>
        <v>190</v>
      </c>
      <c r="P235" s="11">
        <f t="shared" si="10"/>
        <v>0.85037058254860542</v>
      </c>
      <c r="Q235" s="10"/>
      <c r="R235" s="10">
        <f t="shared" si="11"/>
        <v>0.91722417326739891</v>
      </c>
    </row>
    <row r="236" spans="1:18" x14ac:dyDescent="0.35">
      <c r="A236" t="s">
        <v>123</v>
      </c>
      <c r="B236">
        <v>5</v>
      </c>
      <c r="C236" t="s">
        <v>138</v>
      </c>
      <c r="D236" s="6"/>
      <c r="E236" s="5">
        <v>168416</v>
      </c>
      <c r="F236" s="5">
        <v>0</v>
      </c>
      <c r="G236" s="5">
        <v>13</v>
      </c>
      <c r="H236" s="5">
        <v>15</v>
      </c>
      <c r="I236" s="5">
        <v>114</v>
      </c>
      <c r="J236" s="5">
        <v>938</v>
      </c>
      <c r="K236" s="5">
        <v>283</v>
      </c>
      <c r="L236" s="5">
        <v>620</v>
      </c>
      <c r="M236" s="5">
        <v>35</v>
      </c>
      <c r="N236" s="5">
        <v>1</v>
      </c>
      <c r="O236" s="9">
        <f t="shared" si="9"/>
        <v>142</v>
      </c>
      <c r="P236" s="11">
        <f t="shared" si="10"/>
        <v>0.84315029450883527</v>
      </c>
      <c r="Q236" s="10"/>
      <c r="R236" s="10">
        <f t="shared" si="11"/>
        <v>0.91792700250914938</v>
      </c>
    </row>
    <row r="237" spans="1:18" x14ac:dyDescent="0.35">
      <c r="A237" t="s">
        <v>299</v>
      </c>
      <c r="B237">
        <v>5</v>
      </c>
      <c r="C237" t="s">
        <v>305</v>
      </c>
      <c r="D237" s="6"/>
      <c r="E237" s="5">
        <v>447588</v>
      </c>
      <c r="F237" s="5">
        <v>10</v>
      </c>
      <c r="G237" s="5">
        <v>69</v>
      </c>
      <c r="H237" s="5">
        <v>155</v>
      </c>
      <c r="I237" s="5">
        <v>143</v>
      </c>
      <c r="J237" s="5">
        <v>5339</v>
      </c>
      <c r="K237" s="5">
        <v>714</v>
      </c>
      <c r="L237" s="5">
        <v>4461</v>
      </c>
      <c r="M237" s="5">
        <v>164</v>
      </c>
      <c r="N237" s="5">
        <v>56</v>
      </c>
      <c r="O237" s="9">
        <f t="shared" si="9"/>
        <v>377</v>
      </c>
      <c r="P237" s="11">
        <f t="shared" si="10"/>
        <v>0.84229246539228042</v>
      </c>
      <c r="Q237" s="10"/>
      <c r="R237" s="10">
        <f t="shared" si="11"/>
        <v>0.91801050435619735</v>
      </c>
    </row>
    <row r="238" spans="1:18" x14ac:dyDescent="0.35">
      <c r="A238" t="s">
        <v>105</v>
      </c>
      <c r="B238">
        <v>5</v>
      </c>
      <c r="C238" t="s">
        <v>109</v>
      </c>
      <c r="D238" s="6"/>
      <c r="E238" s="5">
        <v>104022</v>
      </c>
      <c r="F238" s="5">
        <v>5</v>
      </c>
      <c r="G238" s="5">
        <v>20</v>
      </c>
      <c r="H238" s="5">
        <v>12</v>
      </c>
      <c r="I238" s="5">
        <v>49</v>
      </c>
      <c r="J238" s="5">
        <v>571</v>
      </c>
      <c r="K238" s="5">
        <v>88</v>
      </c>
      <c r="L238" s="5">
        <v>456</v>
      </c>
      <c r="M238" s="5">
        <v>27</v>
      </c>
      <c r="N238" s="5">
        <v>7</v>
      </c>
      <c r="O238" s="9">
        <f t="shared" si="9"/>
        <v>86</v>
      </c>
      <c r="P238" s="11">
        <f t="shared" si="10"/>
        <v>0.82674818788333237</v>
      </c>
      <c r="Q238" s="10"/>
      <c r="R238" s="10">
        <f t="shared" si="11"/>
        <v>0.91952359811575324</v>
      </c>
    </row>
    <row r="239" spans="1:18" x14ac:dyDescent="0.35">
      <c r="A239" t="s">
        <v>242</v>
      </c>
      <c r="C239" t="s">
        <v>243</v>
      </c>
      <c r="D239" s="6"/>
      <c r="E239" s="5">
        <v>100688</v>
      </c>
      <c r="F239" s="5">
        <v>0</v>
      </c>
      <c r="G239" s="5">
        <v>21</v>
      </c>
      <c r="H239" s="5">
        <v>12</v>
      </c>
      <c r="I239" s="5">
        <v>44</v>
      </c>
      <c r="J239" s="5">
        <v>1012</v>
      </c>
      <c r="K239" s="5">
        <v>210</v>
      </c>
      <c r="L239" s="5">
        <v>725</v>
      </c>
      <c r="M239" s="5">
        <v>77</v>
      </c>
      <c r="N239" s="5">
        <v>6</v>
      </c>
      <c r="O239" s="9">
        <f t="shared" si="9"/>
        <v>77</v>
      </c>
      <c r="P239" s="11">
        <f t="shared" si="10"/>
        <v>0.76473859844271419</v>
      </c>
      <c r="Q239" s="10"/>
      <c r="R239" s="10">
        <f t="shared" si="11"/>
        <v>0.92555966655066169</v>
      </c>
    </row>
    <row r="240" spans="1:18" x14ac:dyDescent="0.35">
      <c r="A240" t="s">
        <v>36</v>
      </c>
      <c r="C240" t="s">
        <v>91</v>
      </c>
      <c r="D240" s="6"/>
      <c r="E240" s="5">
        <v>179248</v>
      </c>
      <c r="F240" s="5">
        <v>1</v>
      </c>
      <c r="G240" s="5">
        <v>11</v>
      </c>
      <c r="H240" s="5">
        <v>35</v>
      </c>
      <c r="I240" s="5">
        <v>88</v>
      </c>
      <c r="J240" s="5">
        <v>1391</v>
      </c>
      <c r="K240" s="5">
        <v>387</v>
      </c>
      <c r="L240" s="5">
        <v>881</v>
      </c>
      <c r="M240" s="5">
        <v>123</v>
      </c>
      <c r="N240" s="5">
        <v>9</v>
      </c>
      <c r="O240" s="9">
        <f t="shared" si="9"/>
        <v>135</v>
      </c>
      <c r="P240" s="11">
        <f t="shared" si="10"/>
        <v>0.75314647862179773</v>
      </c>
      <c r="Q240" s="10"/>
      <c r="R240" s="10">
        <f t="shared" si="11"/>
        <v>0.92668805377553942</v>
      </c>
    </row>
    <row r="241" spans="1:18" x14ac:dyDescent="0.35">
      <c r="A241" t="s">
        <v>36</v>
      </c>
      <c r="C241" t="s">
        <v>90</v>
      </c>
      <c r="D241" s="6"/>
      <c r="E241" s="5">
        <v>119360</v>
      </c>
      <c r="F241" s="5">
        <v>0</v>
      </c>
      <c r="G241" s="5">
        <v>5</v>
      </c>
      <c r="H241" s="5">
        <v>27</v>
      </c>
      <c r="I241" s="5">
        <v>57</v>
      </c>
      <c r="J241" s="5">
        <v>1413</v>
      </c>
      <c r="K241" s="5">
        <v>221</v>
      </c>
      <c r="L241" s="5">
        <v>1005</v>
      </c>
      <c r="M241" s="5">
        <v>187</v>
      </c>
      <c r="N241" s="5">
        <v>9</v>
      </c>
      <c r="O241" s="9">
        <f t="shared" si="9"/>
        <v>89</v>
      </c>
      <c r="P241" s="11">
        <f t="shared" si="10"/>
        <v>0.74564343163538871</v>
      </c>
      <c r="Q241" s="10"/>
      <c r="R241" s="10">
        <f t="shared" si="11"/>
        <v>0.92741840702394573</v>
      </c>
    </row>
    <row r="242" spans="1:18" x14ac:dyDescent="0.35">
      <c r="A242" t="s">
        <v>299</v>
      </c>
      <c r="B242">
        <v>5</v>
      </c>
      <c r="C242" t="s">
        <v>300</v>
      </c>
      <c r="D242" s="6"/>
      <c r="E242" s="5">
        <v>145892</v>
      </c>
      <c r="F242" s="5">
        <v>3</v>
      </c>
      <c r="G242" s="5">
        <v>8</v>
      </c>
      <c r="H242" s="5">
        <v>44</v>
      </c>
      <c r="I242" s="5">
        <v>51</v>
      </c>
      <c r="J242" s="5">
        <v>1430</v>
      </c>
      <c r="K242" s="5">
        <v>110</v>
      </c>
      <c r="L242" s="5">
        <v>1186</v>
      </c>
      <c r="M242" s="5">
        <v>134</v>
      </c>
      <c r="N242" s="5">
        <v>2</v>
      </c>
      <c r="O242" s="9">
        <f t="shared" si="9"/>
        <v>106</v>
      </c>
      <c r="P242" s="11">
        <f t="shared" si="10"/>
        <v>0.72656485619499356</v>
      </c>
      <c r="Q242" s="10"/>
      <c r="R242" s="10">
        <f t="shared" si="11"/>
        <v>0.9292755324788573</v>
      </c>
    </row>
    <row r="243" spans="1:18" x14ac:dyDescent="0.35">
      <c r="A243" t="s">
        <v>242</v>
      </c>
      <c r="C243" t="s">
        <v>244</v>
      </c>
      <c r="D243" s="6"/>
      <c r="E243" s="5">
        <v>113969</v>
      </c>
      <c r="F243" s="5">
        <v>2</v>
      </c>
      <c r="G243" s="5">
        <v>32</v>
      </c>
      <c r="H243" s="5">
        <v>17</v>
      </c>
      <c r="I243" s="5">
        <v>30</v>
      </c>
      <c r="J243" s="5">
        <v>1368</v>
      </c>
      <c r="K243" s="5">
        <v>313</v>
      </c>
      <c r="L243" s="5">
        <v>982</v>
      </c>
      <c r="M243" s="5">
        <v>73</v>
      </c>
      <c r="N243" s="5">
        <v>9</v>
      </c>
      <c r="O243" s="9">
        <f t="shared" si="9"/>
        <v>81</v>
      </c>
      <c r="P243" s="11">
        <f t="shared" si="10"/>
        <v>0.71071958164062154</v>
      </c>
      <c r="Q243" s="10"/>
      <c r="R243" s="10">
        <f t="shared" si="11"/>
        <v>0.93081792555778098</v>
      </c>
    </row>
    <row r="244" spans="1:18" x14ac:dyDescent="0.35">
      <c r="A244" t="s">
        <v>36</v>
      </c>
      <c r="C244" t="s">
        <v>55</v>
      </c>
      <c r="D244" s="6"/>
      <c r="E244" s="5">
        <v>218927</v>
      </c>
      <c r="F244" s="5">
        <v>1</v>
      </c>
      <c r="G244" s="5">
        <v>12</v>
      </c>
      <c r="H244" s="5">
        <v>80</v>
      </c>
      <c r="I244" s="5">
        <v>62</v>
      </c>
      <c r="J244" s="5">
        <v>1969</v>
      </c>
      <c r="K244" s="5">
        <v>516</v>
      </c>
      <c r="L244" s="5">
        <v>1135</v>
      </c>
      <c r="M244" s="5">
        <v>318</v>
      </c>
      <c r="N244" s="5">
        <v>8</v>
      </c>
      <c r="O244" s="9">
        <f t="shared" si="9"/>
        <v>155</v>
      </c>
      <c r="P244" s="11">
        <f t="shared" si="10"/>
        <v>0.70799855659649102</v>
      </c>
      <c r="Q244" s="10"/>
      <c r="R244" s="10">
        <f t="shared" si="11"/>
        <v>0.93108279254896142</v>
      </c>
    </row>
    <row r="245" spans="1:18" x14ac:dyDescent="0.35">
      <c r="A245" t="s">
        <v>105</v>
      </c>
      <c r="B245">
        <v>5</v>
      </c>
      <c r="C245" t="s">
        <v>106</v>
      </c>
      <c r="D245" s="6"/>
      <c r="E245" s="5">
        <v>109029</v>
      </c>
      <c r="F245" s="5">
        <v>0</v>
      </c>
      <c r="G245" s="5">
        <v>17</v>
      </c>
      <c r="H245" s="5">
        <v>13</v>
      </c>
      <c r="I245" s="5">
        <v>45</v>
      </c>
      <c r="J245" s="5">
        <v>1366</v>
      </c>
      <c r="K245" s="5">
        <v>168</v>
      </c>
      <c r="L245" s="5">
        <v>1108</v>
      </c>
      <c r="M245" s="5">
        <v>90</v>
      </c>
      <c r="N245" s="5">
        <v>14</v>
      </c>
      <c r="O245" s="9">
        <f t="shared" si="9"/>
        <v>75</v>
      </c>
      <c r="P245" s="11">
        <f t="shared" si="10"/>
        <v>0.68789037778939555</v>
      </c>
      <c r="Q245" s="10"/>
      <c r="R245" s="10">
        <f t="shared" si="11"/>
        <v>0.93304014050878359</v>
      </c>
    </row>
    <row r="246" spans="1:18" x14ac:dyDescent="0.35">
      <c r="A246" t="s">
        <v>269</v>
      </c>
      <c r="C246" t="s">
        <v>291</v>
      </c>
      <c r="D246" s="6"/>
      <c r="E246" s="5">
        <v>106232</v>
      </c>
      <c r="F246" s="5">
        <v>2</v>
      </c>
      <c r="G246" s="5">
        <v>4</v>
      </c>
      <c r="H246" s="5">
        <v>23</v>
      </c>
      <c r="I246" s="5">
        <v>42</v>
      </c>
      <c r="J246" s="5">
        <v>1209</v>
      </c>
      <c r="K246" s="5">
        <v>148</v>
      </c>
      <c r="L246" s="5">
        <v>1038</v>
      </c>
      <c r="M246" s="5">
        <v>23</v>
      </c>
      <c r="N246" s="5">
        <v>4</v>
      </c>
      <c r="O246" s="9">
        <f t="shared" si="9"/>
        <v>71</v>
      </c>
      <c r="P246" s="11">
        <f t="shared" si="10"/>
        <v>0.6683485202198961</v>
      </c>
      <c r="Q246" s="10"/>
      <c r="R246" s="10">
        <f t="shared" si="11"/>
        <v>0.93494236225704541</v>
      </c>
    </row>
    <row r="247" spans="1:18" x14ac:dyDescent="0.35">
      <c r="A247" t="s">
        <v>269</v>
      </c>
      <c r="C247" t="s">
        <v>290</v>
      </c>
      <c r="D247" s="6"/>
      <c r="E247" s="5">
        <v>103266</v>
      </c>
      <c r="F247" s="5">
        <v>2</v>
      </c>
      <c r="G247" s="5">
        <v>12</v>
      </c>
      <c r="H247" s="5">
        <v>29</v>
      </c>
      <c r="I247" s="5">
        <v>26</v>
      </c>
      <c r="J247" s="5">
        <v>1400</v>
      </c>
      <c r="K247" s="5">
        <v>282</v>
      </c>
      <c r="L247" s="5">
        <v>1045</v>
      </c>
      <c r="M247" s="5">
        <v>73</v>
      </c>
      <c r="N247" s="5">
        <v>3</v>
      </c>
      <c r="O247" s="9">
        <f t="shared" si="9"/>
        <v>69</v>
      </c>
      <c r="P247" s="11">
        <f t="shared" si="10"/>
        <v>0.6681773284527337</v>
      </c>
      <c r="Q247" s="10"/>
      <c r="R247" s="10">
        <f t="shared" si="11"/>
        <v>0.93495902621549776</v>
      </c>
    </row>
    <row r="248" spans="1:18" x14ac:dyDescent="0.35">
      <c r="A248" t="s">
        <v>163</v>
      </c>
      <c r="C248" t="s">
        <v>165</v>
      </c>
      <c r="D248" s="6"/>
      <c r="E248" s="5">
        <v>177085</v>
      </c>
      <c r="F248" s="5">
        <v>0</v>
      </c>
      <c r="G248" s="5">
        <v>23</v>
      </c>
      <c r="H248" s="5">
        <v>15</v>
      </c>
      <c r="I248" s="5">
        <v>79</v>
      </c>
      <c r="J248" s="5">
        <v>1813</v>
      </c>
      <c r="K248" s="5">
        <v>219</v>
      </c>
      <c r="L248" s="5">
        <v>1427</v>
      </c>
      <c r="M248" s="5">
        <v>167</v>
      </c>
      <c r="N248" s="5">
        <v>7</v>
      </c>
      <c r="O248" s="9">
        <f t="shared" si="9"/>
        <v>117</v>
      </c>
      <c r="P248" s="11">
        <f t="shared" si="10"/>
        <v>0.66069966400316227</v>
      </c>
      <c r="Q248" s="10"/>
      <c r="R248" s="10">
        <f t="shared" si="11"/>
        <v>0.9356869087052555</v>
      </c>
    </row>
    <row r="249" spans="1:18" x14ac:dyDescent="0.35">
      <c r="A249" t="s">
        <v>269</v>
      </c>
      <c r="C249" t="s">
        <v>275</v>
      </c>
      <c r="D249" s="6"/>
      <c r="E249" s="5">
        <v>124477</v>
      </c>
      <c r="F249" s="5">
        <v>0</v>
      </c>
      <c r="G249" s="5">
        <v>0</v>
      </c>
      <c r="H249" s="5">
        <v>36</v>
      </c>
      <c r="I249" s="5">
        <v>45</v>
      </c>
      <c r="J249" s="5">
        <v>1469</v>
      </c>
      <c r="K249" s="5">
        <v>369</v>
      </c>
      <c r="L249" s="5">
        <v>1019</v>
      </c>
      <c r="M249" s="5">
        <v>81</v>
      </c>
      <c r="N249" s="5">
        <v>7</v>
      </c>
      <c r="O249" s="9">
        <f t="shared" si="9"/>
        <v>81</v>
      </c>
      <c r="P249" s="11">
        <f t="shared" si="10"/>
        <v>0.65072262345654219</v>
      </c>
      <c r="Q249" s="10"/>
      <c r="R249" s="10">
        <f t="shared" si="11"/>
        <v>0.93665808268109563</v>
      </c>
    </row>
    <row r="250" spans="1:18" x14ac:dyDescent="0.35">
      <c r="A250" t="s">
        <v>212</v>
      </c>
      <c r="C250" t="s">
        <v>218</v>
      </c>
      <c r="D250" s="6"/>
      <c r="E250" s="5">
        <v>100612</v>
      </c>
      <c r="F250" s="5">
        <v>0</v>
      </c>
      <c r="G250" s="5">
        <v>1</v>
      </c>
      <c r="H250" s="5">
        <v>32</v>
      </c>
      <c r="I250" s="5">
        <v>32</v>
      </c>
      <c r="J250" s="5">
        <v>971</v>
      </c>
      <c r="K250" s="5">
        <v>135</v>
      </c>
      <c r="L250" s="5">
        <v>768</v>
      </c>
      <c r="M250" s="5">
        <v>68</v>
      </c>
      <c r="N250" s="5">
        <v>3</v>
      </c>
      <c r="O250" s="9">
        <f t="shared" si="9"/>
        <v>65</v>
      </c>
      <c r="P250" s="11">
        <f t="shared" si="10"/>
        <v>0.64604619727269108</v>
      </c>
      <c r="Q250" s="10"/>
      <c r="R250" s="10">
        <f t="shared" si="11"/>
        <v>0.93711329015353906</v>
      </c>
    </row>
    <row r="251" spans="1:18" x14ac:dyDescent="0.35">
      <c r="A251" t="s">
        <v>123</v>
      </c>
      <c r="B251">
        <v>5</v>
      </c>
      <c r="C251" t="s">
        <v>124</v>
      </c>
      <c r="D251" s="6"/>
      <c r="E251" s="5">
        <v>159625</v>
      </c>
      <c r="F251" s="5">
        <v>2</v>
      </c>
      <c r="G251" s="5">
        <v>1</v>
      </c>
      <c r="H251" s="5">
        <v>24</v>
      </c>
      <c r="I251" s="5">
        <v>76</v>
      </c>
      <c r="J251" s="5">
        <v>1611</v>
      </c>
      <c r="K251" s="5">
        <v>336</v>
      </c>
      <c r="L251" s="5">
        <v>1210</v>
      </c>
      <c r="M251" s="5">
        <v>65</v>
      </c>
      <c r="N251" s="5">
        <v>3</v>
      </c>
      <c r="O251" s="9">
        <f t="shared" si="9"/>
        <v>103</v>
      </c>
      <c r="P251" s="11">
        <f t="shared" si="10"/>
        <v>0.64526233359436169</v>
      </c>
      <c r="Q251" s="10"/>
      <c r="R251" s="10">
        <f t="shared" si="11"/>
        <v>0.93718959213922737</v>
      </c>
    </row>
    <row r="252" spans="1:18" x14ac:dyDescent="0.35">
      <c r="A252" t="s">
        <v>36</v>
      </c>
      <c r="C252" t="s">
        <v>94</v>
      </c>
      <c r="D252" s="6"/>
      <c r="E252" s="5">
        <v>126686</v>
      </c>
      <c r="F252" s="5">
        <v>0</v>
      </c>
      <c r="G252" s="5">
        <v>6</v>
      </c>
      <c r="H252" s="5">
        <v>19</v>
      </c>
      <c r="I252" s="5">
        <v>56</v>
      </c>
      <c r="J252" s="5">
        <v>893</v>
      </c>
      <c r="K252" s="5">
        <v>195</v>
      </c>
      <c r="L252" s="5">
        <v>628</v>
      </c>
      <c r="M252" s="5">
        <v>70</v>
      </c>
      <c r="N252" s="5">
        <v>9</v>
      </c>
      <c r="O252" s="9">
        <f t="shared" si="9"/>
        <v>81</v>
      </c>
      <c r="P252" s="11">
        <f t="shared" si="10"/>
        <v>0.63937609522757055</v>
      </c>
      <c r="Q252" s="10"/>
      <c r="R252" s="10">
        <f t="shared" si="11"/>
        <v>0.9377625638025886</v>
      </c>
    </row>
    <row r="253" spans="1:18" x14ac:dyDescent="0.35">
      <c r="A253" t="s">
        <v>205</v>
      </c>
      <c r="C253" t="s">
        <v>206</v>
      </c>
      <c r="D253" s="6"/>
      <c r="E253" s="5">
        <v>263469</v>
      </c>
      <c r="F253" s="5">
        <v>2</v>
      </c>
      <c r="G253" s="5">
        <v>16</v>
      </c>
      <c r="H253" s="5">
        <v>78</v>
      </c>
      <c r="I253" s="5">
        <v>71</v>
      </c>
      <c r="J253" s="5">
        <v>2705</v>
      </c>
      <c r="K253" s="5">
        <v>669</v>
      </c>
      <c r="L253" s="5">
        <v>1808</v>
      </c>
      <c r="M253" s="5">
        <v>228</v>
      </c>
      <c r="N253" s="5">
        <v>13</v>
      </c>
      <c r="O253" s="9">
        <f t="shared" si="9"/>
        <v>167</v>
      </c>
      <c r="P253" s="11">
        <f t="shared" si="10"/>
        <v>0.6338506617476819</v>
      </c>
      <c r="Q253" s="10"/>
      <c r="R253" s="10">
        <f t="shared" si="11"/>
        <v>0.93830041439824652</v>
      </c>
    </row>
    <row r="254" spans="1:18" x14ac:dyDescent="0.35">
      <c r="A254" t="s">
        <v>22</v>
      </c>
      <c r="C254" t="s">
        <v>30</v>
      </c>
      <c r="D254" s="6"/>
      <c r="E254" s="5">
        <v>120793</v>
      </c>
      <c r="F254" s="5">
        <v>0</v>
      </c>
      <c r="G254" s="5">
        <v>8</v>
      </c>
      <c r="H254" s="5">
        <v>28</v>
      </c>
      <c r="I254" s="5">
        <v>38</v>
      </c>
      <c r="J254" s="5">
        <v>1050</v>
      </c>
      <c r="K254" s="5">
        <v>187</v>
      </c>
      <c r="L254" s="5">
        <v>788</v>
      </c>
      <c r="M254" s="5">
        <v>75</v>
      </c>
      <c r="N254" s="5">
        <v>4</v>
      </c>
      <c r="O254" s="9">
        <f t="shared" si="9"/>
        <v>74</v>
      </c>
      <c r="P254" s="11">
        <f t="shared" si="10"/>
        <v>0.61261828086064596</v>
      </c>
      <c r="Q254" s="10"/>
      <c r="R254" s="10">
        <f t="shared" si="11"/>
        <v>0.94036719318562945</v>
      </c>
    </row>
    <row r="255" spans="1:18" x14ac:dyDescent="0.35">
      <c r="A255" t="s">
        <v>212</v>
      </c>
      <c r="C255" t="s">
        <v>213</v>
      </c>
      <c r="D255" s="6"/>
      <c r="E255" s="5">
        <v>101007</v>
      </c>
      <c r="F255" s="5">
        <v>0</v>
      </c>
      <c r="G255" s="5">
        <v>4</v>
      </c>
      <c r="H255" s="5">
        <v>25</v>
      </c>
      <c r="I255" s="5">
        <v>30</v>
      </c>
      <c r="J255" s="5">
        <v>633</v>
      </c>
      <c r="K255" s="5">
        <v>133</v>
      </c>
      <c r="L255" s="5">
        <v>438</v>
      </c>
      <c r="M255" s="5">
        <v>62</v>
      </c>
      <c r="N255" s="5">
        <v>5</v>
      </c>
      <c r="O255" s="9">
        <f t="shared" si="9"/>
        <v>59</v>
      </c>
      <c r="P255" s="11">
        <f t="shared" si="10"/>
        <v>0.58411793242052534</v>
      </c>
      <c r="Q255" s="10"/>
      <c r="R255" s="10">
        <f t="shared" si="11"/>
        <v>0.9431414423808776</v>
      </c>
    </row>
    <row r="256" spans="1:18" x14ac:dyDescent="0.35">
      <c r="A256" t="s">
        <v>36</v>
      </c>
      <c r="C256" t="s">
        <v>45</v>
      </c>
      <c r="D256" s="6"/>
      <c r="E256" s="5">
        <v>157342</v>
      </c>
      <c r="F256" s="5">
        <v>6</v>
      </c>
      <c r="G256" s="5">
        <v>5</v>
      </c>
      <c r="H256" s="5">
        <v>36</v>
      </c>
      <c r="I256" s="5">
        <v>44</v>
      </c>
      <c r="J256" s="5">
        <v>1636</v>
      </c>
      <c r="K256" s="5">
        <v>301</v>
      </c>
      <c r="L256" s="5">
        <v>1103</v>
      </c>
      <c r="M256" s="5">
        <v>232</v>
      </c>
      <c r="N256" s="5">
        <v>4</v>
      </c>
      <c r="O256" s="9">
        <f t="shared" si="9"/>
        <v>91</v>
      </c>
      <c r="P256" s="11">
        <f t="shared" si="10"/>
        <v>0.57835797180663784</v>
      </c>
      <c r="Q256" s="10"/>
      <c r="R256" s="10">
        <f t="shared" si="11"/>
        <v>0.94370212205577042</v>
      </c>
    </row>
    <row r="257" spans="1:18" x14ac:dyDescent="0.35">
      <c r="A257" t="s">
        <v>269</v>
      </c>
      <c r="C257" t="s">
        <v>286</v>
      </c>
      <c r="D257" s="6"/>
      <c r="E257" s="5">
        <v>135745</v>
      </c>
      <c r="F257" s="5">
        <v>1</v>
      </c>
      <c r="G257" s="5">
        <v>5</v>
      </c>
      <c r="H257" s="5">
        <v>34</v>
      </c>
      <c r="I257" s="5">
        <v>38</v>
      </c>
      <c r="J257" s="5">
        <v>2737</v>
      </c>
      <c r="K257" s="5">
        <v>256</v>
      </c>
      <c r="L257" s="5">
        <v>2374</v>
      </c>
      <c r="M257" s="5">
        <v>107</v>
      </c>
      <c r="N257" s="5">
        <v>5</v>
      </c>
      <c r="O257" s="9">
        <f t="shared" si="9"/>
        <v>78</v>
      </c>
      <c r="P257" s="11">
        <f t="shared" si="10"/>
        <v>0.57460679951379423</v>
      </c>
      <c r="Q257" s="10"/>
      <c r="R257" s="10">
        <f t="shared" si="11"/>
        <v>0.94406726449381895</v>
      </c>
    </row>
    <row r="258" spans="1:18" x14ac:dyDescent="0.35">
      <c r="A258" t="s">
        <v>36</v>
      </c>
      <c r="C258" t="s">
        <v>98</v>
      </c>
      <c r="D258" s="6"/>
      <c r="E258" s="5">
        <v>129171</v>
      </c>
      <c r="F258" s="5">
        <v>0</v>
      </c>
      <c r="G258" s="5">
        <v>4</v>
      </c>
      <c r="H258" s="5">
        <v>27</v>
      </c>
      <c r="I258" s="5">
        <v>43</v>
      </c>
      <c r="J258" s="5">
        <v>936</v>
      </c>
      <c r="K258" s="5">
        <v>182</v>
      </c>
      <c r="L258" s="5">
        <v>697</v>
      </c>
      <c r="M258" s="5">
        <v>57</v>
      </c>
      <c r="N258" s="5">
        <v>7</v>
      </c>
      <c r="O258" s="9">
        <f t="shared" ref="O258:O270" si="12">SUM(F258:I258)</f>
        <v>74</v>
      </c>
      <c r="P258" s="11">
        <f t="shared" ref="P258:P270" si="13">(O258/E258)*1000</f>
        <v>0.57288400647204096</v>
      </c>
      <c r="Q258" s="10"/>
      <c r="R258" s="10">
        <f t="shared" si="11"/>
        <v>0.94423496269651652</v>
      </c>
    </row>
    <row r="259" spans="1:18" x14ac:dyDescent="0.35">
      <c r="A259" t="s">
        <v>36</v>
      </c>
      <c r="C259" t="s">
        <v>99</v>
      </c>
      <c r="D259" s="6"/>
      <c r="E259" s="5">
        <v>147851</v>
      </c>
      <c r="F259" s="5">
        <v>0</v>
      </c>
      <c r="G259" s="5">
        <v>7</v>
      </c>
      <c r="H259" s="5">
        <v>36</v>
      </c>
      <c r="I259" s="5">
        <v>40</v>
      </c>
      <c r="J259" s="5">
        <v>1425</v>
      </c>
      <c r="K259" s="5">
        <v>290</v>
      </c>
      <c r="L259" s="5">
        <v>934</v>
      </c>
      <c r="M259" s="5">
        <v>201</v>
      </c>
      <c r="N259" s="5">
        <v>2</v>
      </c>
      <c r="O259" s="9">
        <f t="shared" si="12"/>
        <v>83</v>
      </c>
      <c r="P259" s="11">
        <f t="shared" si="13"/>
        <v>0.56137597987162757</v>
      </c>
      <c r="Q259" s="10"/>
      <c r="R259" s="10">
        <f t="shared" ref="R259:R270" si="14">1-(P259/$P$2)</f>
        <v>0.94535516421272492</v>
      </c>
    </row>
    <row r="260" spans="1:18" x14ac:dyDescent="0.35">
      <c r="A260" t="s">
        <v>36</v>
      </c>
      <c r="C260" t="s">
        <v>96</v>
      </c>
      <c r="D260" s="6"/>
      <c r="E260" s="5">
        <v>143606</v>
      </c>
      <c r="F260" s="5">
        <v>2</v>
      </c>
      <c r="G260" s="5">
        <v>9</v>
      </c>
      <c r="H260" s="5">
        <v>20</v>
      </c>
      <c r="I260" s="5">
        <v>48</v>
      </c>
      <c r="J260" s="5">
        <v>1233</v>
      </c>
      <c r="K260" s="5">
        <v>292</v>
      </c>
      <c r="L260" s="5">
        <v>739</v>
      </c>
      <c r="M260" s="5">
        <v>202</v>
      </c>
      <c r="N260" s="5">
        <v>7</v>
      </c>
      <c r="O260" s="9">
        <f t="shared" si="12"/>
        <v>79</v>
      </c>
      <c r="P260" s="11">
        <f t="shared" si="13"/>
        <v>0.55011629040569332</v>
      </c>
      <c r="Q260" s="10"/>
      <c r="R260" s="10">
        <f t="shared" si="14"/>
        <v>0.94645119237200315</v>
      </c>
    </row>
    <row r="261" spans="1:18" x14ac:dyDescent="0.35">
      <c r="A261" t="s">
        <v>36</v>
      </c>
      <c r="C261" t="s">
        <v>97</v>
      </c>
      <c r="D261" s="6"/>
      <c r="E261" s="5">
        <v>103414</v>
      </c>
      <c r="F261" s="5">
        <v>3</v>
      </c>
      <c r="G261" s="5">
        <v>7</v>
      </c>
      <c r="H261" s="5">
        <v>20</v>
      </c>
      <c r="I261" s="5">
        <v>22</v>
      </c>
      <c r="J261" s="5">
        <v>1578</v>
      </c>
      <c r="K261" s="5">
        <v>414</v>
      </c>
      <c r="L261" s="5">
        <v>1026</v>
      </c>
      <c r="M261" s="5">
        <v>138</v>
      </c>
      <c r="N261" s="5">
        <v>4</v>
      </c>
      <c r="O261" s="9">
        <f t="shared" si="12"/>
        <v>52</v>
      </c>
      <c r="P261" s="11">
        <f t="shared" si="13"/>
        <v>0.50283327209081941</v>
      </c>
      <c r="Q261" s="10"/>
      <c r="R261" s="10">
        <f t="shared" si="14"/>
        <v>0.9510537633119529</v>
      </c>
    </row>
    <row r="262" spans="1:18" x14ac:dyDescent="0.35">
      <c r="A262" t="s">
        <v>219</v>
      </c>
      <c r="B262">
        <v>6</v>
      </c>
      <c r="C262" t="s">
        <v>220</v>
      </c>
      <c r="D262" s="6"/>
      <c r="E262" s="5">
        <v>117591</v>
      </c>
      <c r="F262" s="5">
        <v>0</v>
      </c>
      <c r="G262" s="5">
        <v>2</v>
      </c>
      <c r="H262" s="5">
        <v>11</v>
      </c>
      <c r="I262" s="5">
        <v>44</v>
      </c>
      <c r="J262" s="5">
        <v>1025</v>
      </c>
      <c r="K262" s="5">
        <v>103</v>
      </c>
      <c r="L262" s="5">
        <v>908</v>
      </c>
      <c r="M262" s="5">
        <v>14</v>
      </c>
      <c r="N262" s="5">
        <v>1</v>
      </c>
      <c r="O262" s="9">
        <f t="shared" si="12"/>
        <v>57</v>
      </c>
      <c r="P262" s="11">
        <f t="shared" si="13"/>
        <v>0.48473097430925838</v>
      </c>
      <c r="Q262" s="10"/>
      <c r="R262" s="10">
        <f t="shared" si="14"/>
        <v>0.95281585703365435</v>
      </c>
    </row>
    <row r="263" spans="1:18" x14ac:dyDescent="0.35">
      <c r="A263" t="s">
        <v>22</v>
      </c>
      <c r="C263" t="s">
        <v>24</v>
      </c>
      <c r="D263" s="6">
        <v>5</v>
      </c>
      <c r="E263" s="5">
        <v>214264</v>
      </c>
      <c r="F263" s="5">
        <v>1</v>
      </c>
      <c r="G263" s="5">
        <v>6</v>
      </c>
      <c r="H263" s="5">
        <v>23</v>
      </c>
      <c r="I263" s="5">
        <v>72</v>
      </c>
      <c r="J263" s="5">
        <v>1585</v>
      </c>
      <c r="K263" s="5">
        <v>302</v>
      </c>
      <c r="L263" s="5">
        <v>1216</v>
      </c>
      <c r="M263" s="5">
        <v>67</v>
      </c>
      <c r="N263" s="5">
        <v>14</v>
      </c>
      <c r="O263" s="9">
        <f t="shared" si="12"/>
        <v>102</v>
      </c>
      <c r="P263" s="11">
        <f t="shared" si="13"/>
        <v>0.47604823955494158</v>
      </c>
      <c r="Q263" s="10"/>
      <c r="R263" s="10">
        <f t="shared" si="14"/>
        <v>0.95366104213570058</v>
      </c>
    </row>
    <row r="264" spans="1:18" x14ac:dyDescent="0.35">
      <c r="A264" t="s">
        <v>36</v>
      </c>
      <c r="C264" t="s">
        <v>25</v>
      </c>
      <c r="D264" s="6"/>
      <c r="E264" s="5">
        <v>194902</v>
      </c>
      <c r="F264" s="5">
        <v>0</v>
      </c>
      <c r="G264" s="5">
        <v>4</v>
      </c>
      <c r="H264" s="5">
        <v>31</v>
      </c>
      <c r="I264" s="5">
        <v>55</v>
      </c>
      <c r="J264" s="5">
        <v>1537</v>
      </c>
      <c r="K264" s="5">
        <v>266</v>
      </c>
      <c r="L264" s="5">
        <v>1136</v>
      </c>
      <c r="M264" s="5">
        <v>135</v>
      </c>
      <c r="N264" s="5">
        <v>2</v>
      </c>
      <c r="O264" s="9">
        <f t="shared" si="12"/>
        <v>90</v>
      </c>
      <c r="P264" s="11">
        <f t="shared" si="13"/>
        <v>0.4617705308308791</v>
      </c>
      <c r="Q264" s="10"/>
      <c r="R264" s="10">
        <f t="shared" si="14"/>
        <v>0.95505084696636566</v>
      </c>
    </row>
    <row r="265" spans="1:18" x14ac:dyDescent="0.35">
      <c r="A265" t="s">
        <v>306</v>
      </c>
      <c r="C265" t="s">
        <v>307</v>
      </c>
      <c r="D265" s="6"/>
      <c r="E265" s="5">
        <v>126022</v>
      </c>
      <c r="F265" s="5">
        <v>1</v>
      </c>
      <c r="G265" s="5">
        <v>10</v>
      </c>
      <c r="H265" s="5">
        <v>20</v>
      </c>
      <c r="I265" s="5">
        <v>27</v>
      </c>
      <c r="J265" s="5">
        <v>1994</v>
      </c>
      <c r="K265" s="5">
        <v>393</v>
      </c>
      <c r="L265" s="5">
        <v>1485</v>
      </c>
      <c r="M265" s="5">
        <v>116</v>
      </c>
      <c r="N265" s="5">
        <v>10</v>
      </c>
      <c r="O265" s="9">
        <f t="shared" si="12"/>
        <v>58</v>
      </c>
      <c r="P265" s="11">
        <f t="shared" si="13"/>
        <v>0.46023710145847552</v>
      </c>
      <c r="Q265" s="10"/>
      <c r="R265" s="10">
        <f t="shared" si="14"/>
        <v>0.95520011234153457</v>
      </c>
    </row>
    <row r="266" spans="1:18" x14ac:dyDescent="0.35">
      <c r="A266" t="s">
        <v>36</v>
      </c>
      <c r="C266" t="s">
        <v>73</v>
      </c>
      <c r="D266" s="6"/>
      <c r="E266" s="5">
        <v>139692</v>
      </c>
      <c r="F266" s="5">
        <v>2</v>
      </c>
      <c r="G266" s="5">
        <v>2</v>
      </c>
      <c r="H266" s="5">
        <v>21</v>
      </c>
      <c r="I266" s="5">
        <v>31</v>
      </c>
      <c r="J266" s="5">
        <v>1306</v>
      </c>
      <c r="K266" s="5">
        <v>277</v>
      </c>
      <c r="L266" s="5">
        <v>886</v>
      </c>
      <c r="M266" s="5">
        <v>143</v>
      </c>
      <c r="N266" s="5">
        <v>5</v>
      </c>
      <c r="O266" s="9">
        <f t="shared" si="12"/>
        <v>56</v>
      </c>
      <c r="P266" s="11">
        <f t="shared" si="13"/>
        <v>0.40088194026859092</v>
      </c>
      <c r="Q266" s="10"/>
      <c r="R266" s="10">
        <f t="shared" si="14"/>
        <v>0.96097779637619918</v>
      </c>
    </row>
    <row r="267" spans="1:18" x14ac:dyDescent="0.35">
      <c r="A267" t="s">
        <v>225</v>
      </c>
      <c r="C267" t="s">
        <v>226</v>
      </c>
      <c r="D267" s="6"/>
      <c r="E267" s="5">
        <v>141016</v>
      </c>
      <c r="F267" s="5">
        <v>1</v>
      </c>
      <c r="G267" s="5">
        <v>6</v>
      </c>
      <c r="H267" s="5">
        <v>18</v>
      </c>
      <c r="I267" s="5">
        <v>24</v>
      </c>
      <c r="J267" s="5">
        <v>1001</v>
      </c>
      <c r="K267" s="5">
        <v>188</v>
      </c>
      <c r="L267" s="5">
        <v>781</v>
      </c>
      <c r="M267" s="5">
        <v>32</v>
      </c>
      <c r="N267" s="5">
        <v>3</v>
      </c>
      <c r="O267" s="9">
        <f t="shared" si="12"/>
        <v>49</v>
      </c>
      <c r="P267" s="11">
        <f t="shared" si="13"/>
        <v>0.34747830033471377</v>
      </c>
      <c r="Q267" s="10"/>
      <c r="R267" s="10">
        <f t="shared" si="14"/>
        <v>0.96617615405316426</v>
      </c>
    </row>
    <row r="268" spans="1:18" x14ac:dyDescent="0.35">
      <c r="A268" t="s">
        <v>150</v>
      </c>
      <c r="C268" t="s">
        <v>154</v>
      </c>
      <c r="D268" s="6"/>
      <c r="E268" s="5">
        <v>142840</v>
      </c>
      <c r="F268" s="5">
        <v>0</v>
      </c>
      <c r="G268" s="5">
        <v>2</v>
      </c>
      <c r="H268" s="5">
        <v>9</v>
      </c>
      <c r="I268" s="5">
        <v>38</v>
      </c>
      <c r="J268" s="5">
        <v>886</v>
      </c>
      <c r="K268" s="5">
        <v>91</v>
      </c>
      <c r="L268" s="5">
        <v>781</v>
      </c>
      <c r="M268" s="5">
        <v>14</v>
      </c>
      <c r="N268" s="5">
        <v>2</v>
      </c>
      <c r="O268" s="9">
        <f t="shared" si="12"/>
        <v>49</v>
      </c>
      <c r="P268" s="11">
        <f t="shared" si="13"/>
        <v>0.34304116493979275</v>
      </c>
      <c r="Q268" s="10"/>
      <c r="R268" s="10">
        <f t="shared" si="14"/>
        <v>0.96660806874797689</v>
      </c>
    </row>
    <row r="269" spans="1:18" x14ac:dyDescent="0.35">
      <c r="A269" t="s">
        <v>36</v>
      </c>
      <c r="C269" s="7" t="s">
        <v>68</v>
      </c>
      <c r="D269" s="4"/>
      <c r="E269" s="5">
        <v>106839</v>
      </c>
      <c r="F269" s="5">
        <v>0</v>
      </c>
      <c r="G269" s="5">
        <v>3</v>
      </c>
      <c r="H269" s="5">
        <v>9</v>
      </c>
      <c r="I269" s="5">
        <v>20</v>
      </c>
      <c r="J269" s="5">
        <v>828</v>
      </c>
      <c r="K269" s="5">
        <v>152</v>
      </c>
      <c r="L269" s="5">
        <v>565</v>
      </c>
      <c r="M269" s="5">
        <v>111</v>
      </c>
      <c r="N269" s="5">
        <v>3</v>
      </c>
      <c r="O269" s="9">
        <f t="shared" si="12"/>
        <v>32</v>
      </c>
      <c r="P269" s="11">
        <f t="shared" si="13"/>
        <v>0.29951609431013015</v>
      </c>
      <c r="Q269" s="10"/>
      <c r="R269" s="10">
        <f t="shared" si="14"/>
        <v>0.97084483772717567</v>
      </c>
    </row>
    <row r="270" spans="1:18" x14ac:dyDescent="0.35">
      <c r="A270" t="s">
        <v>36</v>
      </c>
      <c r="C270" t="s">
        <v>62</v>
      </c>
      <c r="D270" s="6"/>
      <c r="E270" s="5">
        <v>217528</v>
      </c>
      <c r="F270" s="5">
        <v>2</v>
      </c>
      <c r="G270" s="5">
        <v>9</v>
      </c>
      <c r="H270" s="5">
        <v>16</v>
      </c>
      <c r="I270" s="5">
        <v>32</v>
      </c>
      <c r="J270" s="5">
        <v>1756</v>
      </c>
      <c r="K270" s="5">
        <v>316</v>
      </c>
      <c r="L270" s="5">
        <v>1353</v>
      </c>
      <c r="M270" s="5">
        <v>87</v>
      </c>
      <c r="N270" s="5">
        <v>8</v>
      </c>
      <c r="O270" s="9">
        <f t="shared" si="12"/>
        <v>59</v>
      </c>
      <c r="P270" s="11">
        <f t="shared" si="13"/>
        <v>0.27122945092126072</v>
      </c>
      <c r="Q270" s="10"/>
      <c r="R270" s="10">
        <f t="shared" si="14"/>
        <v>0.97359828468319165</v>
      </c>
    </row>
    <row r="272" spans="1:18" x14ac:dyDescent="0.35">
      <c r="N272" s="9" t="s">
        <v>332</v>
      </c>
      <c r="P272">
        <f>COUNT(P2:P270)</f>
        <v>269</v>
      </c>
    </row>
    <row r="273" spans="1:16" x14ac:dyDescent="0.35">
      <c r="A273" s="25" t="s">
        <v>355</v>
      </c>
      <c r="N273" s="9" t="s">
        <v>335</v>
      </c>
      <c r="P273" s="11">
        <f>AVERAGE(P2:P270)</f>
        <v>2.6858280563117294</v>
      </c>
    </row>
    <row r="274" spans="1:16" x14ac:dyDescent="0.35">
      <c r="N274" s="9" t="s">
        <v>336</v>
      </c>
      <c r="P274" s="11">
        <f>STDEV(P2:P270)</f>
        <v>1.8176640487493048</v>
      </c>
    </row>
    <row r="275" spans="1:16" x14ac:dyDescent="0.35">
      <c r="N275" s="9" t="s">
        <v>337</v>
      </c>
      <c r="P275" s="11">
        <f>(P274)/(SQRT(P272))</f>
        <v>0.11082493301320709</v>
      </c>
    </row>
    <row r="276" spans="1:16" x14ac:dyDescent="0.35">
      <c r="N276" s="9" t="s">
        <v>338</v>
      </c>
      <c r="P276" s="11">
        <f>CONFIDENCE(0.05,P274,P272)</f>
        <v>0.2172128772949499</v>
      </c>
    </row>
    <row r="277" spans="1:16" x14ac:dyDescent="0.35">
      <c r="N277" s="9"/>
      <c r="P277" s="11"/>
    </row>
    <row r="278" spans="1:16" x14ac:dyDescent="0.35">
      <c r="N278" s="9" t="s">
        <v>333</v>
      </c>
      <c r="P278" s="11">
        <f>P273-P276</f>
        <v>2.4686151790167794</v>
      </c>
    </row>
    <row r="279" spans="1:16" x14ac:dyDescent="0.35">
      <c r="N279" s="9" t="s">
        <v>334</v>
      </c>
      <c r="P279" s="11">
        <f>P273+P276</f>
        <v>2.9030409336066794</v>
      </c>
    </row>
  </sheetData>
  <sortState xmlns:xlrd2="http://schemas.microsoft.com/office/spreadsheetml/2017/richdata2" ref="A2:S11">
    <sortCondition descending="1" ref="P2:P27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C24" sqref="C24"/>
    </sheetView>
  </sheetViews>
  <sheetFormatPr defaultRowHeight="14.5" x14ac:dyDescent="0.35"/>
  <sheetData>
    <row r="1" spans="1:2" x14ac:dyDescent="0.35">
      <c r="A1" s="16" t="s">
        <v>339</v>
      </c>
      <c r="B1" s="16" t="s">
        <v>340</v>
      </c>
    </row>
    <row r="2" spans="1:2" x14ac:dyDescent="0.35">
      <c r="A2" s="13" t="s">
        <v>348</v>
      </c>
      <c r="B2" s="14">
        <v>49</v>
      </c>
    </row>
    <row r="3" spans="1:2" x14ac:dyDescent="0.35">
      <c r="A3" s="13" t="s">
        <v>347</v>
      </c>
      <c r="B3" s="14">
        <v>70</v>
      </c>
    </row>
    <row r="4" spans="1:2" x14ac:dyDescent="0.35">
      <c r="A4" s="13" t="s">
        <v>346</v>
      </c>
      <c r="B4" s="14">
        <v>58</v>
      </c>
    </row>
    <row r="5" spans="1:2" x14ac:dyDescent="0.35">
      <c r="A5" s="13" t="s">
        <v>349</v>
      </c>
      <c r="B5" s="14">
        <v>36</v>
      </c>
    </row>
    <row r="6" spans="1:2" x14ac:dyDescent="0.35">
      <c r="A6" s="13" t="s">
        <v>345</v>
      </c>
      <c r="B6" s="14">
        <v>28</v>
      </c>
    </row>
    <row r="7" spans="1:2" x14ac:dyDescent="0.35">
      <c r="A7" s="13" t="s">
        <v>344</v>
      </c>
      <c r="B7" s="14">
        <v>12</v>
      </c>
    </row>
    <row r="8" spans="1:2" x14ac:dyDescent="0.35">
      <c r="A8" s="13" t="s">
        <v>350</v>
      </c>
      <c r="B8" s="14">
        <v>11</v>
      </c>
    </row>
    <row r="9" spans="1:2" x14ac:dyDescent="0.35">
      <c r="A9" s="13" t="s">
        <v>351</v>
      </c>
      <c r="B9" s="14">
        <v>1</v>
      </c>
    </row>
    <row r="10" spans="1:2" x14ac:dyDescent="0.35">
      <c r="A10" s="13" t="s">
        <v>352</v>
      </c>
      <c r="B10" s="14">
        <v>1</v>
      </c>
    </row>
    <row r="11" spans="1:2" x14ac:dyDescent="0.35">
      <c r="A11" s="13" t="s">
        <v>353</v>
      </c>
      <c r="B11" s="14">
        <v>1</v>
      </c>
    </row>
    <row r="12" spans="1:2" ht="15" thickBot="1" x14ac:dyDescent="0.4">
      <c r="A12" s="15" t="s">
        <v>354</v>
      </c>
      <c r="B12" s="15">
        <v>2</v>
      </c>
    </row>
  </sheetData>
  <sortState xmlns:xlrd2="http://schemas.microsoft.com/office/spreadsheetml/2017/richdata2" ref="A2:A11">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
  <sheetViews>
    <sheetView workbookViewId="0">
      <selection activeCell="C20" sqref="C20"/>
    </sheetView>
  </sheetViews>
  <sheetFormatPr defaultRowHeight="14.5" x14ac:dyDescent="0.35"/>
  <sheetData>
    <row r="1" spans="1:14" x14ac:dyDescent="0.35">
      <c r="A1" t="s">
        <v>317</v>
      </c>
    </row>
    <row r="2" spans="1:14" x14ac:dyDescent="0.35">
      <c r="A2" t="s">
        <v>318</v>
      </c>
    </row>
    <row r="3" spans="1:14" x14ac:dyDescent="0.35">
      <c r="A3" t="s">
        <v>319</v>
      </c>
    </row>
    <row r="5" spans="1:14" x14ac:dyDescent="0.35">
      <c r="A5" s="22" t="s">
        <v>320</v>
      </c>
      <c r="B5" s="22"/>
      <c r="C5" s="22"/>
      <c r="D5" s="22"/>
      <c r="E5" s="22"/>
      <c r="F5" s="22"/>
      <c r="G5" s="22"/>
      <c r="H5" s="22"/>
      <c r="I5" s="22"/>
      <c r="J5" s="22"/>
      <c r="K5" s="22"/>
      <c r="L5" s="22"/>
      <c r="M5" s="22"/>
      <c r="N5" s="22"/>
    </row>
    <row r="6" spans="1:14" x14ac:dyDescent="0.35">
      <c r="A6" s="23" t="s">
        <v>321</v>
      </c>
      <c r="B6" s="23"/>
      <c r="C6" s="23"/>
      <c r="D6" s="23"/>
      <c r="E6" s="23"/>
      <c r="F6" s="23"/>
      <c r="G6" s="23"/>
      <c r="H6" s="23"/>
      <c r="I6" s="23"/>
      <c r="J6" s="23"/>
      <c r="K6" s="23"/>
      <c r="L6" s="23"/>
      <c r="M6" s="23"/>
      <c r="N6" s="23"/>
    </row>
    <row r="7" spans="1:14" x14ac:dyDescent="0.35">
      <c r="A7" s="23" t="s">
        <v>322</v>
      </c>
      <c r="B7" s="23"/>
      <c r="C7" s="23"/>
      <c r="D7" s="23"/>
      <c r="E7" s="23"/>
      <c r="F7" s="23"/>
      <c r="G7" s="23"/>
      <c r="H7" s="23"/>
      <c r="I7" s="23"/>
      <c r="J7" s="23"/>
      <c r="K7" s="23"/>
      <c r="L7" s="23"/>
      <c r="M7" s="23"/>
      <c r="N7" s="23"/>
    </row>
    <row r="8" spans="1:14" x14ac:dyDescent="0.35">
      <c r="A8" s="23" t="s">
        <v>323</v>
      </c>
      <c r="B8" s="23"/>
      <c r="C8" s="23"/>
      <c r="D8" s="23"/>
      <c r="E8" s="23"/>
      <c r="F8" s="23"/>
      <c r="G8" s="23"/>
      <c r="H8" s="23"/>
      <c r="I8" s="23"/>
      <c r="J8" s="23"/>
      <c r="K8" s="23"/>
      <c r="L8" s="23"/>
      <c r="M8" s="23"/>
      <c r="N8" s="23"/>
    </row>
    <row r="9" spans="1:14" x14ac:dyDescent="0.35">
      <c r="A9" s="24" t="s">
        <v>324</v>
      </c>
      <c r="B9" s="24"/>
      <c r="C9" s="24"/>
      <c r="D9" s="24"/>
      <c r="E9" s="24"/>
      <c r="F9" s="24"/>
      <c r="G9" s="24"/>
      <c r="H9" s="24"/>
      <c r="I9" s="24"/>
      <c r="J9" s="24"/>
      <c r="K9" s="24"/>
      <c r="L9" s="24"/>
      <c r="M9" s="24"/>
      <c r="N9" s="24"/>
    </row>
    <row r="10" spans="1:14" x14ac:dyDescent="0.35">
      <c r="A10" s="18" t="s">
        <v>325</v>
      </c>
      <c r="B10" s="18"/>
      <c r="C10" s="18"/>
      <c r="D10" s="18"/>
      <c r="E10" s="18"/>
      <c r="F10" s="18"/>
      <c r="G10" s="18"/>
      <c r="H10" s="18"/>
      <c r="I10" s="18"/>
      <c r="J10" s="18"/>
      <c r="K10" s="18"/>
      <c r="L10" s="18"/>
      <c r="M10" s="18"/>
      <c r="N10" s="18"/>
    </row>
    <row r="11" spans="1:14" x14ac:dyDescent="0.35">
      <c r="A11" s="18" t="s">
        <v>326</v>
      </c>
      <c r="B11" s="18"/>
      <c r="C11" s="18"/>
      <c r="D11" s="18"/>
      <c r="E11" s="18"/>
      <c r="F11" s="18"/>
      <c r="G11" s="18"/>
      <c r="H11" s="18"/>
      <c r="I11" s="18"/>
      <c r="J11" s="18"/>
      <c r="K11" s="18"/>
      <c r="L11" s="18"/>
      <c r="M11" s="18"/>
      <c r="N11" s="18"/>
    </row>
    <row r="12" spans="1:14" ht="23.25" customHeight="1" x14ac:dyDescent="0.35">
      <c r="A12" s="19" t="s">
        <v>327</v>
      </c>
      <c r="B12" s="19"/>
      <c r="C12" s="19"/>
      <c r="D12" s="19"/>
      <c r="E12" s="19"/>
      <c r="F12" s="19"/>
      <c r="G12" s="19"/>
      <c r="H12" s="19"/>
      <c r="I12" s="19"/>
      <c r="J12" s="19"/>
      <c r="K12" s="19"/>
      <c r="L12" s="19"/>
      <c r="M12" s="19"/>
      <c r="N12" s="19"/>
    </row>
    <row r="13" spans="1:14" x14ac:dyDescent="0.35">
      <c r="A13" s="20" t="s">
        <v>328</v>
      </c>
      <c r="B13" s="20"/>
      <c r="C13" s="20"/>
      <c r="D13" s="20"/>
      <c r="E13" s="20"/>
      <c r="F13" s="20"/>
      <c r="G13" s="20"/>
      <c r="H13" s="20"/>
      <c r="I13" s="20"/>
      <c r="J13" s="20"/>
      <c r="K13" s="20"/>
      <c r="L13" s="20"/>
      <c r="M13" s="20"/>
      <c r="N13" s="20"/>
    </row>
    <row r="14" spans="1:14" x14ac:dyDescent="0.35">
      <c r="A14" s="21" t="s">
        <v>329</v>
      </c>
      <c r="B14" s="21"/>
      <c r="C14" s="21"/>
      <c r="D14" s="21"/>
      <c r="E14" s="21"/>
      <c r="F14" s="21"/>
      <c r="G14" s="21"/>
      <c r="H14" s="21"/>
      <c r="I14" s="21"/>
      <c r="J14" s="21"/>
      <c r="K14" s="21"/>
      <c r="L14" s="21"/>
      <c r="M14" s="21"/>
      <c r="N14" s="21"/>
    </row>
    <row r="20" spans="3:3" x14ac:dyDescent="0.35">
      <c r="C20" t="s">
        <v>341</v>
      </c>
    </row>
  </sheetData>
  <mergeCells count="10">
    <mergeCell ref="A11:N11"/>
    <mergeCell ref="A12:N12"/>
    <mergeCell ref="A13:N13"/>
    <mergeCell ref="A14:N14"/>
    <mergeCell ref="A5:N5"/>
    <mergeCell ref="A6:N6"/>
    <mergeCell ref="A7:N7"/>
    <mergeCell ref="A8:N8"/>
    <mergeCell ref="A9:N9"/>
    <mergeCell ref="A10:N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 crime statistics, 2013</vt:lpstr>
      <vt:lpstr>Histogram</vt:lpstr>
      <vt:lpstr>Notes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Jaimi</dc:creator>
  <cp:lastModifiedBy>Bogdan Volodin</cp:lastModifiedBy>
  <dcterms:created xsi:type="dcterms:W3CDTF">2014-07-30T16:24:23Z</dcterms:created>
  <dcterms:modified xsi:type="dcterms:W3CDTF">2019-09-16T19:31:41Z</dcterms:modified>
</cp:coreProperties>
</file>