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Ischemic stroke" sheetId="1" r:id="rId1"/>
    <sheet name="TIA-SE" sheetId="2" r:id="rId2"/>
    <sheet name="ICH" sheetId="3" r:id="rId3"/>
    <sheet name="Bleed" sheetId="4" r:id="rId4"/>
    <sheet name="Death" sheetId="5" r:id="rId5"/>
    <sheet name="Summary" sheetId="6" r:id="rId6"/>
  </sheets>
  <calcPr calcId="145621"/>
</workbook>
</file>

<file path=xl/calcChain.xml><?xml version="1.0" encoding="utf-8"?>
<calcChain xmlns="http://schemas.openxmlformats.org/spreadsheetml/2006/main">
  <c r="C3" i="6" l="1"/>
  <c r="D3" i="6"/>
  <c r="E3" i="6"/>
  <c r="C4" i="6"/>
  <c r="D4" i="6"/>
  <c r="E4" i="6"/>
  <c r="C5" i="6"/>
  <c r="D5" i="6"/>
  <c r="E5" i="6"/>
  <c r="C6" i="6"/>
  <c r="D6" i="6"/>
  <c r="E6" i="6"/>
  <c r="C7" i="6"/>
  <c r="D7" i="6"/>
  <c r="E7" i="6"/>
  <c r="F7" i="6"/>
  <c r="F2" i="6"/>
  <c r="E2" i="6"/>
  <c r="D2" i="6"/>
  <c r="C2" i="6"/>
  <c r="B3" i="6"/>
  <c r="B4" i="6"/>
  <c r="B5" i="6"/>
  <c r="B6" i="6"/>
  <c r="B7" i="6"/>
  <c r="B2" i="6"/>
  <c r="H7" i="5" l="1"/>
  <c r="G7" i="5"/>
  <c r="H2" i="5"/>
  <c r="G2" i="5"/>
  <c r="D7" i="5"/>
  <c r="E7" i="5"/>
  <c r="D2" i="5"/>
  <c r="E2" i="5"/>
  <c r="C7" i="5"/>
  <c r="F7" i="5" s="1"/>
  <c r="C2" i="5"/>
  <c r="F2" i="5" s="1"/>
  <c r="G7" i="4"/>
  <c r="H7" i="4" s="1"/>
  <c r="F7" i="4"/>
  <c r="E7" i="4"/>
  <c r="G6" i="4"/>
  <c r="H6" i="4" s="1"/>
  <c r="F6" i="4"/>
  <c r="E6" i="4"/>
  <c r="G5" i="4"/>
  <c r="H5" i="4" s="1"/>
  <c r="F5" i="4"/>
  <c r="E5" i="4"/>
  <c r="G4" i="4"/>
  <c r="H4" i="4" s="1"/>
  <c r="F4" i="4"/>
  <c r="E4" i="4"/>
  <c r="G3" i="4"/>
  <c r="H3" i="4" s="1"/>
  <c r="F3" i="4"/>
  <c r="E3" i="4"/>
  <c r="G2" i="4"/>
  <c r="H2" i="4" s="1"/>
  <c r="F2" i="4"/>
  <c r="E2" i="4"/>
  <c r="G7" i="3"/>
  <c r="F7" i="3"/>
  <c r="H7" i="3" s="1"/>
  <c r="E7" i="3"/>
  <c r="G6" i="3"/>
  <c r="F6" i="3"/>
  <c r="H6" i="3" s="1"/>
  <c r="E6" i="3"/>
  <c r="G5" i="3"/>
  <c r="F5" i="3"/>
  <c r="H5" i="3" s="1"/>
  <c r="E5" i="3"/>
  <c r="G4" i="3"/>
  <c r="F4" i="3"/>
  <c r="H4" i="3" s="1"/>
  <c r="E4" i="3"/>
  <c r="G3" i="3"/>
  <c r="F3" i="3"/>
  <c r="H3" i="3" s="1"/>
  <c r="E3" i="3"/>
  <c r="G2" i="3"/>
  <c r="F2" i="3"/>
  <c r="H2" i="3" s="1"/>
  <c r="E2" i="3"/>
  <c r="H7" i="1"/>
  <c r="G7" i="1"/>
  <c r="F7" i="1"/>
  <c r="E7" i="1"/>
  <c r="H6" i="1"/>
  <c r="G6" i="1"/>
  <c r="F6" i="1"/>
  <c r="E6" i="1"/>
  <c r="H5" i="1"/>
  <c r="G5" i="1"/>
  <c r="F5" i="1"/>
  <c r="E5" i="1"/>
  <c r="H4" i="1"/>
  <c r="G4" i="1"/>
  <c r="F4" i="1"/>
  <c r="E4" i="1"/>
  <c r="H3" i="1"/>
  <c r="G3" i="1"/>
  <c r="F3" i="1"/>
  <c r="E3" i="1"/>
  <c r="H2" i="1"/>
  <c r="G2" i="1"/>
  <c r="F2" i="1"/>
  <c r="E2" i="1"/>
  <c r="H3" i="2"/>
  <c r="H4" i="2"/>
  <c r="H5" i="2"/>
  <c r="H6" i="2"/>
  <c r="H7" i="2"/>
  <c r="H2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F2" i="2"/>
  <c r="G2" i="2"/>
  <c r="E2" i="2"/>
  <c r="I2" i="5" l="1"/>
  <c r="I7" i="5"/>
</calcChain>
</file>

<file path=xl/sharedStrings.xml><?xml version="1.0" encoding="utf-8"?>
<sst xmlns="http://schemas.openxmlformats.org/spreadsheetml/2006/main" count="89" uniqueCount="23">
  <si>
    <t>TIA</t>
  </si>
  <si>
    <t>SE</t>
  </si>
  <si>
    <t>ICH</t>
  </si>
  <si>
    <t>MI</t>
  </si>
  <si>
    <t>Risk factor</t>
  </si>
  <si>
    <t>Mean</t>
  </si>
  <si>
    <t>LL</t>
  </si>
  <si>
    <t>UL</t>
  </si>
  <si>
    <t>Logmean</t>
  </si>
  <si>
    <t>logLL</t>
  </si>
  <si>
    <t>logUL</t>
  </si>
  <si>
    <t>logSD</t>
  </si>
  <si>
    <t>Bleed</t>
  </si>
  <si>
    <t>Stroke</t>
  </si>
  <si>
    <t>0.972 (0.687-1.378)</t>
  </si>
  <si>
    <t>0.758 (0.565-1.017)</t>
  </si>
  <si>
    <t>Inverse HR</t>
  </si>
  <si>
    <t>Future ischemic stroke</t>
  </si>
  <si>
    <t>Future TIA/SE</t>
  </si>
  <si>
    <t>Future ICH</t>
  </si>
  <si>
    <t>Future Bleed</t>
  </si>
  <si>
    <t>Future Death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</si>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</sst>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:H7"/>
    </sheetView>
  </sheetViews>
  <sheetFormatPr defaultRowHeight="15" x14ac:dyDescent="0.25"/>
  <cols>
    <col min="1" max="1" width="15.140625" customWidth="1"/>
  </cols>
  <sheetData>
    <row r="1" spans="1:8" ht="15.75" thickBot="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5.75" thickBot="1" x14ac:dyDescent="0.3">
      <c r="A2" s="1" t="s">
        <v>13</v>
      </c>
      <c r="B2" s="2">
        <v>4</v>
      </c>
      <c r="C2">
        <v>3.78</v>
      </c>
      <c r="D2">
        <v>4.22</v>
      </c>
      <c r="E2">
        <f>LN(B2)</f>
        <v>1.3862943611198906</v>
      </c>
      <c r="F2">
        <f t="shared" ref="F2:G7" si="0">LN(C2)</f>
        <v>1.3297240096314962</v>
      </c>
      <c r="G2">
        <f t="shared" si="0"/>
        <v>1.4398351280479205</v>
      </c>
      <c r="H2">
        <f>(G2-F2)/(2*1.96)</f>
        <v>2.8089571024598033E-2</v>
      </c>
    </row>
    <row r="3" spans="1:8" ht="15.75" thickBot="1" x14ac:dyDescent="0.3">
      <c r="A3" s="3" t="s">
        <v>0</v>
      </c>
      <c r="B3" s="4">
        <v>2.0499999999999998</v>
      </c>
      <c r="C3">
        <v>1.88</v>
      </c>
      <c r="D3">
        <v>2.2400000000000002</v>
      </c>
      <c r="E3">
        <f t="shared" ref="E3:E7" si="1">LN(B3)</f>
        <v>0.71783979315031676</v>
      </c>
      <c r="F3">
        <f t="shared" si="0"/>
        <v>0.63127177684185776</v>
      </c>
      <c r="G3">
        <f t="shared" si="0"/>
        <v>0.80647586586694853</v>
      </c>
      <c r="H3">
        <f t="shared" ref="H3:H7" si="2">(G3-F3)/(2*1.96)</f>
        <v>4.4694920669666016E-2</v>
      </c>
    </row>
    <row r="4" spans="1:8" ht="15.75" thickBot="1" x14ac:dyDescent="0.3">
      <c r="A4" s="3" t="s">
        <v>1</v>
      </c>
      <c r="B4" s="4">
        <v>2.57</v>
      </c>
      <c r="C4">
        <v>2.14</v>
      </c>
      <c r="D4">
        <v>3.1</v>
      </c>
      <c r="E4">
        <f t="shared" si="1"/>
        <v>0.94390589890712839</v>
      </c>
      <c r="F4">
        <f t="shared" si="0"/>
        <v>0.76080582903376015</v>
      </c>
      <c r="G4">
        <f t="shared" si="0"/>
        <v>1.1314021114911006</v>
      </c>
      <c r="H4">
        <f t="shared" si="2"/>
        <v>9.4539867973811337E-2</v>
      </c>
    </row>
    <row r="5" spans="1:8" ht="15.75" thickBot="1" x14ac:dyDescent="0.3">
      <c r="A5" s="3" t="s">
        <v>2</v>
      </c>
      <c r="B5" s="4">
        <v>1.78</v>
      </c>
      <c r="C5">
        <v>1.56</v>
      </c>
      <c r="D5">
        <v>2.0299999999999998</v>
      </c>
      <c r="E5">
        <f t="shared" si="1"/>
        <v>0.57661336430399379</v>
      </c>
      <c r="F5">
        <f t="shared" si="0"/>
        <v>0.44468582126144574</v>
      </c>
      <c r="G5">
        <f t="shared" si="0"/>
        <v>0.70803579305369591</v>
      </c>
      <c r="H5">
        <f t="shared" si="2"/>
        <v>6.7181115253125048E-2</v>
      </c>
    </row>
    <row r="6" spans="1:8" ht="15.75" thickBot="1" x14ac:dyDescent="0.3">
      <c r="A6" s="3" t="s">
        <v>12</v>
      </c>
      <c r="B6" s="4">
        <v>1.32</v>
      </c>
      <c r="C6">
        <v>1.21</v>
      </c>
      <c r="D6">
        <v>1.44</v>
      </c>
      <c r="E6">
        <f t="shared" si="1"/>
        <v>0.27763173659827955</v>
      </c>
      <c r="F6">
        <f t="shared" si="0"/>
        <v>0.1906203596086497</v>
      </c>
      <c r="G6">
        <f t="shared" si="0"/>
        <v>0.36464311358790924</v>
      </c>
      <c r="H6">
        <f t="shared" si="2"/>
        <v>4.4393559688586617E-2</v>
      </c>
    </row>
    <row r="7" spans="1:8" ht="15.75" thickBot="1" x14ac:dyDescent="0.3">
      <c r="A7" s="3" t="s">
        <v>3</v>
      </c>
      <c r="B7" s="4">
        <v>1.24</v>
      </c>
      <c r="C7">
        <v>1.17</v>
      </c>
      <c r="D7">
        <v>1.33</v>
      </c>
      <c r="E7">
        <f t="shared" si="1"/>
        <v>0.21511137961694549</v>
      </c>
      <c r="F7">
        <f t="shared" si="0"/>
        <v>0.15700374880966469</v>
      </c>
      <c r="G7">
        <f t="shared" si="0"/>
        <v>0.28517894223366247</v>
      </c>
      <c r="H7">
        <f t="shared" si="2"/>
        <v>3.2697753424489231E-2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3" sqref="A3"/>
    </sheetView>
  </sheetViews>
  <sheetFormatPr defaultRowHeight="15" x14ac:dyDescent="0.25"/>
  <sheetData>
    <row r="1" spans="1:8" ht="15.75" thickBot="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5.75" thickBot="1" x14ac:dyDescent="0.3">
      <c r="A2" s="1" t="s">
        <v>13</v>
      </c>
      <c r="B2" s="1">
        <v>3.61</v>
      </c>
      <c r="C2">
        <v>3.44</v>
      </c>
      <c r="D2">
        <v>3.78</v>
      </c>
      <c r="E2">
        <f>LN(B2)</f>
        <v>1.2837077723447896</v>
      </c>
      <c r="F2">
        <f t="shared" ref="F2:G2" si="0">LN(C2)</f>
        <v>1.235471471385307</v>
      </c>
      <c r="G2">
        <f t="shared" si="0"/>
        <v>1.3297240096314962</v>
      </c>
      <c r="H2">
        <f>(G2-F2)/(2*1.96)</f>
        <v>2.4044014858721728E-2</v>
      </c>
    </row>
    <row r="3" spans="1:8" ht="15.75" thickBot="1" x14ac:dyDescent="0.3">
      <c r="A3" s="3" t="s">
        <v>0</v>
      </c>
      <c r="B3" s="3">
        <v>2.34</v>
      </c>
      <c r="C3">
        <v>2.1800000000000002</v>
      </c>
      <c r="D3">
        <v>2.5099999999999998</v>
      </c>
      <c r="E3">
        <f t="shared" ref="E3:E7" si="1">LN(B3)</f>
        <v>0.85015092936961001</v>
      </c>
      <c r="F3">
        <f t="shared" ref="F3:F7" si="2">LN(C3)</f>
        <v>0.77932487680099771</v>
      </c>
      <c r="G3">
        <f t="shared" ref="G3:G7" si="3">LN(D3)</f>
        <v>0.92028275314369246</v>
      </c>
      <c r="H3">
        <f t="shared" ref="H3:H7" si="4">(G3-F3)/(2*1.96)</f>
        <v>3.595864192415682E-2</v>
      </c>
    </row>
    <row r="4" spans="1:8" ht="15.75" thickBot="1" x14ac:dyDescent="0.3">
      <c r="A4" s="3" t="s">
        <v>1</v>
      </c>
      <c r="B4" s="3">
        <v>3.01</v>
      </c>
      <c r="C4">
        <v>2.59</v>
      </c>
      <c r="D4">
        <v>3.49</v>
      </c>
      <c r="E4">
        <f t="shared" si="1"/>
        <v>1.1019400787607843</v>
      </c>
      <c r="F4">
        <f t="shared" si="2"/>
        <v>0.95165787571144633</v>
      </c>
      <c r="G4">
        <f t="shared" si="3"/>
        <v>1.2499017362143359</v>
      </c>
      <c r="H4">
        <f t="shared" si="4"/>
        <v>7.6082617475226919E-2</v>
      </c>
    </row>
    <row r="5" spans="1:8" ht="15.75" thickBot="1" x14ac:dyDescent="0.3">
      <c r="A5" s="3" t="s">
        <v>2</v>
      </c>
      <c r="B5" s="3">
        <v>1.82</v>
      </c>
      <c r="C5">
        <v>1.62</v>
      </c>
      <c r="D5">
        <v>2.04</v>
      </c>
      <c r="E5">
        <f t="shared" si="1"/>
        <v>0.59883650108870401</v>
      </c>
      <c r="F5">
        <f t="shared" si="2"/>
        <v>0.48242614924429278</v>
      </c>
      <c r="G5">
        <f t="shared" si="3"/>
        <v>0.71294980785612505</v>
      </c>
      <c r="H5">
        <f t="shared" si="4"/>
        <v>5.8807055768324561E-2</v>
      </c>
    </row>
    <row r="6" spans="1:8" ht="15.75" thickBot="1" x14ac:dyDescent="0.3">
      <c r="A6" s="3" t="s">
        <v>12</v>
      </c>
      <c r="B6" s="3">
        <v>1.36</v>
      </c>
      <c r="C6">
        <v>1.26</v>
      </c>
      <c r="D6">
        <v>1.46</v>
      </c>
      <c r="E6">
        <f t="shared" si="1"/>
        <v>0.30748469974796072</v>
      </c>
      <c r="F6">
        <f t="shared" si="2"/>
        <v>0.23111172096338664</v>
      </c>
      <c r="G6">
        <f t="shared" si="3"/>
        <v>0.37843643572024505</v>
      </c>
      <c r="H6">
        <f t="shared" si="4"/>
        <v>3.758283539715776E-2</v>
      </c>
    </row>
    <row r="7" spans="1:8" ht="15.75" thickBot="1" x14ac:dyDescent="0.3">
      <c r="A7" s="3" t="s">
        <v>3</v>
      </c>
      <c r="B7" s="3">
        <v>1.29</v>
      </c>
      <c r="C7">
        <v>1.22</v>
      </c>
      <c r="D7">
        <v>1.36</v>
      </c>
      <c r="E7">
        <f t="shared" si="1"/>
        <v>0.25464221837358075</v>
      </c>
      <c r="F7">
        <f t="shared" si="2"/>
        <v>0.19885085874516517</v>
      </c>
      <c r="G7">
        <f t="shared" si="3"/>
        <v>0.30748469974796072</v>
      </c>
      <c r="H7">
        <f t="shared" si="4"/>
        <v>2.7712714541529477E-2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3" sqref="A3"/>
    </sheetView>
  </sheetViews>
  <sheetFormatPr defaultRowHeight="15" x14ac:dyDescent="0.25"/>
  <sheetData>
    <row r="1" spans="1:8" ht="15.75" thickBot="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5.75" thickBot="1" x14ac:dyDescent="0.3">
      <c r="A2" s="1" t="s">
        <v>13</v>
      </c>
      <c r="B2" s="1">
        <v>1.64</v>
      </c>
      <c r="C2">
        <v>1.39</v>
      </c>
      <c r="D2">
        <v>1.94</v>
      </c>
      <c r="E2">
        <f>LN(B2)</f>
        <v>0.494696241836107</v>
      </c>
      <c r="F2">
        <f t="shared" ref="F2:G7" si="0">LN(C2)</f>
        <v>0.3293037471426003</v>
      </c>
      <c r="G2">
        <f t="shared" si="0"/>
        <v>0.66268797307523675</v>
      </c>
      <c r="H2">
        <f>(G2-F2)/(2*1.96)</f>
        <v>8.5046996411386855E-2</v>
      </c>
    </row>
    <row r="3" spans="1:8" ht="15.75" thickBot="1" x14ac:dyDescent="0.3">
      <c r="A3" s="3" t="s">
        <v>0</v>
      </c>
      <c r="B3" s="3">
        <v>1.55</v>
      </c>
      <c r="C3">
        <v>1.2</v>
      </c>
      <c r="D3">
        <v>2</v>
      </c>
      <c r="E3">
        <f t="shared" ref="E3:E7" si="1">LN(B3)</f>
        <v>0.43825493093115531</v>
      </c>
      <c r="F3">
        <f t="shared" si="0"/>
        <v>0.18232155679395459</v>
      </c>
      <c r="G3">
        <f t="shared" si="0"/>
        <v>0.69314718055994529</v>
      </c>
      <c r="H3">
        <f t="shared" ref="H3:H7" si="2">(G3-F3)/(2*1.96)</f>
        <v>0.13031265912397721</v>
      </c>
    </row>
    <row r="4" spans="1:8" ht="15.75" thickBot="1" x14ac:dyDescent="0.3">
      <c r="A4" s="3" t="s">
        <v>1</v>
      </c>
      <c r="B4" s="3">
        <v>1.64</v>
      </c>
      <c r="C4">
        <v>0.9</v>
      </c>
      <c r="D4">
        <v>2.97</v>
      </c>
      <c r="E4">
        <f t="shared" si="1"/>
        <v>0.494696241836107</v>
      </c>
      <c r="F4">
        <f t="shared" si="0"/>
        <v>-0.10536051565782628</v>
      </c>
      <c r="G4">
        <f t="shared" si="0"/>
        <v>1.0885619528146082</v>
      </c>
      <c r="H4">
        <f t="shared" si="2"/>
        <v>0.30457205828378431</v>
      </c>
    </row>
    <row r="5" spans="1:8" ht="15.75" thickBot="1" x14ac:dyDescent="0.3">
      <c r="A5" s="3" t="s">
        <v>2</v>
      </c>
      <c r="B5" s="3">
        <v>10.199999999999999</v>
      </c>
      <c r="C5">
        <v>8.59</v>
      </c>
      <c r="D5">
        <v>12.2</v>
      </c>
      <c r="E5">
        <f t="shared" si="1"/>
        <v>2.3223877202902252</v>
      </c>
      <c r="F5">
        <f t="shared" si="0"/>
        <v>2.150598735996164</v>
      </c>
      <c r="G5">
        <f t="shared" si="0"/>
        <v>2.5014359517392109</v>
      </c>
      <c r="H5">
        <f t="shared" si="2"/>
        <v>8.9499289730369094E-2</v>
      </c>
    </row>
    <row r="6" spans="1:8" ht="15.75" thickBot="1" x14ac:dyDescent="0.3">
      <c r="A6" s="3" t="s">
        <v>12</v>
      </c>
      <c r="B6" s="3">
        <v>3.54</v>
      </c>
      <c r="C6">
        <v>3.02</v>
      </c>
      <c r="D6">
        <v>4.17</v>
      </c>
      <c r="E6">
        <f t="shared" si="1"/>
        <v>1.2641267271456831</v>
      </c>
      <c r="F6">
        <f t="shared" si="0"/>
        <v>1.1052568313867783</v>
      </c>
      <c r="G6">
        <f t="shared" si="0"/>
        <v>1.4279160358107101</v>
      </c>
      <c r="H6">
        <f t="shared" si="2"/>
        <v>8.2311021536717294E-2</v>
      </c>
    </row>
    <row r="7" spans="1:8" ht="15.75" thickBot="1" x14ac:dyDescent="0.3">
      <c r="A7" s="3" t="s">
        <v>3</v>
      </c>
      <c r="B7" s="3">
        <v>0.94</v>
      </c>
      <c r="C7">
        <v>0.78</v>
      </c>
      <c r="D7">
        <v>1.1200000000000001</v>
      </c>
      <c r="E7">
        <f t="shared" si="1"/>
        <v>-6.1875403718087529E-2</v>
      </c>
      <c r="F7">
        <f t="shared" si="0"/>
        <v>-0.24846135929849961</v>
      </c>
      <c r="G7">
        <f t="shared" si="0"/>
        <v>0.11332868530700327</v>
      </c>
      <c r="H7">
        <f t="shared" si="2"/>
        <v>9.2293378725893604E-2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3" sqref="F13"/>
    </sheetView>
  </sheetViews>
  <sheetFormatPr defaultRowHeight="15" x14ac:dyDescent="0.25"/>
  <sheetData>
    <row r="1" spans="1:8" ht="15.75" thickBot="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5.75" thickBot="1" x14ac:dyDescent="0.3">
      <c r="A2" s="1" t="s">
        <v>13</v>
      </c>
      <c r="B2" s="1">
        <v>1.39</v>
      </c>
      <c r="C2">
        <v>1.27</v>
      </c>
      <c r="D2">
        <v>1.52</v>
      </c>
      <c r="E2">
        <f>LN(B2)</f>
        <v>0.3293037471426003</v>
      </c>
      <c r="F2">
        <f t="shared" ref="F2:G7" si="0">LN(C2)</f>
        <v>0.23901690047049992</v>
      </c>
      <c r="G2">
        <f t="shared" si="0"/>
        <v>0.41871033485818504</v>
      </c>
      <c r="H2">
        <f>(G2-F2)/(2*1.96)</f>
        <v>4.5840161833593143E-2</v>
      </c>
    </row>
    <row r="3" spans="1:8" ht="15.75" thickBot="1" x14ac:dyDescent="0.3">
      <c r="A3" s="3" t="s">
        <v>0</v>
      </c>
      <c r="B3" s="3">
        <v>1.27</v>
      </c>
      <c r="C3">
        <v>1.1000000000000001</v>
      </c>
      <c r="D3">
        <v>1.45</v>
      </c>
      <c r="E3">
        <f t="shared" ref="E3:E7" si="1">LN(B3)</f>
        <v>0.23901690047049992</v>
      </c>
      <c r="F3">
        <f t="shared" si="0"/>
        <v>9.5310179804324935E-2</v>
      </c>
      <c r="G3">
        <f t="shared" si="0"/>
        <v>0.37156355643248301</v>
      </c>
      <c r="H3">
        <f t="shared" ref="H3:H7" si="2">(G3-F3)/(2*1.96)</f>
        <v>7.0472800160244403E-2</v>
      </c>
    </row>
    <row r="4" spans="1:8" ht="15.75" thickBot="1" x14ac:dyDescent="0.3">
      <c r="A4" s="3" t="s">
        <v>1</v>
      </c>
      <c r="B4" s="3">
        <v>1.68</v>
      </c>
      <c r="C4">
        <v>1.26</v>
      </c>
      <c r="D4">
        <v>2.25</v>
      </c>
      <c r="E4">
        <f t="shared" si="1"/>
        <v>0.51879379341516751</v>
      </c>
      <c r="F4">
        <f t="shared" si="0"/>
        <v>0.23111172096338664</v>
      </c>
      <c r="G4">
        <f t="shared" si="0"/>
        <v>0.81093021621632877</v>
      </c>
      <c r="H4">
        <f t="shared" si="2"/>
        <v>0.14791288144207709</v>
      </c>
    </row>
    <row r="5" spans="1:8" ht="15.75" thickBot="1" x14ac:dyDescent="0.3">
      <c r="A5" s="3" t="s">
        <v>2</v>
      </c>
      <c r="B5" s="3">
        <v>2.95</v>
      </c>
      <c r="C5">
        <v>2.57</v>
      </c>
      <c r="D5">
        <v>3.39</v>
      </c>
      <c r="E5">
        <f t="shared" si="1"/>
        <v>1.0818051703517284</v>
      </c>
      <c r="F5">
        <f t="shared" si="0"/>
        <v>0.94390589890712839</v>
      </c>
      <c r="G5">
        <f t="shared" si="0"/>
        <v>1.220829921392359</v>
      </c>
      <c r="H5">
        <f t="shared" si="2"/>
        <v>7.0643883287048626E-2</v>
      </c>
    </row>
    <row r="6" spans="1:8" ht="15.75" thickBot="1" x14ac:dyDescent="0.3">
      <c r="A6" s="3" t="s">
        <v>12</v>
      </c>
      <c r="B6" s="3">
        <v>3.32</v>
      </c>
      <c r="C6">
        <v>3.06</v>
      </c>
      <c r="D6">
        <v>3.6</v>
      </c>
      <c r="E6">
        <f t="shared" si="1"/>
        <v>1.199964782928397</v>
      </c>
      <c r="F6">
        <f t="shared" si="0"/>
        <v>1.1184149159642893</v>
      </c>
      <c r="G6">
        <f t="shared" si="0"/>
        <v>1.2809338454620642</v>
      </c>
      <c r="H6">
        <f t="shared" si="2"/>
        <v>4.1458910586167068E-2</v>
      </c>
    </row>
    <row r="7" spans="1:8" ht="15.75" thickBot="1" x14ac:dyDescent="0.3">
      <c r="A7" s="3" t="s">
        <v>3</v>
      </c>
      <c r="B7" s="3">
        <v>1.24</v>
      </c>
      <c r="C7">
        <v>1.1499999999999999</v>
      </c>
      <c r="D7">
        <v>1.35</v>
      </c>
      <c r="E7">
        <f t="shared" si="1"/>
        <v>0.21511137961694549</v>
      </c>
      <c r="F7">
        <f t="shared" si="0"/>
        <v>0.13976194237515863</v>
      </c>
      <c r="G7">
        <f t="shared" si="0"/>
        <v>0.30010459245033816</v>
      </c>
      <c r="H7">
        <f t="shared" si="2"/>
        <v>4.0903737264076409E-2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7" sqref="I7"/>
    </sheetView>
  </sheetViews>
  <sheetFormatPr defaultRowHeight="15" x14ac:dyDescent="0.25"/>
  <cols>
    <col min="2" max="2" width="17.140625" customWidth="1"/>
  </cols>
  <sheetData>
    <row r="1" spans="1:9" ht="15.75" thickBot="1" x14ac:dyDescent="0.3">
      <c r="A1" t="s">
        <v>4</v>
      </c>
      <c r="B1" t="s">
        <v>16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ht="15.75" thickBot="1" x14ac:dyDescent="0.3">
      <c r="A2" s="1" t="s">
        <v>13</v>
      </c>
      <c r="B2" t="s">
        <v>15</v>
      </c>
      <c r="C2">
        <f>1/0.758</f>
        <v>1.3192612137203166</v>
      </c>
      <c r="D2">
        <f>1/1.017</f>
        <v>0.98328416912487715</v>
      </c>
      <c r="E2">
        <f>1/0.565</f>
        <v>1.7699115044247788</v>
      </c>
      <c r="F2">
        <f>LN(C2)</f>
        <v>0.27707189333976534</v>
      </c>
      <c r="G2">
        <f>LN(D2)</f>
        <v>-1.6857117066422837E-2</v>
      </c>
      <c r="H2">
        <f>LN(E2)</f>
        <v>0.57092954783569616</v>
      </c>
      <c r="I2">
        <f>(H2-G2)/(2*1.96)</f>
        <v>0.14994557778115281</v>
      </c>
    </row>
    <row r="3" spans="1:9" ht="15.75" thickBot="1" x14ac:dyDescent="0.3">
      <c r="A3" s="3" t="s">
        <v>0</v>
      </c>
    </row>
    <row r="4" spans="1:9" ht="15.75" thickBot="1" x14ac:dyDescent="0.3">
      <c r="A4" s="3" t="s">
        <v>1</v>
      </c>
    </row>
    <row r="5" spans="1:9" ht="15.75" thickBot="1" x14ac:dyDescent="0.3">
      <c r="A5" s="3" t="s">
        <v>2</v>
      </c>
    </row>
    <row r="6" spans="1:9" ht="15.75" thickBot="1" x14ac:dyDescent="0.3">
      <c r="A6" s="3" t="s">
        <v>12</v>
      </c>
    </row>
    <row r="7" spans="1:9" ht="15.75" thickBot="1" x14ac:dyDescent="0.3">
      <c r="A7" s="3" t="s">
        <v>3</v>
      </c>
      <c r="B7" t="s">
        <v>14</v>
      </c>
      <c r="C7">
        <f>1/0.972</f>
        <v>1.0288065843621399</v>
      </c>
      <c r="D7">
        <f>1/1.378</f>
        <v>0.72568940493468803</v>
      </c>
      <c r="E7">
        <f>1/0.687</f>
        <v>1.4556040756914119</v>
      </c>
      <c r="F7">
        <f>LN(C7)</f>
        <v>2.8399474521697957E-2</v>
      </c>
      <c r="G7">
        <f>LN(D7)</f>
        <v>-0.32063317259146673</v>
      </c>
      <c r="H7">
        <f>LN(E7)</f>
        <v>0.37542098675978769</v>
      </c>
      <c r="I7">
        <f t="shared" ref="I7" si="0">(H7-G7)/(2*1.96)</f>
        <v>0.17756483656919755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7" sqref="M7"/>
    </sheetView>
  </sheetViews>
  <sheetFormatPr defaultRowHeight="15" x14ac:dyDescent="0.25"/>
  <cols>
    <col min="2" max="2" width="21.85546875" customWidth="1"/>
    <col min="3" max="3" width="15" customWidth="1"/>
    <col min="4" max="4" width="12" customWidth="1"/>
    <col min="5" max="5" width="12.7109375" customWidth="1"/>
    <col min="6" max="6" width="15.140625" customWidth="1"/>
  </cols>
  <sheetData>
    <row r="1" spans="1:6" ht="15.75" thickBot="1" x14ac:dyDescent="0.3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t="15.75" thickBot="1" x14ac:dyDescent="0.3">
      <c r="A2" s="1" t="s">
        <v>13</v>
      </c>
      <c r="B2" t="str">
        <f>CONCATENATE(TEXT('Ischemic stroke'!E2,"0.00")," (",TEXT('Ischemic stroke'!H2,"0.00"),")")</f>
        <v>1.39 (0.03)</v>
      </c>
      <c r="C2" t="str">
        <f>CONCATENATE(TEXT('TIA-SE'!E2,"0.00")," (",TEXT('TIA-SE'!H2,"0.00"),")")</f>
        <v>1.28 (0.02)</v>
      </c>
      <c r="D2" t="str">
        <f>CONCATENATE(TEXT(ICH!E2,"0.00")," (",TEXT(ICH!H2,"0.00"),")")</f>
        <v>0.49 (0.09)</v>
      </c>
      <c r="E2" t="str">
        <f>CONCATENATE(TEXT(Bleed!E2,"0.00")," (",TEXT(Bleed!H2,"0.00"),")")</f>
        <v>0.33 (0.05)</v>
      </c>
      <c r="F2" t="str">
        <f>CONCATENATE(TEXT(Death!F2,"0.00")," (",TEXT(Death!I2,"0.00"),")")</f>
        <v>0.28 (0.15)</v>
      </c>
    </row>
    <row r="3" spans="1:6" ht="15.75" thickBot="1" x14ac:dyDescent="0.3">
      <c r="A3" s="3" t="s">
        <v>0</v>
      </c>
      <c r="B3" t="str">
        <f>CONCATENATE(TEXT('Ischemic stroke'!E3,"0.00")," (",TEXT('Ischemic stroke'!H3,"0.00"),")")</f>
        <v>0.72 (0.04)</v>
      </c>
      <c r="C3" t="str">
        <f>CONCATENATE(TEXT('TIA-SE'!E3,"0.00")," (",TEXT('TIA-SE'!H3,"0.00"),")")</f>
        <v>0.85 (0.04)</v>
      </c>
      <c r="D3" t="str">
        <f>CONCATENATE(TEXT(ICH!E3,"0.00")," (",TEXT(ICH!H3,"0.00"),")")</f>
        <v>0.44 (0.13)</v>
      </c>
      <c r="E3" t="str">
        <f>CONCATENATE(TEXT(Bleed!E3,"0.00")," (",TEXT(Bleed!H3,"0.00"),")")</f>
        <v>0.24 (0.07)</v>
      </c>
      <c r="F3" t="s">
        <v>22</v>
      </c>
    </row>
    <row r="4" spans="1:6" ht="15.75" thickBot="1" x14ac:dyDescent="0.3">
      <c r="A4" s="3" t="s">
        <v>1</v>
      </c>
      <c r="B4" t="str">
        <f>CONCATENATE(TEXT('Ischemic stroke'!E4,"0.00")," (",TEXT('Ischemic stroke'!H4,"0.00"),")")</f>
        <v>0.94 (0.09)</v>
      </c>
      <c r="C4" t="str">
        <f>CONCATENATE(TEXT('TIA-SE'!E4,"0.00")," (",TEXT('TIA-SE'!H4,"0.00"),")")</f>
        <v>1.10 (0.08)</v>
      </c>
      <c r="D4" t="str">
        <f>CONCATENATE(TEXT(ICH!E4,"0.00")," (",TEXT(ICH!H4,"0.00"),")")</f>
        <v>0.49 (0.30)</v>
      </c>
      <c r="E4" t="str">
        <f>CONCATENATE(TEXT(Bleed!E4,"0.00")," (",TEXT(Bleed!H4,"0.00"),")")</f>
        <v>0.52 (0.15)</v>
      </c>
      <c r="F4" t="s">
        <v>22</v>
      </c>
    </row>
    <row r="5" spans="1:6" ht="15.75" thickBot="1" x14ac:dyDescent="0.3">
      <c r="A5" s="3" t="s">
        <v>2</v>
      </c>
      <c r="B5" t="str">
        <f>CONCATENATE(TEXT('Ischemic stroke'!E5,"0.00")," (",TEXT('Ischemic stroke'!H5,"0.00"),")")</f>
        <v>0.58 (0.07)</v>
      </c>
      <c r="C5" t="str">
        <f>CONCATENATE(TEXT('TIA-SE'!E5,"0.00")," (",TEXT('TIA-SE'!H5,"0.00"),")")</f>
        <v>0.60 (0.06)</v>
      </c>
      <c r="D5" t="str">
        <f>CONCATENATE(TEXT(ICH!E5,"0.00")," (",TEXT(ICH!H5,"0.00"),")")</f>
        <v>2.32 (0.09)</v>
      </c>
      <c r="E5" t="str">
        <f>CONCATENATE(TEXT(Bleed!E5,"0.00")," (",TEXT(Bleed!H5,"0.00"),")")</f>
        <v>1.08 (0.07)</v>
      </c>
      <c r="F5" t="s">
        <v>22</v>
      </c>
    </row>
    <row r="6" spans="1:6" ht="15.75" thickBot="1" x14ac:dyDescent="0.3">
      <c r="A6" s="3" t="s">
        <v>12</v>
      </c>
      <c r="B6" t="str">
        <f>CONCATENATE(TEXT('Ischemic stroke'!E6,"0.00")," (",TEXT('Ischemic stroke'!H6,"0.00"),")")</f>
        <v>0.28 (0.04)</v>
      </c>
      <c r="C6" t="str">
        <f>CONCATENATE(TEXT('TIA-SE'!E6,"0.00")," (",TEXT('TIA-SE'!H6,"0.00"),")")</f>
        <v>0.31 (0.04)</v>
      </c>
      <c r="D6" t="str">
        <f>CONCATENATE(TEXT(ICH!E6,"0.00")," (",TEXT(ICH!H6,"0.00"),")")</f>
        <v>1.26 (0.08)</v>
      </c>
      <c r="E6" t="str">
        <f>CONCATENATE(TEXT(Bleed!E6,"0.00")," (",TEXT(Bleed!H6,"0.00"),")")</f>
        <v>1.20 (0.04)</v>
      </c>
      <c r="F6" t="s">
        <v>22</v>
      </c>
    </row>
    <row r="7" spans="1:6" ht="15.75" thickBot="1" x14ac:dyDescent="0.3">
      <c r="A7" s="3" t="s">
        <v>3</v>
      </c>
      <c r="B7" t="str">
        <f>CONCATENATE(TEXT('Ischemic stroke'!E7,"0.00")," (",TEXT('Ischemic stroke'!H7,"0.00"),")")</f>
        <v>0.22 (0.03)</v>
      </c>
      <c r="C7" t="str">
        <f>CONCATENATE(TEXT('TIA-SE'!E7,"0.00")," (",TEXT('TIA-SE'!H7,"0.00"),")")</f>
        <v>0.25 (0.03)</v>
      </c>
      <c r="D7" t="str">
        <f>CONCATENATE(TEXT(ICH!E7,"0.00")," (",TEXT(ICH!H7,"0.00"),")")</f>
        <v>-0.06 (0.09)</v>
      </c>
      <c r="E7" t="str">
        <f>CONCATENATE(TEXT(Bleed!E7,"0.00")," (",TEXT(Bleed!H7,"0.00"),")")</f>
        <v>0.22 (0.04)</v>
      </c>
      <c r="F7" t="str">
        <f>CONCATENATE(TEXT(Death!F7,"0.00")," (",TEXT(Death!I7,"0.00"),")")</f>
        <v>0.03 (0.18)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Ischemic stroke</vt:lpstr>
      <vt:lpstr>TIA-SE</vt:lpstr>
      <vt:lpstr>ICH</vt:lpstr>
      <vt:lpstr>Bleed</vt:lpstr>
      <vt:lpstr>Death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2015-03-22T14:31:21Z</dcterms:modified>
</cp:coreProperties>
</file>