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liftoninsight-my.sharepoint.com/personal/philip_orishaba_cliftoninsight_co_uk/Documents/Documents/Final NMA codes/Meta-regression codes/5. Volume/"/>
    </mc:Choice>
  </mc:AlternateContent>
  <xr:revisionPtr revIDLastSave="305" documentId="8_{9B3D1BBC-5F56-4A39-989C-5B866D2B5468}" xr6:coauthVersionLast="47" xr6:coauthVersionMax="47" xr10:uidLastSave="{B7B2D030-4320-48B8-B1A4-B455F3AA4934}"/>
  <bookViews>
    <workbookView xWindow="-110" yWindow="-110" windowWidth="19420" windowHeight="10300" xr2:uid="{0E3CE25A-ACEA-4DC4-AE58-49844EBC8F5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0" i="1" l="1"/>
  <c r="O8" i="1"/>
  <c r="O3" i="1"/>
  <c r="O4" i="1"/>
  <c r="O5" i="1"/>
  <c r="O6" i="1"/>
  <c r="O9" i="1"/>
  <c r="O11" i="1"/>
  <c r="O12" i="1"/>
  <c r="O13" i="1"/>
  <c r="O14" i="1"/>
  <c r="O2" i="1"/>
  <c r="N13" i="1"/>
  <c r="N14" i="1"/>
  <c r="M3" i="1"/>
  <c r="N3" i="1" s="1"/>
  <c r="M4" i="1"/>
  <c r="N4" i="1" s="1"/>
  <c r="M5" i="1"/>
  <c r="N5" i="1" s="1"/>
  <c r="M6" i="1"/>
  <c r="N6" i="1" s="1"/>
  <c r="M7" i="1"/>
  <c r="N7" i="1" s="1"/>
  <c r="O7" i="1" s="1"/>
  <c r="M8" i="1"/>
  <c r="N8" i="1" s="1"/>
  <c r="M9" i="1"/>
  <c r="N9" i="1" s="1"/>
  <c r="M10" i="1"/>
  <c r="N10" i="1" s="1"/>
  <c r="M11" i="1"/>
  <c r="N11" i="1" s="1"/>
  <c r="M12" i="1"/>
  <c r="N12" i="1" s="1"/>
  <c r="M13" i="1"/>
  <c r="M14" i="1"/>
  <c r="M2" i="1"/>
  <c r="N2" i="1" s="1"/>
  <c r="U3" i="1"/>
  <c r="U4" i="1"/>
  <c r="U5" i="1"/>
  <c r="U6" i="1"/>
  <c r="U7" i="1"/>
  <c r="U8" i="1"/>
  <c r="U9" i="1"/>
  <c r="U10" i="1"/>
  <c r="U11" i="1"/>
  <c r="U12" i="1"/>
  <c r="U13" i="1"/>
  <c r="U14" i="1"/>
  <c r="U2" i="1"/>
  <c r="T3" i="1"/>
  <c r="T4" i="1"/>
  <c r="T5" i="1"/>
  <c r="T6" i="1"/>
  <c r="T7" i="1"/>
  <c r="T8" i="1"/>
  <c r="T9" i="1"/>
  <c r="T10" i="1"/>
  <c r="V10" i="1" s="1"/>
  <c r="T11" i="1"/>
  <c r="T12" i="1"/>
  <c r="T13" i="1"/>
  <c r="T14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2" i="1"/>
  <c r="V14" i="1" l="1"/>
  <c r="V7" i="1"/>
  <c r="V2" i="1"/>
  <c r="V6" i="1"/>
  <c r="V11" i="1"/>
  <c r="V4" i="1"/>
  <c r="V12" i="1"/>
  <c r="V5" i="1"/>
  <c r="V3" i="1"/>
  <c r="V13" i="1"/>
  <c r="V9" i="1"/>
  <c r="V8" i="1"/>
</calcChain>
</file>

<file path=xl/sharedStrings.xml><?xml version="1.0" encoding="utf-8"?>
<sst xmlns="http://schemas.openxmlformats.org/spreadsheetml/2006/main" count="48" uniqueCount="48">
  <si>
    <t>#ID</t>
  </si>
  <si>
    <t>#ARASENS</t>
  </si>
  <si>
    <t>#ARCHES</t>
  </si>
  <si>
    <t>#CHAARTED</t>
  </si>
  <si>
    <t>#GETUG-AFU 15</t>
  </si>
  <si>
    <t>#LATITUDE</t>
  </si>
  <si>
    <t>#STAMPEDE-2</t>
  </si>
  <si>
    <t>#STAMPEDE-3</t>
  </si>
  <si>
    <t>#STAMPEDE-4</t>
  </si>
  <si>
    <t>#TITAN</t>
  </si>
  <si>
    <t>#Vaishampayan 2021</t>
  </si>
  <si>
    <t>t1</t>
  </si>
  <si>
    <t>t2</t>
  </si>
  <si>
    <t>y</t>
  </si>
  <si>
    <t>se</t>
  </si>
  <si>
    <t>na</t>
  </si>
  <si>
    <t>#HR</t>
  </si>
  <si>
    <t>#LB</t>
  </si>
  <si>
    <t>#UB</t>
  </si>
  <si>
    <t>#INHR</t>
  </si>
  <si>
    <t>#INLB</t>
  </si>
  <si>
    <t>#INUB</t>
  </si>
  <si>
    <t>#SE</t>
  </si>
  <si>
    <t>0.675 (0.568, 0.801)</t>
  </si>
  <si>
    <t>0.66 (0.53, 0.81)</t>
  </si>
  <si>
    <t>0.77 (0.65, 0.92)</t>
  </si>
  <si>
    <t>0.88 (0.68, 1.14)</t>
  </si>
  <si>
    <t>0.66 (0.56,0.78)</t>
  </si>
  <si>
    <t>0.60 (0.50, 0.71)</t>
  </si>
  <si>
    <t>0.81 (0.69, 0.95)</t>
  </si>
  <si>
    <t>1.13 (0.77, 1.66)</t>
  </si>
  <si>
    <t xml:space="preserve">0.65 (0.53, 0.79) </t>
  </si>
  <si>
    <t>0.53 (0.37, 0.75)</t>
  </si>
  <si>
    <t>0.31 (0.13, 0.74)</t>
  </si>
  <si>
    <t>#pub result</t>
  </si>
  <si>
    <t>#PEACE-1</t>
  </si>
  <si>
    <t>0.75 (0.59, 0.95)</t>
  </si>
  <si>
    <t>#ENZAMET (non-docetaxel)</t>
  </si>
  <si>
    <t>#ENZAMET (docetaxel planned)</t>
  </si>
  <si>
    <t>0.90 (0.62, 1.31)</t>
  </si>
  <si>
    <t>x</t>
  </si>
  <si>
    <t>#median_arm2</t>
  </si>
  <si>
    <t>#median_arm1</t>
  </si>
  <si>
    <t>#n_arm2</t>
  </si>
  <si>
    <t>#n_arm1</t>
  </si>
  <si>
    <t>#total_n</t>
  </si>
  <si>
    <t>#weighted_x</t>
  </si>
  <si>
    <t>#%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</si>
</sst>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B81AC-5822-4DCF-B1A5-747F575B446C}">
  <dimension ref="A1:V14"/>
  <sheetViews>
    <sheetView tabSelected="1" workbookViewId="0">
      <selection activeCell="I13" sqref="I13"/>
    </sheetView>
  </sheetViews>
  <sheetFormatPr defaultRowHeight="14.5" x14ac:dyDescent="0.35"/>
  <cols>
    <col min="7" max="7" width="27.453125" customWidth="1"/>
    <col min="8" max="8" width="20.81640625" customWidth="1"/>
    <col min="9" max="9" width="14.08984375" customWidth="1"/>
    <col min="10" max="10" width="11.81640625" customWidth="1"/>
    <col min="11" max="11" width="14.81640625" customWidth="1"/>
    <col min="12" max="12" width="10.90625" customWidth="1"/>
    <col min="13" max="13" width="9" customWidth="1"/>
    <col min="14" max="15" width="12.90625" customWidth="1"/>
    <col min="16" max="16" width="12.7265625" customWidth="1"/>
    <col min="22" max="22" width="17.453125" customWidth="1"/>
  </cols>
  <sheetData>
    <row r="1" spans="1:22" x14ac:dyDescent="0.35">
      <c r="A1" t="s">
        <v>11</v>
      </c>
      <c r="B1" t="s">
        <v>12</v>
      </c>
      <c r="C1" t="s">
        <v>13</v>
      </c>
      <c r="D1" t="s">
        <v>14</v>
      </c>
      <c r="E1" t="s">
        <v>40</v>
      </c>
      <c r="F1" t="s">
        <v>15</v>
      </c>
      <c r="G1" t="s">
        <v>0</v>
      </c>
      <c r="H1" t="s">
        <v>34</v>
      </c>
      <c r="I1" t="s">
        <v>42</v>
      </c>
      <c r="J1" t="s">
        <v>44</v>
      </c>
      <c r="K1" t="s">
        <v>41</v>
      </c>
      <c r="L1" t="s">
        <v>43</v>
      </c>
      <c r="M1" t="s">
        <v>45</v>
      </c>
      <c r="N1" t="s">
        <v>46</v>
      </c>
      <c r="O1" t="s">
        <v>47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</row>
    <row r="2" spans="1:22" x14ac:dyDescent="0.35">
      <c r="A2">
        <v>1</v>
      </c>
      <c r="B2">
        <v>2</v>
      </c>
      <c r="C2">
        <v>-0.39304258810960718</v>
      </c>
      <c r="D2">
        <v>8.7688655190614306E-2</v>
      </c>
      <c r="E2">
        <v>0.77</v>
      </c>
      <c r="F2">
        <v>2</v>
      </c>
      <c r="G2" t="s">
        <v>1</v>
      </c>
      <c r="H2" t="s">
        <v>23</v>
      </c>
      <c r="I2">
        <v>76.3</v>
      </c>
      <c r="J2">
        <v>651</v>
      </c>
      <c r="K2">
        <v>77.7</v>
      </c>
      <c r="L2">
        <v>654</v>
      </c>
      <c r="M2">
        <f>J2+L2</f>
        <v>1305</v>
      </c>
      <c r="N2">
        <f>((I2*J2)+(K2*L2))/M2</f>
        <v>77.00160919540231</v>
      </c>
      <c r="O2">
        <f>N2/100</f>
        <v>0.7700160919540231</v>
      </c>
      <c r="P2">
        <v>0.67500000000000004</v>
      </c>
      <c r="Q2">
        <v>0.56799999999999995</v>
      </c>
      <c r="R2">
        <v>0.80100000000000005</v>
      </c>
      <c r="S2">
        <f>LN(P2)</f>
        <v>-0.39304258810960718</v>
      </c>
      <c r="T2">
        <f>LN(Q2)</f>
        <v>-0.56563386026098583</v>
      </c>
      <c r="U2">
        <f>LN(R2)</f>
        <v>-0.22189433191377778</v>
      </c>
      <c r="V2">
        <f>(U2-T2)/(2*1.96)</f>
        <v>8.7688655190614306E-2</v>
      </c>
    </row>
    <row r="3" spans="1:22" x14ac:dyDescent="0.35">
      <c r="A3">
        <v>3</v>
      </c>
      <c r="B3">
        <v>4</v>
      </c>
      <c r="C3">
        <v>-0.41551544396166579</v>
      </c>
      <c r="D3">
        <v>0.10820337783681555</v>
      </c>
      <c r="E3">
        <v>0.63252695652173918</v>
      </c>
      <c r="F3">
        <v>2</v>
      </c>
      <c r="G3" t="s">
        <v>2</v>
      </c>
      <c r="H3" t="s">
        <v>24</v>
      </c>
      <c r="I3">
        <v>61.7</v>
      </c>
      <c r="J3">
        <v>574</v>
      </c>
      <c r="K3">
        <v>64.8</v>
      </c>
      <c r="L3">
        <v>576</v>
      </c>
      <c r="M3">
        <f t="shared" ref="M3:M14" si="0">J3+L3</f>
        <v>1150</v>
      </c>
      <c r="N3">
        <f t="shared" ref="N3:N14" si="1">((I3*J3)+(K3*L3))/M3</f>
        <v>63.252695652173919</v>
      </c>
      <c r="O3">
        <f t="shared" ref="O3:O14" si="2">N3/100</f>
        <v>0.63252695652173918</v>
      </c>
      <c r="P3">
        <v>0.66</v>
      </c>
      <c r="Q3">
        <v>0.53</v>
      </c>
      <c r="R3">
        <v>0.81</v>
      </c>
      <c r="S3">
        <f t="shared" ref="S3:S14" si="3">LN(P3)</f>
        <v>-0.41551544396166579</v>
      </c>
      <c r="T3">
        <f t="shared" ref="T3:T14" si="4">LN(Q3)</f>
        <v>-0.6348782724359695</v>
      </c>
      <c r="U3">
        <f t="shared" ref="U3:U14" si="5">LN(R3)</f>
        <v>-0.21072103131565253</v>
      </c>
      <c r="V3">
        <f t="shared" ref="V3:V14" si="6">(U3-T3)/(2*1.96)</f>
        <v>0.10820337783681555</v>
      </c>
    </row>
    <row r="4" spans="1:22" x14ac:dyDescent="0.35">
      <c r="A4">
        <v>2</v>
      </c>
      <c r="B4">
        <v>4</v>
      </c>
      <c r="C4">
        <v>-0.26136476413440751</v>
      </c>
      <c r="D4">
        <v>8.8622782437092665E-2</v>
      </c>
      <c r="E4">
        <v>0.64906582278481006</v>
      </c>
      <c r="F4">
        <v>2</v>
      </c>
      <c r="G4" t="s">
        <v>3</v>
      </c>
      <c r="H4" t="s">
        <v>25</v>
      </c>
      <c r="I4">
        <v>66.2</v>
      </c>
      <c r="J4">
        <v>397</v>
      </c>
      <c r="K4">
        <v>63.6</v>
      </c>
      <c r="L4">
        <v>393</v>
      </c>
      <c r="M4">
        <f t="shared" si="0"/>
        <v>790</v>
      </c>
      <c r="N4">
        <f t="shared" si="1"/>
        <v>64.906582278481011</v>
      </c>
      <c r="O4">
        <f t="shared" si="2"/>
        <v>0.64906582278481006</v>
      </c>
      <c r="P4">
        <v>0.77</v>
      </c>
      <c r="Q4">
        <v>0.65</v>
      </c>
      <c r="R4">
        <v>0.92</v>
      </c>
      <c r="S4">
        <f t="shared" si="3"/>
        <v>-0.26136476413440751</v>
      </c>
      <c r="T4">
        <f t="shared" si="4"/>
        <v>-0.43078291609245423</v>
      </c>
      <c r="U4">
        <f t="shared" si="5"/>
        <v>-8.3381608939051013E-2</v>
      </c>
      <c r="V4">
        <f t="shared" si="6"/>
        <v>8.8622782437092665E-2</v>
      </c>
    </row>
    <row r="5" spans="1:22" x14ac:dyDescent="0.35">
      <c r="A5">
        <v>2</v>
      </c>
      <c r="B5">
        <v>4</v>
      </c>
      <c r="C5">
        <v>-0.12783337150988489</v>
      </c>
      <c r="D5">
        <v>0.13180886306591547</v>
      </c>
      <c r="E5">
        <v>0.47498701298701301</v>
      </c>
      <c r="F5">
        <v>2</v>
      </c>
      <c r="G5" t="s">
        <v>4</v>
      </c>
      <c r="H5" t="s">
        <v>26</v>
      </c>
      <c r="I5">
        <v>48</v>
      </c>
      <c r="J5">
        <v>192</v>
      </c>
      <c r="K5">
        <v>47</v>
      </c>
      <c r="L5">
        <v>193</v>
      </c>
      <c r="M5">
        <f t="shared" si="0"/>
        <v>385</v>
      </c>
      <c r="N5">
        <f t="shared" si="1"/>
        <v>47.498701298701299</v>
      </c>
      <c r="O5">
        <f t="shared" si="2"/>
        <v>0.47498701298701301</v>
      </c>
      <c r="P5">
        <v>0.88</v>
      </c>
      <c r="Q5">
        <v>0.68</v>
      </c>
      <c r="R5">
        <v>1.1399999999999999</v>
      </c>
      <c r="S5">
        <f t="shared" si="3"/>
        <v>-0.12783337150988489</v>
      </c>
      <c r="T5">
        <f t="shared" si="4"/>
        <v>-0.38566248081198462</v>
      </c>
      <c r="U5">
        <f t="shared" si="5"/>
        <v>0.131028262406404</v>
      </c>
      <c r="V5">
        <f t="shared" si="6"/>
        <v>0.13180886306591547</v>
      </c>
    </row>
    <row r="6" spans="1:22" x14ac:dyDescent="0.35">
      <c r="A6">
        <v>5</v>
      </c>
      <c r="B6">
        <v>4</v>
      </c>
      <c r="C6">
        <v>-0.41551544396166579</v>
      </c>
      <c r="D6">
        <v>8.4529881621031241E-2</v>
      </c>
      <c r="E6">
        <v>0.79641868223519607</v>
      </c>
      <c r="F6">
        <v>2</v>
      </c>
      <c r="G6" t="s">
        <v>5</v>
      </c>
      <c r="H6" t="s">
        <v>27</v>
      </c>
      <c r="I6">
        <v>81.599999999999994</v>
      </c>
      <c r="J6">
        <v>597</v>
      </c>
      <c r="K6">
        <v>77.7</v>
      </c>
      <c r="L6">
        <v>602</v>
      </c>
      <c r="M6">
        <f t="shared" si="0"/>
        <v>1199</v>
      </c>
      <c r="N6">
        <f t="shared" si="1"/>
        <v>79.641868223519609</v>
      </c>
      <c r="O6">
        <f t="shared" si="2"/>
        <v>0.79641868223519607</v>
      </c>
      <c r="P6">
        <v>0.66</v>
      </c>
      <c r="Q6">
        <v>0.56000000000000005</v>
      </c>
      <c r="R6">
        <v>0.78</v>
      </c>
      <c r="S6">
        <f t="shared" si="3"/>
        <v>-0.41551544396166579</v>
      </c>
      <c r="T6">
        <f t="shared" si="4"/>
        <v>-0.57981849525294205</v>
      </c>
      <c r="U6">
        <f t="shared" si="5"/>
        <v>-0.24846135929849961</v>
      </c>
      <c r="V6">
        <f t="shared" si="6"/>
        <v>8.4529881621031241E-2</v>
      </c>
    </row>
    <row r="7" spans="1:22" x14ac:dyDescent="0.35">
      <c r="A7">
        <v>5</v>
      </c>
      <c r="B7">
        <v>4</v>
      </c>
      <c r="C7">
        <v>-0.51082562376599072</v>
      </c>
      <c r="D7">
        <v>8.9453283574788087E-2</v>
      </c>
      <c r="E7">
        <v>0.5535416204217537</v>
      </c>
      <c r="F7">
        <v>2</v>
      </c>
      <c r="G7" t="s">
        <v>6</v>
      </c>
      <c r="H7" t="s">
        <v>28</v>
      </c>
      <c r="I7">
        <v>54.1</v>
      </c>
      <c r="J7">
        <v>449</v>
      </c>
      <c r="K7">
        <v>56.6</v>
      </c>
      <c r="L7">
        <v>452</v>
      </c>
      <c r="M7">
        <f t="shared" si="0"/>
        <v>901</v>
      </c>
      <c r="N7">
        <f t="shared" si="1"/>
        <v>55.354162042175368</v>
      </c>
      <c r="O7">
        <f t="shared" si="2"/>
        <v>0.5535416204217537</v>
      </c>
      <c r="P7">
        <v>0.6</v>
      </c>
      <c r="Q7">
        <v>0.5</v>
      </c>
      <c r="R7">
        <v>0.71</v>
      </c>
      <c r="S7">
        <f t="shared" si="3"/>
        <v>-0.51082562376599072</v>
      </c>
      <c r="T7">
        <f t="shared" si="4"/>
        <v>-0.69314718055994529</v>
      </c>
      <c r="U7">
        <f t="shared" si="5"/>
        <v>-0.34249030894677601</v>
      </c>
      <c r="V7">
        <f t="shared" si="6"/>
        <v>8.9453283574788087E-2</v>
      </c>
    </row>
    <row r="8" spans="1:22" x14ac:dyDescent="0.35">
      <c r="A8">
        <v>2</v>
      </c>
      <c r="B8">
        <v>4</v>
      </c>
      <c r="C8">
        <v>-0.21072103131565253</v>
      </c>
      <c r="D8">
        <v>8.1574078317163637E-2</v>
      </c>
      <c r="E8">
        <v>0.43</v>
      </c>
      <c r="F8">
        <v>2</v>
      </c>
      <c r="G8" t="s">
        <v>7</v>
      </c>
      <c r="H8" t="s">
        <v>29</v>
      </c>
      <c r="J8">
        <v>362</v>
      </c>
      <c r="L8">
        <v>724</v>
      </c>
      <c r="M8">
        <f t="shared" si="0"/>
        <v>1086</v>
      </c>
      <c r="N8">
        <f t="shared" si="1"/>
        <v>0</v>
      </c>
      <c r="O8">
        <f>N8/100</f>
        <v>0</v>
      </c>
      <c r="P8">
        <v>0.81</v>
      </c>
      <c r="Q8">
        <v>0.69</v>
      </c>
      <c r="R8">
        <v>0.95</v>
      </c>
      <c r="S8">
        <f t="shared" si="3"/>
        <v>-0.21072103131565253</v>
      </c>
      <c r="T8">
        <f t="shared" si="4"/>
        <v>-0.37106368139083207</v>
      </c>
      <c r="U8">
        <f t="shared" si="5"/>
        <v>-5.1293294387550578E-2</v>
      </c>
      <c r="V8">
        <f t="shared" si="6"/>
        <v>8.1574078317163637E-2</v>
      </c>
    </row>
    <row r="9" spans="1:22" x14ac:dyDescent="0.35">
      <c r="A9">
        <v>5</v>
      </c>
      <c r="B9">
        <v>2</v>
      </c>
      <c r="C9">
        <v>0.12221763272424911</v>
      </c>
      <c r="D9">
        <v>0.19596488941399473</v>
      </c>
      <c r="E9">
        <v>0.55200234000000004</v>
      </c>
      <c r="F9">
        <v>2</v>
      </c>
      <c r="G9" t="s">
        <v>8</v>
      </c>
      <c r="H9" t="s">
        <v>30</v>
      </c>
      <c r="J9">
        <v>377</v>
      </c>
      <c r="L9">
        <v>189</v>
      </c>
      <c r="M9">
        <f t="shared" si="0"/>
        <v>566</v>
      </c>
      <c r="N9">
        <f t="shared" si="1"/>
        <v>0</v>
      </c>
      <c r="O9">
        <f t="shared" si="2"/>
        <v>0</v>
      </c>
      <c r="P9">
        <v>1.1299999999999999</v>
      </c>
      <c r="Q9">
        <v>0.77</v>
      </c>
      <c r="R9">
        <v>1.66</v>
      </c>
      <c r="S9">
        <f t="shared" si="3"/>
        <v>0.12221763272424911</v>
      </c>
      <c r="T9">
        <f t="shared" si="4"/>
        <v>-0.26136476413440751</v>
      </c>
      <c r="U9">
        <f t="shared" si="5"/>
        <v>0.50681760236845186</v>
      </c>
      <c r="V9">
        <f t="shared" si="6"/>
        <v>0.19596488941399473</v>
      </c>
    </row>
    <row r="10" spans="1:22" x14ac:dyDescent="0.35">
      <c r="A10">
        <v>6</v>
      </c>
      <c r="B10">
        <v>4</v>
      </c>
      <c r="C10">
        <v>-0.43078291609245423</v>
      </c>
      <c r="D10">
        <v>0.10182549462114787</v>
      </c>
      <c r="E10">
        <v>0.62751615969581764</v>
      </c>
      <c r="F10">
        <v>2</v>
      </c>
      <c r="G10" t="s">
        <v>9</v>
      </c>
      <c r="H10" t="s">
        <v>31</v>
      </c>
      <c r="I10">
        <v>61.9</v>
      </c>
      <c r="J10">
        <v>525</v>
      </c>
      <c r="K10">
        <v>63.6</v>
      </c>
      <c r="L10">
        <v>527</v>
      </c>
      <c r="M10">
        <f t="shared" si="0"/>
        <v>1052</v>
      </c>
      <c r="N10">
        <f t="shared" si="1"/>
        <v>62.751615969581763</v>
      </c>
      <c r="O10">
        <f>N10/100</f>
        <v>0.62751615969581764</v>
      </c>
      <c r="P10">
        <v>0.65</v>
      </c>
      <c r="Q10">
        <v>0.53</v>
      </c>
      <c r="R10">
        <v>0.79</v>
      </c>
      <c r="S10">
        <f t="shared" si="3"/>
        <v>-0.43078291609245423</v>
      </c>
      <c r="T10">
        <f t="shared" si="4"/>
        <v>-0.6348782724359695</v>
      </c>
      <c r="U10">
        <f t="shared" si="5"/>
        <v>-0.23572233352106983</v>
      </c>
      <c r="V10">
        <f t="shared" si="6"/>
        <v>0.10182549462114787</v>
      </c>
    </row>
    <row r="11" spans="1:22" x14ac:dyDescent="0.35">
      <c r="A11">
        <v>3</v>
      </c>
      <c r="B11">
        <v>4</v>
      </c>
      <c r="C11">
        <v>-0.6348782724359695</v>
      </c>
      <c r="D11">
        <v>0.18024750022757297</v>
      </c>
      <c r="E11">
        <v>0.52500000000000002</v>
      </c>
      <c r="F11">
        <v>2</v>
      </c>
      <c r="G11" t="s">
        <v>37</v>
      </c>
      <c r="H11" t="s">
        <v>32</v>
      </c>
      <c r="I11">
        <v>52</v>
      </c>
      <c r="J11">
        <v>563</v>
      </c>
      <c r="K11">
        <v>53</v>
      </c>
      <c r="L11">
        <v>563</v>
      </c>
      <c r="M11">
        <f t="shared" si="0"/>
        <v>1126</v>
      </c>
      <c r="N11">
        <f t="shared" si="1"/>
        <v>52.5</v>
      </c>
      <c r="O11">
        <f t="shared" si="2"/>
        <v>0.52500000000000002</v>
      </c>
      <c r="P11">
        <v>0.53</v>
      </c>
      <c r="Q11">
        <v>0.37</v>
      </c>
      <c r="R11">
        <v>0.75</v>
      </c>
      <c r="S11">
        <f t="shared" si="3"/>
        <v>-0.6348782724359695</v>
      </c>
      <c r="T11">
        <f t="shared" si="4"/>
        <v>-0.9942522733438669</v>
      </c>
      <c r="U11">
        <f t="shared" si="5"/>
        <v>-0.2876820724517809</v>
      </c>
      <c r="V11">
        <f t="shared" si="6"/>
        <v>0.18024750022757297</v>
      </c>
    </row>
    <row r="12" spans="1:22" x14ac:dyDescent="0.35">
      <c r="A12">
        <v>7</v>
      </c>
      <c r="B12">
        <v>2</v>
      </c>
      <c r="C12">
        <v>-0.10536051565782628</v>
      </c>
      <c r="D12">
        <v>0.19083238218266835</v>
      </c>
      <c r="E12">
        <v>0.52500000000000002</v>
      </c>
      <c r="F12">
        <v>2</v>
      </c>
      <c r="G12" t="s">
        <v>38</v>
      </c>
      <c r="H12" t="s">
        <v>39</v>
      </c>
      <c r="I12">
        <v>52</v>
      </c>
      <c r="J12">
        <v>563</v>
      </c>
      <c r="K12">
        <v>53</v>
      </c>
      <c r="L12">
        <v>563</v>
      </c>
      <c r="M12">
        <f t="shared" si="0"/>
        <v>1126</v>
      </c>
      <c r="N12">
        <f t="shared" si="1"/>
        <v>52.5</v>
      </c>
      <c r="O12">
        <f t="shared" si="2"/>
        <v>0.52500000000000002</v>
      </c>
      <c r="P12">
        <v>0.9</v>
      </c>
      <c r="Q12">
        <v>0.62</v>
      </c>
      <c r="R12">
        <v>1.31</v>
      </c>
      <c r="S12">
        <f t="shared" si="3"/>
        <v>-0.10536051565782628</v>
      </c>
      <c r="T12">
        <f t="shared" si="4"/>
        <v>-0.4780358009429998</v>
      </c>
      <c r="U12">
        <f t="shared" si="5"/>
        <v>0.27002713721306021</v>
      </c>
      <c r="V12">
        <f t="shared" si="6"/>
        <v>0.19083238218266835</v>
      </c>
    </row>
    <row r="13" spans="1:22" x14ac:dyDescent="0.35">
      <c r="A13">
        <v>3</v>
      </c>
      <c r="B13">
        <v>4</v>
      </c>
      <c r="C13">
        <v>-1.1711829815029451</v>
      </c>
      <c r="D13">
        <v>0.44365197340373291</v>
      </c>
      <c r="E13">
        <v>0</v>
      </c>
      <c r="F13">
        <v>2</v>
      </c>
      <c r="G13" t="s">
        <v>10</v>
      </c>
      <c r="H13" t="s">
        <v>33</v>
      </c>
      <c r="J13">
        <v>36</v>
      </c>
      <c r="L13">
        <v>35</v>
      </c>
      <c r="M13">
        <f t="shared" si="0"/>
        <v>71</v>
      </c>
      <c r="N13">
        <f t="shared" si="1"/>
        <v>0</v>
      </c>
      <c r="O13">
        <f t="shared" si="2"/>
        <v>0</v>
      </c>
      <c r="P13">
        <v>0.31</v>
      </c>
      <c r="Q13">
        <v>0.13</v>
      </c>
      <c r="R13">
        <v>0.74</v>
      </c>
      <c r="S13">
        <f t="shared" si="3"/>
        <v>-1.1711829815029451</v>
      </c>
      <c r="T13">
        <f t="shared" si="4"/>
        <v>-2.0402208285265546</v>
      </c>
      <c r="U13">
        <f t="shared" si="5"/>
        <v>-0.30110509278392161</v>
      </c>
      <c r="V13">
        <f t="shared" si="6"/>
        <v>0.44365197340373291</v>
      </c>
    </row>
    <row r="14" spans="1:22" x14ac:dyDescent="0.35">
      <c r="A14">
        <v>8</v>
      </c>
      <c r="B14">
        <v>2</v>
      </c>
      <c r="C14">
        <v>-0.2876820724517809</v>
      </c>
      <c r="D14">
        <v>0.12151516522827077</v>
      </c>
      <c r="E14">
        <v>0.63997183098591548</v>
      </c>
      <c r="F14">
        <v>2</v>
      </c>
      <c r="G14" t="s">
        <v>35</v>
      </c>
      <c r="H14" t="s">
        <v>36</v>
      </c>
      <c r="J14">
        <v>178</v>
      </c>
      <c r="L14">
        <v>177</v>
      </c>
      <c r="M14">
        <f t="shared" si="0"/>
        <v>355</v>
      </c>
      <c r="N14">
        <f t="shared" si="1"/>
        <v>0</v>
      </c>
      <c r="O14">
        <f t="shared" si="2"/>
        <v>0</v>
      </c>
      <c r="P14">
        <v>0.75</v>
      </c>
      <c r="Q14">
        <v>0.59</v>
      </c>
      <c r="R14">
        <v>0.95</v>
      </c>
      <c r="S14">
        <f t="shared" si="3"/>
        <v>-0.2876820724517809</v>
      </c>
      <c r="T14">
        <f t="shared" si="4"/>
        <v>-0.52763274208237199</v>
      </c>
      <c r="U14">
        <f t="shared" si="5"/>
        <v>-5.1293294387550578E-2</v>
      </c>
      <c r="V14">
        <f t="shared" si="6"/>
        <v>0.12151516522827077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Orishaba</dc:creator>
  <cp:lastModifiedBy>Philip Orishaba</cp:lastModifiedBy>
  <dcterms:created xsi:type="dcterms:W3CDTF">2022-11-23T09:51:43Z</dcterms:created>
  <dcterms:modified xsi:type="dcterms:W3CDTF">2023-04-04T15:00:23Z</dcterms:modified>
</cp:coreProperties>
</file>