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ht13428_bristol_ac_uk/Documents/MyFiles-Migrated/Documents/Projects/REEEVR/Code/"/>
    </mc:Choice>
  </mc:AlternateContent>
  <xr:revisionPtr revIDLastSave="107" documentId="8_{636BD9E1-238F-4479-958C-8949DC4D2C84}" xr6:coauthVersionLast="47" xr6:coauthVersionMax="47" xr10:uidLastSave="{D5739E95-97E5-4E4B-8EAB-13E99B1B00B4}"/>
  <bookViews>
    <workbookView xWindow="-120" yWindow="-120" windowWidth="29040" windowHeight="15840" activeTab="1" xr2:uid="{C99AE1D4-E135-4766-A5A6-E676F3ADB78F}"/>
  </bookViews>
  <sheets>
    <sheet name="Frontend" sheetId="2" r:id="rId1"/>
    <sheet name="Input parameters" sheetId="3" r:id="rId2"/>
    <sheet name="Engine" sheetId="4" r:id="rId3"/>
  </sheets>
  <definedNames>
    <definedName name="hidden_named_cell">#REF!</definedName>
    <definedName name="test_name">#REF!</definedName>
    <definedName name="willingness_to_pay">Frontend!$E$5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E6" i="4"/>
  <c r="F5" i="4"/>
  <c r="E5" i="4"/>
  <c r="E7" i="4" l="1"/>
  <c r="G5" i="4"/>
  <c r="E7" i="2" s="1"/>
  <c r="G6" i="4"/>
  <c r="F7" i="4"/>
  <c r="G7" i="4" l="1"/>
  <c r="E8" i="2" s="1"/>
</calcChain>
</file>

<file path=xl/sharedStrings.xml><?xml version="1.0" encoding="utf-8"?>
<sst xmlns="http://schemas.openxmlformats.org/spreadsheetml/2006/main" count="24" uniqueCount="24">
  <si>
    <t>Willingness-to-pay</t>
  </si>
  <si>
    <t>Total costs</t>
  </si>
  <si>
    <t>Total QALYs</t>
  </si>
  <si>
    <t>Aspirin</t>
  </si>
  <si>
    <t>Warfarin</t>
  </si>
  <si>
    <t>Probability stroke aspirin</t>
  </si>
  <si>
    <t>Probability stroke warfarin</t>
  </si>
  <si>
    <t>Probability bleed aspirin</t>
  </si>
  <si>
    <t>Probability bleed warfarin</t>
  </si>
  <si>
    <t>Cost course aspirin</t>
  </si>
  <si>
    <t>Cost course warfarin</t>
  </si>
  <si>
    <t>QALYS stroke</t>
  </si>
  <si>
    <t>QALYS bleed</t>
  </si>
  <si>
    <t>QALYS well</t>
  </si>
  <si>
    <t>Cost stroke</t>
  </si>
  <si>
    <t>Cost bleed</t>
  </si>
  <si>
    <t>ICER Warfarin vs aspirin</t>
  </si>
  <si>
    <t>INB Warfarin vs aspirin</t>
  </si>
  <si>
    <t>Inputs</t>
  </si>
  <si>
    <t>Outputs</t>
  </si>
  <si>
    <t>Net benefit</t>
  </si>
  <si>
    <t>Warfafrin vs aspirin</t>
  </si>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</sst>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04E-22D6-4B49-9ECE-43FA48D02555}">
  <dimension ref="D3:E8"/>
  <sheetViews>
    <sheetView workbookViewId="0">
      <selection activeCell="E7" sqref="E7"/>
    </sheetView>
  </sheetViews>
  <sheetFormatPr defaultRowHeight="15" x14ac:dyDescent="0.25"/>
  <cols>
    <col min="4" max="4" width="21.28515625" customWidth="1"/>
  </cols>
  <sheetData>
    <row r="3" spans="4:5" ht="15.75" thickBot="1" x14ac:dyDescent="0.3"/>
    <row r="4" spans="4:5" x14ac:dyDescent="0.25">
      <c r="D4" s="1" t="s">
        <v>18</v>
      </c>
      <c r="E4" s="2"/>
    </row>
    <row r="5" spans="4:5" x14ac:dyDescent="0.25">
      <c r="D5" s="3" t="s">
        <v>0</v>
      </c>
      <c r="E5" s="4">
        <v>20000</v>
      </c>
    </row>
    <row r="6" spans="4:5" x14ac:dyDescent="0.25">
      <c r="D6" s="5" t="s">
        <v>19</v>
      </c>
      <c r="E6" s="4"/>
    </row>
    <row r="7" spans="4:5" x14ac:dyDescent="0.25">
      <c r="D7" s="3" t="s">
        <v>16</v>
      </c>
      <c r="E7" s="4">
        <f>Engine!G5/Engine!G6</f>
        <v>4599.9999999999345</v>
      </c>
    </row>
    <row r="8" spans="4:5" ht="15.75" thickBot="1" x14ac:dyDescent="0.3">
      <c r="D8" s="6" t="s">
        <v>17</v>
      </c>
      <c r="E8" s="7">
        <f>Engine!G7</f>
        <v>1540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939F-EFB4-428C-8923-D0C47347DCCA}">
  <dimension ref="D3:E14"/>
  <sheetViews>
    <sheetView tabSelected="1" workbookViewId="0">
      <selection activeCell="F9" sqref="F9"/>
    </sheetView>
  </sheetViews>
  <sheetFormatPr defaultRowHeight="15" x14ac:dyDescent="0.25"/>
  <cols>
    <col min="4" max="4" width="27.28515625" customWidth="1"/>
  </cols>
  <sheetData>
    <row r="3" spans="4:5" x14ac:dyDescent="0.25">
      <c r="D3" t="s">
        <v>22</v>
      </c>
      <c r="E3" t="s">
        <v>23</v>
      </c>
    </row>
    <row r="4" spans="4:5" x14ac:dyDescent="0.25">
      <c r="D4" t="s">
        <v>5</v>
      </c>
      <c r="E4">
        <v>0.1</v>
      </c>
    </row>
    <row r="5" spans="4:5" x14ac:dyDescent="0.25">
      <c r="D5" t="s">
        <v>6</v>
      </c>
      <c r="E5">
        <v>0.05</v>
      </c>
    </row>
    <row r="6" spans="4:5" x14ac:dyDescent="0.25">
      <c r="D6" t="s">
        <v>7</v>
      </c>
      <c r="E6">
        <v>2.5000000000000001E-2</v>
      </c>
    </row>
    <row r="7" spans="4:5" x14ac:dyDescent="0.25">
      <c r="D7" t="s">
        <v>8</v>
      </c>
      <c r="E7">
        <v>0.05</v>
      </c>
    </row>
    <row r="8" spans="4:5" x14ac:dyDescent="0.25">
      <c r="D8" t="s">
        <v>9</v>
      </c>
      <c r="E8">
        <v>10</v>
      </c>
    </row>
    <row r="9" spans="4:5" x14ac:dyDescent="0.25">
      <c r="D9" t="s">
        <v>10</v>
      </c>
      <c r="E9">
        <v>500</v>
      </c>
    </row>
    <row r="10" spans="4:5" x14ac:dyDescent="0.25">
      <c r="D10" t="s">
        <v>14</v>
      </c>
      <c r="E10">
        <v>800</v>
      </c>
    </row>
    <row r="11" spans="4:5" x14ac:dyDescent="0.25">
      <c r="D11" t="s">
        <v>15</v>
      </c>
      <c r="E11">
        <v>400</v>
      </c>
    </row>
    <row r="12" spans="4:5" x14ac:dyDescent="0.25">
      <c r="D12" t="s">
        <v>11</v>
      </c>
      <c r="E12">
        <v>14</v>
      </c>
    </row>
    <row r="13" spans="4:5" x14ac:dyDescent="0.25">
      <c r="D13" t="s">
        <v>12</v>
      </c>
      <c r="E13">
        <v>12</v>
      </c>
    </row>
    <row r="14" spans="4:5" x14ac:dyDescent="0.25">
      <c r="D14" t="s">
        <v>13</v>
      </c>
      <c r="E1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4593-535F-49C0-B800-F35A89012A6D}">
  <dimension ref="D4:G7"/>
  <sheetViews>
    <sheetView workbookViewId="0">
      <selection activeCell="F6" sqref="F6"/>
    </sheetView>
  </sheetViews>
  <sheetFormatPr defaultRowHeight="15" x14ac:dyDescent="0.25"/>
  <cols>
    <col min="4" max="4" width="14.140625" customWidth="1"/>
  </cols>
  <sheetData>
    <row r="4" spans="4:7" x14ac:dyDescent="0.25">
      <c r="E4" t="s">
        <v>3</v>
      </c>
      <c r="F4" t="s">
        <v>4</v>
      </c>
      <c r="G4" t="s">
        <v>21</v>
      </c>
    </row>
    <row r="5" spans="4:7" x14ac:dyDescent="0.25">
      <c r="D5" t="s">
        <v>1</v>
      </c>
      <c r="E5">
        <f>'Input parameters'!E8+'Input parameters'!E6*'Input parameters'!E11+'Input parameters'!E4*'Input parameters'!E10</f>
        <v>100</v>
      </c>
      <c r="F5">
        <f>'Input parameters'!E9+'Input parameters'!E7*'Input parameters'!E11+'Input parameters'!E5*'Input parameters'!E10</f>
        <v>560</v>
      </c>
      <c r="G5">
        <f>F5-E5</f>
        <v>460</v>
      </c>
    </row>
    <row r="6" spans="4:7" x14ac:dyDescent="0.25">
      <c r="D6" t="s">
        <v>2</v>
      </c>
      <c r="E6">
        <f>'Input parameters'!E6*'Input parameters'!E13+'Input parameters'!E4*'Input parameters'!E12+(1-'Input parameters'!E6-'Input parameters'!E4)*'Input parameters'!E14</f>
        <v>19.2</v>
      </c>
      <c r="F6">
        <f>'Input parameters'!E7*'Input parameters'!E13+'Input parameters'!E5*'Input parameters'!E12+(1-'Input parameters'!E7-'Input parameters'!E5)*'Input parameters'!E14</f>
        <v>19.3</v>
      </c>
      <c r="G6">
        <f>F6-E6</f>
        <v>0.10000000000000142</v>
      </c>
    </row>
    <row r="7" spans="4:7" x14ac:dyDescent="0.25">
      <c r="D7" t="s">
        <v>20</v>
      </c>
      <c r="E7">
        <f>E6*willingness_to_pay-E5</f>
        <v>383900</v>
      </c>
      <c r="F7">
        <f>F6*willingness_to_pay-F5</f>
        <v>385440</v>
      </c>
      <c r="G7">
        <f>F7-E7</f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Frontend</vt:lpstr>
      <vt:lpstr>Input parameters</vt:lpstr>
      <vt:lpstr>Engine</vt:lpstr>
      <vt:lpstr>willingness_to_pay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2023-01-03T09:33:38Z</dcterms:created>
  <dcterms:modified xsi:type="dcterms:W3CDTF">2023-01-06T14:35:46Z</dcterms:modified>
</cp:coreProperties>
</file>